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https://silksalesbe.sharepoint.com/sites/WeAreSales-Projects/Gedeelde documenten/Fenix Consulting/Info Vanessa/"/>
    </mc:Choice>
  </mc:AlternateContent>
  <xr:revisionPtr revIDLastSave="119" documentId="8_{C426A562-0FBE-469A-8EF5-70DC32A46499}" xr6:coauthVersionLast="47" xr6:coauthVersionMax="47" xr10:uidLastSave="{7C1A8F53-4DB0-40AA-A543-BE9ECC067D64}"/>
  <bookViews>
    <workbookView xWindow="-28920" yWindow="1515" windowWidth="29040" windowHeight="15720" activeTab="4" xr2:uid="{00000000-000D-0000-FFFF-FFFF00000000}"/>
  </bookViews>
  <sheets>
    <sheet name="contacts" sheetId="2" r:id="rId1"/>
    <sheet name="Contacten_Bizzy" sheetId="4" r:id="rId2"/>
    <sheet name="companies" sheetId="1" r:id="rId3"/>
    <sheet name="Bedrijven_Bizzy" sheetId="3" r:id="rId4"/>
    <sheet name="Linkedin" sheetId="5" r:id="rId5"/>
  </sheets>
  <externalReferences>
    <externalReference r:id="rId6"/>
  </externalReferences>
  <definedNames>
    <definedName name="lijst">Bedrijven_Bizzy!$E$2:$E$240</definedName>
    <definedName name="lisj">Bedrijven_Bizzy!$E$2:$E$240</definedName>
    <definedName name="web">Bedrijven_Bizzy!$J$2:$J$240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 i="1"/>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2" i="3"/>
  <c r="AR231" i="2"/>
  <c r="AR232" i="2"/>
  <c r="AR235" i="2"/>
  <c r="AR238" i="2"/>
  <c r="AR239" i="2"/>
  <c r="AR240" i="2"/>
  <c r="AR241" i="2"/>
  <c r="AR242" i="2"/>
  <c r="AR243" i="2"/>
  <c r="AR244" i="2"/>
  <c r="AR245" i="2"/>
  <c r="AR246" i="2"/>
  <c r="AR247" i="2"/>
  <c r="AR248" i="2"/>
  <c r="AR249" i="2"/>
  <c r="AR250" i="2"/>
  <c r="AR251" i="2"/>
  <c r="AR252" i="2"/>
  <c r="AR253" i="2"/>
  <c r="AR254" i="2"/>
  <c r="AR255" i="2"/>
  <c r="AR256" i="2"/>
  <c r="AR257" i="2"/>
  <c r="AR258" i="2"/>
  <c r="AR260" i="2"/>
  <c r="AR261" i="2"/>
  <c r="AR262" i="2"/>
  <c r="AR264" i="2"/>
  <c r="AR265" i="2"/>
  <c r="AR266" i="2"/>
  <c r="AR267" i="2"/>
  <c r="AR268" i="2"/>
  <c r="AR269" i="2"/>
  <c r="AR270" i="2"/>
  <c r="AR271" i="2"/>
  <c r="AR272" i="2"/>
  <c r="AR273" i="2"/>
  <c r="AR274" i="2"/>
  <c r="AR275" i="2"/>
  <c r="AR276" i="2"/>
  <c r="AR277" i="2"/>
  <c r="AR278" i="2"/>
  <c r="AR279" i="2"/>
  <c r="AR280" i="2"/>
  <c r="AR281" i="2"/>
  <c r="AR282" i="2"/>
  <c r="AR283" i="2"/>
  <c r="AR284" i="2"/>
  <c r="AR285" i="2"/>
  <c r="AR286" i="2"/>
  <c r="AR287" i="2"/>
  <c r="AR288" i="2"/>
  <c r="AR289" i="2"/>
  <c r="AR290" i="2"/>
  <c r="AR291" i="2"/>
  <c r="AR292" i="2"/>
  <c r="AR293" i="2"/>
  <c r="AR294" i="2"/>
  <c r="AR295" i="2"/>
  <c r="AR296" i="2"/>
  <c r="AR297" i="2"/>
  <c r="AR298" i="2"/>
  <c r="AR299" i="2"/>
  <c r="AR300" i="2"/>
  <c r="AR301" i="2"/>
  <c r="AR302" i="2"/>
  <c r="AR303" i="2"/>
  <c r="AR304" i="2"/>
  <c r="AR305" i="2"/>
  <c r="AR306" i="2"/>
  <c r="AR307" i="2"/>
  <c r="AR308" i="2"/>
  <c r="AR309" i="2"/>
  <c r="AR310" i="2"/>
  <c r="AR311" i="2"/>
  <c r="AR312" i="2"/>
  <c r="AR313" i="2"/>
  <c r="AR314" i="2"/>
  <c r="AR315" i="2"/>
  <c r="AR316" i="2"/>
  <c r="AR317" i="2"/>
  <c r="AR318" i="2"/>
  <c r="AR319" i="2"/>
  <c r="AR320" i="2"/>
  <c r="AR321" i="2"/>
  <c r="AR322" i="2"/>
  <c r="AR323" i="2"/>
  <c r="AR324" i="2"/>
  <c r="AR325" i="2"/>
  <c r="AR326" i="2"/>
  <c r="AR327" i="2"/>
  <c r="AR328" i="2"/>
  <c r="AR329" i="2"/>
  <c r="AR330" i="2"/>
  <c r="AR331" i="2"/>
  <c r="AR332" i="2"/>
  <c r="AR333" i="2"/>
  <c r="AR335" i="2"/>
  <c r="AR336" i="2"/>
  <c r="AR337" i="2"/>
  <c r="AR339" i="2"/>
  <c r="AR341" i="2"/>
  <c r="AR342" i="2"/>
  <c r="AR343" i="2"/>
  <c r="AR344" i="2"/>
  <c r="AR345" i="2"/>
  <c r="AR346" i="2"/>
  <c r="AR347" i="2"/>
  <c r="AR348" i="2"/>
  <c r="AR349" i="2"/>
  <c r="AR350" i="2"/>
  <c r="AR351" i="2"/>
  <c r="AR352" i="2"/>
  <c r="AR353" i="2"/>
  <c r="AR354" i="2"/>
  <c r="AR355" i="2"/>
  <c r="AR356" i="2"/>
  <c r="AR357" i="2"/>
  <c r="AR358" i="2"/>
  <c r="AR359" i="2"/>
  <c r="AR360" i="2"/>
  <c r="AR361" i="2"/>
  <c r="AR362" i="2"/>
  <c r="AR363" i="2"/>
  <c r="AR365" i="2"/>
  <c r="AR366" i="2"/>
  <c r="AR367" i="2"/>
  <c r="AR368" i="2"/>
  <c r="AR370" i="2"/>
  <c r="AR371" i="2"/>
  <c r="AR372" i="2"/>
  <c r="AR373" i="2"/>
  <c r="AR374" i="2"/>
  <c r="AR375" i="2"/>
  <c r="AR376" i="2"/>
  <c r="AR377" i="2"/>
  <c r="AR378" i="2"/>
  <c r="AR379" i="2"/>
  <c r="AR382" i="2"/>
  <c r="AR383" i="2"/>
  <c r="AR384" i="2"/>
  <c r="AR385" i="2"/>
  <c r="AR386" i="2"/>
  <c r="AR387" i="2"/>
  <c r="AR388" i="2"/>
  <c r="AR389" i="2"/>
  <c r="AR390" i="2"/>
  <c r="AR391" i="2"/>
  <c r="AR392" i="2"/>
  <c r="AR393" i="2"/>
  <c r="AR394" i="2"/>
  <c r="AR395" i="2"/>
  <c r="AR396" i="2"/>
  <c r="AR397" i="2"/>
  <c r="AR398" i="2"/>
  <c r="AR399" i="2"/>
  <c r="AR400" i="2"/>
  <c r="AR401" i="2"/>
  <c r="AR402" i="2"/>
  <c r="AR403" i="2"/>
  <c r="AR404" i="2"/>
  <c r="AR405" i="2"/>
  <c r="AR406" i="2"/>
  <c r="AR407" i="2"/>
  <c r="AR408" i="2"/>
  <c r="AR410" i="2"/>
  <c r="AR411" i="2"/>
  <c r="AR412" i="2"/>
  <c r="AR413" i="2"/>
  <c r="AR414" i="2"/>
  <c r="AR415" i="2"/>
  <c r="AR417" i="2"/>
  <c r="AR418" i="2"/>
  <c r="AR419" i="2"/>
  <c r="AR420" i="2"/>
  <c r="AR421" i="2"/>
  <c r="AR422" i="2"/>
  <c r="AR423" i="2"/>
  <c r="AR424" i="2"/>
  <c r="AR425" i="2"/>
  <c r="AR426" i="2"/>
  <c r="AR427" i="2"/>
  <c r="AR428" i="2"/>
  <c r="AR429" i="2"/>
  <c r="AR431" i="2"/>
  <c r="AR432" i="2"/>
  <c r="AR433" i="2"/>
  <c r="AR434" i="2"/>
  <c r="AR435" i="2"/>
  <c r="AR436" i="2"/>
  <c r="AR437" i="2"/>
  <c r="AR438" i="2"/>
  <c r="AR439" i="2"/>
  <c r="AR440" i="2"/>
  <c r="AR441" i="2"/>
  <c r="AR442" i="2"/>
  <c r="AR443" i="2"/>
  <c r="AR445" i="2"/>
  <c r="AR446" i="2"/>
  <c r="AR447" i="2"/>
  <c r="AR448" i="2"/>
  <c r="AR449" i="2"/>
  <c r="AR451" i="2"/>
  <c r="AR452" i="2"/>
  <c r="AR454" i="2"/>
  <c r="AR456" i="2"/>
  <c r="AR457" i="2"/>
  <c r="AR458" i="2"/>
  <c r="AR459" i="2"/>
  <c r="AR460" i="2"/>
  <c r="AR461" i="2"/>
  <c r="AR462" i="2"/>
  <c r="AR463" i="2"/>
  <c r="AR464" i="2"/>
  <c r="AR465" i="2"/>
  <c r="AR466" i="2"/>
  <c r="AR467" i="2"/>
  <c r="AR468" i="2"/>
  <c r="AR469" i="2"/>
  <c r="AR470" i="2"/>
  <c r="AR472" i="2"/>
  <c r="AR473" i="2"/>
  <c r="AR475" i="2"/>
  <c r="AR476" i="2"/>
  <c r="AR477" i="2"/>
  <c r="AR478" i="2"/>
  <c r="AR479" i="2"/>
  <c r="AR480" i="2"/>
  <c r="AR481" i="2"/>
  <c r="AR482" i="2"/>
  <c r="AR483" i="2"/>
  <c r="AR484" i="2"/>
  <c r="AR485" i="2"/>
  <c r="AR486" i="2"/>
  <c r="AR487" i="2"/>
  <c r="AR488" i="2"/>
  <c r="AR489" i="2"/>
  <c r="AR490" i="2"/>
  <c r="AR491" i="2"/>
  <c r="AR492" i="2"/>
  <c r="AR493" i="2"/>
  <c r="AR494" i="2"/>
  <c r="AR495" i="2"/>
  <c r="AR496" i="2"/>
  <c r="AR497" i="2"/>
  <c r="AR498" i="2"/>
  <c r="AR499" i="2"/>
  <c r="AR500" i="2"/>
  <c r="AR502" i="2"/>
  <c r="AR503" i="2"/>
  <c r="AR504" i="2"/>
  <c r="AR505" i="2"/>
  <c r="AR506" i="2"/>
  <c r="AR507" i="2"/>
  <c r="AR508" i="2"/>
  <c r="AR509" i="2"/>
  <c r="AR510" i="2"/>
  <c r="AR511" i="2"/>
  <c r="AR512" i="2"/>
  <c r="AR513" i="2"/>
  <c r="AR514" i="2"/>
  <c r="AR515" i="2"/>
  <c r="AR516" i="2"/>
  <c r="AR517" i="2"/>
  <c r="AR519" i="2"/>
  <c r="AR520" i="2"/>
  <c r="AR521" i="2"/>
  <c r="AR522" i="2"/>
  <c r="AR523" i="2"/>
  <c r="AR524" i="2"/>
  <c r="AR525" i="2"/>
  <c r="AR526" i="2"/>
  <c r="AR527" i="2"/>
  <c r="AR528" i="2"/>
  <c r="AR529" i="2"/>
  <c r="AR530" i="2"/>
  <c r="AR531" i="2"/>
  <c r="AR532" i="2"/>
  <c r="AR533" i="2"/>
  <c r="AR534" i="2"/>
  <c r="AR535" i="2"/>
  <c r="AR536" i="2"/>
  <c r="AR537" i="2"/>
  <c r="AR538" i="2"/>
  <c r="AR539" i="2"/>
  <c r="AR540" i="2"/>
  <c r="AR541" i="2"/>
  <c r="AR542" i="2"/>
  <c r="AR543" i="2"/>
  <c r="AR544" i="2"/>
  <c r="AR545" i="2"/>
  <c r="AR546" i="2"/>
  <c r="AR547" i="2"/>
  <c r="AR548" i="2"/>
  <c r="AR549" i="2"/>
  <c r="AR550" i="2"/>
  <c r="AR551" i="2"/>
  <c r="AR554" i="2"/>
  <c r="AR555" i="2"/>
  <c r="AR556" i="2"/>
  <c r="AR557" i="2"/>
  <c r="AR558" i="2"/>
  <c r="AR559" i="2"/>
  <c r="AR560" i="2"/>
  <c r="AR561" i="2"/>
  <c r="AR562" i="2"/>
  <c r="AR564" i="2"/>
  <c r="AR565" i="2"/>
  <c r="AR566" i="2"/>
  <c r="AR567" i="2"/>
  <c r="AR568" i="2"/>
  <c r="AR569" i="2"/>
  <c r="AR570" i="2"/>
  <c r="AR571" i="2"/>
  <c r="AR572" i="2"/>
  <c r="AR573" i="2"/>
  <c r="AR574" i="2"/>
  <c r="AR575" i="2"/>
  <c r="AR576" i="2"/>
  <c r="AR577" i="2"/>
  <c r="AR579" i="2"/>
  <c r="AR580" i="2"/>
  <c r="AR581" i="2"/>
  <c r="AR582" i="2"/>
  <c r="AR583" i="2"/>
  <c r="AR584" i="2"/>
  <c r="AR585" i="2"/>
  <c r="AR586" i="2"/>
  <c r="AR587" i="2"/>
  <c r="AR588" i="2"/>
  <c r="AR589" i="2"/>
  <c r="AR590" i="2"/>
  <c r="AR591" i="2"/>
  <c r="AR592" i="2"/>
  <c r="AR593" i="2"/>
  <c r="AR594" i="2"/>
  <c r="AR595" i="2"/>
  <c r="AR596" i="2"/>
  <c r="AR597" i="2"/>
  <c r="AR600" i="2"/>
  <c r="AR601" i="2"/>
  <c r="AR602" i="2"/>
  <c r="AR603" i="2"/>
  <c r="AR604" i="2"/>
  <c r="AR605" i="2"/>
  <c r="AR606" i="2"/>
  <c r="AR607" i="2"/>
  <c r="AR608" i="2"/>
  <c r="AR609" i="2"/>
  <c r="AR610" i="2"/>
  <c r="AR611" i="2"/>
  <c r="AR612" i="2"/>
  <c r="AR613" i="2"/>
  <c r="AR614" i="2"/>
  <c r="AR615" i="2"/>
  <c r="AR616" i="2"/>
  <c r="AR617" i="2"/>
  <c r="AR618" i="2"/>
  <c r="AR619" i="2"/>
  <c r="AR620" i="2"/>
  <c r="AR621" i="2"/>
  <c r="AR622" i="2"/>
  <c r="AR623" i="2"/>
  <c r="AR624" i="2"/>
  <c r="AR625" i="2"/>
  <c r="AR626" i="2"/>
  <c r="AR627" i="2"/>
  <c r="AR628" i="2"/>
  <c r="AR629" i="2"/>
  <c r="AR630" i="2"/>
  <c r="AR631" i="2"/>
  <c r="AR632" i="2"/>
  <c r="AR633" i="2"/>
  <c r="AR634" i="2"/>
  <c r="AR635" i="2"/>
  <c r="AR636" i="2"/>
  <c r="AR637" i="2"/>
  <c r="AR638" i="2"/>
  <c r="AR639" i="2"/>
  <c r="AR640" i="2"/>
  <c r="AR641" i="2"/>
  <c r="AR642" i="2"/>
  <c r="AR643" i="2"/>
  <c r="AR644" i="2"/>
  <c r="AR645" i="2"/>
  <c r="AR646" i="2"/>
  <c r="AR647" i="2"/>
  <c r="AR648" i="2"/>
  <c r="AR649" i="2"/>
  <c r="AR650" i="2"/>
  <c r="AR651" i="2"/>
  <c r="AR652" i="2"/>
  <c r="AR653" i="2"/>
  <c r="AR654" i="2"/>
  <c r="AR655" i="2"/>
  <c r="AR656" i="2"/>
  <c r="AR657" i="2"/>
  <c r="AR658" i="2"/>
  <c r="AR659" i="2"/>
  <c r="AR660" i="2"/>
  <c r="AR661" i="2"/>
  <c r="AR662" i="2"/>
  <c r="AR663" i="2"/>
  <c r="AR664" i="2"/>
  <c r="AR665" i="2"/>
  <c r="AR666" i="2"/>
  <c r="AR667" i="2"/>
  <c r="AR668" i="2"/>
  <c r="AR669" i="2"/>
  <c r="AR670" i="2"/>
  <c r="AR671" i="2"/>
  <c r="AR672" i="2"/>
  <c r="AR673" i="2"/>
  <c r="AR674" i="2"/>
  <c r="AR675" i="2"/>
  <c r="AR676" i="2"/>
  <c r="AR677" i="2"/>
  <c r="AR678" i="2"/>
  <c r="AR679" i="2"/>
  <c r="AR680" i="2"/>
  <c r="AR681" i="2"/>
  <c r="AR682" i="2"/>
  <c r="AR683" i="2"/>
  <c r="AR684" i="2"/>
  <c r="AR685" i="2"/>
  <c r="AR686" i="2"/>
  <c r="AR687" i="2"/>
  <c r="AR688" i="2"/>
  <c r="AR689" i="2"/>
  <c r="AR690" i="2"/>
  <c r="AR691" i="2"/>
  <c r="AR692" i="2"/>
  <c r="AR693" i="2"/>
  <c r="AR694" i="2"/>
  <c r="AR695" i="2"/>
  <c r="AR696" i="2"/>
  <c r="AR697" i="2"/>
  <c r="AR698" i="2"/>
  <c r="AR699" i="2"/>
  <c r="AR700" i="2"/>
  <c r="AR701" i="2"/>
  <c r="AR702" i="2"/>
  <c r="AR703" i="2"/>
  <c r="AR704" i="2"/>
  <c r="AR705" i="2"/>
  <c r="AR706" i="2"/>
  <c r="AR707" i="2"/>
  <c r="AR708" i="2"/>
  <c r="AR709" i="2"/>
  <c r="AR710" i="2"/>
  <c r="AR711" i="2"/>
  <c r="AR712" i="2"/>
  <c r="AR713" i="2"/>
  <c r="AR714" i="2"/>
  <c r="AR715" i="2"/>
  <c r="AR716" i="2"/>
  <c r="AR717" i="2"/>
  <c r="AR718" i="2"/>
  <c r="AR719" i="2"/>
  <c r="AR720" i="2"/>
  <c r="AR721" i="2"/>
  <c r="AR722" i="2"/>
  <c r="AR723" i="2"/>
  <c r="AR724" i="2"/>
  <c r="AR725" i="2"/>
  <c r="AR726" i="2"/>
  <c r="AR727" i="2"/>
  <c r="AR728" i="2"/>
  <c r="AR729" i="2"/>
  <c r="AR730" i="2"/>
  <c r="AR731" i="2"/>
  <c r="AR732" i="2"/>
  <c r="AR733" i="2"/>
  <c r="AR734" i="2"/>
  <c r="AR735" i="2"/>
  <c r="AR736" i="2"/>
  <c r="AR737" i="2"/>
  <c r="AR738" i="2"/>
  <c r="AR739" i="2"/>
  <c r="AR740" i="2"/>
  <c r="AR741" i="2"/>
  <c r="AR742" i="2"/>
  <c r="AR743" i="2"/>
  <c r="AR744" i="2"/>
  <c r="AR745" i="2"/>
  <c r="AR746" i="2"/>
  <c r="AR747" i="2"/>
  <c r="AR748" i="2"/>
  <c r="AR749" i="2"/>
  <c r="AR750" i="2"/>
  <c r="AR751" i="2"/>
  <c r="AR752" i="2"/>
  <c r="AR753" i="2"/>
  <c r="AR754" i="2"/>
  <c r="AR755" i="2"/>
  <c r="AR756" i="2"/>
  <c r="AR757" i="2"/>
  <c r="AR758" i="2"/>
  <c r="AR759" i="2"/>
  <c r="AR760" i="2"/>
  <c r="AR761" i="2"/>
  <c r="AR762" i="2"/>
  <c r="AR763" i="2"/>
  <c r="AR764" i="2"/>
  <c r="AR765" i="2"/>
  <c r="AR766" i="2"/>
  <c r="AR767" i="2"/>
  <c r="AR768" i="2"/>
  <c r="AR769" i="2"/>
  <c r="AR770" i="2"/>
  <c r="AR771" i="2"/>
  <c r="AR772" i="2"/>
  <c r="AR773" i="2"/>
  <c r="AR774" i="2"/>
  <c r="AR775" i="2"/>
  <c r="AR776" i="2"/>
  <c r="AR777" i="2"/>
  <c r="AR778" i="2"/>
  <c r="AR779" i="2"/>
  <c r="AR780" i="2"/>
  <c r="AR781" i="2"/>
  <c r="AR782" i="2"/>
  <c r="AR783" i="2"/>
  <c r="AR784" i="2"/>
  <c r="AR785" i="2"/>
  <c r="AR786" i="2"/>
  <c r="AR787" i="2"/>
  <c r="AR788" i="2"/>
  <c r="AR789" i="2"/>
  <c r="AR790" i="2"/>
  <c r="AR791" i="2"/>
  <c r="AR792" i="2"/>
  <c r="AR793" i="2"/>
  <c r="AR794" i="2"/>
  <c r="AR795" i="2"/>
  <c r="AR796" i="2"/>
  <c r="AR797" i="2"/>
  <c r="AR798" i="2"/>
  <c r="AR799" i="2"/>
  <c r="AR800" i="2"/>
  <c r="AR801" i="2"/>
  <c r="AR802" i="2"/>
  <c r="AR803" i="2"/>
  <c r="AR804" i="2"/>
  <c r="AR805" i="2"/>
  <c r="AR806" i="2"/>
  <c r="AR807" i="2"/>
  <c r="AR808" i="2"/>
  <c r="AR809" i="2"/>
  <c r="AR810" i="2"/>
  <c r="AR811" i="2"/>
  <c r="AR812" i="2"/>
  <c r="AR813" i="2"/>
  <c r="AR814" i="2"/>
  <c r="AR815" i="2"/>
  <c r="AR816" i="2"/>
  <c r="AR817" i="2"/>
  <c r="AR818" i="2"/>
  <c r="AR819" i="2"/>
  <c r="AR820" i="2"/>
  <c r="AR821" i="2"/>
  <c r="AR822" i="2"/>
  <c r="AR823" i="2"/>
  <c r="AR824" i="2"/>
  <c r="AR825" i="2"/>
  <c r="AR826" i="2"/>
  <c r="AR827" i="2"/>
  <c r="AR828" i="2"/>
  <c r="AR829" i="2"/>
  <c r="AR830" i="2"/>
  <c r="AR831" i="2"/>
  <c r="AR832" i="2"/>
  <c r="AR833" i="2"/>
  <c r="AR834" i="2"/>
  <c r="AR835" i="2"/>
  <c r="AR836" i="2"/>
  <c r="AR837" i="2"/>
  <c r="AR838" i="2"/>
  <c r="AR839" i="2"/>
  <c r="AR840" i="2"/>
  <c r="AR841" i="2"/>
  <c r="AR842" i="2"/>
  <c r="AR843" i="2"/>
  <c r="AR844" i="2"/>
  <c r="AR845" i="2"/>
  <c r="AR846" i="2"/>
  <c r="AR847" i="2"/>
  <c r="AR848" i="2"/>
  <c r="AR849" i="2"/>
  <c r="AR850" i="2"/>
  <c r="AR851" i="2"/>
  <c r="AR852" i="2"/>
  <c r="AR853" i="2"/>
  <c r="AR854" i="2"/>
  <c r="AR855" i="2"/>
  <c r="AR856" i="2"/>
  <c r="AR857" i="2"/>
  <c r="AR858" i="2"/>
  <c r="AR859" i="2"/>
  <c r="AR860" i="2"/>
  <c r="AR861" i="2"/>
  <c r="AR862" i="2"/>
  <c r="AR863" i="2"/>
  <c r="AR864" i="2"/>
  <c r="AR865" i="2"/>
  <c r="AR866" i="2"/>
  <c r="AR867" i="2"/>
  <c r="AR868" i="2"/>
  <c r="AR869" i="2"/>
  <c r="AR870" i="2"/>
  <c r="AR871" i="2"/>
  <c r="AR872" i="2"/>
  <c r="AR873" i="2"/>
  <c r="AR874" i="2"/>
  <c r="AR875" i="2"/>
  <c r="AR876" i="2"/>
  <c r="AR877" i="2"/>
  <c r="AR878" i="2"/>
  <c r="AR879" i="2"/>
  <c r="AR880" i="2"/>
  <c r="AR881" i="2"/>
  <c r="AR882" i="2"/>
  <c r="AR883" i="2"/>
  <c r="AR884" i="2"/>
  <c r="AR885" i="2"/>
  <c r="AR886" i="2"/>
  <c r="AR887" i="2"/>
  <c r="AR888" i="2"/>
  <c r="AR889" i="2"/>
  <c r="AR890" i="2"/>
  <c r="AR891" i="2"/>
  <c r="AR892" i="2"/>
  <c r="AR893" i="2"/>
  <c r="AR894" i="2"/>
  <c r="AR895" i="2"/>
  <c r="AR896" i="2"/>
  <c r="AR897" i="2"/>
  <c r="AR898" i="2"/>
  <c r="AR186" i="2"/>
  <c r="AR187" i="2"/>
  <c r="AR188" i="2"/>
  <c r="AR189" i="2"/>
  <c r="AR190" i="2"/>
  <c r="AR191" i="2"/>
  <c r="AR192" i="2"/>
  <c r="AR193" i="2"/>
  <c r="AR194" i="2"/>
  <c r="AR195" i="2"/>
  <c r="AR196" i="2"/>
  <c r="AR197" i="2"/>
  <c r="AR198" i="2"/>
  <c r="AR199" i="2"/>
  <c r="AR200" i="2"/>
  <c r="AR201" i="2"/>
  <c r="AR202" i="2"/>
  <c r="AR203" i="2"/>
  <c r="AR204" i="2"/>
  <c r="AR205" i="2"/>
  <c r="AR206" i="2"/>
  <c r="AR207" i="2"/>
  <c r="AR208" i="2"/>
  <c r="AR209" i="2"/>
  <c r="AR210" i="2"/>
  <c r="AR211" i="2"/>
  <c r="AR212" i="2"/>
  <c r="AR213" i="2"/>
  <c r="AR214" i="2"/>
  <c r="AR215" i="2"/>
  <c r="AR216" i="2"/>
  <c r="AR217" i="2"/>
  <c r="AR218" i="2"/>
  <c r="AR219" i="2"/>
  <c r="AR220" i="2"/>
  <c r="AR221" i="2"/>
  <c r="AR222" i="2"/>
  <c r="AR223" i="2"/>
  <c r="AR224" i="2"/>
  <c r="AR225" i="2"/>
  <c r="AR226" i="2"/>
  <c r="AR227" i="2"/>
  <c r="AR228" i="2"/>
  <c r="AR229" i="2"/>
  <c r="AR185" i="2"/>
  <c r="AR136" i="2"/>
  <c r="AR137" i="2"/>
  <c r="AR138" i="2"/>
  <c r="AR139" i="2"/>
  <c r="AR140" i="2"/>
  <c r="AR141" i="2"/>
  <c r="AR142" i="2"/>
  <c r="AR143" i="2"/>
  <c r="AR144" i="2"/>
  <c r="AR145" i="2"/>
  <c r="AR146" i="2"/>
  <c r="AR147" i="2"/>
  <c r="AR148" i="2"/>
  <c r="AR149" i="2"/>
  <c r="AR150" i="2"/>
  <c r="AR151" i="2"/>
  <c r="AR152" i="2"/>
  <c r="AR153" i="2"/>
  <c r="AR154" i="2"/>
  <c r="AR155" i="2"/>
  <c r="AR156" i="2"/>
  <c r="AR157" i="2"/>
  <c r="AR158" i="2"/>
  <c r="AR159" i="2"/>
  <c r="AR160" i="2"/>
  <c r="AR161" i="2"/>
  <c r="AR162" i="2"/>
  <c r="AR163" i="2"/>
  <c r="AR164" i="2"/>
  <c r="AR165" i="2"/>
  <c r="AR166" i="2"/>
  <c r="AR167" i="2"/>
  <c r="AR168" i="2"/>
  <c r="AR169" i="2"/>
  <c r="AR170" i="2"/>
  <c r="AR171" i="2"/>
  <c r="AR172" i="2"/>
  <c r="AR173" i="2"/>
  <c r="AR174" i="2"/>
  <c r="AR175" i="2"/>
  <c r="AR176" i="2"/>
  <c r="AR177" i="2"/>
  <c r="AR178" i="2"/>
  <c r="AR179" i="2"/>
  <c r="AR180" i="2"/>
  <c r="AR181" i="2"/>
  <c r="AR182" i="2"/>
  <c r="AR183" i="2"/>
  <c r="AR184" i="2"/>
  <c r="AR135" i="2"/>
  <c r="AR114" i="2"/>
  <c r="AR115" i="2"/>
  <c r="AR116" i="2"/>
  <c r="AR117" i="2"/>
  <c r="AR118" i="2"/>
  <c r="AR119" i="2"/>
  <c r="AR120" i="2"/>
  <c r="AR121" i="2"/>
  <c r="AR122" i="2"/>
  <c r="AR123" i="2"/>
  <c r="AR124" i="2"/>
  <c r="AR125" i="2"/>
  <c r="AR126" i="2"/>
  <c r="AR127" i="2"/>
  <c r="AR128" i="2"/>
  <c r="AR129" i="2"/>
  <c r="AR130" i="2"/>
  <c r="AR131" i="2"/>
  <c r="AR132" i="2"/>
  <c r="AR133" i="2"/>
  <c r="AR134" i="2"/>
  <c r="AR113"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AR30" i="2"/>
  <c r="AR20" i="2"/>
  <c r="AR21" i="2"/>
  <c r="AR22" i="2"/>
  <c r="AR23" i="2"/>
  <c r="AR24" i="2"/>
  <c r="AR25" i="2"/>
  <c r="AR26" i="2"/>
  <c r="AR27" i="2"/>
  <c r="AR28" i="2"/>
  <c r="AR29" i="2"/>
  <c r="AR19" i="2"/>
  <c r="AR3" i="2"/>
  <c r="AR4" i="2"/>
  <c r="AR5" i="2"/>
  <c r="AR6" i="2"/>
  <c r="AR7" i="2"/>
  <c r="AR8" i="2"/>
  <c r="AR9" i="2"/>
  <c r="AR10" i="2"/>
  <c r="AR11" i="2"/>
  <c r="AR12" i="2"/>
  <c r="AR13" i="2"/>
  <c r="AR14" i="2"/>
  <c r="AR15" i="2"/>
  <c r="AR16" i="2"/>
  <c r="AR17" i="2"/>
  <c r="AR18" i="2"/>
  <c r="AR2" i="2"/>
  <c r="AS2"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13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162" i="2"/>
  <c r="AS163" i="2"/>
  <c r="AS164" i="2"/>
  <c r="AS165" i="2"/>
  <c r="AS166" i="2"/>
  <c r="AS167" i="2"/>
  <c r="AS168" i="2"/>
  <c r="AS169" i="2"/>
  <c r="AS170" i="2"/>
  <c r="AS171" i="2"/>
  <c r="AS172" i="2"/>
  <c r="AS173" i="2"/>
  <c r="AS174" i="2"/>
  <c r="AS175" i="2"/>
  <c r="AS176" i="2"/>
  <c r="AS177" i="2"/>
  <c r="AS178" i="2"/>
  <c r="AS179" i="2"/>
  <c r="AS180" i="2"/>
  <c r="AS181" i="2"/>
  <c r="AS182" i="2"/>
  <c r="AS183" i="2"/>
  <c r="AS184" i="2"/>
  <c r="AS185" i="2"/>
  <c r="AS186" i="2"/>
  <c r="AS187" i="2"/>
  <c r="AS188" i="2"/>
  <c r="AS189" i="2"/>
  <c r="AS190" i="2"/>
  <c r="AS191" i="2"/>
  <c r="AS192" i="2"/>
  <c r="AS193" i="2"/>
  <c r="AS194" i="2"/>
  <c r="AS195" i="2"/>
  <c r="AS196" i="2"/>
  <c r="AS197" i="2"/>
  <c r="AS198" i="2"/>
  <c r="AS199" i="2"/>
  <c r="AS200" i="2"/>
  <c r="AS201" i="2"/>
  <c r="AS202" i="2"/>
  <c r="AS203" i="2"/>
  <c r="AS204" i="2"/>
  <c r="AS205" i="2"/>
  <c r="AS206" i="2"/>
  <c r="AS207" i="2"/>
  <c r="AS208" i="2"/>
  <c r="AS209" i="2"/>
  <c r="AS210" i="2"/>
  <c r="AS211" i="2"/>
  <c r="AS212" i="2"/>
  <c r="AS213" i="2"/>
  <c r="AS214" i="2"/>
  <c r="AS215" i="2"/>
  <c r="AS216" i="2"/>
  <c r="AS217" i="2"/>
  <c r="AS218" i="2"/>
  <c r="AS219" i="2"/>
  <c r="AS220" i="2"/>
  <c r="AS221" i="2"/>
  <c r="AS222" i="2"/>
  <c r="AS223" i="2"/>
  <c r="AS224" i="2"/>
  <c r="AS225" i="2"/>
  <c r="AS226" i="2"/>
  <c r="AS227" i="2"/>
  <c r="AS228" i="2"/>
  <c r="AS229" i="2"/>
  <c r="AS230" i="2"/>
  <c r="AS231" i="2"/>
  <c r="AS232" i="2"/>
  <c r="AS233" i="2"/>
  <c r="AS234" i="2"/>
  <c r="AS235" i="2"/>
  <c r="AS236" i="2"/>
  <c r="AS237" i="2"/>
  <c r="AS238" i="2"/>
  <c r="AS239" i="2"/>
  <c r="AS240" i="2"/>
  <c r="AS241" i="2"/>
  <c r="AS242" i="2"/>
  <c r="AS243" i="2"/>
  <c r="AS244" i="2"/>
  <c r="AS245" i="2"/>
  <c r="AS246" i="2"/>
  <c r="AS247" i="2"/>
  <c r="AS248" i="2"/>
  <c r="AS249" i="2"/>
  <c r="AS250" i="2"/>
  <c r="AS251" i="2"/>
  <c r="AS252" i="2"/>
  <c r="AS253" i="2"/>
  <c r="AS254" i="2"/>
  <c r="AS255" i="2"/>
  <c r="AS256" i="2"/>
  <c r="AS257" i="2"/>
  <c r="AS258" i="2"/>
  <c r="AS259" i="2"/>
  <c r="AS260" i="2"/>
  <c r="AS261" i="2"/>
  <c r="AS262" i="2"/>
  <c r="AS263" i="2"/>
  <c r="AS264" i="2"/>
  <c r="AS265" i="2"/>
  <c r="AS266" i="2"/>
  <c r="AS267" i="2"/>
  <c r="AS268" i="2"/>
  <c r="AS269" i="2"/>
  <c r="AS270" i="2"/>
  <c r="AS271" i="2"/>
  <c r="AS272" i="2"/>
  <c r="AS273" i="2"/>
  <c r="AS274" i="2"/>
  <c r="AS275" i="2"/>
  <c r="AS276" i="2"/>
  <c r="AS277" i="2"/>
  <c r="AS278" i="2"/>
  <c r="AS279" i="2"/>
  <c r="AS280" i="2"/>
  <c r="AS281" i="2"/>
  <c r="AS282" i="2"/>
  <c r="AS283" i="2"/>
  <c r="AS284" i="2"/>
  <c r="AS285" i="2"/>
  <c r="AS286" i="2"/>
  <c r="AS287" i="2"/>
  <c r="AS288" i="2"/>
  <c r="AS289" i="2"/>
  <c r="AS290" i="2"/>
  <c r="AS291" i="2"/>
  <c r="AS292" i="2"/>
  <c r="AS293" i="2"/>
  <c r="AS294" i="2"/>
  <c r="AS295" i="2"/>
  <c r="AS296" i="2"/>
  <c r="AS297" i="2"/>
  <c r="AS298" i="2"/>
  <c r="AS299" i="2"/>
  <c r="AS300" i="2"/>
  <c r="AS301" i="2"/>
  <c r="AS302" i="2"/>
  <c r="AS303" i="2"/>
  <c r="AS304" i="2"/>
  <c r="AS305" i="2"/>
  <c r="AS306" i="2"/>
  <c r="AS307" i="2"/>
  <c r="AS308" i="2"/>
  <c r="AS309" i="2"/>
  <c r="AS310" i="2"/>
  <c r="AS311" i="2"/>
  <c r="AS312" i="2"/>
  <c r="AS313" i="2"/>
  <c r="AS314" i="2"/>
  <c r="AS315" i="2"/>
  <c r="AS316" i="2"/>
  <c r="AS317" i="2"/>
  <c r="AS318" i="2"/>
  <c r="AS319" i="2"/>
  <c r="AS320" i="2"/>
  <c r="AS321" i="2"/>
  <c r="AS322" i="2"/>
  <c r="AS323" i="2"/>
  <c r="AS324" i="2"/>
  <c r="AS325" i="2"/>
  <c r="AS326" i="2"/>
  <c r="AS327" i="2"/>
  <c r="AS328" i="2"/>
  <c r="AS329" i="2"/>
  <c r="AS330" i="2"/>
  <c r="AS331" i="2"/>
  <c r="AS332" i="2"/>
  <c r="AS333" i="2"/>
  <c r="AS334" i="2"/>
  <c r="AS335" i="2"/>
  <c r="AS336" i="2"/>
  <c r="AS337" i="2"/>
  <c r="AS338" i="2"/>
  <c r="AS339" i="2"/>
  <c r="AS340" i="2"/>
  <c r="AS341" i="2"/>
  <c r="AS342" i="2"/>
  <c r="AS343" i="2"/>
  <c r="AS344" i="2"/>
  <c r="AS345" i="2"/>
  <c r="AS346" i="2"/>
  <c r="AS347" i="2"/>
  <c r="AS348" i="2"/>
  <c r="AS349" i="2"/>
  <c r="AS350" i="2"/>
  <c r="AS351" i="2"/>
  <c r="AS352" i="2"/>
  <c r="AS353" i="2"/>
  <c r="AS354" i="2"/>
  <c r="AS355" i="2"/>
  <c r="AS356" i="2"/>
  <c r="AS357" i="2"/>
  <c r="AS358" i="2"/>
  <c r="AS359" i="2"/>
  <c r="AS360" i="2"/>
  <c r="AS361" i="2"/>
  <c r="AS362" i="2"/>
  <c r="AS363" i="2"/>
  <c r="AS364" i="2"/>
  <c r="AS365" i="2"/>
  <c r="AS366" i="2"/>
  <c r="AS367" i="2"/>
  <c r="AS368" i="2"/>
  <c r="AS369" i="2"/>
  <c r="AS370" i="2"/>
  <c r="AS371" i="2"/>
  <c r="AS372" i="2"/>
  <c r="AS373" i="2"/>
  <c r="AS374" i="2"/>
  <c r="AS375" i="2"/>
  <c r="AS376" i="2"/>
  <c r="AS377" i="2"/>
  <c r="AS378" i="2"/>
  <c r="AS379" i="2"/>
  <c r="AS380" i="2"/>
  <c r="AS381" i="2"/>
  <c r="AS382" i="2"/>
  <c r="AS383" i="2"/>
  <c r="AS384" i="2"/>
  <c r="AS385" i="2"/>
  <c r="AS386" i="2"/>
  <c r="AS387" i="2"/>
  <c r="AS388" i="2"/>
  <c r="AS389" i="2"/>
  <c r="AS390" i="2"/>
  <c r="AS391" i="2"/>
  <c r="AS392" i="2"/>
  <c r="AS393" i="2"/>
  <c r="AS394" i="2"/>
  <c r="AS395" i="2"/>
  <c r="AS396" i="2"/>
  <c r="AS397" i="2"/>
  <c r="AS398" i="2"/>
  <c r="AS399" i="2"/>
  <c r="AS400" i="2"/>
  <c r="AS401" i="2"/>
  <c r="AS402" i="2"/>
  <c r="AS403" i="2"/>
  <c r="AS404" i="2"/>
  <c r="AS405" i="2"/>
  <c r="AS406" i="2"/>
  <c r="AS407" i="2"/>
  <c r="AS408" i="2"/>
  <c r="AS409" i="2"/>
  <c r="AS410" i="2"/>
  <c r="AS411" i="2"/>
  <c r="AS412" i="2"/>
  <c r="AS413" i="2"/>
  <c r="AS414" i="2"/>
  <c r="AS415" i="2"/>
  <c r="AS416" i="2"/>
  <c r="AS417" i="2"/>
  <c r="AS418" i="2"/>
  <c r="AS419" i="2"/>
  <c r="AS420" i="2"/>
  <c r="AS421" i="2"/>
  <c r="AS422" i="2"/>
  <c r="AS423" i="2"/>
  <c r="AS424" i="2"/>
  <c r="AS425" i="2"/>
  <c r="AS426" i="2"/>
  <c r="AS427" i="2"/>
  <c r="AS428" i="2"/>
  <c r="AS429" i="2"/>
  <c r="AS430" i="2"/>
  <c r="AS431" i="2"/>
  <c r="AS432" i="2"/>
  <c r="AS433" i="2"/>
  <c r="AS434" i="2"/>
  <c r="AS435" i="2"/>
  <c r="AS436" i="2"/>
  <c r="AS437" i="2"/>
  <c r="AS438" i="2"/>
  <c r="AS439" i="2"/>
  <c r="AS440" i="2"/>
  <c r="AS441" i="2"/>
  <c r="AS442" i="2"/>
  <c r="AS443" i="2"/>
  <c r="AS444" i="2"/>
  <c r="AS445" i="2"/>
  <c r="AS446" i="2"/>
  <c r="AS447" i="2"/>
  <c r="AS448" i="2"/>
  <c r="AS449" i="2"/>
  <c r="AS450" i="2"/>
  <c r="AS451" i="2"/>
  <c r="AS452" i="2"/>
  <c r="AS453" i="2"/>
  <c r="AS454" i="2"/>
  <c r="AS455" i="2"/>
  <c r="AS456" i="2"/>
  <c r="AS457" i="2"/>
  <c r="AS458" i="2"/>
  <c r="AS459" i="2"/>
  <c r="AS460" i="2"/>
  <c r="AS461" i="2"/>
  <c r="AS462" i="2"/>
  <c r="AS463" i="2"/>
  <c r="AS464" i="2"/>
  <c r="AS465" i="2"/>
  <c r="AS466" i="2"/>
  <c r="AS467" i="2"/>
  <c r="AS468" i="2"/>
  <c r="AS469" i="2"/>
  <c r="AS470" i="2"/>
  <c r="AS471" i="2"/>
  <c r="AS472" i="2"/>
  <c r="AS473" i="2"/>
  <c r="AS474" i="2"/>
  <c r="AS475" i="2"/>
  <c r="AS476" i="2"/>
  <c r="AS477" i="2"/>
  <c r="AS478" i="2"/>
  <c r="AS479" i="2"/>
  <c r="AS480" i="2"/>
  <c r="AS481" i="2"/>
  <c r="AS482" i="2"/>
  <c r="AS483" i="2"/>
  <c r="AS484" i="2"/>
  <c r="AS485" i="2"/>
  <c r="AS486" i="2"/>
  <c r="AS487" i="2"/>
  <c r="AS488" i="2"/>
  <c r="AS489" i="2"/>
  <c r="AS490" i="2"/>
  <c r="AS491" i="2"/>
  <c r="AS492" i="2"/>
  <c r="AS493" i="2"/>
  <c r="AS494" i="2"/>
  <c r="AS495" i="2"/>
  <c r="AS496" i="2"/>
  <c r="AS497" i="2"/>
  <c r="AS498" i="2"/>
  <c r="AS499" i="2"/>
  <c r="AS500" i="2"/>
  <c r="AS501" i="2"/>
  <c r="AS502" i="2"/>
  <c r="AS503" i="2"/>
  <c r="AS504" i="2"/>
  <c r="AS505" i="2"/>
  <c r="AS506" i="2"/>
  <c r="AS507" i="2"/>
  <c r="AS508" i="2"/>
  <c r="AS509" i="2"/>
  <c r="AS510" i="2"/>
  <c r="AS511" i="2"/>
  <c r="AS512" i="2"/>
  <c r="AS513" i="2"/>
  <c r="AS514" i="2"/>
  <c r="AS515" i="2"/>
  <c r="AS516" i="2"/>
  <c r="AS517" i="2"/>
  <c r="AS518" i="2"/>
  <c r="AS519" i="2"/>
  <c r="AS520" i="2"/>
  <c r="AS521" i="2"/>
  <c r="AS522" i="2"/>
  <c r="AS523" i="2"/>
  <c r="AS524" i="2"/>
  <c r="AS525" i="2"/>
  <c r="AS526" i="2"/>
  <c r="AS527" i="2"/>
  <c r="AS528" i="2"/>
  <c r="AS529" i="2"/>
  <c r="AS530" i="2"/>
  <c r="AS531" i="2"/>
  <c r="AS532" i="2"/>
  <c r="AS533" i="2"/>
  <c r="AS534" i="2"/>
  <c r="AS535" i="2"/>
  <c r="AS536" i="2"/>
  <c r="AS537" i="2"/>
  <c r="AS538" i="2"/>
  <c r="AS539" i="2"/>
  <c r="AS540" i="2"/>
  <c r="AS541" i="2"/>
  <c r="AS542" i="2"/>
  <c r="AS543" i="2"/>
  <c r="AS544" i="2"/>
  <c r="AS545" i="2"/>
  <c r="AS546" i="2"/>
  <c r="AS547" i="2"/>
  <c r="AS548" i="2"/>
  <c r="AS549" i="2"/>
  <c r="AS550" i="2"/>
  <c r="AS551" i="2"/>
  <c r="AS552" i="2"/>
  <c r="AS553" i="2"/>
  <c r="AS554" i="2"/>
  <c r="AS555" i="2"/>
  <c r="AS556" i="2"/>
  <c r="AS557" i="2"/>
  <c r="AS558" i="2"/>
  <c r="AS559" i="2"/>
  <c r="AS560" i="2"/>
  <c r="AS561" i="2"/>
  <c r="AS562" i="2"/>
  <c r="AS563" i="2"/>
  <c r="AS564" i="2"/>
  <c r="AS565" i="2"/>
  <c r="AS566" i="2"/>
  <c r="AS567" i="2"/>
  <c r="AS568" i="2"/>
  <c r="AS569" i="2"/>
  <c r="AS570" i="2"/>
  <c r="AS571" i="2"/>
  <c r="AS572" i="2"/>
  <c r="AS573" i="2"/>
  <c r="AS574" i="2"/>
  <c r="AS575" i="2"/>
  <c r="AS576" i="2"/>
  <c r="AS577" i="2"/>
  <c r="AS578" i="2"/>
  <c r="AS579" i="2"/>
  <c r="AS580" i="2"/>
  <c r="AS581" i="2"/>
  <c r="AS582" i="2"/>
  <c r="AS583" i="2"/>
  <c r="AS584" i="2"/>
  <c r="AS585" i="2"/>
  <c r="AS586" i="2"/>
  <c r="AS587" i="2"/>
  <c r="AS588" i="2"/>
  <c r="AS589" i="2"/>
  <c r="AS590" i="2"/>
  <c r="AS591" i="2"/>
  <c r="AS592" i="2"/>
  <c r="AS593" i="2"/>
  <c r="AS594" i="2"/>
  <c r="AS595" i="2"/>
  <c r="AS596" i="2"/>
  <c r="AS597" i="2"/>
  <c r="AS598" i="2"/>
  <c r="AS599" i="2"/>
  <c r="AS600" i="2"/>
  <c r="AS601" i="2"/>
  <c r="AS602" i="2"/>
  <c r="AS603" i="2"/>
  <c r="AS604" i="2"/>
  <c r="AS605" i="2"/>
  <c r="AS606" i="2"/>
  <c r="AS607" i="2"/>
  <c r="AS608" i="2"/>
  <c r="AS609" i="2"/>
  <c r="AS610" i="2"/>
  <c r="AS611" i="2"/>
  <c r="AS612" i="2"/>
  <c r="AS613" i="2"/>
  <c r="AS614" i="2"/>
  <c r="AS615" i="2"/>
  <c r="AS616" i="2"/>
  <c r="AS617" i="2"/>
  <c r="AS618" i="2"/>
  <c r="AS619" i="2"/>
  <c r="AS620" i="2"/>
  <c r="AS621" i="2"/>
  <c r="AS622" i="2"/>
  <c r="AS623" i="2"/>
  <c r="AS624" i="2"/>
  <c r="AS625" i="2"/>
  <c r="AS626" i="2"/>
  <c r="AS627" i="2"/>
  <c r="AS628" i="2"/>
  <c r="AS629" i="2"/>
  <c r="AS630" i="2"/>
  <c r="AS631" i="2"/>
  <c r="AS632" i="2"/>
  <c r="AS633" i="2"/>
  <c r="AS634" i="2"/>
  <c r="AS635" i="2"/>
  <c r="AS636" i="2"/>
  <c r="AS637" i="2"/>
  <c r="AS638" i="2"/>
  <c r="AS639" i="2"/>
  <c r="AS640" i="2"/>
  <c r="AS641" i="2"/>
  <c r="AS642" i="2"/>
  <c r="AS643" i="2"/>
  <c r="AS644" i="2"/>
  <c r="AS645" i="2"/>
  <c r="AS646" i="2"/>
  <c r="AS647" i="2"/>
  <c r="AS648" i="2"/>
  <c r="AS649" i="2"/>
  <c r="AS650" i="2"/>
  <c r="AS651" i="2"/>
  <c r="AS652" i="2"/>
  <c r="AS653" i="2"/>
  <c r="AS654" i="2"/>
  <c r="AS655" i="2"/>
  <c r="AS656" i="2"/>
  <c r="AS657" i="2"/>
  <c r="AS658" i="2"/>
  <c r="AS659" i="2"/>
  <c r="AS660" i="2"/>
  <c r="AS661" i="2"/>
  <c r="AS662" i="2"/>
  <c r="AS663" i="2"/>
  <c r="AS664" i="2"/>
  <c r="AS665" i="2"/>
  <c r="AS666" i="2"/>
  <c r="AS667" i="2"/>
  <c r="AS668" i="2"/>
  <c r="AS669" i="2"/>
  <c r="AS670" i="2"/>
  <c r="AS671" i="2"/>
  <c r="AS672" i="2"/>
  <c r="AS673" i="2"/>
  <c r="AS674" i="2"/>
  <c r="AS675" i="2"/>
  <c r="AS676" i="2"/>
  <c r="AS677" i="2"/>
  <c r="AS678" i="2"/>
  <c r="AS679" i="2"/>
  <c r="AS680" i="2"/>
  <c r="AS681" i="2"/>
  <c r="AS682" i="2"/>
  <c r="AS683" i="2"/>
  <c r="AS684" i="2"/>
  <c r="AS685" i="2"/>
  <c r="AS686" i="2"/>
  <c r="AS687" i="2"/>
  <c r="AS688" i="2"/>
  <c r="AS689" i="2"/>
  <c r="AS690" i="2"/>
  <c r="AS691" i="2"/>
  <c r="AS692" i="2"/>
  <c r="AS693" i="2"/>
  <c r="AS694" i="2"/>
  <c r="AS695" i="2"/>
  <c r="AS696" i="2"/>
  <c r="AS697" i="2"/>
  <c r="AS698" i="2"/>
  <c r="AS699" i="2"/>
  <c r="AS700" i="2"/>
  <c r="AS701" i="2"/>
  <c r="AS702" i="2"/>
  <c r="AS703" i="2"/>
  <c r="AS704" i="2"/>
  <c r="AS705" i="2"/>
  <c r="AS706" i="2"/>
  <c r="AS707" i="2"/>
  <c r="AS708" i="2"/>
  <c r="AS709" i="2"/>
  <c r="AS710" i="2"/>
  <c r="AS711" i="2"/>
  <c r="AS712" i="2"/>
  <c r="AS713" i="2"/>
  <c r="AS714" i="2"/>
  <c r="AS715" i="2"/>
  <c r="AS716" i="2"/>
  <c r="AS717" i="2"/>
  <c r="AS718" i="2"/>
  <c r="AS719" i="2"/>
  <c r="AS720" i="2"/>
  <c r="AS721" i="2"/>
  <c r="AS722" i="2"/>
  <c r="AS723" i="2"/>
  <c r="AS724" i="2"/>
  <c r="AS725" i="2"/>
  <c r="AS726" i="2"/>
  <c r="AS727" i="2"/>
  <c r="AS728" i="2"/>
  <c r="AS729" i="2"/>
  <c r="AS730" i="2"/>
  <c r="AS731" i="2"/>
  <c r="AS732" i="2"/>
  <c r="AS733" i="2"/>
  <c r="AS734" i="2"/>
  <c r="AS735" i="2"/>
  <c r="AS736" i="2"/>
  <c r="AS737" i="2"/>
  <c r="AS738" i="2"/>
  <c r="AS739" i="2"/>
  <c r="AS740" i="2"/>
  <c r="AS741" i="2"/>
  <c r="AS742" i="2"/>
  <c r="AS743" i="2"/>
  <c r="AS744" i="2"/>
  <c r="AS745" i="2"/>
  <c r="AS746" i="2"/>
  <c r="AS747" i="2"/>
  <c r="AS748" i="2"/>
  <c r="AS749" i="2"/>
  <c r="AS750" i="2"/>
  <c r="AS751" i="2"/>
  <c r="AS752" i="2"/>
  <c r="AS753" i="2"/>
  <c r="AS754" i="2"/>
  <c r="AS755" i="2"/>
  <c r="AS756" i="2"/>
  <c r="AS757" i="2"/>
  <c r="AS758" i="2"/>
  <c r="AS759" i="2"/>
  <c r="AS760" i="2"/>
  <c r="AS761" i="2"/>
  <c r="AS762" i="2"/>
  <c r="AS763" i="2"/>
  <c r="AS764" i="2"/>
  <c r="AS765" i="2"/>
  <c r="AS766" i="2"/>
  <c r="AS767" i="2"/>
  <c r="AS768" i="2"/>
  <c r="AS769" i="2"/>
  <c r="AS770" i="2"/>
  <c r="AS771" i="2"/>
  <c r="AS772" i="2"/>
  <c r="AS773" i="2"/>
  <c r="AS774" i="2"/>
  <c r="AS775" i="2"/>
  <c r="AS776" i="2"/>
  <c r="AS777" i="2"/>
  <c r="AS778" i="2"/>
  <c r="AS779" i="2"/>
  <c r="AS780" i="2"/>
  <c r="AS781" i="2"/>
  <c r="AS782" i="2"/>
  <c r="AS783" i="2"/>
  <c r="AS784" i="2"/>
  <c r="AS785" i="2"/>
  <c r="AS786" i="2"/>
  <c r="AS787" i="2"/>
  <c r="AS788" i="2"/>
  <c r="AS789" i="2"/>
  <c r="AS790" i="2"/>
  <c r="AS791" i="2"/>
  <c r="AS792" i="2"/>
  <c r="AS793" i="2"/>
  <c r="AS794" i="2"/>
  <c r="AS795" i="2"/>
  <c r="AS796" i="2"/>
  <c r="AS797" i="2"/>
  <c r="AS798" i="2"/>
  <c r="AS799" i="2"/>
  <c r="AS800" i="2"/>
  <c r="AS801" i="2"/>
  <c r="AS802" i="2"/>
  <c r="AS803" i="2"/>
  <c r="AS804" i="2"/>
  <c r="AS805" i="2"/>
  <c r="AS806" i="2"/>
  <c r="AS807" i="2"/>
  <c r="AS808" i="2"/>
  <c r="AS809" i="2"/>
  <c r="AS810" i="2"/>
  <c r="AS811" i="2"/>
  <c r="AS812" i="2"/>
  <c r="AS813" i="2"/>
  <c r="AS814" i="2"/>
  <c r="AS815" i="2"/>
  <c r="AS816" i="2"/>
  <c r="AS817" i="2"/>
  <c r="AS818" i="2"/>
  <c r="AS819" i="2"/>
  <c r="AS820" i="2"/>
  <c r="AS821" i="2"/>
  <c r="AS822" i="2"/>
  <c r="AS823" i="2"/>
  <c r="AS824" i="2"/>
  <c r="AS825" i="2"/>
  <c r="AS826" i="2"/>
  <c r="AS827" i="2"/>
  <c r="AS828" i="2"/>
  <c r="AS829" i="2"/>
  <c r="AS830" i="2"/>
  <c r="AS831" i="2"/>
  <c r="AS832" i="2"/>
  <c r="AS833" i="2"/>
  <c r="AS834" i="2"/>
  <c r="AS835" i="2"/>
  <c r="AS836" i="2"/>
  <c r="AS837" i="2"/>
  <c r="AS838" i="2"/>
  <c r="AS839" i="2"/>
  <c r="AS840" i="2"/>
  <c r="AS841" i="2"/>
  <c r="AS842" i="2"/>
  <c r="AS843" i="2"/>
  <c r="AS844" i="2"/>
  <c r="AS845" i="2"/>
  <c r="AS846" i="2"/>
  <c r="AS847" i="2"/>
  <c r="AS848" i="2"/>
  <c r="AS849" i="2"/>
  <c r="AS850" i="2"/>
  <c r="AS851" i="2"/>
  <c r="AS852" i="2"/>
  <c r="AS853" i="2"/>
  <c r="AS854" i="2"/>
  <c r="AS855" i="2"/>
  <c r="AS856" i="2"/>
  <c r="AS857" i="2"/>
  <c r="AS858" i="2"/>
  <c r="AS859" i="2"/>
  <c r="AS860" i="2"/>
  <c r="AS861" i="2"/>
  <c r="AS862" i="2"/>
  <c r="AS863" i="2"/>
  <c r="AS864" i="2"/>
  <c r="AS865" i="2"/>
  <c r="AS866" i="2"/>
  <c r="AS867" i="2"/>
  <c r="AS868" i="2"/>
  <c r="AS869" i="2"/>
  <c r="AS870" i="2"/>
  <c r="AS871" i="2"/>
  <c r="AS872" i="2"/>
  <c r="AS873" i="2"/>
  <c r="AS874" i="2"/>
  <c r="AS875" i="2"/>
  <c r="AS876" i="2"/>
  <c r="AS877" i="2"/>
  <c r="AS878" i="2"/>
  <c r="AS879" i="2"/>
  <c r="AS880" i="2"/>
  <c r="AS881" i="2"/>
  <c r="AS882" i="2"/>
  <c r="AS883" i="2"/>
  <c r="AS884" i="2"/>
  <c r="AS885" i="2"/>
  <c r="AS886" i="2"/>
  <c r="AS887" i="2"/>
  <c r="AS888" i="2"/>
  <c r="AS889" i="2"/>
  <c r="AS890" i="2"/>
  <c r="AS891" i="2"/>
  <c r="AS892" i="2"/>
  <c r="AS893" i="2"/>
  <c r="AS894" i="2"/>
  <c r="AS895" i="2"/>
  <c r="AS896" i="2"/>
  <c r="AS897" i="2"/>
  <c r="AS898" i="2"/>
  <c r="AS3" i="2"/>
  <c r="R860" i="4"/>
  <c r="L860" i="4"/>
  <c r="M860" i="4" s="1"/>
  <c r="R859" i="4"/>
  <c r="M859" i="4"/>
  <c r="L859" i="4"/>
  <c r="R858" i="4"/>
  <c r="M858" i="4"/>
  <c r="L858" i="4"/>
  <c r="R857" i="4"/>
  <c r="L857" i="4"/>
  <c r="M857" i="4" s="1"/>
  <c r="R856" i="4"/>
  <c r="M856" i="4"/>
  <c r="L856" i="4"/>
  <c r="R855" i="4"/>
  <c r="L855" i="4"/>
  <c r="M855" i="4" s="1"/>
  <c r="R854" i="4"/>
  <c r="L854" i="4"/>
  <c r="M854" i="4" s="1"/>
  <c r="R853" i="4"/>
  <c r="L853" i="4"/>
  <c r="M853" i="4" s="1"/>
  <c r="R852" i="4"/>
  <c r="L852" i="4"/>
  <c r="M852" i="4" s="1"/>
  <c r="R851" i="4"/>
  <c r="M851" i="4"/>
  <c r="L851" i="4"/>
  <c r="R850" i="4"/>
  <c r="M850" i="4"/>
  <c r="L850" i="4"/>
  <c r="R849" i="4"/>
  <c r="M849" i="4"/>
  <c r="L849" i="4"/>
  <c r="R848" i="4"/>
  <c r="M848" i="4"/>
  <c r="L848" i="4"/>
  <c r="R847" i="4"/>
  <c r="L847" i="4"/>
  <c r="M847" i="4" s="1"/>
  <c r="R846" i="4"/>
  <c r="M846" i="4"/>
  <c r="L846" i="4"/>
  <c r="R845" i="4"/>
  <c r="M845" i="4"/>
  <c r="L845" i="4"/>
  <c r="R844" i="4"/>
  <c r="L844" i="4"/>
  <c r="M844" i="4" s="1"/>
  <c r="R843" i="4"/>
  <c r="L843" i="4"/>
  <c r="M843" i="4" s="1"/>
  <c r="R842" i="4"/>
  <c r="L842" i="4"/>
  <c r="M842" i="4" s="1"/>
  <c r="R841" i="4"/>
  <c r="L841" i="4"/>
  <c r="M841" i="4" s="1"/>
  <c r="R840" i="4"/>
  <c r="L840" i="4"/>
  <c r="M840" i="4" s="1"/>
  <c r="R839" i="4"/>
  <c r="L839" i="4"/>
  <c r="M839" i="4" s="1"/>
  <c r="R838" i="4"/>
  <c r="L838" i="4"/>
  <c r="M838" i="4" s="1"/>
  <c r="R837" i="4"/>
  <c r="M837" i="4"/>
  <c r="L837" i="4"/>
  <c r="R836" i="4"/>
  <c r="M836" i="4"/>
  <c r="L836" i="4"/>
  <c r="R835" i="4"/>
  <c r="L835" i="4"/>
  <c r="M835" i="4" s="1"/>
  <c r="R834" i="4"/>
  <c r="M834" i="4"/>
  <c r="L834" i="4"/>
  <c r="R833" i="4"/>
  <c r="L833" i="4"/>
  <c r="M833" i="4" s="1"/>
  <c r="R832" i="4"/>
  <c r="L832" i="4"/>
  <c r="M832" i="4" s="1"/>
  <c r="R831" i="4"/>
  <c r="L831" i="4"/>
  <c r="M831" i="4" s="1"/>
  <c r="R830" i="4"/>
  <c r="L830" i="4"/>
  <c r="M830" i="4" s="1"/>
  <c r="R829" i="4"/>
  <c r="L829" i="4"/>
  <c r="M829" i="4" s="1"/>
  <c r="R828" i="4"/>
  <c r="M828" i="4"/>
  <c r="L828" i="4"/>
  <c r="R827" i="4"/>
  <c r="M827" i="4"/>
  <c r="L827" i="4"/>
  <c r="R826" i="4"/>
  <c r="M826" i="4"/>
  <c r="L826" i="4"/>
  <c r="R825" i="4"/>
  <c r="L825" i="4"/>
  <c r="M825" i="4" s="1"/>
  <c r="R824" i="4"/>
  <c r="M824" i="4"/>
  <c r="L824" i="4"/>
  <c r="R823" i="4"/>
  <c r="M823" i="4"/>
  <c r="L823" i="4"/>
  <c r="R822" i="4"/>
  <c r="L822" i="4"/>
  <c r="M822" i="4" s="1"/>
  <c r="R821" i="4"/>
  <c r="L821" i="4"/>
  <c r="M821" i="4" s="1"/>
  <c r="R820" i="4"/>
  <c r="L820" i="4"/>
  <c r="M820" i="4" s="1"/>
  <c r="R819" i="4"/>
  <c r="L819" i="4"/>
  <c r="M819" i="4" s="1"/>
  <c r="R818" i="4"/>
  <c r="L818" i="4"/>
  <c r="M818" i="4" s="1"/>
  <c r="R817" i="4"/>
  <c r="L817" i="4"/>
  <c r="M817" i="4" s="1"/>
  <c r="R816" i="4"/>
  <c r="L816" i="4"/>
  <c r="M816" i="4" s="1"/>
  <c r="R815" i="4"/>
  <c r="M815" i="4"/>
  <c r="L815" i="4"/>
  <c r="R814" i="4"/>
  <c r="M814" i="4"/>
  <c r="L814" i="4"/>
  <c r="R813" i="4"/>
  <c r="L813" i="4"/>
  <c r="M813" i="4" s="1"/>
  <c r="R812" i="4"/>
  <c r="M812" i="4"/>
  <c r="L812" i="4"/>
  <c r="R811" i="4"/>
  <c r="L811" i="4"/>
  <c r="M811" i="4" s="1"/>
  <c r="R810" i="4"/>
  <c r="L810" i="4"/>
  <c r="M810" i="4" s="1"/>
  <c r="R809" i="4"/>
  <c r="L809" i="4"/>
  <c r="M809" i="4" s="1"/>
  <c r="R808" i="4"/>
  <c r="L808" i="4"/>
  <c r="M808" i="4" s="1"/>
  <c r="R807" i="4"/>
  <c r="L807" i="4"/>
  <c r="M807" i="4" s="1"/>
  <c r="R806" i="4"/>
  <c r="M806" i="4"/>
  <c r="L806" i="4"/>
  <c r="R805" i="4"/>
  <c r="M805" i="4"/>
  <c r="L805" i="4"/>
  <c r="R804" i="4"/>
  <c r="M804" i="4"/>
  <c r="L804" i="4"/>
  <c r="R803" i="4"/>
  <c r="M803" i="4"/>
  <c r="L803" i="4"/>
  <c r="R802" i="4"/>
  <c r="M802" i="4"/>
  <c r="L802" i="4"/>
  <c r="R801" i="4"/>
  <c r="M801" i="4"/>
  <c r="L801" i="4"/>
  <c r="R800" i="4"/>
  <c r="L800" i="4"/>
  <c r="M800" i="4" s="1"/>
  <c r="R799" i="4"/>
  <c r="L799" i="4"/>
  <c r="M799" i="4" s="1"/>
  <c r="R798" i="4"/>
  <c r="L798" i="4"/>
  <c r="M798" i="4" s="1"/>
  <c r="R797" i="4"/>
  <c r="L797" i="4"/>
  <c r="M797" i="4" s="1"/>
  <c r="R796" i="4"/>
  <c r="L796" i="4"/>
  <c r="M796" i="4" s="1"/>
  <c r="R795" i="4"/>
  <c r="M795" i="4"/>
  <c r="L795" i="4"/>
  <c r="R794" i="4"/>
  <c r="L794" i="4"/>
  <c r="M794" i="4" s="1"/>
  <c r="R793" i="4"/>
  <c r="M793" i="4"/>
  <c r="L793" i="4"/>
  <c r="R792" i="4"/>
  <c r="M792" i="4"/>
  <c r="L792" i="4"/>
  <c r="R791" i="4"/>
  <c r="L791" i="4"/>
  <c r="M791" i="4" s="1"/>
  <c r="R790" i="4"/>
  <c r="M790" i="4"/>
  <c r="L790" i="4"/>
  <c r="R789" i="4"/>
  <c r="L789" i="4"/>
  <c r="M789" i="4" s="1"/>
  <c r="R788" i="4"/>
  <c r="L788" i="4"/>
  <c r="M788" i="4" s="1"/>
  <c r="R787" i="4"/>
  <c r="L787" i="4"/>
  <c r="M787" i="4" s="1"/>
  <c r="R786" i="4"/>
  <c r="L786" i="4"/>
  <c r="M786" i="4" s="1"/>
  <c r="R785" i="4"/>
  <c r="L785" i="4"/>
  <c r="M785" i="4" s="1"/>
  <c r="R784" i="4"/>
  <c r="M784" i="4"/>
  <c r="L784" i="4"/>
  <c r="R783" i="4"/>
  <c r="M783" i="4"/>
  <c r="L783" i="4"/>
  <c r="R782" i="4"/>
  <c r="M782" i="4"/>
  <c r="L782" i="4"/>
  <c r="R781" i="4"/>
  <c r="L781" i="4"/>
  <c r="M781" i="4" s="1"/>
  <c r="R780" i="4"/>
  <c r="M780" i="4"/>
  <c r="L780" i="4"/>
  <c r="R779" i="4"/>
  <c r="M779" i="4"/>
  <c r="L779" i="4"/>
  <c r="R778" i="4"/>
  <c r="L778" i="4"/>
  <c r="M778" i="4" s="1"/>
  <c r="R777" i="4"/>
  <c r="L777" i="4"/>
  <c r="M777" i="4" s="1"/>
  <c r="R776" i="4"/>
  <c r="L776" i="4"/>
  <c r="M776" i="4" s="1"/>
  <c r="R775" i="4"/>
  <c r="L775" i="4"/>
  <c r="M775" i="4" s="1"/>
  <c r="R774" i="4"/>
  <c r="L774" i="4"/>
  <c r="M774" i="4" s="1"/>
  <c r="R773" i="4"/>
  <c r="L773" i="4"/>
  <c r="M773" i="4" s="1"/>
  <c r="R772" i="4"/>
  <c r="L772" i="4"/>
  <c r="M772" i="4" s="1"/>
  <c r="R771" i="4"/>
  <c r="M771" i="4"/>
  <c r="L771" i="4"/>
  <c r="R770" i="4"/>
  <c r="M770" i="4"/>
  <c r="L770" i="4"/>
  <c r="R769" i="4"/>
  <c r="L769" i="4"/>
  <c r="M769" i="4" s="1"/>
  <c r="R768" i="4"/>
  <c r="M768" i="4"/>
  <c r="L768" i="4"/>
  <c r="R767" i="4"/>
  <c r="L767" i="4"/>
  <c r="M767" i="4" s="1"/>
  <c r="R766" i="4"/>
  <c r="L766" i="4"/>
  <c r="M766" i="4" s="1"/>
  <c r="R765" i="4"/>
  <c r="L765" i="4"/>
  <c r="M765" i="4" s="1"/>
  <c r="R764" i="4"/>
  <c r="L764" i="4"/>
  <c r="M764" i="4" s="1"/>
  <c r="R763" i="4"/>
  <c r="L763" i="4"/>
  <c r="M763" i="4" s="1"/>
  <c r="R762" i="4"/>
  <c r="M762" i="4"/>
  <c r="L762" i="4"/>
  <c r="R761" i="4"/>
  <c r="M761" i="4"/>
  <c r="L761" i="4"/>
  <c r="R760" i="4"/>
  <c r="M760" i="4"/>
  <c r="L760" i="4"/>
  <c r="R759" i="4"/>
  <c r="L759" i="4"/>
  <c r="M759" i="4" s="1"/>
  <c r="R758" i="4"/>
  <c r="M758" i="4"/>
  <c r="L758" i="4"/>
  <c r="R757" i="4"/>
  <c r="M757" i="4"/>
  <c r="L757" i="4"/>
  <c r="R756" i="4"/>
  <c r="L756" i="4"/>
  <c r="M756" i="4" s="1"/>
  <c r="R755" i="4"/>
  <c r="L755" i="4"/>
  <c r="M755" i="4" s="1"/>
  <c r="R754" i="4"/>
  <c r="L754" i="4"/>
  <c r="M754" i="4" s="1"/>
  <c r="R753" i="4"/>
  <c r="L753" i="4"/>
  <c r="M753" i="4" s="1"/>
  <c r="R752" i="4"/>
  <c r="L752" i="4"/>
  <c r="M752" i="4" s="1"/>
  <c r="R751" i="4"/>
  <c r="L751" i="4"/>
  <c r="M751" i="4" s="1"/>
  <c r="R750" i="4"/>
  <c r="L750" i="4"/>
  <c r="M750" i="4" s="1"/>
  <c r="R749" i="4"/>
  <c r="M749" i="4"/>
  <c r="L749" i="4"/>
  <c r="R748" i="4"/>
  <c r="M748" i="4"/>
  <c r="L748" i="4"/>
  <c r="R747" i="4"/>
  <c r="L747" i="4"/>
  <c r="M747" i="4" s="1"/>
  <c r="R746" i="4"/>
  <c r="M746" i="4"/>
  <c r="L746" i="4"/>
  <c r="R745" i="4"/>
  <c r="L745" i="4"/>
  <c r="M745" i="4" s="1"/>
  <c r="R744" i="4"/>
  <c r="L744" i="4"/>
  <c r="M744" i="4" s="1"/>
  <c r="R743" i="4"/>
  <c r="L743" i="4"/>
  <c r="M743" i="4" s="1"/>
  <c r="R742" i="4"/>
  <c r="L742" i="4"/>
  <c r="M742" i="4" s="1"/>
  <c r="R741" i="4"/>
  <c r="L741" i="4"/>
  <c r="M741" i="4" s="1"/>
  <c r="R740" i="4"/>
  <c r="M740" i="4"/>
  <c r="L740" i="4"/>
  <c r="R739" i="4"/>
  <c r="M739" i="4"/>
  <c r="L739" i="4"/>
  <c r="R738" i="4"/>
  <c r="M738" i="4"/>
  <c r="L738" i="4"/>
  <c r="R737" i="4"/>
  <c r="L737" i="4"/>
  <c r="M737" i="4" s="1"/>
  <c r="R736" i="4"/>
  <c r="M736" i="4"/>
  <c r="L736" i="4"/>
  <c r="R735" i="4"/>
  <c r="M735" i="4"/>
  <c r="L735" i="4"/>
  <c r="R734" i="4"/>
  <c r="L734" i="4"/>
  <c r="M734" i="4" s="1"/>
  <c r="R733" i="4"/>
  <c r="L733" i="4"/>
  <c r="M733" i="4" s="1"/>
  <c r="R732" i="4"/>
  <c r="L732" i="4"/>
  <c r="M732" i="4" s="1"/>
  <c r="R731" i="4"/>
  <c r="L731" i="4"/>
  <c r="M731" i="4" s="1"/>
  <c r="R730" i="4"/>
  <c r="L730" i="4"/>
  <c r="M730" i="4" s="1"/>
  <c r="R729" i="4"/>
  <c r="L729" i="4"/>
  <c r="M729" i="4" s="1"/>
  <c r="R728" i="4"/>
  <c r="L728" i="4"/>
  <c r="M728" i="4" s="1"/>
  <c r="R727" i="4"/>
  <c r="M727" i="4"/>
  <c r="L727" i="4"/>
  <c r="R726" i="4"/>
  <c r="M726" i="4"/>
  <c r="L726" i="4"/>
  <c r="R725" i="4"/>
  <c r="L725" i="4"/>
  <c r="M725" i="4" s="1"/>
  <c r="R724" i="4"/>
  <c r="M724" i="4"/>
  <c r="L724" i="4"/>
  <c r="R723" i="4"/>
  <c r="L723" i="4"/>
  <c r="M723" i="4" s="1"/>
  <c r="R722" i="4"/>
  <c r="L722" i="4"/>
  <c r="M722" i="4" s="1"/>
  <c r="R721" i="4"/>
  <c r="L721" i="4"/>
  <c r="M721" i="4" s="1"/>
  <c r="R720" i="4"/>
  <c r="L720" i="4"/>
  <c r="M720" i="4" s="1"/>
  <c r="R719" i="4"/>
  <c r="L719" i="4"/>
  <c r="M719" i="4" s="1"/>
  <c r="R718" i="4"/>
  <c r="M718" i="4"/>
  <c r="L718" i="4"/>
  <c r="R717" i="4"/>
  <c r="M717" i="4"/>
  <c r="L717" i="4"/>
  <c r="R716" i="4"/>
  <c r="M716" i="4"/>
  <c r="L716" i="4"/>
  <c r="R715" i="4"/>
  <c r="L715" i="4"/>
  <c r="M715" i="4" s="1"/>
  <c r="R714" i="4"/>
  <c r="M714" i="4"/>
  <c r="L714" i="4"/>
  <c r="R713" i="4"/>
  <c r="M713" i="4"/>
  <c r="L713" i="4"/>
  <c r="R712" i="4"/>
  <c r="L712" i="4"/>
  <c r="M712" i="4" s="1"/>
  <c r="R711" i="4"/>
  <c r="L711" i="4"/>
  <c r="M711" i="4" s="1"/>
  <c r="R710" i="4"/>
  <c r="L710" i="4"/>
  <c r="M710" i="4" s="1"/>
  <c r="R709" i="4"/>
  <c r="L709" i="4"/>
  <c r="M709" i="4" s="1"/>
  <c r="R708" i="4"/>
  <c r="L708" i="4"/>
  <c r="M708" i="4" s="1"/>
  <c r="R707" i="4"/>
  <c r="L707" i="4"/>
  <c r="M707" i="4" s="1"/>
  <c r="R706" i="4"/>
  <c r="L706" i="4"/>
  <c r="M706" i="4" s="1"/>
  <c r="R705" i="4"/>
  <c r="M705" i="4"/>
  <c r="L705" i="4"/>
  <c r="R704" i="4"/>
  <c r="M704" i="4"/>
  <c r="L704" i="4"/>
  <c r="R703" i="4"/>
  <c r="L703" i="4"/>
  <c r="M703" i="4" s="1"/>
  <c r="R702" i="4"/>
  <c r="L702" i="4"/>
  <c r="M702" i="4" s="1"/>
  <c r="R701" i="4"/>
  <c r="L701" i="4"/>
  <c r="M701" i="4" s="1"/>
  <c r="R700" i="4"/>
  <c r="L700" i="4"/>
  <c r="M700" i="4" s="1"/>
  <c r="R699" i="4"/>
  <c r="L699" i="4"/>
  <c r="M699" i="4" s="1"/>
  <c r="R698" i="4"/>
  <c r="L698" i="4"/>
  <c r="M698" i="4" s="1"/>
  <c r="R697" i="4"/>
  <c r="L697" i="4"/>
  <c r="M697" i="4" s="1"/>
  <c r="R696" i="4"/>
  <c r="M696" i="4"/>
  <c r="L696" i="4"/>
  <c r="R695" i="4"/>
  <c r="M695" i="4"/>
  <c r="L695" i="4"/>
  <c r="R694" i="4"/>
  <c r="M694" i="4"/>
  <c r="L694" i="4"/>
  <c r="R693" i="4"/>
  <c r="L693" i="4"/>
  <c r="M693" i="4" s="1"/>
  <c r="R692" i="4"/>
  <c r="M692" i="4"/>
  <c r="L692" i="4"/>
  <c r="R691" i="4"/>
  <c r="M691" i="4"/>
  <c r="L691" i="4"/>
  <c r="R690" i="4"/>
  <c r="L690" i="4"/>
  <c r="M690" i="4" s="1"/>
  <c r="R689" i="4"/>
  <c r="L689" i="4"/>
  <c r="M689" i="4" s="1"/>
  <c r="R688" i="4"/>
  <c r="L688" i="4"/>
  <c r="M688" i="4" s="1"/>
  <c r="R687" i="4"/>
  <c r="L687" i="4"/>
  <c r="M687" i="4" s="1"/>
  <c r="R686" i="4"/>
  <c r="L686" i="4"/>
  <c r="M686" i="4" s="1"/>
  <c r="R685" i="4"/>
  <c r="L685" i="4"/>
  <c r="M685" i="4" s="1"/>
  <c r="R684" i="4"/>
  <c r="L684" i="4"/>
  <c r="M684" i="4" s="1"/>
  <c r="R683" i="4"/>
  <c r="M683" i="4"/>
  <c r="L683" i="4"/>
  <c r="R682" i="4"/>
  <c r="M682" i="4"/>
  <c r="L682" i="4"/>
  <c r="R681" i="4"/>
  <c r="L681" i="4"/>
  <c r="M681" i="4" s="1"/>
  <c r="R680" i="4"/>
  <c r="L680" i="4"/>
  <c r="M680" i="4" s="1"/>
  <c r="R679" i="4"/>
  <c r="L679" i="4"/>
  <c r="M679" i="4" s="1"/>
  <c r="R678" i="4"/>
  <c r="L678" i="4"/>
  <c r="M678" i="4" s="1"/>
  <c r="R677" i="4"/>
  <c r="L677" i="4"/>
  <c r="M677" i="4" s="1"/>
  <c r="R676" i="4"/>
  <c r="L676" i="4"/>
  <c r="M676" i="4" s="1"/>
  <c r="R675" i="4"/>
  <c r="L675" i="4"/>
  <c r="M675" i="4" s="1"/>
  <c r="R674" i="4"/>
  <c r="M674" i="4"/>
  <c r="L674" i="4"/>
  <c r="R673" i="4"/>
  <c r="M673" i="4"/>
  <c r="L673" i="4"/>
  <c r="R672" i="4"/>
  <c r="M672" i="4"/>
  <c r="L672" i="4"/>
  <c r="R671" i="4"/>
  <c r="L671" i="4"/>
  <c r="M671" i="4" s="1"/>
  <c r="R670" i="4"/>
  <c r="M670" i="4"/>
  <c r="L670" i="4"/>
  <c r="R669" i="4"/>
  <c r="M669" i="4"/>
  <c r="L669" i="4"/>
  <c r="R668" i="4"/>
  <c r="L668" i="4"/>
  <c r="M668" i="4" s="1"/>
  <c r="R667" i="4"/>
  <c r="L667" i="4"/>
  <c r="M667" i="4" s="1"/>
  <c r="R666" i="4"/>
  <c r="M666" i="4"/>
  <c r="L666" i="4"/>
  <c r="R665" i="4"/>
  <c r="L665" i="4"/>
  <c r="M665" i="4" s="1"/>
  <c r="R664" i="4"/>
  <c r="L664" i="4"/>
  <c r="M664" i="4" s="1"/>
  <c r="R663" i="4"/>
  <c r="L663" i="4"/>
  <c r="M663" i="4" s="1"/>
  <c r="R662" i="4"/>
  <c r="L662" i="4"/>
  <c r="M662" i="4" s="1"/>
  <c r="R661" i="4"/>
  <c r="M661" i="4"/>
  <c r="L661" i="4"/>
  <c r="R660" i="4"/>
  <c r="M660" i="4"/>
  <c r="L660" i="4"/>
  <c r="R659" i="4"/>
  <c r="L659" i="4"/>
  <c r="M659" i="4" s="1"/>
  <c r="R658" i="4"/>
  <c r="L658" i="4"/>
  <c r="M658" i="4" s="1"/>
  <c r="R657" i="4"/>
  <c r="L657" i="4"/>
  <c r="M657" i="4" s="1"/>
  <c r="R656" i="4"/>
  <c r="L656" i="4"/>
  <c r="M656" i="4" s="1"/>
  <c r="R655" i="4"/>
  <c r="L655" i="4"/>
  <c r="M655" i="4" s="1"/>
  <c r="R654" i="4"/>
  <c r="L654" i="4"/>
  <c r="M654" i="4" s="1"/>
  <c r="R653" i="4"/>
  <c r="L653" i="4"/>
  <c r="M653" i="4" s="1"/>
  <c r="R652" i="4"/>
  <c r="M652" i="4"/>
  <c r="L652" i="4"/>
  <c r="R651" i="4"/>
  <c r="M651" i="4"/>
  <c r="L651" i="4"/>
  <c r="R650" i="4"/>
  <c r="M650" i="4"/>
  <c r="L650" i="4"/>
  <c r="R649" i="4"/>
  <c r="L649" i="4"/>
  <c r="M649" i="4" s="1"/>
  <c r="R648" i="4"/>
  <c r="M648" i="4"/>
  <c r="L648" i="4"/>
  <c r="R647" i="4"/>
  <c r="M647" i="4"/>
  <c r="L647" i="4"/>
  <c r="R646" i="4"/>
  <c r="L646" i="4"/>
  <c r="M646" i="4" s="1"/>
  <c r="R645" i="4"/>
  <c r="L645" i="4"/>
  <c r="M645" i="4" s="1"/>
  <c r="R644" i="4"/>
  <c r="M644" i="4"/>
  <c r="L644" i="4"/>
  <c r="R643" i="4"/>
  <c r="L643" i="4"/>
  <c r="M643" i="4" s="1"/>
  <c r="R642" i="4"/>
  <c r="L642" i="4"/>
  <c r="M642" i="4" s="1"/>
  <c r="R641" i="4"/>
  <c r="L641" i="4"/>
  <c r="M641" i="4" s="1"/>
  <c r="R640" i="4"/>
  <c r="L640" i="4"/>
  <c r="M640" i="4" s="1"/>
  <c r="R639" i="4"/>
  <c r="M639" i="4"/>
  <c r="L639" i="4"/>
  <c r="R638" i="4"/>
  <c r="M638" i="4"/>
  <c r="L638" i="4"/>
  <c r="R637" i="4"/>
  <c r="L637" i="4"/>
  <c r="M637" i="4" s="1"/>
  <c r="R636" i="4"/>
  <c r="L636" i="4"/>
  <c r="M636" i="4" s="1"/>
  <c r="R635" i="4"/>
  <c r="L635" i="4"/>
  <c r="M635" i="4" s="1"/>
  <c r="R634" i="4"/>
  <c r="L634" i="4"/>
  <c r="M634" i="4" s="1"/>
  <c r="R633" i="4"/>
  <c r="L633" i="4"/>
  <c r="M633" i="4" s="1"/>
  <c r="R632" i="4"/>
  <c r="L632" i="4"/>
  <c r="M632" i="4" s="1"/>
  <c r="R631" i="4"/>
  <c r="L631" i="4"/>
  <c r="M631" i="4" s="1"/>
  <c r="R630" i="4"/>
  <c r="M630" i="4"/>
  <c r="L630" i="4"/>
  <c r="R629" i="4"/>
  <c r="M629" i="4"/>
  <c r="L629" i="4"/>
  <c r="R628" i="4"/>
  <c r="M628" i="4"/>
  <c r="L628" i="4"/>
  <c r="R627" i="4"/>
  <c r="L627" i="4"/>
  <c r="M627" i="4" s="1"/>
  <c r="R626" i="4"/>
  <c r="M626" i="4"/>
  <c r="L626" i="4"/>
  <c r="R625" i="4"/>
  <c r="M625" i="4"/>
  <c r="L625" i="4"/>
  <c r="R624" i="4"/>
  <c r="L624" i="4"/>
  <c r="M624" i="4" s="1"/>
  <c r="R623" i="4"/>
  <c r="L623" i="4"/>
  <c r="M623" i="4" s="1"/>
  <c r="R622" i="4"/>
  <c r="M622" i="4"/>
  <c r="L622" i="4"/>
  <c r="R621" i="4"/>
  <c r="L621" i="4"/>
  <c r="M621" i="4" s="1"/>
  <c r="R620" i="4"/>
  <c r="L620" i="4"/>
  <c r="M620" i="4" s="1"/>
  <c r="R619" i="4"/>
  <c r="L619" i="4"/>
  <c r="M619" i="4" s="1"/>
  <c r="R618" i="4"/>
  <c r="L618" i="4"/>
  <c r="M618" i="4" s="1"/>
  <c r="R617" i="4"/>
  <c r="M617" i="4"/>
  <c r="L617" i="4"/>
  <c r="R616" i="4"/>
  <c r="M616" i="4"/>
  <c r="L616" i="4"/>
  <c r="R615" i="4"/>
  <c r="L615" i="4"/>
  <c r="M615" i="4" s="1"/>
  <c r="R614" i="4"/>
  <c r="L614" i="4"/>
  <c r="M614" i="4" s="1"/>
  <c r="R613" i="4"/>
  <c r="L613" i="4"/>
  <c r="M613" i="4" s="1"/>
  <c r="R612" i="4"/>
  <c r="L612" i="4"/>
  <c r="M612" i="4" s="1"/>
  <c r="R611" i="4"/>
  <c r="L611" i="4"/>
  <c r="M611" i="4" s="1"/>
  <c r="R610" i="4"/>
  <c r="L610" i="4"/>
  <c r="M610" i="4" s="1"/>
  <c r="R609" i="4"/>
  <c r="L609" i="4"/>
  <c r="M609" i="4" s="1"/>
  <c r="R608" i="4"/>
  <c r="M608" i="4"/>
  <c r="L608" i="4"/>
  <c r="R607" i="4"/>
  <c r="M607" i="4"/>
  <c r="L607" i="4"/>
  <c r="R606" i="4"/>
  <c r="M606" i="4"/>
  <c r="L606" i="4"/>
  <c r="R605" i="4"/>
  <c r="L605" i="4"/>
  <c r="M605" i="4" s="1"/>
  <c r="R604" i="4"/>
  <c r="M604" i="4"/>
  <c r="L604" i="4"/>
  <c r="R603" i="4"/>
  <c r="M603" i="4"/>
  <c r="L603" i="4"/>
  <c r="R602" i="4"/>
  <c r="L602" i="4"/>
  <c r="M602" i="4" s="1"/>
  <c r="R601" i="4"/>
  <c r="L601" i="4"/>
  <c r="M601" i="4" s="1"/>
  <c r="R600" i="4"/>
  <c r="M600" i="4"/>
  <c r="L600" i="4"/>
  <c r="R599" i="4"/>
  <c r="L599" i="4"/>
  <c r="M599" i="4" s="1"/>
  <c r="R598" i="4"/>
  <c r="L598" i="4"/>
  <c r="M598" i="4" s="1"/>
  <c r="R597" i="4"/>
  <c r="L597" i="4"/>
  <c r="M597" i="4" s="1"/>
  <c r="R596" i="4"/>
  <c r="L596" i="4"/>
  <c r="M596" i="4" s="1"/>
  <c r="R595" i="4"/>
  <c r="M595" i="4"/>
  <c r="L595" i="4"/>
  <c r="R594" i="4"/>
  <c r="M594" i="4"/>
  <c r="L594" i="4"/>
  <c r="R593" i="4"/>
  <c r="L593" i="4"/>
  <c r="M593" i="4" s="1"/>
  <c r="R592" i="4"/>
  <c r="L592" i="4"/>
  <c r="M592" i="4" s="1"/>
  <c r="R591" i="4"/>
  <c r="L591" i="4"/>
  <c r="M591" i="4" s="1"/>
  <c r="R590" i="4"/>
  <c r="L590" i="4"/>
  <c r="M590" i="4" s="1"/>
  <c r="R589" i="4"/>
  <c r="L589" i="4"/>
  <c r="M589" i="4" s="1"/>
  <c r="R588" i="4"/>
  <c r="L588" i="4"/>
  <c r="M588" i="4" s="1"/>
  <c r="R587" i="4"/>
  <c r="L587" i="4"/>
  <c r="M587" i="4" s="1"/>
  <c r="R586" i="4"/>
  <c r="M586" i="4"/>
  <c r="L586" i="4"/>
  <c r="R585" i="4"/>
  <c r="M585" i="4"/>
  <c r="L585" i="4"/>
  <c r="R584" i="4"/>
  <c r="M584" i="4"/>
  <c r="L584" i="4"/>
  <c r="R583" i="4"/>
  <c r="L583" i="4"/>
  <c r="M583" i="4" s="1"/>
  <c r="R582" i="4"/>
  <c r="M582" i="4"/>
  <c r="L582" i="4"/>
  <c r="R581" i="4"/>
  <c r="M581" i="4"/>
  <c r="L581" i="4"/>
  <c r="R580" i="4"/>
  <c r="L580" i="4"/>
  <c r="M580" i="4" s="1"/>
  <c r="R579" i="4"/>
  <c r="L579" i="4"/>
  <c r="M579" i="4" s="1"/>
  <c r="R578" i="4"/>
  <c r="M578" i="4"/>
  <c r="L578" i="4"/>
  <c r="R577" i="4"/>
  <c r="L577" i="4"/>
  <c r="M577" i="4" s="1"/>
  <c r="R576" i="4"/>
  <c r="L576" i="4"/>
  <c r="M576" i="4" s="1"/>
  <c r="R575" i="4"/>
  <c r="L575" i="4"/>
  <c r="M575" i="4" s="1"/>
  <c r="R574" i="4"/>
  <c r="L574" i="4"/>
  <c r="M574" i="4" s="1"/>
  <c r="R573" i="4"/>
  <c r="M573" i="4"/>
  <c r="L573" i="4"/>
  <c r="R572" i="4"/>
  <c r="M572" i="4"/>
  <c r="L572" i="4"/>
  <c r="R571" i="4"/>
  <c r="L571" i="4"/>
  <c r="M571" i="4" s="1"/>
  <c r="R570" i="4"/>
  <c r="L570" i="4"/>
  <c r="M570" i="4" s="1"/>
  <c r="R569" i="4"/>
  <c r="L569" i="4"/>
  <c r="M569" i="4" s="1"/>
  <c r="R568" i="4"/>
  <c r="L568" i="4"/>
  <c r="M568" i="4" s="1"/>
  <c r="R567" i="4"/>
  <c r="L567" i="4"/>
  <c r="M567" i="4" s="1"/>
  <c r="R566" i="4"/>
  <c r="L566" i="4"/>
  <c r="M566" i="4" s="1"/>
  <c r="R565" i="4"/>
  <c r="L565" i="4"/>
  <c r="M565" i="4" s="1"/>
  <c r="R564" i="4"/>
  <c r="M564" i="4"/>
  <c r="L564" i="4"/>
  <c r="R563" i="4"/>
  <c r="M563" i="4"/>
  <c r="L563" i="4"/>
  <c r="R562" i="4"/>
  <c r="M562" i="4"/>
  <c r="L562" i="4"/>
  <c r="R561" i="4"/>
  <c r="L561" i="4"/>
  <c r="M561" i="4" s="1"/>
  <c r="R560" i="4"/>
  <c r="M560" i="4"/>
  <c r="L560" i="4"/>
  <c r="R559" i="4"/>
  <c r="M559" i="4"/>
  <c r="L559" i="4"/>
  <c r="R558" i="4"/>
  <c r="L558" i="4"/>
  <c r="M558" i="4" s="1"/>
  <c r="R557" i="4"/>
  <c r="L557" i="4"/>
  <c r="M557" i="4" s="1"/>
  <c r="R556" i="4"/>
  <c r="M556" i="4"/>
  <c r="L556" i="4"/>
  <c r="R555" i="4"/>
  <c r="L555" i="4"/>
  <c r="M555" i="4" s="1"/>
  <c r="R554" i="4"/>
  <c r="L554" i="4"/>
  <c r="M554" i="4" s="1"/>
  <c r="R553" i="4"/>
  <c r="L553" i="4"/>
  <c r="M553" i="4" s="1"/>
  <c r="R552" i="4"/>
  <c r="L552" i="4"/>
  <c r="M552" i="4" s="1"/>
  <c r="R551" i="4"/>
  <c r="M551" i="4"/>
  <c r="L551" i="4"/>
  <c r="R550" i="4"/>
  <c r="M550" i="4"/>
  <c r="L550" i="4"/>
  <c r="R549" i="4"/>
  <c r="L549" i="4"/>
  <c r="M549" i="4" s="1"/>
  <c r="R548" i="4"/>
  <c r="L548" i="4"/>
  <c r="M548" i="4" s="1"/>
  <c r="R547" i="4"/>
  <c r="L547" i="4"/>
  <c r="M547" i="4" s="1"/>
  <c r="R546" i="4"/>
  <c r="L546" i="4"/>
  <c r="M546" i="4" s="1"/>
  <c r="R545" i="4"/>
  <c r="L545" i="4"/>
  <c r="M545" i="4" s="1"/>
  <c r="R544" i="4"/>
  <c r="L544" i="4"/>
  <c r="M544" i="4" s="1"/>
  <c r="R543" i="4"/>
  <c r="L543" i="4"/>
  <c r="M543" i="4" s="1"/>
  <c r="R542" i="4"/>
  <c r="M542" i="4"/>
  <c r="L542" i="4"/>
  <c r="R541" i="4"/>
  <c r="M541" i="4"/>
  <c r="L541" i="4"/>
  <c r="R540" i="4"/>
  <c r="M540" i="4"/>
  <c r="L540" i="4"/>
  <c r="R539" i="4"/>
  <c r="L539" i="4"/>
  <c r="M539" i="4" s="1"/>
  <c r="R538" i="4"/>
  <c r="M538" i="4"/>
  <c r="L538" i="4"/>
  <c r="R537" i="4"/>
  <c r="M537" i="4"/>
  <c r="L537" i="4"/>
  <c r="R536" i="4"/>
  <c r="L536" i="4"/>
  <c r="M536" i="4" s="1"/>
  <c r="R535" i="4"/>
  <c r="L535" i="4"/>
  <c r="M535" i="4" s="1"/>
  <c r="R534" i="4"/>
  <c r="M534" i="4"/>
  <c r="L534" i="4"/>
  <c r="R533" i="4"/>
  <c r="L533" i="4"/>
  <c r="M533" i="4" s="1"/>
  <c r="R532" i="4"/>
  <c r="L532" i="4"/>
  <c r="M532" i="4" s="1"/>
  <c r="R531" i="4"/>
  <c r="L531" i="4"/>
  <c r="M531" i="4" s="1"/>
  <c r="R530" i="4"/>
  <c r="L530" i="4"/>
  <c r="M530" i="4" s="1"/>
  <c r="R529" i="4"/>
  <c r="M529" i="4"/>
  <c r="L529" i="4"/>
  <c r="R528" i="4"/>
  <c r="M528" i="4"/>
  <c r="L528" i="4"/>
  <c r="R527" i="4"/>
  <c r="L527" i="4"/>
  <c r="M527" i="4" s="1"/>
  <c r="R526" i="4"/>
  <c r="L526" i="4"/>
  <c r="M526" i="4" s="1"/>
  <c r="R525" i="4"/>
  <c r="L525" i="4"/>
  <c r="M525" i="4" s="1"/>
  <c r="R524" i="4"/>
  <c r="L524" i="4"/>
  <c r="M524" i="4" s="1"/>
  <c r="R523" i="4"/>
  <c r="L523" i="4"/>
  <c r="M523" i="4" s="1"/>
  <c r="R522" i="4"/>
  <c r="L522" i="4"/>
  <c r="M522" i="4" s="1"/>
  <c r="R521" i="4"/>
  <c r="L521" i="4"/>
  <c r="M521" i="4" s="1"/>
  <c r="R520" i="4"/>
  <c r="M520" i="4"/>
  <c r="L520" i="4"/>
  <c r="R519" i="4"/>
  <c r="M519" i="4"/>
  <c r="L519" i="4"/>
  <c r="R518" i="4"/>
  <c r="M518" i="4"/>
  <c r="L518" i="4"/>
  <c r="R517" i="4"/>
  <c r="L517" i="4"/>
  <c r="M517" i="4" s="1"/>
  <c r="R516" i="4"/>
  <c r="M516" i="4"/>
  <c r="L516" i="4"/>
  <c r="R515" i="4"/>
  <c r="M515" i="4"/>
  <c r="L515" i="4"/>
  <c r="R514" i="4"/>
  <c r="L514" i="4"/>
  <c r="M514" i="4" s="1"/>
  <c r="R513" i="4"/>
  <c r="L513" i="4"/>
  <c r="M513" i="4" s="1"/>
  <c r="R512" i="4"/>
  <c r="M512" i="4"/>
  <c r="L512" i="4"/>
  <c r="R511" i="4"/>
  <c r="L511" i="4"/>
  <c r="M511" i="4" s="1"/>
  <c r="R510" i="4"/>
  <c r="L510" i="4"/>
  <c r="M510" i="4" s="1"/>
  <c r="R509" i="4"/>
  <c r="L509" i="4"/>
  <c r="M509" i="4" s="1"/>
  <c r="R508" i="4"/>
  <c r="L508" i="4"/>
  <c r="M508" i="4" s="1"/>
  <c r="R507" i="4"/>
  <c r="M507" i="4"/>
  <c r="L507" i="4"/>
  <c r="R506" i="4"/>
  <c r="M506" i="4"/>
  <c r="L506" i="4"/>
  <c r="R505" i="4"/>
  <c r="L505" i="4"/>
  <c r="M505" i="4" s="1"/>
  <c r="R504" i="4"/>
  <c r="L504" i="4"/>
  <c r="M504" i="4" s="1"/>
  <c r="R503" i="4"/>
  <c r="L503" i="4"/>
  <c r="M503" i="4" s="1"/>
  <c r="R502" i="4"/>
  <c r="L502" i="4"/>
  <c r="M502" i="4" s="1"/>
  <c r="R501" i="4"/>
  <c r="L501" i="4"/>
  <c r="M501" i="4" s="1"/>
  <c r="R500" i="4"/>
  <c r="L500" i="4"/>
  <c r="M500" i="4" s="1"/>
  <c r="R499" i="4"/>
  <c r="L499" i="4"/>
  <c r="M499" i="4" s="1"/>
  <c r="R498" i="4"/>
  <c r="M498" i="4"/>
  <c r="L498" i="4"/>
  <c r="R497" i="4"/>
  <c r="M497" i="4"/>
  <c r="L497" i="4"/>
  <c r="R496" i="4"/>
  <c r="M496" i="4"/>
  <c r="L496" i="4"/>
  <c r="R495" i="4"/>
  <c r="L495" i="4"/>
  <c r="M495" i="4" s="1"/>
  <c r="R494" i="4"/>
  <c r="M494" i="4"/>
  <c r="L494" i="4"/>
  <c r="R493" i="4"/>
  <c r="M493" i="4"/>
  <c r="L493" i="4"/>
  <c r="R492" i="4"/>
  <c r="L492" i="4"/>
  <c r="M492" i="4" s="1"/>
  <c r="R491" i="4"/>
  <c r="L491" i="4"/>
  <c r="M491" i="4" s="1"/>
  <c r="R490" i="4"/>
  <c r="M490" i="4"/>
  <c r="L490" i="4"/>
  <c r="R489" i="4"/>
  <c r="L489" i="4"/>
  <c r="M489" i="4" s="1"/>
  <c r="R488" i="4"/>
  <c r="L488" i="4"/>
  <c r="M488" i="4" s="1"/>
  <c r="R487" i="4"/>
  <c r="L487" i="4"/>
  <c r="M487" i="4" s="1"/>
  <c r="R486" i="4"/>
  <c r="L486" i="4"/>
  <c r="M486" i="4" s="1"/>
  <c r="R485" i="4"/>
  <c r="M485" i="4"/>
  <c r="L485" i="4"/>
  <c r="R484" i="4"/>
  <c r="M484" i="4"/>
  <c r="L484" i="4"/>
  <c r="R483" i="4"/>
  <c r="L483" i="4"/>
  <c r="M483" i="4" s="1"/>
  <c r="R482" i="4"/>
  <c r="L482" i="4"/>
  <c r="M482" i="4" s="1"/>
  <c r="R481" i="4"/>
  <c r="L481" i="4"/>
  <c r="M481" i="4" s="1"/>
  <c r="R480" i="4"/>
  <c r="L480" i="4"/>
  <c r="M480" i="4" s="1"/>
  <c r="R479" i="4"/>
  <c r="L479" i="4"/>
  <c r="M479" i="4" s="1"/>
  <c r="R478" i="4"/>
  <c r="L478" i="4"/>
  <c r="M478" i="4" s="1"/>
  <c r="R477" i="4"/>
  <c r="L477" i="4"/>
  <c r="M477" i="4" s="1"/>
  <c r="R476" i="4"/>
  <c r="M476" i="4"/>
  <c r="L476" i="4"/>
  <c r="R475" i="4"/>
  <c r="M475" i="4"/>
  <c r="L475" i="4"/>
  <c r="R474" i="4"/>
  <c r="M474" i="4"/>
  <c r="L474" i="4"/>
  <c r="R473" i="4"/>
  <c r="L473" i="4"/>
  <c r="M473" i="4" s="1"/>
  <c r="R472" i="4"/>
  <c r="M472" i="4"/>
  <c r="L472" i="4"/>
  <c r="R471" i="4"/>
  <c r="M471" i="4"/>
  <c r="L471" i="4"/>
  <c r="R470" i="4"/>
  <c r="L470" i="4"/>
  <c r="M470" i="4" s="1"/>
  <c r="R469" i="4"/>
  <c r="L469" i="4"/>
  <c r="M469" i="4" s="1"/>
  <c r="R468" i="4"/>
  <c r="M468" i="4"/>
  <c r="L468" i="4"/>
  <c r="R467" i="4"/>
  <c r="L467" i="4"/>
  <c r="M467" i="4" s="1"/>
  <c r="R466" i="4"/>
  <c r="L466" i="4"/>
  <c r="M466" i="4" s="1"/>
  <c r="R465" i="4"/>
  <c r="L465" i="4"/>
  <c r="M465" i="4" s="1"/>
  <c r="R464" i="4"/>
  <c r="L464" i="4"/>
  <c r="M464" i="4" s="1"/>
  <c r="R463" i="4"/>
  <c r="M463" i="4"/>
  <c r="L463" i="4"/>
  <c r="R462" i="4"/>
  <c r="M462" i="4"/>
  <c r="L462" i="4"/>
  <c r="R461" i="4"/>
  <c r="L461" i="4"/>
  <c r="M461" i="4" s="1"/>
  <c r="R460" i="4"/>
  <c r="L460" i="4"/>
  <c r="M460" i="4" s="1"/>
  <c r="R459" i="4"/>
  <c r="L459" i="4"/>
  <c r="M459" i="4" s="1"/>
  <c r="R458" i="4"/>
  <c r="L458" i="4"/>
  <c r="M458" i="4" s="1"/>
  <c r="R457" i="4"/>
  <c r="L457" i="4"/>
  <c r="M457" i="4" s="1"/>
  <c r="R456" i="4"/>
  <c r="L456" i="4"/>
  <c r="M456" i="4" s="1"/>
  <c r="R455" i="4"/>
  <c r="L455" i="4"/>
  <c r="M455" i="4" s="1"/>
  <c r="R454" i="4"/>
  <c r="M454" i="4"/>
  <c r="L454" i="4"/>
  <c r="R453" i="4"/>
  <c r="M453" i="4"/>
  <c r="L453" i="4"/>
  <c r="R452" i="4"/>
  <c r="M452" i="4"/>
  <c r="L452" i="4"/>
  <c r="R451" i="4"/>
  <c r="L451" i="4"/>
  <c r="M451" i="4" s="1"/>
  <c r="R450" i="4"/>
  <c r="M450" i="4"/>
  <c r="L450" i="4"/>
  <c r="R449" i="4"/>
  <c r="M449" i="4"/>
  <c r="L449" i="4"/>
  <c r="R448" i="4"/>
  <c r="L448" i="4"/>
  <c r="M448" i="4" s="1"/>
  <c r="R447" i="4"/>
  <c r="L447" i="4"/>
  <c r="M447" i="4" s="1"/>
  <c r="R446" i="4"/>
  <c r="M446" i="4"/>
  <c r="L446" i="4"/>
  <c r="R445" i="4"/>
  <c r="L445" i="4"/>
  <c r="M445" i="4" s="1"/>
  <c r="R444" i="4"/>
  <c r="L444" i="4"/>
  <c r="M444" i="4" s="1"/>
  <c r="R443" i="4"/>
  <c r="L443" i="4"/>
  <c r="M443" i="4" s="1"/>
  <c r="R442" i="4"/>
  <c r="L442" i="4"/>
  <c r="M442" i="4" s="1"/>
  <c r="R441" i="4"/>
  <c r="M441" i="4"/>
  <c r="L441" i="4"/>
  <c r="R440" i="4"/>
  <c r="M440" i="4"/>
  <c r="L440" i="4"/>
  <c r="R439" i="4"/>
  <c r="L439" i="4"/>
  <c r="M439" i="4" s="1"/>
  <c r="R438" i="4"/>
  <c r="L438" i="4"/>
  <c r="M438" i="4" s="1"/>
  <c r="R437" i="4"/>
  <c r="L437" i="4"/>
  <c r="M437" i="4" s="1"/>
  <c r="R436" i="4"/>
  <c r="L436" i="4"/>
  <c r="M436" i="4" s="1"/>
  <c r="R435" i="4"/>
  <c r="L435" i="4"/>
  <c r="M435" i="4" s="1"/>
  <c r="R434" i="4"/>
  <c r="L434" i="4"/>
  <c r="M434" i="4" s="1"/>
  <c r="R433" i="4"/>
  <c r="L433" i="4"/>
  <c r="M433" i="4" s="1"/>
  <c r="R432" i="4"/>
  <c r="M432" i="4"/>
  <c r="L432" i="4"/>
  <c r="R431" i="4"/>
  <c r="M431" i="4"/>
  <c r="L431" i="4"/>
  <c r="R430" i="4"/>
  <c r="M430" i="4"/>
  <c r="L430" i="4"/>
  <c r="R429" i="4"/>
  <c r="L429" i="4"/>
  <c r="M429" i="4" s="1"/>
  <c r="R428" i="4"/>
  <c r="M428" i="4"/>
  <c r="L428" i="4"/>
  <c r="R427" i="4"/>
  <c r="M427" i="4"/>
  <c r="L427" i="4"/>
  <c r="R426" i="4"/>
  <c r="L426" i="4"/>
  <c r="M426" i="4" s="1"/>
  <c r="R425" i="4"/>
  <c r="L425" i="4"/>
  <c r="M425" i="4" s="1"/>
  <c r="R424" i="4"/>
  <c r="M424" i="4"/>
  <c r="L424" i="4"/>
  <c r="R423" i="4"/>
  <c r="L423" i="4"/>
  <c r="M423" i="4" s="1"/>
  <c r="R422" i="4"/>
  <c r="L422" i="4"/>
  <c r="M422" i="4" s="1"/>
  <c r="R421" i="4"/>
  <c r="L421" i="4"/>
  <c r="M421" i="4" s="1"/>
  <c r="R420" i="4"/>
  <c r="L420" i="4"/>
  <c r="M420" i="4" s="1"/>
  <c r="R419" i="4"/>
  <c r="M419" i="4"/>
  <c r="L419" i="4"/>
  <c r="R418" i="4"/>
  <c r="M418" i="4"/>
  <c r="L418" i="4"/>
  <c r="R417" i="4"/>
  <c r="L417" i="4"/>
  <c r="M417" i="4" s="1"/>
  <c r="R416" i="4"/>
  <c r="L416" i="4"/>
  <c r="M416" i="4" s="1"/>
  <c r="R415" i="4"/>
  <c r="L415" i="4"/>
  <c r="M415" i="4" s="1"/>
  <c r="R414" i="4"/>
  <c r="L414" i="4"/>
  <c r="M414" i="4" s="1"/>
  <c r="R413" i="4"/>
  <c r="L413" i="4"/>
  <c r="M413" i="4" s="1"/>
  <c r="R412" i="4"/>
  <c r="L412" i="4"/>
  <c r="M412" i="4" s="1"/>
  <c r="R411" i="4"/>
  <c r="L411" i="4"/>
  <c r="M411" i="4" s="1"/>
  <c r="R410" i="4"/>
  <c r="M410" i="4"/>
  <c r="L410" i="4"/>
  <c r="R409" i="4"/>
  <c r="M409" i="4"/>
  <c r="L409" i="4"/>
  <c r="R408" i="4"/>
  <c r="M408" i="4"/>
  <c r="L408" i="4"/>
  <c r="R407" i="4"/>
  <c r="L407" i="4"/>
  <c r="M407" i="4" s="1"/>
  <c r="R406" i="4"/>
  <c r="M406" i="4"/>
  <c r="L406" i="4"/>
  <c r="R405" i="4"/>
  <c r="M405" i="4"/>
  <c r="L405" i="4"/>
  <c r="R404" i="4"/>
  <c r="L404" i="4"/>
  <c r="M404" i="4" s="1"/>
  <c r="R403" i="4"/>
  <c r="L403" i="4"/>
  <c r="M403" i="4" s="1"/>
  <c r="R402" i="4"/>
  <c r="M402" i="4"/>
  <c r="L402" i="4"/>
  <c r="R401" i="4"/>
  <c r="L401" i="4"/>
  <c r="M401" i="4" s="1"/>
  <c r="R400" i="4"/>
  <c r="L400" i="4"/>
  <c r="M400" i="4" s="1"/>
  <c r="R399" i="4"/>
  <c r="L399" i="4"/>
  <c r="M399" i="4" s="1"/>
  <c r="R398" i="4"/>
  <c r="L398" i="4"/>
  <c r="M398" i="4" s="1"/>
  <c r="R397" i="4"/>
  <c r="M397" i="4"/>
  <c r="L397" i="4"/>
  <c r="R396" i="4"/>
  <c r="M396" i="4"/>
  <c r="L396" i="4"/>
  <c r="R395" i="4"/>
  <c r="L395" i="4"/>
  <c r="M395" i="4" s="1"/>
  <c r="R394" i="4"/>
  <c r="L394" i="4"/>
  <c r="M394" i="4" s="1"/>
  <c r="R393" i="4"/>
  <c r="L393" i="4"/>
  <c r="M393" i="4" s="1"/>
  <c r="R392" i="4"/>
  <c r="L392" i="4"/>
  <c r="M392" i="4" s="1"/>
  <c r="R391" i="4"/>
  <c r="L391" i="4"/>
  <c r="M391" i="4" s="1"/>
  <c r="R390" i="4"/>
  <c r="L390" i="4"/>
  <c r="M390" i="4" s="1"/>
  <c r="R389" i="4"/>
  <c r="L389" i="4"/>
  <c r="M389" i="4" s="1"/>
  <c r="R388" i="4"/>
  <c r="M388" i="4"/>
  <c r="L388" i="4"/>
  <c r="R387" i="4"/>
  <c r="M387" i="4"/>
  <c r="L387" i="4"/>
  <c r="R386" i="4"/>
  <c r="M386" i="4"/>
  <c r="L386" i="4"/>
  <c r="R385" i="4"/>
  <c r="L385" i="4"/>
  <c r="M385" i="4" s="1"/>
  <c r="R384" i="4"/>
  <c r="M384" i="4"/>
  <c r="L384" i="4"/>
  <c r="R383" i="4"/>
  <c r="M383" i="4"/>
  <c r="L383" i="4"/>
  <c r="R382" i="4"/>
  <c r="L382" i="4"/>
  <c r="M382" i="4" s="1"/>
  <c r="R381" i="4"/>
  <c r="L381" i="4"/>
  <c r="M381" i="4" s="1"/>
  <c r="R380" i="4"/>
  <c r="M380" i="4"/>
  <c r="L380" i="4"/>
  <c r="R379" i="4"/>
  <c r="L379" i="4"/>
  <c r="M379" i="4" s="1"/>
  <c r="R378" i="4"/>
  <c r="L378" i="4"/>
  <c r="M378" i="4" s="1"/>
  <c r="R377" i="4"/>
  <c r="L377" i="4"/>
  <c r="M377" i="4" s="1"/>
  <c r="R376" i="4"/>
  <c r="L376" i="4"/>
  <c r="M376" i="4" s="1"/>
  <c r="R375" i="4"/>
  <c r="M375" i="4"/>
  <c r="L375" i="4"/>
  <c r="R374" i="4"/>
  <c r="M374" i="4"/>
  <c r="L374" i="4"/>
  <c r="R373" i="4"/>
  <c r="L373" i="4"/>
  <c r="M373" i="4" s="1"/>
  <c r="R372" i="4"/>
  <c r="L372" i="4"/>
  <c r="M372" i="4" s="1"/>
  <c r="R371" i="4"/>
  <c r="M371" i="4"/>
  <c r="L371" i="4"/>
  <c r="R370" i="4"/>
  <c r="L370" i="4"/>
  <c r="M370" i="4" s="1"/>
  <c r="R369" i="4"/>
  <c r="L369" i="4"/>
  <c r="M369" i="4" s="1"/>
  <c r="R368" i="4"/>
  <c r="L368" i="4"/>
  <c r="M368" i="4" s="1"/>
  <c r="R367" i="4"/>
  <c r="L367" i="4"/>
  <c r="M367" i="4" s="1"/>
  <c r="R366" i="4"/>
  <c r="M366" i="4"/>
  <c r="L366" i="4"/>
  <c r="R365" i="4"/>
  <c r="M365" i="4"/>
  <c r="L365" i="4"/>
  <c r="R364" i="4"/>
  <c r="M364" i="4"/>
  <c r="L364" i="4"/>
  <c r="R363" i="4"/>
  <c r="L363" i="4"/>
  <c r="M363" i="4" s="1"/>
  <c r="R362" i="4"/>
  <c r="M362" i="4"/>
  <c r="L362" i="4"/>
  <c r="R361" i="4"/>
  <c r="M361" i="4"/>
  <c r="L361" i="4"/>
  <c r="R360" i="4"/>
  <c r="L360" i="4"/>
  <c r="M360" i="4" s="1"/>
  <c r="R359" i="4"/>
  <c r="L359" i="4"/>
  <c r="M359" i="4" s="1"/>
  <c r="R358" i="4"/>
  <c r="M358" i="4"/>
  <c r="L358" i="4"/>
  <c r="R357" i="4"/>
  <c r="L357" i="4"/>
  <c r="M357" i="4" s="1"/>
  <c r="R356" i="4"/>
  <c r="L356" i="4"/>
  <c r="M356" i="4" s="1"/>
  <c r="R355" i="4"/>
  <c r="L355" i="4"/>
  <c r="M355" i="4" s="1"/>
  <c r="R354" i="4"/>
  <c r="L354" i="4"/>
  <c r="M354" i="4" s="1"/>
  <c r="R353" i="4"/>
  <c r="M353" i="4"/>
  <c r="L353" i="4"/>
  <c r="R352" i="4"/>
  <c r="M352" i="4"/>
  <c r="L352" i="4"/>
  <c r="R351" i="4"/>
  <c r="L351" i="4"/>
  <c r="M351" i="4" s="1"/>
  <c r="R350" i="4"/>
  <c r="L350" i="4"/>
  <c r="M350" i="4" s="1"/>
  <c r="R349" i="4"/>
  <c r="M349" i="4"/>
  <c r="L349" i="4"/>
  <c r="R348" i="4"/>
  <c r="L348" i="4"/>
  <c r="M348" i="4" s="1"/>
  <c r="R347" i="4"/>
  <c r="L347" i="4"/>
  <c r="M347" i="4" s="1"/>
  <c r="R346" i="4"/>
  <c r="L346" i="4"/>
  <c r="M346" i="4" s="1"/>
  <c r="R345" i="4"/>
  <c r="L345" i="4"/>
  <c r="M345" i="4" s="1"/>
  <c r="R344" i="4"/>
  <c r="M344" i="4"/>
  <c r="L344" i="4"/>
  <c r="R343" i="4"/>
  <c r="M343" i="4"/>
  <c r="L343" i="4"/>
  <c r="R342" i="4"/>
  <c r="M342" i="4"/>
  <c r="L342" i="4"/>
  <c r="R341" i="4"/>
  <c r="L341" i="4"/>
  <c r="M341" i="4" s="1"/>
  <c r="R340" i="4"/>
  <c r="M340" i="4"/>
  <c r="L340" i="4"/>
  <c r="R339" i="4"/>
  <c r="M339" i="4"/>
  <c r="L339" i="4"/>
  <c r="R338" i="4"/>
  <c r="L338" i="4"/>
  <c r="M338" i="4" s="1"/>
  <c r="R337" i="4"/>
  <c r="L337" i="4"/>
  <c r="M337" i="4" s="1"/>
  <c r="R336" i="4"/>
  <c r="M336" i="4"/>
  <c r="L336" i="4"/>
  <c r="R335" i="4"/>
  <c r="M335" i="4"/>
  <c r="R334" i="4"/>
  <c r="M334" i="4"/>
  <c r="R333" i="4"/>
  <c r="M333" i="4"/>
  <c r="R332" i="4"/>
  <c r="M332" i="4"/>
  <c r="R331" i="4"/>
  <c r="M331" i="4"/>
  <c r="R330" i="4"/>
  <c r="M330" i="4"/>
  <c r="R329" i="4"/>
  <c r="M329" i="4"/>
  <c r="R328" i="4"/>
  <c r="M328" i="4"/>
  <c r="R327" i="4"/>
  <c r="M327" i="4"/>
  <c r="R326" i="4"/>
  <c r="M326" i="4"/>
  <c r="R325" i="4"/>
  <c r="M325" i="4"/>
  <c r="R324" i="4"/>
  <c r="M324" i="4"/>
  <c r="R323" i="4"/>
  <c r="M323" i="4"/>
  <c r="R322" i="4"/>
  <c r="M322" i="4"/>
  <c r="R321" i="4"/>
  <c r="M321" i="4"/>
  <c r="R320" i="4"/>
  <c r="M320" i="4"/>
  <c r="R319" i="4"/>
  <c r="M319" i="4"/>
  <c r="R318" i="4"/>
  <c r="M318" i="4"/>
  <c r="R317" i="4"/>
  <c r="M317" i="4"/>
  <c r="R316" i="4"/>
  <c r="M316" i="4"/>
  <c r="R315" i="4"/>
  <c r="M315" i="4"/>
  <c r="R314" i="4"/>
  <c r="M314" i="4"/>
  <c r="R313" i="4"/>
  <c r="M313" i="4"/>
  <c r="R312" i="4"/>
  <c r="M312" i="4"/>
  <c r="R311" i="4"/>
  <c r="M311" i="4"/>
  <c r="R310" i="4"/>
  <c r="M310" i="4"/>
  <c r="R309" i="4"/>
  <c r="M309" i="4"/>
  <c r="R308" i="4"/>
  <c r="M308" i="4"/>
  <c r="R307" i="4"/>
  <c r="M307" i="4"/>
  <c r="R306" i="4"/>
  <c r="M306" i="4"/>
  <c r="R305" i="4"/>
  <c r="M305" i="4"/>
  <c r="R304" i="4"/>
  <c r="M304" i="4"/>
  <c r="R303" i="4"/>
  <c r="M303" i="4"/>
  <c r="R302" i="4"/>
  <c r="M302" i="4"/>
  <c r="R301" i="4"/>
  <c r="M301" i="4"/>
  <c r="R300" i="4"/>
  <c r="M300" i="4"/>
  <c r="R299" i="4"/>
  <c r="M299" i="4"/>
  <c r="R298" i="4"/>
  <c r="M298" i="4"/>
  <c r="R297" i="4"/>
  <c r="M297" i="4"/>
  <c r="R296" i="4"/>
  <c r="M296" i="4"/>
  <c r="R295" i="4"/>
  <c r="M295" i="4"/>
  <c r="R294" i="4"/>
  <c r="M294" i="4"/>
  <c r="R293" i="4"/>
  <c r="M293" i="4"/>
  <c r="R292" i="4"/>
  <c r="M292" i="4"/>
  <c r="R291" i="4"/>
  <c r="M291" i="4"/>
  <c r="R290" i="4"/>
  <c r="M290" i="4"/>
  <c r="R289" i="4"/>
  <c r="M289" i="4"/>
  <c r="R288" i="4"/>
  <c r="M288" i="4"/>
  <c r="R287" i="4"/>
  <c r="M287" i="4"/>
  <c r="R286" i="4"/>
  <c r="M286" i="4"/>
  <c r="R285" i="4"/>
  <c r="M285" i="4"/>
  <c r="R284" i="4"/>
  <c r="M284" i="4"/>
  <c r="R283" i="4"/>
  <c r="M283" i="4"/>
  <c r="R282" i="4"/>
  <c r="M282" i="4"/>
  <c r="R281" i="4"/>
  <c r="M281" i="4"/>
  <c r="R280" i="4"/>
  <c r="M280" i="4"/>
  <c r="R279" i="4"/>
  <c r="M279" i="4"/>
  <c r="R278" i="4"/>
  <c r="M278" i="4"/>
  <c r="R277" i="4"/>
  <c r="M277" i="4"/>
  <c r="R276" i="4"/>
  <c r="M276" i="4"/>
  <c r="R275" i="4"/>
  <c r="M275" i="4"/>
  <c r="R274" i="4"/>
  <c r="M274" i="4"/>
  <c r="R273" i="4"/>
  <c r="M273" i="4"/>
  <c r="R272" i="4"/>
  <c r="M272" i="4"/>
  <c r="R271" i="4"/>
  <c r="M271" i="4"/>
  <c r="R270" i="4"/>
  <c r="M270" i="4"/>
  <c r="R269" i="4"/>
  <c r="M269" i="4"/>
  <c r="R268" i="4"/>
  <c r="M268" i="4"/>
  <c r="R267" i="4"/>
  <c r="M267" i="4"/>
  <c r="R266" i="4"/>
  <c r="M266" i="4"/>
  <c r="R265" i="4"/>
  <c r="M265" i="4"/>
  <c r="R264" i="4"/>
  <c r="M264" i="4"/>
  <c r="R263" i="4"/>
  <c r="M263" i="4"/>
  <c r="R262" i="4"/>
  <c r="M262" i="4"/>
  <c r="R261" i="4"/>
  <c r="M261" i="4"/>
  <c r="R260" i="4"/>
  <c r="M260" i="4"/>
  <c r="R259" i="4"/>
  <c r="M259" i="4"/>
  <c r="R258" i="4"/>
  <c r="M258" i="4"/>
  <c r="R257" i="4"/>
  <c r="M257" i="4"/>
  <c r="R256" i="4"/>
  <c r="M256" i="4"/>
  <c r="R255" i="4"/>
  <c r="M255" i="4"/>
  <c r="R254" i="4"/>
  <c r="M254" i="4"/>
  <c r="R253" i="4"/>
  <c r="M253" i="4"/>
  <c r="R252" i="4"/>
  <c r="M252" i="4"/>
  <c r="R251" i="4"/>
  <c r="M251" i="4"/>
  <c r="R250" i="4"/>
  <c r="M250" i="4"/>
  <c r="R249" i="4"/>
  <c r="M249" i="4"/>
  <c r="R248" i="4"/>
  <c r="M248" i="4"/>
  <c r="R247" i="4"/>
  <c r="M247" i="4"/>
  <c r="R246" i="4"/>
  <c r="M246" i="4"/>
  <c r="R245" i="4"/>
  <c r="M245" i="4"/>
  <c r="R244" i="4"/>
  <c r="M244" i="4"/>
  <c r="R243" i="4"/>
  <c r="M243" i="4"/>
  <c r="R242" i="4"/>
  <c r="M242" i="4"/>
  <c r="R241" i="4"/>
  <c r="M241" i="4"/>
  <c r="R240" i="4"/>
  <c r="M240" i="4"/>
  <c r="R239" i="4"/>
  <c r="M239" i="4"/>
  <c r="R238" i="4"/>
  <c r="M238" i="4"/>
  <c r="R237" i="4"/>
  <c r="M237" i="4"/>
  <c r="R236" i="4"/>
  <c r="M236" i="4"/>
  <c r="R235" i="4"/>
  <c r="M235" i="4"/>
  <c r="R234" i="4"/>
  <c r="M234" i="4"/>
  <c r="R233" i="4"/>
  <c r="M233" i="4"/>
  <c r="R232" i="4"/>
  <c r="M232" i="4"/>
  <c r="R231" i="4"/>
  <c r="M231" i="4"/>
  <c r="R230" i="4"/>
  <c r="M230" i="4"/>
  <c r="R229" i="4"/>
  <c r="M229" i="4"/>
  <c r="R228" i="4"/>
  <c r="M228" i="4"/>
  <c r="R227" i="4"/>
  <c r="M227" i="4"/>
  <c r="R226" i="4"/>
  <c r="M226" i="4"/>
  <c r="R225" i="4"/>
  <c r="M225" i="4"/>
  <c r="R224" i="4"/>
  <c r="M224" i="4"/>
  <c r="R223" i="4"/>
  <c r="M223" i="4"/>
  <c r="R222" i="4"/>
  <c r="M222" i="4"/>
  <c r="R221" i="4"/>
  <c r="M221" i="4"/>
  <c r="R220" i="4"/>
  <c r="M220" i="4"/>
  <c r="R219" i="4"/>
  <c r="M219" i="4"/>
  <c r="R218" i="4"/>
  <c r="M218" i="4"/>
  <c r="R217" i="4"/>
  <c r="M217" i="4"/>
  <c r="R216" i="4"/>
  <c r="M216" i="4"/>
  <c r="R215" i="4"/>
  <c r="M215" i="4"/>
  <c r="R214" i="4"/>
  <c r="M214" i="4"/>
  <c r="R213" i="4"/>
  <c r="L213" i="4"/>
  <c r="M213" i="4" s="1"/>
  <c r="R212" i="4"/>
  <c r="L212" i="4"/>
  <c r="M212" i="4" s="1"/>
  <c r="R211" i="4"/>
  <c r="L211" i="4"/>
  <c r="M211" i="4" s="1"/>
  <c r="R210" i="4"/>
  <c r="L210" i="4"/>
  <c r="M210" i="4" s="1"/>
  <c r="R209" i="4"/>
  <c r="L209" i="4"/>
  <c r="M209" i="4" s="1"/>
  <c r="R208" i="4"/>
  <c r="M208" i="4"/>
  <c r="L208" i="4"/>
  <c r="R207" i="4"/>
  <c r="M207" i="4"/>
  <c r="L207" i="4"/>
  <c r="R206" i="4"/>
  <c r="M206" i="4"/>
  <c r="L206" i="4"/>
  <c r="R205" i="4"/>
  <c r="L205" i="4"/>
  <c r="M205" i="4" s="1"/>
  <c r="R204" i="4"/>
  <c r="M204" i="4"/>
  <c r="L204" i="4"/>
  <c r="R203" i="4"/>
  <c r="M203" i="4"/>
  <c r="L203" i="4"/>
  <c r="R202" i="4"/>
  <c r="L202" i="4"/>
  <c r="M202" i="4" s="1"/>
  <c r="R201" i="4"/>
  <c r="L201" i="4"/>
  <c r="M201" i="4" s="1"/>
  <c r="R200" i="4"/>
  <c r="M200" i="4"/>
  <c r="L200" i="4"/>
  <c r="R199" i="4"/>
  <c r="L199" i="4"/>
  <c r="M199" i="4" s="1"/>
  <c r="R198" i="4"/>
  <c r="L198" i="4"/>
  <c r="M198" i="4" s="1"/>
  <c r="R197" i="4"/>
  <c r="L197" i="4"/>
  <c r="M197" i="4" s="1"/>
  <c r="R196" i="4"/>
  <c r="L196" i="4"/>
  <c r="M196" i="4" s="1"/>
  <c r="R195" i="4"/>
  <c r="M195" i="4"/>
  <c r="L195" i="4"/>
  <c r="R194" i="4"/>
  <c r="L194" i="4"/>
  <c r="M194" i="4" s="1"/>
  <c r="R193" i="4"/>
  <c r="L193" i="4"/>
  <c r="M193" i="4" s="1"/>
  <c r="R192" i="4"/>
  <c r="L192" i="4"/>
  <c r="M192" i="4" s="1"/>
  <c r="R191" i="4"/>
  <c r="M191" i="4"/>
  <c r="L191" i="4"/>
  <c r="R190" i="4"/>
  <c r="L190" i="4"/>
  <c r="M190" i="4" s="1"/>
  <c r="R189" i="4"/>
  <c r="L189" i="4"/>
  <c r="M189" i="4" s="1"/>
  <c r="R188" i="4"/>
  <c r="L188" i="4"/>
  <c r="M188" i="4" s="1"/>
  <c r="R187" i="4"/>
  <c r="L187" i="4"/>
  <c r="M187" i="4" s="1"/>
  <c r="R186" i="4"/>
  <c r="M186" i="4"/>
  <c r="L186" i="4"/>
  <c r="R185" i="4"/>
  <c r="M185" i="4"/>
  <c r="L185" i="4"/>
  <c r="R184" i="4"/>
  <c r="M184" i="4"/>
  <c r="L184" i="4"/>
  <c r="R183" i="4"/>
  <c r="L183" i="4"/>
  <c r="M183" i="4" s="1"/>
  <c r="R182" i="4"/>
  <c r="M182" i="4"/>
  <c r="L182" i="4"/>
  <c r="R181" i="4"/>
  <c r="M181" i="4"/>
  <c r="L181" i="4"/>
  <c r="R180" i="4"/>
  <c r="L180" i="4"/>
  <c r="M180" i="4" s="1"/>
  <c r="R179" i="4"/>
  <c r="M179" i="4"/>
  <c r="L179" i="4"/>
  <c r="R178" i="4"/>
  <c r="M178" i="4"/>
  <c r="L178" i="4"/>
  <c r="R177" i="4"/>
  <c r="L177" i="4"/>
  <c r="M177" i="4" s="1"/>
  <c r="R176" i="4"/>
  <c r="L176" i="4"/>
  <c r="M176" i="4" s="1"/>
  <c r="R175" i="4"/>
  <c r="L175" i="4"/>
  <c r="M175" i="4" s="1"/>
  <c r="R174" i="4"/>
  <c r="L174" i="4"/>
  <c r="M174" i="4" s="1"/>
  <c r="R173" i="4"/>
  <c r="M173" i="4"/>
  <c r="L173" i="4"/>
  <c r="R172" i="4"/>
  <c r="L172" i="4"/>
  <c r="M172" i="4" s="1"/>
  <c r="R171" i="4"/>
  <c r="L171" i="4"/>
  <c r="M171" i="4" s="1"/>
  <c r="R170" i="4"/>
  <c r="L170" i="4"/>
  <c r="M170" i="4" s="1"/>
  <c r="R169" i="4"/>
  <c r="M169" i="4"/>
  <c r="L169" i="4"/>
  <c r="R168" i="4"/>
  <c r="L168" i="4"/>
  <c r="M168" i="4" s="1"/>
  <c r="R167" i="4"/>
  <c r="L167" i="4"/>
  <c r="M167" i="4" s="1"/>
  <c r="R166" i="4"/>
  <c r="L166" i="4"/>
  <c r="M166" i="4" s="1"/>
  <c r="R165" i="4"/>
  <c r="L165" i="4"/>
  <c r="M165" i="4" s="1"/>
  <c r="R164" i="4"/>
  <c r="M164" i="4"/>
  <c r="L164" i="4"/>
  <c r="R163" i="4"/>
  <c r="M163" i="4"/>
  <c r="L163" i="4"/>
  <c r="R162" i="4"/>
  <c r="M162" i="4"/>
  <c r="L162" i="4"/>
  <c r="R161" i="4"/>
  <c r="L161" i="4"/>
  <c r="M161" i="4" s="1"/>
  <c r="R160" i="4"/>
  <c r="M160" i="4"/>
  <c r="L160" i="4"/>
  <c r="R159" i="4"/>
  <c r="M159" i="4"/>
  <c r="L159" i="4"/>
  <c r="R158" i="4"/>
  <c r="L158" i="4"/>
  <c r="M158" i="4" s="1"/>
  <c r="R157" i="4"/>
  <c r="L157" i="4"/>
  <c r="M157" i="4" s="1"/>
  <c r="R156" i="4"/>
  <c r="M156" i="4"/>
  <c r="L156" i="4"/>
  <c r="R155" i="4"/>
  <c r="L155" i="4"/>
  <c r="M155" i="4" s="1"/>
  <c r="R154" i="4"/>
  <c r="L154" i="4"/>
  <c r="M154" i="4" s="1"/>
  <c r="R153" i="4"/>
  <c r="L153" i="4"/>
  <c r="M153" i="4" s="1"/>
  <c r="R152" i="4"/>
  <c r="L152" i="4"/>
  <c r="M152" i="4" s="1"/>
  <c r="R151" i="4"/>
  <c r="M151" i="4"/>
  <c r="L151" i="4"/>
  <c r="R150" i="4"/>
  <c r="L150" i="4"/>
  <c r="M150" i="4" s="1"/>
  <c r="R149" i="4"/>
  <c r="L149" i="4"/>
  <c r="M149" i="4" s="1"/>
  <c r="R148" i="4"/>
  <c r="L148" i="4"/>
  <c r="M148" i="4" s="1"/>
  <c r="R147" i="4"/>
  <c r="M147" i="4"/>
  <c r="L147" i="4"/>
  <c r="R146" i="4"/>
  <c r="L146" i="4"/>
  <c r="M146" i="4" s="1"/>
  <c r="R145" i="4"/>
  <c r="L145" i="4"/>
  <c r="M145" i="4" s="1"/>
  <c r="R144" i="4"/>
  <c r="L144" i="4"/>
  <c r="M144" i="4" s="1"/>
  <c r="R143" i="4"/>
  <c r="L143" i="4"/>
  <c r="M143" i="4" s="1"/>
  <c r="R142" i="4"/>
  <c r="M142" i="4"/>
  <c r="L142" i="4"/>
  <c r="R141" i="4"/>
  <c r="M141" i="4"/>
  <c r="L141" i="4"/>
  <c r="R140" i="4"/>
  <c r="M140" i="4"/>
  <c r="L140" i="4"/>
  <c r="R139" i="4"/>
  <c r="L139" i="4"/>
  <c r="M139" i="4" s="1"/>
  <c r="R138" i="4"/>
  <c r="M138" i="4"/>
  <c r="L138" i="4"/>
  <c r="R137" i="4"/>
  <c r="M137" i="4"/>
  <c r="L137" i="4"/>
  <c r="R136" i="4"/>
  <c r="L136" i="4"/>
  <c r="M136" i="4" s="1"/>
  <c r="R135" i="4"/>
  <c r="L135" i="4"/>
  <c r="M135" i="4" s="1"/>
  <c r="R134" i="4"/>
  <c r="M134" i="4"/>
  <c r="L134" i="4"/>
  <c r="R133" i="4"/>
  <c r="L133" i="4"/>
  <c r="M133" i="4" s="1"/>
  <c r="R132" i="4"/>
  <c r="L132" i="4"/>
  <c r="M132" i="4" s="1"/>
  <c r="R131" i="4"/>
  <c r="L131" i="4"/>
  <c r="M131" i="4" s="1"/>
  <c r="R130" i="4"/>
  <c r="L130" i="4"/>
  <c r="M130" i="4" s="1"/>
  <c r="R129" i="4"/>
  <c r="M129" i="4"/>
  <c r="L129" i="4"/>
  <c r="R128" i="4"/>
  <c r="L128" i="4"/>
  <c r="M128" i="4" s="1"/>
  <c r="R127" i="4"/>
  <c r="L127" i="4"/>
  <c r="M127" i="4" s="1"/>
  <c r="R126" i="4"/>
  <c r="L126" i="4"/>
  <c r="M126" i="4" s="1"/>
  <c r="R125" i="4"/>
  <c r="M125" i="4"/>
  <c r="L125" i="4"/>
  <c r="R124" i="4"/>
  <c r="L124" i="4"/>
  <c r="M124" i="4" s="1"/>
  <c r="R123" i="4"/>
  <c r="L123" i="4"/>
  <c r="M123" i="4" s="1"/>
  <c r="R122" i="4"/>
  <c r="L122" i="4"/>
  <c r="M122" i="4" s="1"/>
  <c r="R121" i="4"/>
  <c r="L121" i="4"/>
  <c r="M121" i="4" s="1"/>
  <c r="R120" i="4"/>
  <c r="M120" i="4"/>
  <c r="L120" i="4"/>
  <c r="R119" i="4"/>
  <c r="M119" i="4"/>
  <c r="L119" i="4"/>
  <c r="R118" i="4"/>
  <c r="M118" i="4"/>
  <c r="L118" i="4"/>
  <c r="R117" i="4"/>
  <c r="L117" i="4"/>
  <c r="M117" i="4" s="1"/>
  <c r="R116" i="4"/>
  <c r="M116" i="4"/>
  <c r="L116" i="4"/>
  <c r="R115" i="4"/>
  <c r="M115" i="4"/>
  <c r="L115" i="4"/>
  <c r="R114" i="4"/>
  <c r="L114" i="4"/>
  <c r="M114" i="4" s="1"/>
  <c r="R113" i="4"/>
  <c r="L113" i="4"/>
  <c r="M113" i="4" s="1"/>
  <c r="R112" i="4"/>
  <c r="M112" i="4"/>
  <c r="L112" i="4"/>
  <c r="R111" i="4"/>
  <c r="L111" i="4"/>
  <c r="M111" i="4" s="1"/>
  <c r="R110" i="4"/>
  <c r="L110" i="4"/>
  <c r="M110" i="4" s="1"/>
  <c r="R109" i="4"/>
  <c r="L109" i="4"/>
  <c r="M109" i="4" s="1"/>
  <c r="R108" i="4"/>
  <c r="L108" i="4"/>
  <c r="M108" i="4" s="1"/>
  <c r="R107" i="4"/>
  <c r="M107" i="4"/>
  <c r="L107" i="4"/>
  <c r="R106" i="4"/>
  <c r="L106" i="4"/>
  <c r="M106" i="4" s="1"/>
  <c r="R105" i="4"/>
  <c r="L105" i="4"/>
  <c r="M105" i="4" s="1"/>
  <c r="R104" i="4"/>
  <c r="L104" i="4"/>
  <c r="M104" i="4" s="1"/>
  <c r="R103" i="4"/>
  <c r="M103" i="4"/>
  <c r="L103" i="4"/>
  <c r="R102" i="4"/>
  <c r="L102" i="4"/>
  <c r="M102" i="4" s="1"/>
  <c r="R101" i="4"/>
  <c r="L101" i="4"/>
  <c r="M101" i="4" s="1"/>
  <c r="R100" i="4"/>
  <c r="L100" i="4"/>
  <c r="M100" i="4" s="1"/>
  <c r="R99" i="4"/>
  <c r="L99" i="4"/>
  <c r="M99" i="4" s="1"/>
  <c r="R98" i="4"/>
  <c r="L98" i="4"/>
  <c r="M98" i="4" s="1"/>
  <c r="R97" i="4"/>
  <c r="M97" i="4"/>
  <c r="L97" i="4"/>
  <c r="R96" i="4"/>
  <c r="L96" i="4"/>
  <c r="M96" i="4" s="1"/>
  <c r="R95" i="4"/>
  <c r="L95" i="4"/>
  <c r="M95" i="4" s="1"/>
  <c r="R94" i="4"/>
  <c r="M94" i="4"/>
  <c r="L94" i="4"/>
  <c r="R93" i="4"/>
  <c r="M93" i="4"/>
  <c r="L93" i="4"/>
  <c r="R92" i="4"/>
  <c r="L92" i="4"/>
  <c r="M92" i="4" s="1"/>
  <c r="R91" i="4"/>
  <c r="L91" i="4"/>
  <c r="M91" i="4" s="1"/>
  <c r="R90" i="4"/>
  <c r="M90" i="4"/>
  <c r="L90" i="4"/>
  <c r="R89" i="4"/>
  <c r="L89" i="4"/>
  <c r="M89" i="4" s="1"/>
  <c r="R88" i="4"/>
  <c r="L88" i="4"/>
  <c r="M88" i="4" s="1"/>
  <c r="R87" i="4"/>
  <c r="L87" i="4"/>
  <c r="M87" i="4" s="1"/>
  <c r="R86" i="4"/>
  <c r="L86" i="4"/>
  <c r="M86" i="4" s="1"/>
  <c r="R85" i="4"/>
  <c r="M85" i="4"/>
  <c r="L85" i="4"/>
  <c r="R84" i="4"/>
  <c r="L84" i="4"/>
  <c r="M84" i="4" s="1"/>
  <c r="R83" i="4"/>
  <c r="L83" i="4"/>
  <c r="M83" i="4" s="1"/>
  <c r="R82" i="4"/>
  <c r="L82" i="4"/>
  <c r="M82" i="4" s="1"/>
  <c r="R81" i="4"/>
  <c r="M81" i="4"/>
  <c r="L81" i="4"/>
  <c r="R80" i="4"/>
  <c r="L80" i="4"/>
  <c r="M80" i="4" s="1"/>
  <c r="R79" i="4"/>
  <c r="L79" i="4"/>
  <c r="M79" i="4" s="1"/>
  <c r="R78" i="4"/>
  <c r="L78" i="4"/>
  <c r="M78" i="4" s="1"/>
  <c r="R77" i="4"/>
  <c r="L77" i="4"/>
  <c r="M77" i="4" s="1"/>
  <c r="R76" i="4"/>
  <c r="L76" i="4"/>
  <c r="M76" i="4" s="1"/>
  <c r="R75" i="4"/>
  <c r="M75" i="4"/>
  <c r="L75" i="4"/>
  <c r="R74" i="4"/>
  <c r="L74" i="4"/>
  <c r="M74" i="4" s="1"/>
  <c r="R73" i="4"/>
  <c r="L73" i="4"/>
  <c r="M73" i="4" s="1"/>
  <c r="R72" i="4"/>
  <c r="M72" i="4"/>
  <c r="L72" i="4"/>
  <c r="R71" i="4"/>
  <c r="M71" i="4"/>
  <c r="L71" i="4"/>
  <c r="R70" i="4"/>
  <c r="L70" i="4"/>
  <c r="M70" i="4" s="1"/>
  <c r="R69" i="4"/>
  <c r="L69" i="4"/>
  <c r="M69" i="4" s="1"/>
  <c r="R68" i="4"/>
  <c r="M68" i="4"/>
  <c r="L68" i="4"/>
  <c r="R67" i="4"/>
  <c r="L67" i="4"/>
  <c r="M67" i="4" s="1"/>
  <c r="R66" i="4"/>
  <c r="L66" i="4"/>
  <c r="M66" i="4" s="1"/>
  <c r="R65" i="4"/>
  <c r="L65" i="4"/>
  <c r="M65" i="4" s="1"/>
  <c r="R64" i="4"/>
  <c r="L64" i="4"/>
  <c r="M64" i="4" s="1"/>
  <c r="R63" i="4"/>
  <c r="M63" i="4"/>
  <c r="L63" i="4"/>
  <c r="R62" i="4"/>
  <c r="L62" i="4"/>
  <c r="M62" i="4" s="1"/>
  <c r="R61" i="4"/>
  <c r="L61" i="4"/>
  <c r="M61" i="4" s="1"/>
  <c r="R60" i="4"/>
  <c r="L60" i="4"/>
  <c r="M60" i="4" s="1"/>
  <c r="R59" i="4"/>
  <c r="M59" i="4"/>
  <c r="L59" i="4"/>
  <c r="R58" i="4"/>
  <c r="L58" i="4"/>
  <c r="M58" i="4" s="1"/>
  <c r="R57" i="4"/>
  <c r="L57" i="4"/>
  <c r="M57" i="4" s="1"/>
  <c r="R56" i="4"/>
  <c r="L56" i="4"/>
  <c r="M56" i="4" s="1"/>
  <c r="R55" i="4"/>
  <c r="L55" i="4"/>
  <c r="M55" i="4" s="1"/>
  <c r="R54" i="4"/>
  <c r="L54" i="4"/>
  <c r="M54" i="4" s="1"/>
  <c r="R53" i="4"/>
  <c r="M53" i="4"/>
  <c r="L53" i="4"/>
  <c r="R52" i="4"/>
  <c r="L52" i="4"/>
  <c r="M52" i="4" s="1"/>
  <c r="R51" i="4"/>
  <c r="L51" i="4"/>
  <c r="M51" i="4" s="1"/>
  <c r="R50" i="4"/>
  <c r="M50" i="4"/>
  <c r="L50" i="4"/>
  <c r="R49" i="4"/>
  <c r="M49" i="4"/>
  <c r="L49" i="4"/>
  <c r="R48" i="4"/>
  <c r="L48" i="4"/>
  <c r="M48" i="4" s="1"/>
  <c r="R47" i="4"/>
  <c r="L47" i="4"/>
  <c r="M47" i="4" s="1"/>
  <c r="R46" i="4"/>
  <c r="M46" i="4"/>
  <c r="L46" i="4"/>
  <c r="R45" i="4"/>
  <c r="L45" i="4"/>
  <c r="M45" i="4" s="1"/>
  <c r="R44" i="4"/>
  <c r="L44" i="4"/>
  <c r="M44" i="4" s="1"/>
  <c r="R43" i="4"/>
  <c r="L43" i="4"/>
  <c r="M43" i="4" s="1"/>
  <c r="R42" i="4"/>
  <c r="L42" i="4"/>
  <c r="M42" i="4" s="1"/>
  <c r="R41" i="4"/>
  <c r="M41" i="4"/>
  <c r="L41" i="4"/>
  <c r="R40" i="4"/>
  <c r="L40" i="4"/>
  <c r="M40" i="4" s="1"/>
  <c r="R39" i="4"/>
  <c r="L39" i="4"/>
  <c r="M39" i="4" s="1"/>
  <c r="R38" i="4"/>
  <c r="L38" i="4"/>
  <c r="M38" i="4" s="1"/>
  <c r="R37" i="4"/>
  <c r="M37" i="4"/>
  <c r="L37" i="4"/>
  <c r="R36" i="4"/>
  <c r="L36" i="4"/>
  <c r="M36" i="4" s="1"/>
  <c r="R35" i="4"/>
  <c r="L35" i="4"/>
  <c r="M35" i="4" s="1"/>
  <c r="R34" i="4"/>
  <c r="L34" i="4"/>
  <c r="M34" i="4" s="1"/>
  <c r="R33" i="4"/>
  <c r="L33" i="4"/>
  <c r="M33" i="4" s="1"/>
  <c r="R32" i="4"/>
  <c r="L32" i="4"/>
  <c r="M32" i="4" s="1"/>
  <c r="R31" i="4"/>
  <c r="M31" i="4"/>
  <c r="L31" i="4"/>
  <c r="R30" i="4"/>
  <c r="L30" i="4"/>
  <c r="M30" i="4" s="1"/>
  <c r="R29" i="4"/>
  <c r="L29" i="4"/>
  <c r="M29" i="4" s="1"/>
  <c r="R28" i="4"/>
  <c r="M28" i="4"/>
  <c r="L28" i="4"/>
  <c r="R27" i="4"/>
  <c r="M27" i="4"/>
  <c r="L27" i="4"/>
  <c r="R26" i="4"/>
  <c r="L26" i="4"/>
  <c r="M26" i="4" s="1"/>
  <c r="R25" i="4"/>
  <c r="L25" i="4"/>
  <c r="M25" i="4" s="1"/>
  <c r="R24" i="4"/>
  <c r="M24" i="4"/>
  <c r="L24" i="4"/>
  <c r="R23" i="4"/>
  <c r="L23" i="4"/>
  <c r="M23" i="4" s="1"/>
  <c r="R22" i="4"/>
  <c r="L22" i="4"/>
  <c r="M22" i="4" s="1"/>
  <c r="R21" i="4"/>
  <c r="L21" i="4"/>
  <c r="M21" i="4" s="1"/>
  <c r="R20" i="4"/>
  <c r="L20" i="4"/>
  <c r="M20" i="4" s="1"/>
  <c r="R19" i="4"/>
  <c r="M19" i="4"/>
  <c r="L19" i="4"/>
  <c r="R18" i="4"/>
  <c r="L18" i="4"/>
  <c r="M18" i="4" s="1"/>
  <c r="R17" i="4"/>
  <c r="L17" i="4"/>
  <c r="M17" i="4" s="1"/>
  <c r="R16" i="4"/>
  <c r="L16" i="4"/>
  <c r="M16" i="4" s="1"/>
  <c r="R15" i="4"/>
  <c r="M15" i="4"/>
  <c r="L15" i="4"/>
  <c r="R14" i="4"/>
  <c r="L14" i="4"/>
  <c r="M14" i="4" s="1"/>
  <c r="R13" i="4"/>
  <c r="L13" i="4"/>
  <c r="M13" i="4" s="1"/>
  <c r="R12" i="4"/>
  <c r="L12" i="4"/>
  <c r="M12" i="4" s="1"/>
  <c r="R11" i="4"/>
  <c r="L11" i="4"/>
  <c r="M11" i="4" s="1"/>
  <c r="R10" i="4"/>
  <c r="L10" i="4"/>
  <c r="M10" i="4" s="1"/>
  <c r="R9" i="4"/>
  <c r="M9" i="4"/>
  <c r="L9" i="4"/>
  <c r="R8" i="4"/>
  <c r="L8" i="4"/>
  <c r="M8" i="4" s="1"/>
  <c r="R7" i="4"/>
  <c r="L7" i="4"/>
  <c r="M7" i="4" s="1"/>
  <c r="R6" i="4"/>
  <c r="M6" i="4"/>
  <c r="L6" i="4"/>
  <c r="R5" i="4"/>
  <c r="M5" i="4"/>
  <c r="L5" i="4"/>
  <c r="R4" i="4"/>
  <c r="L4" i="4"/>
  <c r="M4" i="4" s="1"/>
  <c r="R3" i="4"/>
  <c r="L3" i="4"/>
  <c r="M3" i="4" s="1"/>
  <c r="R2" i="4"/>
  <c r="M2" i="4"/>
  <c r="L2" i="4"/>
  <c r="R844" i="3"/>
  <c r="K844" i="3"/>
  <c r="C844" i="3"/>
  <c r="R843" i="3"/>
  <c r="K843" i="3"/>
  <c r="C843" i="3"/>
  <c r="R842" i="3"/>
  <c r="K842" i="3"/>
  <c r="C842" i="3"/>
  <c r="R841" i="3"/>
  <c r="K841" i="3"/>
  <c r="C841" i="3"/>
  <c r="R840" i="3"/>
  <c r="K840" i="3"/>
  <c r="C840" i="3"/>
  <c r="R839" i="3"/>
  <c r="K839" i="3"/>
  <c r="C839" i="3"/>
  <c r="R838" i="3"/>
  <c r="K838" i="3"/>
  <c r="C838" i="3"/>
  <c r="R837" i="3"/>
  <c r="K837" i="3"/>
  <c r="C837" i="3"/>
  <c r="R836" i="3"/>
  <c r="K836" i="3"/>
  <c r="C836" i="3"/>
  <c r="R835" i="3"/>
  <c r="K835" i="3"/>
  <c r="C835" i="3"/>
  <c r="R834" i="3"/>
  <c r="K834" i="3"/>
  <c r="C834" i="3"/>
  <c r="R833" i="3"/>
  <c r="K833" i="3"/>
  <c r="C833" i="3"/>
  <c r="R832" i="3"/>
  <c r="K832" i="3"/>
  <c r="C832" i="3"/>
  <c r="R831" i="3"/>
  <c r="K831" i="3"/>
  <c r="C831" i="3"/>
  <c r="R830" i="3"/>
  <c r="K830" i="3"/>
  <c r="C830" i="3"/>
  <c r="R829" i="3"/>
  <c r="K829" i="3"/>
  <c r="C829" i="3"/>
  <c r="R828" i="3"/>
  <c r="K828" i="3"/>
  <c r="C828" i="3"/>
  <c r="R827" i="3"/>
  <c r="K827" i="3"/>
  <c r="C827" i="3"/>
  <c r="R826" i="3"/>
  <c r="K826" i="3"/>
  <c r="C826" i="3"/>
  <c r="R825" i="3"/>
  <c r="K825" i="3"/>
  <c r="C825" i="3"/>
  <c r="R824" i="3"/>
  <c r="K824" i="3"/>
  <c r="C824" i="3"/>
  <c r="R823" i="3"/>
  <c r="K823" i="3"/>
  <c r="C823" i="3"/>
  <c r="R822" i="3"/>
  <c r="K822" i="3"/>
  <c r="C822" i="3"/>
  <c r="R821" i="3"/>
  <c r="K821" i="3"/>
  <c r="C821" i="3"/>
  <c r="R820" i="3"/>
  <c r="K820" i="3"/>
  <c r="C820" i="3"/>
  <c r="R819" i="3"/>
  <c r="K819" i="3"/>
  <c r="C819" i="3"/>
  <c r="R818" i="3"/>
  <c r="K818" i="3"/>
  <c r="C818" i="3"/>
  <c r="R817" i="3"/>
  <c r="K817" i="3"/>
  <c r="C817" i="3"/>
  <c r="R816" i="3"/>
  <c r="K816" i="3"/>
  <c r="C816" i="3"/>
  <c r="R815" i="3"/>
  <c r="K815" i="3"/>
  <c r="C815" i="3"/>
  <c r="R814" i="3"/>
  <c r="K814" i="3"/>
  <c r="C814" i="3"/>
  <c r="R813" i="3"/>
  <c r="K813" i="3"/>
  <c r="C813" i="3"/>
  <c r="R812" i="3"/>
  <c r="K812" i="3"/>
  <c r="C812" i="3"/>
  <c r="R811" i="3"/>
  <c r="K811" i="3"/>
  <c r="C811" i="3"/>
  <c r="R810" i="3"/>
  <c r="K810" i="3"/>
  <c r="C810" i="3"/>
  <c r="R809" i="3"/>
  <c r="K809" i="3"/>
  <c r="C809" i="3"/>
  <c r="R808" i="3"/>
  <c r="K808" i="3"/>
  <c r="C808" i="3"/>
  <c r="R807" i="3"/>
  <c r="K807" i="3"/>
  <c r="C807" i="3"/>
  <c r="R806" i="3"/>
  <c r="K806" i="3"/>
  <c r="C806" i="3"/>
  <c r="R805" i="3"/>
  <c r="K805" i="3"/>
  <c r="C805" i="3"/>
  <c r="R804" i="3"/>
  <c r="K804" i="3"/>
  <c r="C804" i="3"/>
  <c r="R803" i="3"/>
  <c r="K803" i="3"/>
  <c r="C803" i="3"/>
  <c r="R802" i="3"/>
  <c r="K802" i="3"/>
  <c r="C802" i="3"/>
  <c r="R801" i="3"/>
  <c r="K801" i="3"/>
  <c r="C801" i="3"/>
  <c r="R800" i="3"/>
  <c r="K800" i="3"/>
  <c r="C800" i="3"/>
  <c r="R799" i="3"/>
  <c r="K799" i="3"/>
  <c r="C799" i="3"/>
  <c r="R798" i="3"/>
  <c r="K798" i="3"/>
  <c r="C798" i="3"/>
  <c r="R797" i="3"/>
  <c r="K797" i="3"/>
  <c r="C797" i="3"/>
  <c r="R796" i="3"/>
  <c r="K796" i="3"/>
  <c r="C796" i="3"/>
  <c r="R795" i="3"/>
  <c r="K795" i="3"/>
  <c r="C795" i="3"/>
  <c r="R794" i="3"/>
  <c r="K794" i="3"/>
  <c r="C794" i="3"/>
  <c r="R793" i="3"/>
  <c r="K793" i="3"/>
  <c r="C793" i="3"/>
  <c r="R792" i="3"/>
  <c r="K792" i="3"/>
  <c r="C792" i="3"/>
  <c r="R791" i="3"/>
  <c r="K791" i="3"/>
  <c r="C791" i="3"/>
  <c r="R790" i="3"/>
  <c r="K790" i="3"/>
  <c r="C790" i="3"/>
  <c r="R789" i="3"/>
  <c r="K789" i="3"/>
  <c r="C789" i="3"/>
  <c r="R788" i="3"/>
  <c r="K788" i="3"/>
  <c r="C788" i="3"/>
  <c r="R787" i="3"/>
  <c r="K787" i="3"/>
  <c r="C787" i="3"/>
  <c r="R786" i="3"/>
  <c r="K786" i="3"/>
  <c r="C786" i="3"/>
  <c r="R785" i="3"/>
  <c r="K785" i="3"/>
  <c r="C785" i="3"/>
  <c r="R784" i="3"/>
  <c r="K784" i="3"/>
  <c r="C784" i="3"/>
  <c r="R783" i="3"/>
  <c r="K783" i="3"/>
  <c r="C783" i="3"/>
  <c r="R782" i="3"/>
  <c r="K782" i="3"/>
  <c r="C782" i="3"/>
  <c r="R781" i="3"/>
  <c r="K781" i="3"/>
  <c r="C781" i="3"/>
  <c r="R780" i="3"/>
  <c r="K780" i="3"/>
  <c r="C780" i="3"/>
  <c r="R779" i="3"/>
  <c r="K779" i="3"/>
  <c r="C779" i="3"/>
  <c r="R778" i="3"/>
  <c r="K778" i="3"/>
  <c r="C778" i="3"/>
  <c r="R777" i="3"/>
  <c r="K777" i="3"/>
  <c r="C777" i="3"/>
  <c r="R776" i="3"/>
  <c r="K776" i="3"/>
  <c r="C776" i="3"/>
  <c r="R775" i="3"/>
  <c r="K775" i="3"/>
  <c r="C775" i="3"/>
  <c r="R774" i="3"/>
  <c r="K774" i="3"/>
  <c r="C774" i="3"/>
  <c r="R773" i="3"/>
  <c r="K773" i="3"/>
  <c r="C773" i="3"/>
  <c r="R772" i="3"/>
  <c r="K772" i="3"/>
  <c r="C772" i="3"/>
  <c r="R771" i="3"/>
  <c r="K771" i="3"/>
  <c r="C771" i="3"/>
  <c r="R770" i="3"/>
  <c r="K770" i="3"/>
  <c r="C770" i="3"/>
  <c r="R769" i="3"/>
  <c r="K769" i="3"/>
  <c r="C769" i="3"/>
  <c r="R768" i="3"/>
  <c r="K768" i="3"/>
  <c r="C768" i="3"/>
  <c r="R767" i="3"/>
  <c r="K767" i="3"/>
  <c r="C767" i="3"/>
  <c r="R766" i="3"/>
  <c r="K766" i="3"/>
  <c r="C766" i="3"/>
  <c r="R765" i="3"/>
  <c r="K765" i="3"/>
  <c r="C765" i="3"/>
  <c r="R764" i="3"/>
  <c r="K764" i="3"/>
  <c r="C764" i="3"/>
  <c r="R763" i="3"/>
  <c r="K763" i="3"/>
  <c r="C763" i="3"/>
  <c r="R762" i="3"/>
  <c r="K762" i="3"/>
  <c r="C762" i="3"/>
  <c r="R761" i="3"/>
  <c r="K761" i="3"/>
  <c r="C761" i="3"/>
  <c r="R760" i="3"/>
  <c r="K760" i="3"/>
  <c r="C760" i="3"/>
  <c r="R759" i="3"/>
  <c r="K759" i="3"/>
  <c r="C759" i="3"/>
  <c r="R758" i="3"/>
  <c r="K758" i="3"/>
  <c r="C758" i="3"/>
  <c r="R757" i="3"/>
  <c r="K757" i="3"/>
  <c r="C757" i="3"/>
  <c r="R756" i="3"/>
  <c r="K756" i="3"/>
  <c r="C756" i="3"/>
  <c r="R755" i="3"/>
  <c r="K755" i="3"/>
  <c r="C755" i="3"/>
  <c r="R754" i="3"/>
  <c r="K754" i="3"/>
  <c r="C754" i="3"/>
  <c r="R753" i="3"/>
  <c r="K753" i="3"/>
  <c r="C753" i="3"/>
  <c r="R752" i="3"/>
  <c r="K752" i="3"/>
  <c r="C752" i="3"/>
  <c r="R751" i="3"/>
  <c r="K751" i="3"/>
  <c r="C751" i="3"/>
  <c r="R750" i="3"/>
  <c r="K750" i="3"/>
  <c r="C750" i="3"/>
  <c r="R749" i="3"/>
  <c r="K749" i="3"/>
  <c r="C749" i="3"/>
  <c r="R748" i="3"/>
  <c r="K748" i="3"/>
  <c r="C748" i="3"/>
  <c r="R747" i="3"/>
  <c r="K747" i="3"/>
  <c r="C747" i="3"/>
  <c r="R746" i="3"/>
  <c r="K746" i="3"/>
  <c r="C746" i="3"/>
  <c r="R745" i="3"/>
  <c r="K745" i="3"/>
  <c r="C745" i="3"/>
  <c r="R744" i="3"/>
  <c r="K744" i="3"/>
  <c r="C744" i="3"/>
  <c r="R743" i="3"/>
  <c r="K743" i="3"/>
  <c r="C743" i="3"/>
  <c r="R742" i="3"/>
  <c r="K742" i="3"/>
  <c r="C742" i="3"/>
  <c r="R741" i="3"/>
  <c r="K741" i="3"/>
  <c r="C741" i="3"/>
  <c r="R740" i="3"/>
  <c r="K740" i="3"/>
  <c r="C740" i="3"/>
  <c r="R739" i="3"/>
  <c r="K739" i="3"/>
  <c r="C739" i="3"/>
  <c r="R738" i="3"/>
  <c r="K738" i="3"/>
  <c r="C738" i="3"/>
  <c r="R737" i="3"/>
  <c r="K737" i="3"/>
  <c r="C737" i="3"/>
  <c r="R736" i="3"/>
  <c r="K736" i="3"/>
  <c r="C736" i="3"/>
  <c r="R735" i="3"/>
  <c r="K735" i="3"/>
  <c r="C735" i="3"/>
  <c r="R734" i="3"/>
  <c r="K734" i="3"/>
  <c r="C734" i="3"/>
  <c r="R733" i="3"/>
  <c r="K733" i="3"/>
  <c r="C733" i="3"/>
  <c r="R732" i="3"/>
  <c r="K732" i="3"/>
  <c r="C732" i="3"/>
  <c r="R731" i="3"/>
  <c r="K731" i="3"/>
  <c r="C731" i="3"/>
  <c r="R730" i="3"/>
  <c r="K730" i="3"/>
  <c r="C730" i="3"/>
  <c r="R729" i="3"/>
  <c r="K729" i="3"/>
  <c r="C729" i="3"/>
  <c r="R728" i="3"/>
  <c r="K728" i="3"/>
  <c r="C728" i="3"/>
  <c r="R727" i="3"/>
  <c r="K727" i="3"/>
  <c r="C727" i="3"/>
  <c r="R726" i="3"/>
  <c r="K726" i="3"/>
  <c r="C726" i="3"/>
  <c r="R725" i="3"/>
  <c r="K725" i="3"/>
  <c r="C725" i="3"/>
  <c r="R724" i="3"/>
  <c r="K724" i="3"/>
  <c r="C724" i="3"/>
  <c r="R723" i="3"/>
  <c r="K723" i="3"/>
  <c r="C723" i="3"/>
  <c r="R722" i="3"/>
  <c r="K722" i="3"/>
  <c r="C722" i="3"/>
  <c r="R721" i="3"/>
  <c r="K721" i="3"/>
  <c r="C721" i="3"/>
  <c r="R720" i="3"/>
  <c r="K720" i="3"/>
  <c r="C720" i="3"/>
  <c r="R719" i="3"/>
  <c r="K719" i="3"/>
  <c r="C719" i="3"/>
  <c r="R718" i="3"/>
  <c r="K718" i="3"/>
  <c r="C718" i="3"/>
  <c r="R717" i="3"/>
  <c r="K717" i="3"/>
  <c r="C717" i="3"/>
  <c r="R716" i="3"/>
  <c r="K716" i="3"/>
  <c r="C716" i="3"/>
  <c r="R715" i="3"/>
  <c r="K715" i="3"/>
  <c r="C715" i="3"/>
  <c r="R714" i="3"/>
  <c r="K714" i="3"/>
  <c r="C714" i="3"/>
  <c r="R713" i="3"/>
  <c r="K713" i="3"/>
  <c r="C713" i="3"/>
  <c r="R712" i="3"/>
  <c r="K712" i="3"/>
  <c r="C712" i="3"/>
  <c r="R711" i="3"/>
  <c r="K711" i="3"/>
  <c r="C711" i="3"/>
  <c r="R710" i="3"/>
  <c r="K710" i="3"/>
  <c r="C710" i="3"/>
  <c r="R709" i="3"/>
  <c r="K709" i="3"/>
  <c r="C709" i="3"/>
  <c r="R708" i="3"/>
  <c r="K708" i="3"/>
  <c r="C708" i="3"/>
  <c r="R707" i="3"/>
  <c r="K707" i="3"/>
  <c r="C707" i="3"/>
  <c r="R706" i="3"/>
  <c r="K706" i="3"/>
  <c r="C706" i="3"/>
  <c r="R705" i="3"/>
  <c r="K705" i="3"/>
  <c r="C705" i="3"/>
  <c r="R704" i="3"/>
  <c r="K704" i="3"/>
  <c r="C704" i="3"/>
  <c r="R703" i="3"/>
  <c r="K703" i="3"/>
  <c r="C703" i="3"/>
  <c r="R702" i="3"/>
  <c r="K702" i="3"/>
  <c r="C702" i="3"/>
  <c r="R701" i="3"/>
  <c r="K701" i="3"/>
  <c r="C701" i="3"/>
  <c r="R700" i="3"/>
  <c r="K700" i="3"/>
  <c r="C700" i="3"/>
  <c r="R699" i="3"/>
  <c r="K699" i="3"/>
  <c r="C699" i="3"/>
  <c r="R698" i="3"/>
  <c r="K698" i="3"/>
  <c r="C698" i="3"/>
  <c r="R697" i="3"/>
  <c r="K697" i="3"/>
  <c r="C697" i="3"/>
  <c r="R696" i="3"/>
  <c r="K696" i="3"/>
  <c r="C696" i="3"/>
  <c r="R695" i="3"/>
  <c r="K695" i="3"/>
  <c r="C695" i="3"/>
  <c r="R694" i="3"/>
  <c r="K694" i="3"/>
  <c r="C694" i="3"/>
  <c r="R693" i="3"/>
  <c r="K693" i="3"/>
  <c r="C693" i="3"/>
  <c r="R692" i="3"/>
  <c r="K692" i="3"/>
  <c r="C692" i="3"/>
  <c r="R691" i="3"/>
  <c r="K691" i="3"/>
  <c r="C691" i="3"/>
  <c r="R690" i="3"/>
  <c r="K690" i="3"/>
  <c r="C690" i="3"/>
  <c r="R689" i="3"/>
  <c r="K689" i="3"/>
  <c r="C689" i="3"/>
  <c r="R688" i="3"/>
  <c r="K688" i="3"/>
  <c r="C688" i="3"/>
  <c r="R687" i="3"/>
  <c r="K687" i="3"/>
  <c r="C687" i="3"/>
  <c r="R686" i="3"/>
  <c r="K686" i="3"/>
  <c r="C686" i="3"/>
  <c r="R685" i="3"/>
  <c r="K685" i="3"/>
  <c r="C685" i="3"/>
  <c r="R684" i="3"/>
  <c r="K684" i="3"/>
  <c r="C684" i="3"/>
  <c r="R683" i="3"/>
  <c r="K683" i="3"/>
  <c r="C683" i="3"/>
  <c r="R682" i="3"/>
  <c r="K682" i="3"/>
  <c r="C682" i="3"/>
  <c r="R681" i="3"/>
  <c r="K681" i="3"/>
  <c r="C681" i="3"/>
  <c r="R680" i="3"/>
  <c r="K680" i="3"/>
  <c r="C680" i="3"/>
  <c r="R679" i="3"/>
  <c r="K679" i="3"/>
  <c r="C679" i="3"/>
  <c r="R678" i="3"/>
  <c r="K678" i="3"/>
  <c r="C678" i="3"/>
  <c r="R677" i="3"/>
  <c r="K677" i="3"/>
  <c r="C677" i="3"/>
  <c r="R676" i="3"/>
  <c r="K676" i="3"/>
  <c r="C676" i="3"/>
  <c r="R675" i="3"/>
  <c r="K675" i="3"/>
  <c r="C675" i="3"/>
  <c r="R674" i="3"/>
  <c r="K674" i="3"/>
  <c r="C674" i="3"/>
  <c r="R673" i="3"/>
  <c r="K673" i="3"/>
  <c r="C673" i="3"/>
  <c r="R672" i="3"/>
  <c r="K672" i="3"/>
  <c r="C672" i="3"/>
  <c r="R671" i="3"/>
  <c r="K671" i="3"/>
  <c r="C671" i="3"/>
  <c r="R670" i="3"/>
  <c r="K670" i="3"/>
  <c r="C670" i="3"/>
  <c r="R669" i="3"/>
  <c r="K669" i="3"/>
  <c r="C669" i="3"/>
  <c r="R668" i="3"/>
  <c r="K668" i="3"/>
  <c r="C668" i="3"/>
  <c r="R667" i="3"/>
  <c r="K667" i="3"/>
  <c r="C667" i="3"/>
  <c r="R666" i="3"/>
  <c r="K666" i="3"/>
  <c r="C666" i="3"/>
  <c r="R665" i="3"/>
  <c r="K665" i="3"/>
  <c r="C665" i="3"/>
  <c r="R664" i="3"/>
  <c r="K664" i="3"/>
  <c r="C664" i="3"/>
  <c r="R663" i="3"/>
  <c r="K663" i="3"/>
  <c r="C663" i="3"/>
  <c r="R662" i="3"/>
  <c r="K662" i="3"/>
  <c r="C662" i="3"/>
  <c r="R661" i="3"/>
  <c r="K661" i="3"/>
  <c r="C661" i="3"/>
  <c r="R660" i="3"/>
  <c r="K660" i="3"/>
  <c r="C660" i="3"/>
  <c r="R659" i="3"/>
  <c r="K659" i="3"/>
  <c r="C659" i="3"/>
  <c r="R658" i="3"/>
  <c r="K658" i="3"/>
  <c r="C658" i="3"/>
  <c r="R657" i="3"/>
  <c r="K657" i="3"/>
  <c r="C657" i="3"/>
  <c r="R656" i="3"/>
  <c r="K656" i="3"/>
  <c r="C656" i="3"/>
  <c r="R655" i="3"/>
  <c r="K655" i="3"/>
  <c r="C655" i="3"/>
  <c r="R654" i="3"/>
  <c r="K654" i="3"/>
  <c r="C654" i="3"/>
  <c r="R653" i="3"/>
  <c r="K653" i="3"/>
  <c r="C653" i="3"/>
  <c r="R652" i="3"/>
  <c r="K652" i="3"/>
  <c r="C652" i="3"/>
  <c r="R651" i="3"/>
  <c r="K651" i="3"/>
  <c r="C651" i="3"/>
  <c r="R650" i="3"/>
  <c r="K650" i="3"/>
  <c r="C650" i="3"/>
  <c r="R649" i="3"/>
  <c r="K649" i="3"/>
  <c r="C649" i="3"/>
  <c r="R648" i="3"/>
  <c r="K648" i="3"/>
  <c r="C648" i="3"/>
  <c r="R647" i="3"/>
  <c r="K647" i="3"/>
  <c r="C647" i="3"/>
  <c r="R646" i="3"/>
  <c r="K646" i="3"/>
  <c r="C646" i="3"/>
  <c r="R645" i="3"/>
  <c r="K645" i="3"/>
  <c r="C645" i="3"/>
  <c r="R644" i="3"/>
  <c r="K644" i="3"/>
  <c r="C644" i="3"/>
  <c r="R643" i="3"/>
  <c r="K643" i="3"/>
  <c r="C643" i="3"/>
  <c r="R642" i="3"/>
  <c r="K642" i="3"/>
  <c r="C642" i="3"/>
  <c r="R641" i="3"/>
  <c r="K641" i="3"/>
  <c r="C641" i="3"/>
  <c r="R640" i="3"/>
  <c r="K640" i="3"/>
  <c r="C640" i="3"/>
  <c r="R639" i="3"/>
  <c r="K639" i="3"/>
  <c r="C639" i="3"/>
  <c r="R638" i="3"/>
  <c r="K638" i="3"/>
  <c r="C638" i="3"/>
  <c r="R637" i="3"/>
  <c r="K637" i="3"/>
  <c r="C637" i="3"/>
  <c r="R636" i="3"/>
  <c r="K636" i="3"/>
  <c r="C636" i="3"/>
  <c r="R635" i="3"/>
  <c r="K635" i="3"/>
  <c r="C635" i="3"/>
  <c r="R634" i="3"/>
  <c r="K634" i="3"/>
  <c r="C634" i="3"/>
  <c r="R633" i="3"/>
  <c r="K633" i="3"/>
  <c r="C633" i="3"/>
  <c r="R632" i="3"/>
  <c r="K632" i="3"/>
  <c r="C632" i="3"/>
  <c r="R631" i="3"/>
  <c r="K631" i="3"/>
  <c r="C631" i="3"/>
  <c r="R630" i="3"/>
  <c r="K630" i="3"/>
  <c r="C630" i="3"/>
  <c r="R629" i="3"/>
  <c r="K629" i="3"/>
  <c r="C629" i="3"/>
  <c r="R628" i="3"/>
  <c r="K628" i="3"/>
  <c r="C628" i="3"/>
  <c r="R627" i="3"/>
  <c r="K627" i="3"/>
  <c r="C627" i="3"/>
  <c r="R626" i="3"/>
  <c r="K626" i="3"/>
  <c r="C626" i="3"/>
  <c r="R625" i="3"/>
  <c r="K625" i="3"/>
  <c r="C625" i="3"/>
  <c r="R624" i="3"/>
  <c r="K624" i="3"/>
  <c r="C624" i="3"/>
  <c r="R623" i="3"/>
  <c r="K623" i="3"/>
  <c r="C623" i="3"/>
  <c r="R622" i="3"/>
  <c r="K622" i="3"/>
  <c r="C622" i="3"/>
  <c r="R621" i="3"/>
  <c r="K621" i="3"/>
  <c r="C621" i="3"/>
  <c r="R620" i="3"/>
  <c r="K620" i="3"/>
  <c r="C620" i="3"/>
  <c r="R619" i="3"/>
  <c r="K619" i="3"/>
  <c r="C619" i="3"/>
  <c r="R618" i="3"/>
  <c r="K618" i="3"/>
  <c r="C618" i="3"/>
  <c r="R617" i="3"/>
  <c r="K617" i="3"/>
  <c r="C617" i="3"/>
  <c r="R616" i="3"/>
  <c r="K616" i="3"/>
  <c r="C616" i="3"/>
  <c r="R615" i="3"/>
  <c r="K615" i="3"/>
  <c r="C615" i="3"/>
  <c r="R614" i="3"/>
  <c r="K614" i="3"/>
  <c r="C614" i="3"/>
  <c r="R613" i="3"/>
  <c r="K613" i="3"/>
  <c r="C613" i="3"/>
  <c r="R612" i="3"/>
  <c r="K612" i="3"/>
  <c r="C612" i="3"/>
  <c r="R611" i="3"/>
  <c r="K611" i="3"/>
  <c r="C611" i="3"/>
  <c r="R610" i="3"/>
  <c r="K610" i="3"/>
  <c r="C610" i="3"/>
  <c r="R609" i="3"/>
  <c r="K609" i="3"/>
  <c r="C609" i="3"/>
  <c r="R608" i="3"/>
  <c r="K608" i="3"/>
  <c r="C608" i="3"/>
  <c r="R607" i="3"/>
  <c r="K607" i="3"/>
  <c r="C607" i="3"/>
  <c r="R606" i="3"/>
  <c r="K606" i="3"/>
  <c r="C606" i="3"/>
  <c r="R605" i="3"/>
  <c r="K605" i="3"/>
  <c r="C605" i="3"/>
  <c r="R604" i="3"/>
  <c r="K604" i="3"/>
  <c r="C604" i="3"/>
  <c r="R603" i="3"/>
  <c r="K603" i="3"/>
  <c r="C603" i="3"/>
  <c r="R602" i="3"/>
  <c r="K602" i="3"/>
  <c r="C602" i="3"/>
  <c r="R601" i="3"/>
  <c r="K601" i="3"/>
  <c r="C601" i="3"/>
  <c r="R600" i="3"/>
  <c r="K600" i="3"/>
  <c r="C600" i="3"/>
  <c r="R599" i="3"/>
  <c r="K599" i="3"/>
  <c r="C599" i="3"/>
  <c r="R598" i="3"/>
  <c r="K598" i="3"/>
  <c r="C598" i="3"/>
  <c r="R597" i="3"/>
  <c r="K597" i="3"/>
  <c r="C597" i="3"/>
  <c r="R596" i="3"/>
  <c r="K596" i="3"/>
  <c r="C596" i="3"/>
  <c r="R595" i="3"/>
  <c r="K595" i="3"/>
  <c r="C595" i="3"/>
  <c r="R594" i="3"/>
  <c r="K594" i="3"/>
  <c r="C594" i="3"/>
  <c r="R593" i="3"/>
  <c r="K593" i="3"/>
  <c r="C593" i="3"/>
  <c r="R592" i="3"/>
  <c r="K592" i="3"/>
  <c r="C592" i="3"/>
  <c r="R591" i="3"/>
  <c r="K591" i="3"/>
  <c r="C591" i="3"/>
  <c r="R590" i="3"/>
  <c r="K590" i="3"/>
  <c r="C590" i="3"/>
  <c r="R589" i="3"/>
  <c r="K589" i="3"/>
  <c r="C589" i="3"/>
  <c r="R588" i="3"/>
  <c r="K588" i="3"/>
  <c r="C588" i="3"/>
  <c r="R587" i="3"/>
  <c r="K587" i="3"/>
  <c r="C587" i="3"/>
  <c r="R586" i="3"/>
  <c r="K586" i="3"/>
  <c r="C586" i="3"/>
  <c r="R585" i="3"/>
  <c r="K585" i="3"/>
  <c r="C585" i="3"/>
  <c r="R584" i="3"/>
  <c r="K584" i="3"/>
  <c r="C584" i="3"/>
  <c r="R583" i="3"/>
  <c r="K583" i="3"/>
  <c r="C583" i="3"/>
  <c r="R582" i="3"/>
  <c r="K582" i="3"/>
  <c r="C582" i="3"/>
  <c r="R581" i="3"/>
  <c r="K581" i="3"/>
  <c r="C581" i="3"/>
  <c r="R580" i="3"/>
  <c r="K580" i="3"/>
  <c r="C580" i="3"/>
  <c r="R579" i="3"/>
  <c r="K579" i="3"/>
  <c r="C579" i="3"/>
  <c r="R578" i="3"/>
  <c r="K578" i="3"/>
  <c r="C578" i="3"/>
  <c r="R577" i="3"/>
  <c r="K577" i="3"/>
  <c r="C577" i="3"/>
  <c r="R576" i="3"/>
  <c r="K576" i="3"/>
  <c r="C576" i="3"/>
  <c r="R575" i="3"/>
  <c r="K575" i="3"/>
  <c r="C575" i="3"/>
  <c r="R574" i="3"/>
  <c r="K574" i="3"/>
  <c r="C574" i="3"/>
  <c r="R573" i="3"/>
  <c r="K573" i="3"/>
  <c r="C573" i="3"/>
  <c r="R572" i="3"/>
  <c r="K572" i="3"/>
  <c r="C572" i="3"/>
  <c r="R571" i="3"/>
  <c r="K571" i="3"/>
  <c r="C571" i="3"/>
  <c r="R570" i="3"/>
  <c r="K570" i="3"/>
  <c r="C570" i="3"/>
  <c r="R569" i="3"/>
  <c r="K569" i="3"/>
  <c r="C569" i="3"/>
  <c r="R568" i="3"/>
  <c r="K568" i="3"/>
  <c r="C568" i="3"/>
  <c r="R567" i="3"/>
  <c r="K567" i="3"/>
  <c r="C567" i="3"/>
  <c r="R566" i="3"/>
  <c r="K566" i="3"/>
  <c r="C566" i="3"/>
  <c r="R565" i="3"/>
  <c r="K565" i="3"/>
  <c r="C565" i="3"/>
  <c r="R564" i="3"/>
  <c r="K564" i="3"/>
  <c r="C564" i="3"/>
  <c r="R563" i="3"/>
  <c r="K563" i="3"/>
  <c r="C563" i="3"/>
  <c r="R562" i="3"/>
  <c r="K562" i="3"/>
  <c r="C562" i="3"/>
  <c r="R561" i="3"/>
  <c r="K561" i="3"/>
  <c r="C561" i="3"/>
  <c r="R560" i="3"/>
  <c r="K560" i="3"/>
  <c r="C560" i="3"/>
  <c r="R559" i="3"/>
  <c r="K559" i="3"/>
  <c r="C559" i="3"/>
  <c r="R558" i="3"/>
  <c r="K558" i="3"/>
  <c r="C558" i="3"/>
  <c r="R557" i="3"/>
  <c r="K557" i="3"/>
  <c r="C557" i="3"/>
  <c r="R556" i="3"/>
  <c r="K556" i="3"/>
  <c r="C556" i="3"/>
  <c r="R555" i="3"/>
  <c r="K555" i="3"/>
  <c r="C555" i="3"/>
  <c r="R554" i="3"/>
  <c r="K554" i="3"/>
  <c r="C554" i="3"/>
  <c r="R553" i="3"/>
  <c r="K553" i="3"/>
  <c r="C553" i="3"/>
  <c r="R552" i="3"/>
  <c r="K552" i="3"/>
  <c r="C552" i="3"/>
  <c r="R551" i="3"/>
  <c r="K551" i="3"/>
  <c r="C551" i="3"/>
  <c r="R550" i="3"/>
  <c r="K550" i="3"/>
  <c r="C550" i="3"/>
  <c r="R549" i="3"/>
  <c r="K549" i="3"/>
  <c r="C549" i="3"/>
  <c r="R548" i="3"/>
  <c r="K548" i="3"/>
  <c r="C548" i="3"/>
  <c r="R547" i="3"/>
  <c r="K547" i="3"/>
  <c r="C547" i="3"/>
  <c r="R546" i="3"/>
  <c r="K546" i="3"/>
  <c r="C546" i="3"/>
  <c r="R545" i="3"/>
  <c r="K545" i="3"/>
  <c r="C545" i="3"/>
  <c r="R544" i="3"/>
  <c r="K544" i="3"/>
  <c r="C544" i="3"/>
  <c r="R543" i="3"/>
  <c r="K543" i="3"/>
  <c r="C543" i="3"/>
  <c r="R542" i="3"/>
  <c r="K542" i="3"/>
  <c r="C542" i="3"/>
  <c r="R541" i="3"/>
  <c r="K541" i="3"/>
  <c r="C541" i="3"/>
  <c r="R540" i="3"/>
  <c r="K540" i="3"/>
  <c r="C540" i="3"/>
  <c r="R539" i="3"/>
  <c r="K539" i="3"/>
  <c r="C539" i="3"/>
  <c r="R538" i="3"/>
  <c r="K538" i="3"/>
  <c r="C538" i="3"/>
  <c r="R537" i="3"/>
  <c r="K537" i="3"/>
  <c r="C537" i="3"/>
  <c r="R536" i="3"/>
  <c r="K536" i="3"/>
  <c r="C536" i="3"/>
  <c r="R535" i="3"/>
  <c r="K535" i="3"/>
  <c r="C535" i="3"/>
  <c r="R534" i="3"/>
  <c r="K534" i="3"/>
  <c r="C534" i="3"/>
  <c r="R533" i="3"/>
  <c r="K533" i="3"/>
  <c r="C533" i="3"/>
  <c r="R532" i="3"/>
  <c r="K532" i="3"/>
  <c r="C532" i="3"/>
  <c r="R531" i="3"/>
  <c r="K531" i="3"/>
  <c r="C531" i="3"/>
  <c r="R530" i="3"/>
  <c r="K530" i="3"/>
  <c r="C530" i="3"/>
  <c r="R529" i="3"/>
  <c r="K529" i="3"/>
  <c r="C529" i="3"/>
  <c r="R528" i="3"/>
  <c r="K528" i="3"/>
  <c r="C528" i="3"/>
  <c r="R527" i="3"/>
  <c r="K527" i="3"/>
  <c r="C527" i="3"/>
  <c r="R526" i="3"/>
  <c r="K526" i="3"/>
  <c r="C526" i="3"/>
  <c r="R525" i="3"/>
  <c r="K525" i="3"/>
  <c r="C525" i="3"/>
  <c r="R524" i="3"/>
  <c r="K524" i="3"/>
  <c r="C524" i="3"/>
  <c r="R523" i="3"/>
  <c r="K523" i="3"/>
  <c r="C523" i="3"/>
  <c r="R522" i="3"/>
  <c r="K522" i="3"/>
  <c r="C522" i="3"/>
  <c r="R521" i="3"/>
  <c r="K521" i="3"/>
  <c r="C521" i="3"/>
  <c r="R520" i="3"/>
  <c r="K520" i="3"/>
  <c r="C520" i="3"/>
  <c r="R519" i="3"/>
  <c r="K519" i="3"/>
  <c r="C519" i="3"/>
  <c r="R518" i="3"/>
  <c r="K518" i="3"/>
  <c r="C518" i="3"/>
  <c r="R517" i="3"/>
  <c r="K517" i="3"/>
  <c r="C517" i="3"/>
  <c r="R516" i="3"/>
  <c r="K516" i="3"/>
  <c r="C516" i="3"/>
  <c r="R515" i="3"/>
  <c r="K515" i="3"/>
  <c r="C515" i="3"/>
  <c r="R514" i="3"/>
  <c r="K514" i="3"/>
  <c r="C514" i="3"/>
  <c r="R513" i="3"/>
  <c r="K513" i="3"/>
  <c r="C513" i="3"/>
  <c r="R512" i="3"/>
  <c r="K512" i="3"/>
  <c r="C512" i="3"/>
  <c r="R511" i="3"/>
  <c r="K511" i="3"/>
  <c r="C511" i="3"/>
  <c r="R510" i="3"/>
  <c r="K510" i="3"/>
  <c r="C510" i="3"/>
  <c r="R509" i="3"/>
  <c r="K509" i="3"/>
  <c r="C509" i="3"/>
  <c r="R508" i="3"/>
  <c r="K508" i="3"/>
  <c r="C508" i="3"/>
  <c r="R507" i="3"/>
  <c r="K507" i="3"/>
  <c r="C507" i="3"/>
  <c r="R506" i="3"/>
  <c r="K506" i="3"/>
  <c r="C506" i="3"/>
  <c r="R505" i="3"/>
  <c r="K505" i="3"/>
  <c r="C505" i="3"/>
  <c r="R504" i="3"/>
  <c r="K504" i="3"/>
  <c r="C504" i="3"/>
  <c r="R503" i="3"/>
  <c r="K503" i="3"/>
  <c r="C503" i="3"/>
  <c r="R502" i="3"/>
  <c r="K502" i="3"/>
  <c r="C502" i="3"/>
  <c r="R501" i="3"/>
  <c r="K501" i="3"/>
  <c r="C501" i="3"/>
  <c r="R500" i="3"/>
  <c r="K500" i="3"/>
  <c r="C500" i="3"/>
  <c r="R499" i="3"/>
  <c r="K499" i="3"/>
  <c r="C499" i="3"/>
  <c r="R498" i="3"/>
  <c r="K498" i="3"/>
  <c r="C498" i="3"/>
  <c r="R497" i="3"/>
  <c r="K497" i="3"/>
  <c r="C497" i="3"/>
  <c r="R496" i="3"/>
  <c r="K496" i="3"/>
  <c r="C496" i="3"/>
  <c r="R495" i="3"/>
  <c r="K495" i="3"/>
  <c r="C495" i="3"/>
  <c r="R494" i="3"/>
  <c r="K494" i="3"/>
  <c r="C494" i="3"/>
  <c r="R493" i="3"/>
  <c r="K493" i="3"/>
  <c r="C493" i="3"/>
  <c r="R492" i="3"/>
  <c r="K492" i="3"/>
  <c r="C492" i="3"/>
  <c r="R491" i="3"/>
  <c r="K491" i="3"/>
  <c r="C491" i="3"/>
  <c r="R490" i="3"/>
  <c r="K490" i="3"/>
  <c r="C490" i="3"/>
  <c r="R489" i="3"/>
  <c r="K489" i="3"/>
  <c r="C489" i="3"/>
  <c r="R488" i="3"/>
  <c r="K488" i="3"/>
  <c r="C488" i="3"/>
  <c r="R487" i="3"/>
  <c r="K487" i="3"/>
  <c r="C487" i="3"/>
  <c r="R486" i="3"/>
  <c r="K486" i="3"/>
  <c r="C486" i="3"/>
  <c r="R485" i="3"/>
  <c r="K485" i="3"/>
  <c r="C485" i="3"/>
  <c r="R484" i="3"/>
  <c r="K484" i="3"/>
  <c r="C484" i="3"/>
  <c r="R483" i="3"/>
  <c r="K483" i="3"/>
  <c r="C483" i="3"/>
  <c r="R482" i="3"/>
  <c r="K482" i="3"/>
  <c r="C482" i="3"/>
  <c r="R481" i="3"/>
  <c r="K481" i="3"/>
  <c r="C481" i="3"/>
  <c r="R480" i="3"/>
  <c r="K480" i="3"/>
  <c r="C480" i="3"/>
  <c r="R479" i="3"/>
  <c r="K479" i="3"/>
  <c r="C479" i="3"/>
  <c r="R478" i="3"/>
  <c r="K478" i="3"/>
  <c r="C478" i="3"/>
  <c r="R477" i="3"/>
  <c r="K477" i="3"/>
  <c r="C477" i="3"/>
  <c r="R476" i="3"/>
  <c r="K476" i="3"/>
  <c r="C476" i="3"/>
  <c r="R475" i="3"/>
  <c r="K475" i="3"/>
  <c r="C475" i="3"/>
  <c r="R474" i="3"/>
  <c r="K474" i="3"/>
  <c r="C474" i="3"/>
  <c r="R473" i="3"/>
  <c r="K473" i="3"/>
  <c r="C473" i="3"/>
  <c r="R472" i="3"/>
  <c r="K472" i="3"/>
  <c r="C472" i="3"/>
  <c r="R471" i="3"/>
  <c r="K471" i="3"/>
  <c r="C471" i="3"/>
  <c r="R470" i="3"/>
  <c r="K470" i="3"/>
  <c r="C470" i="3"/>
  <c r="R469" i="3"/>
  <c r="K469" i="3"/>
  <c r="C469" i="3"/>
  <c r="R468" i="3"/>
  <c r="K468" i="3"/>
  <c r="C468" i="3"/>
  <c r="R467" i="3"/>
  <c r="K467" i="3"/>
  <c r="C467" i="3"/>
  <c r="R466" i="3"/>
  <c r="K466" i="3"/>
  <c r="C466" i="3"/>
  <c r="R465" i="3"/>
  <c r="K465" i="3"/>
  <c r="C465" i="3"/>
  <c r="R464" i="3"/>
  <c r="K464" i="3"/>
  <c r="C464" i="3"/>
  <c r="R463" i="3"/>
  <c r="K463" i="3"/>
  <c r="C463" i="3"/>
  <c r="R462" i="3"/>
  <c r="K462" i="3"/>
  <c r="C462" i="3"/>
  <c r="R461" i="3"/>
  <c r="K461" i="3"/>
  <c r="C461" i="3"/>
  <c r="R460" i="3"/>
  <c r="K460" i="3"/>
  <c r="C460" i="3"/>
  <c r="R459" i="3"/>
  <c r="K459" i="3"/>
  <c r="C459" i="3"/>
  <c r="R458" i="3"/>
  <c r="K458" i="3"/>
  <c r="C458" i="3"/>
  <c r="R457" i="3"/>
  <c r="K457" i="3"/>
  <c r="C457" i="3"/>
  <c r="R456" i="3"/>
  <c r="K456" i="3"/>
  <c r="C456" i="3"/>
  <c r="R455" i="3"/>
  <c r="K455" i="3"/>
  <c r="C455" i="3"/>
  <c r="R454" i="3"/>
  <c r="K454" i="3"/>
  <c r="C454" i="3"/>
  <c r="R453" i="3"/>
  <c r="K453" i="3"/>
  <c r="C453" i="3"/>
  <c r="R452" i="3"/>
  <c r="K452" i="3"/>
  <c r="C452" i="3"/>
  <c r="R451" i="3"/>
  <c r="K451" i="3"/>
  <c r="C451" i="3"/>
  <c r="R450" i="3"/>
  <c r="K450" i="3"/>
  <c r="C450" i="3"/>
  <c r="R449" i="3"/>
  <c r="K449" i="3"/>
  <c r="C449" i="3"/>
  <c r="R448" i="3"/>
  <c r="K448" i="3"/>
  <c r="C448" i="3"/>
  <c r="R447" i="3"/>
  <c r="K447" i="3"/>
  <c r="C447" i="3"/>
  <c r="R446" i="3"/>
  <c r="K446" i="3"/>
  <c r="C446" i="3"/>
  <c r="R445" i="3"/>
  <c r="K445" i="3"/>
  <c r="C445" i="3"/>
  <c r="R444" i="3"/>
  <c r="K444" i="3"/>
  <c r="C444" i="3"/>
  <c r="R443" i="3"/>
  <c r="K443" i="3"/>
  <c r="C443" i="3"/>
  <c r="R442" i="3"/>
  <c r="K442" i="3"/>
  <c r="C442" i="3"/>
  <c r="R441" i="3"/>
  <c r="K441" i="3"/>
  <c r="C441" i="3"/>
  <c r="R440" i="3"/>
  <c r="K440" i="3"/>
  <c r="C440" i="3"/>
  <c r="R439" i="3"/>
  <c r="K439" i="3"/>
  <c r="C439" i="3"/>
  <c r="R438" i="3"/>
  <c r="K438" i="3"/>
  <c r="C438" i="3"/>
  <c r="R437" i="3"/>
  <c r="K437" i="3"/>
  <c r="C437" i="3"/>
  <c r="R436" i="3"/>
  <c r="K436" i="3"/>
  <c r="C436" i="3"/>
  <c r="R435" i="3"/>
  <c r="K435" i="3"/>
  <c r="C435" i="3"/>
  <c r="R434" i="3"/>
  <c r="K434" i="3"/>
  <c r="C434" i="3"/>
  <c r="R433" i="3"/>
  <c r="K433" i="3"/>
  <c r="C433" i="3"/>
  <c r="R432" i="3"/>
  <c r="K432" i="3"/>
  <c r="C432" i="3"/>
  <c r="R431" i="3"/>
  <c r="K431" i="3"/>
  <c r="C431" i="3"/>
  <c r="R430" i="3"/>
  <c r="K430" i="3"/>
  <c r="C430" i="3"/>
  <c r="R429" i="3"/>
  <c r="K429" i="3"/>
  <c r="C429" i="3"/>
  <c r="R428" i="3"/>
  <c r="K428" i="3"/>
  <c r="C428" i="3"/>
  <c r="R427" i="3"/>
  <c r="K427" i="3"/>
  <c r="C427" i="3"/>
  <c r="R426" i="3"/>
  <c r="K426" i="3"/>
  <c r="C426" i="3"/>
  <c r="R425" i="3"/>
  <c r="K425" i="3"/>
  <c r="C425" i="3"/>
  <c r="R424" i="3"/>
  <c r="K424" i="3"/>
  <c r="C424" i="3"/>
  <c r="R423" i="3"/>
  <c r="K423" i="3"/>
  <c r="C423" i="3"/>
  <c r="R422" i="3"/>
  <c r="K422" i="3"/>
  <c r="C422" i="3"/>
  <c r="R421" i="3"/>
  <c r="K421" i="3"/>
  <c r="C421" i="3"/>
  <c r="R420" i="3"/>
  <c r="K420" i="3"/>
  <c r="C420" i="3"/>
  <c r="R419" i="3"/>
  <c r="K419" i="3"/>
  <c r="C419" i="3"/>
  <c r="R418" i="3"/>
  <c r="K418" i="3"/>
  <c r="C418" i="3"/>
  <c r="R417" i="3"/>
  <c r="K417" i="3"/>
  <c r="C417" i="3"/>
  <c r="R416" i="3"/>
  <c r="K416" i="3"/>
  <c r="C416" i="3"/>
  <c r="R415" i="3"/>
  <c r="K415" i="3"/>
  <c r="C415" i="3"/>
  <c r="R414" i="3"/>
  <c r="K414" i="3"/>
  <c r="C414" i="3"/>
  <c r="R413" i="3"/>
  <c r="K413" i="3"/>
  <c r="C413" i="3"/>
  <c r="R412" i="3"/>
  <c r="K412" i="3"/>
  <c r="C412" i="3"/>
  <c r="R411" i="3"/>
  <c r="K411" i="3"/>
  <c r="C411" i="3"/>
  <c r="R410" i="3"/>
  <c r="K410" i="3"/>
  <c r="C410" i="3"/>
  <c r="R409" i="3"/>
  <c r="K409" i="3"/>
  <c r="C409" i="3"/>
  <c r="R408" i="3"/>
  <c r="K408" i="3"/>
  <c r="C408" i="3"/>
  <c r="R407" i="3"/>
  <c r="K407" i="3"/>
  <c r="C407" i="3"/>
  <c r="R406" i="3"/>
  <c r="K406" i="3"/>
  <c r="C406" i="3"/>
  <c r="R405" i="3"/>
  <c r="K405" i="3"/>
  <c r="C405" i="3"/>
  <c r="R404" i="3"/>
  <c r="K404" i="3"/>
  <c r="C404" i="3"/>
  <c r="R403" i="3"/>
  <c r="K403" i="3"/>
  <c r="C403" i="3"/>
  <c r="R402" i="3"/>
  <c r="K402" i="3"/>
  <c r="C402" i="3"/>
  <c r="R401" i="3"/>
  <c r="K401" i="3"/>
  <c r="C401" i="3"/>
  <c r="R400" i="3"/>
  <c r="K400" i="3"/>
  <c r="C400" i="3"/>
  <c r="R399" i="3"/>
  <c r="K399" i="3"/>
  <c r="C399" i="3"/>
  <c r="R398" i="3"/>
  <c r="K398" i="3"/>
  <c r="C398" i="3"/>
  <c r="R397" i="3"/>
  <c r="K397" i="3"/>
  <c r="C397" i="3"/>
  <c r="R396" i="3"/>
  <c r="K396" i="3"/>
  <c r="C396" i="3"/>
  <c r="R395" i="3"/>
  <c r="K395" i="3"/>
  <c r="C395" i="3"/>
  <c r="R394" i="3"/>
  <c r="K394" i="3"/>
  <c r="C394" i="3"/>
  <c r="R393" i="3"/>
  <c r="K393" i="3"/>
  <c r="C393" i="3"/>
  <c r="R392" i="3"/>
  <c r="K392" i="3"/>
  <c r="C392" i="3"/>
  <c r="R391" i="3"/>
  <c r="K391" i="3"/>
  <c r="C391" i="3"/>
  <c r="R390" i="3"/>
  <c r="K390" i="3"/>
  <c r="C390" i="3"/>
  <c r="R389" i="3"/>
  <c r="K389" i="3"/>
  <c r="C389" i="3"/>
  <c r="R388" i="3"/>
  <c r="K388" i="3"/>
  <c r="C388" i="3"/>
  <c r="R387" i="3"/>
  <c r="K387" i="3"/>
  <c r="C387" i="3"/>
  <c r="R386" i="3"/>
  <c r="K386" i="3"/>
  <c r="C386" i="3"/>
  <c r="R385" i="3"/>
  <c r="K385" i="3"/>
  <c r="C385" i="3"/>
  <c r="R384" i="3"/>
  <c r="K384" i="3"/>
  <c r="C384" i="3"/>
  <c r="R383" i="3"/>
  <c r="K383" i="3"/>
  <c r="C383" i="3"/>
  <c r="R382" i="3"/>
  <c r="K382" i="3"/>
  <c r="C382" i="3"/>
  <c r="R381" i="3"/>
  <c r="K381" i="3"/>
  <c r="C381" i="3"/>
  <c r="R380" i="3"/>
  <c r="K380" i="3"/>
  <c r="C380" i="3"/>
  <c r="R379" i="3"/>
  <c r="K379" i="3"/>
  <c r="C379" i="3"/>
  <c r="R378" i="3"/>
  <c r="K378" i="3"/>
  <c r="C378" i="3"/>
  <c r="R377" i="3"/>
  <c r="K377" i="3"/>
  <c r="C377" i="3"/>
  <c r="R376" i="3"/>
  <c r="K376" i="3"/>
  <c r="C376" i="3"/>
  <c r="R375" i="3"/>
  <c r="K375" i="3"/>
  <c r="C375" i="3"/>
  <c r="R374" i="3"/>
  <c r="K374" i="3"/>
  <c r="C374" i="3"/>
  <c r="R373" i="3"/>
  <c r="K373" i="3"/>
  <c r="C373" i="3"/>
  <c r="R372" i="3"/>
  <c r="K372" i="3"/>
  <c r="C372" i="3"/>
  <c r="R371" i="3"/>
  <c r="K371" i="3"/>
  <c r="C371" i="3"/>
  <c r="R370" i="3"/>
  <c r="K370" i="3"/>
  <c r="C370" i="3"/>
  <c r="R369" i="3"/>
  <c r="K369" i="3"/>
  <c r="C369" i="3"/>
  <c r="R368" i="3"/>
  <c r="K368" i="3"/>
  <c r="C368" i="3"/>
  <c r="R367" i="3"/>
  <c r="K367" i="3"/>
  <c r="C367" i="3"/>
  <c r="R366" i="3"/>
  <c r="K366" i="3"/>
  <c r="C366" i="3"/>
  <c r="R365" i="3"/>
  <c r="K365" i="3"/>
  <c r="C365" i="3"/>
  <c r="R364" i="3"/>
  <c r="K364" i="3"/>
  <c r="C364" i="3"/>
  <c r="R363" i="3"/>
  <c r="K363" i="3"/>
  <c r="C363" i="3"/>
  <c r="R362" i="3"/>
  <c r="K362" i="3"/>
  <c r="C362" i="3"/>
  <c r="R361" i="3"/>
  <c r="K361" i="3"/>
  <c r="C361" i="3"/>
  <c r="R360" i="3"/>
  <c r="K360" i="3"/>
  <c r="C360" i="3"/>
  <c r="R359" i="3"/>
  <c r="K359" i="3"/>
  <c r="C359" i="3"/>
  <c r="R358" i="3"/>
  <c r="K358" i="3"/>
  <c r="C358" i="3"/>
  <c r="R357" i="3"/>
  <c r="K357" i="3"/>
  <c r="C357" i="3"/>
  <c r="R356" i="3"/>
  <c r="K356" i="3"/>
  <c r="C356" i="3"/>
  <c r="R355" i="3"/>
  <c r="K355" i="3"/>
  <c r="C355" i="3"/>
  <c r="R354" i="3"/>
  <c r="K354" i="3"/>
  <c r="C354" i="3"/>
  <c r="R353" i="3"/>
  <c r="K353" i="3"/>
  <c r="C353" i="3"/>
  <c r="R352" i="3"/>
  <c r="K352" i="3"/>
  <c r="C352" i="3"/>
  <c r="R351" i="3"/>
  <c r="K351" i="3"/>
  <c r="C351" i="3"/>
  <c r="R350" i="3"/>
  <c r="K350" i="3"/>
  <c r="C350" i="3"/>
  <c r="R349" i="3"/>
  <c r="K349" i="3"/>
  <c r="C349" i="3"/>
  <c r="R348" i="3"/>
  <c r="K348" i="3"/>
  <c r="C348" i="3"/>
  <c r="R347" i="3"/>
  <c r="K347" i="3"/>
  <c r="C347" i="3"/>
  <c r="R346" i="3"/>
  <c r="K346" i="3"/>
  <c r="C346" i="3"/>
  <c r="R345" i="3"/>
  <c r="K345" i="3"/>
  <c r="C345" i="3"/>
  <c r="R344" i="3"/>
  <c r="K344" i="3"/>
  <c r="C344" i="3"/>
  <c r="R343" i="3"/>
  <c r="K343" i="3"/>
  <c r="C343" i="3"/>
  <c r="R342" i="3"/>
  <c r="K342" i="3"/>
  <c r="C342" i="3"/>
  <c r="R341" i="3"/>
  <c r="K341" i="3"/>
  <c r="C341" i="3"/>
  <c r="R340" i="3"/>
  <c r="K340" i="3"/>
  <c r="C340" i="3"/>
  <c r="R339" i="3"/>
  <c r="K339" i="3"/>
  <c r="C339" i="3"/>
  <c r="R338" i="3"/>
  <c r="K338" i="3"/>
  <c r="C338" i="3"/>
  <c r="R337" i="3"/>
  <c r="K337" i="3"/>
  <c r="C337" i="3"/>
  <c r="R336" i="3"/>
  <c r="K336" i="3"/>
  <c r="C336" i="3"/>
  <c r="R335" i="3"/>
  <c r="K335" i="3"/>
  <c r="C335" i="3"/>
  <c r="R334" i="3"/>
  <c r="K334" i="3"/>
  <c r="C334" i="3"/>
  <c r="R333" i="3"/>
  <c r="K333" i="3"/>
  <c r="C333" i="3"/>
  <c r="R332" i="3"/>
  <c r="K332" i="3"/>
  <c r="C332" i="3"/>
  <c r="R331" i="3"/>
  <c r="K331" i="3"/>
  <c r="C331" i="3"/>
  <c r="R330" i="3"/>
  <c r="K330" i="3"/>
  <c r="C330" i="3"/>
  <c r="R329" i="3"/>
  <c r="K329" i="3"/>
  <c r="C329" i="3"/>
  <c r="R328" i="3"/>
  <c r="K328" i="3"/>
  <c r="C328" i="3"/>
  <c r="R327" i="3"/>
  <c r="K327" i="3"/>
  <c r="C327" i="3"/>
  <c r="R326" i="3"/>
  <c r="K326" i="3"/>
  <c r="C326" i="3"/>
  <c r="R325" i="3"/>
  <c r="K325" i="3"/>
  <c r="C325" i="3"/>
  <c r="R324" i="3"/>
  <c r="K324" i="3"/>
  <c r="C324" i="3"/>
  <c r="R323" i="3"/>
  <c r="K323" i="3"/>
  <c r="C323" i="3"/>
  <c r="R322" i="3"/>
  <c r="K322" i="3"/>
  <c r="C322" i="3"/>
  <c r="R321" i="3"/>
  <c r="K321" i="3"/>
  <c r="C321" i="3"/>
  <c r="R320" i="3"/>
  <c r="K320" i="3"/>
  <c r="C320" i="3"/>
  <c r="R319" i="3"/>
  <c r="K319" i="3"/>
  <c r="C319" i="3"/>
  <c r="R318" i="3"/>
  <c r="K318" i="3"/>
  <c r="C318" i="3"/>
  <c r="R317" i="3"/>
  <c r="K317" i="3"/>
  <c r="C317" i="3"/>
  <c r="R316" i="3"/>
  <c r="K316" i="3"/>
  <c r="C316" i="3"/>
  <c r="R315" i="3"/>
  <c r="K315" i="3"/>
  <c r="C315" i="3"/>
  <c r="R314" i="3"/>
  <c r="K314" i="3"/>
  <c r="C314" i="3"/>
  <c r="R313" i="3"/>
  <c r="K313" i="3"/>
  <c r="C313" i="3"/>
  <c r="R312" i="3"/>
  <c r="K312" i="3"/>
  <c r="C312" i="3"/>
  <c r="R311" i="3"/>
  <c r="K311" i="3"/>
  <c r="C311" i="3"/>
  <c r="R310" i="3"/>
  <c r="K310" i="3"/>
  <c r="C310" i="3"/>
  <c r="R309" i="3"/>
  <c r="K309" i="3"/>
  <c r="C309" i="3"/>
  <c r="R308" i="3"/>
  <c r="K308" i="3"/>
  <c r="C308" i="3"/>
  <c r="R307" i="3"/>
  <c r="K307" i="3"/>
  <c r="C307" i="3"/>
  <c r="R306" i="3"/>
  <c r="K306" i="3"/>
  <c r="C306" i="3"/>
  <c r="R305" i="3"/>
  <c r="K305" i="3"/>
  <c r="C305" i="3"/>
  <c r="R304" i="3"/>
  <c r="K304" i="3"/>
  <c r="C304" i="3"/>
  <c r="R303" i="3"/>
  <c r="K303" i="3"/>
  <c r="C303" i="3"/>
  <c r="R302" i="3"/>
  <c r="K302" i="3"/>
  <c r="C302" i="3"/>
  <c r="R301" i="3"/>
  <c r="K301" i="3"/>
  <c r="C301" i="3"/>
  <c r="R300" i="3"/>
  <c r="K300" i="3"/>
  <c r="C300" i="3"/>
  <c r="R299" i="3"/>
  <c r="K299" i="3"/>
  <c r="C299" i="3"/>
  <c r="R298" i="3"/>
  <c r="K298" i="3"/>
  <c r="C298" i="3"/>
  <c r="R297" i="3"/>
  <c r="K297" i="3"/>
  <c r="C297" i="3"/>
  <c r="R296" i="3"/>
  <c r="K296" i="3"/>
  <c r="C296" i="3"/>
  <c r="R295" i="3"/>
  <c r="K295" i="3"/>
  <c r="C295" i="3"/>
  <c r="R294" i="3"/>
  <c r="K294" i="3"/>
  <c r="C294" i="3"/>
  <c r="R293" i="3"/>
  <c r="K293" i="3"/>
  <c r="C293" i="3"/>
  <c r="R292" i="3"/>
  <c r="K292" i="3"/>
  <c r="C292" i="3"/>
  <c r="R291" i="3"/>
  <c r="K291" i="3"/>
  <c r="C291" i="3"/>
  <c r="R290" i="3"/>
  <c r="K290" i="3"/>
  <c r="C290" i="3"/>
  <c r="R289" i="3"/>
  <c r="K289" i="3"/>
  <c r="C289" i="3"/>
  <c r="R288" i="3"/>
  <c r="K288" i="3"/>
  <c r="C288" i="3"/>
  <c r="R287" i="3"/>
  <c r="K287" i="3"/>
  <c r="C287" i="3"/>
  <c r="R286" i="3"/>
  <c r="K286" i="3"/>
  <c r="C286" i="3"/>
  <c r="R285" i="3"/>
  <c r="K285" i="3"/>
  <c r="C285" i="3"/>
  <c r="R284" i="3"/>
  <c r="K284" i="3"/>
  <c r="C284" i="3"/>
  <c r="R283" i="3"/>
  <c r="K283" i="3"/>
  <c r="C283" i="3"/>
  <c r="R282" i="3"/>
  <c r="K282" i="3"/>
  <c r="C282" i="3"/>
  <c r="R281" i="3"/>
  <c r="K281" i="3"/>
  <c r="C281" i="3"/>
  <c r="R280" i="3"/>
  <c r="K280" i="3"/>
  <c r="C280" i="3"/>
  <c r="R279" i="3"/>
  <c r="K279" i="3"/>
  <c r="C279" i="3"/>
  <c r="R278" i="3"/>
  <c r="K278" i="3"/>
  <c r="C278" i="3"/>
  <c r="R277" i="3"/>
  <c r="K277" i="3"/>
  <c r="C277" i="3"/>
  <c r="R276" i="3"/>
  <c r="K276" i="3"/>
  <c r="C276" i="3"/>
  <c r="R275" i="3"/>
  <c r="K275" i="3"/>
  <c r="C275" i="3"/>
  <c r="R274" i="3"/>
  <c r="K274" i="3"/>
  <c r="C274" i="3"/>
  <c r="R273" i="3"/>
  <c r="K273" i="3"/>
  <c r="C273" i="3"/>
  <c r="R272" i="3"/>
  <c r="K272" i="3"/>
  <c r="C272" i="3"/>
  <c r="R271" i="3"/>
  <c r="K271" i="3"/>
  <c r="C271" i="3"/>
  <c r="R270" i="3"/>
  <c r="K270" i="3"/>
  <c r="C270" i="3"/>
  <c r="R269" i="3"/>
  <c r="K269" i="3"/>
  <c r="C269" i="3"/>
  <c r="R268" i="3"/>
  <c r="K268" i="3"/>
  <c r="C268" i="3"/>
  <c r="R267" i="3"/>
  <c r="K267" i="3"/>
  <c r="C267" i="3"/>
  <c r="R266" i="3"/>
  <c r="K266" i="3"/>
  <c r="C266" i="3"/>
  <c r="R265" i="3"/>
  <c r="K265" i="3"/>
  <c r="C265" i="3"/>
  <c r="R264" i="3"/>
  <c r="K264" i="3"/>
  <c r="C264" i="3"/>
  <c r="R263" i="3"/>
  <c r="K263" i="3"/>
  <c r="C263" i="3"/>
  <c r="R262" i="3"/>
  <c r="K262" i="3"/>
  <c r="C262" i="3"/>
  <c r="R261" i="3"/>
  <c r="K261" i="3"/>
  <c r="C261" i="3"/>
  <c r="R260" i="3"/>
  <c r="K260" i="3"/>
  <c r="C260" i="3"/>
  <c r="R259" i="3"/>
  <c r="K259" i="3"/>
  <c r="C259" i="3"/>
  <c r="R258" i="3"/>
  <c r="K258" i="3"/>
  <c r="C258" i="3"/>
  <c r="R257" i="3"/>
  <c r="K257" i="3"/>
  <c r="C257" i="3"/>
  <c r="R256" i="3"/>
  <c r="K256" i="3"/>
  <c r="C256" i="3"/>
  <c r="R255" i="3"/>
  <c r="K255" i="3"/>
  <c r="C255" i="3"/>
  <c r="R254" i="3"/>
  <c r="K254" i="3"/>
  <c r="C254" i="3"/>
  <c r="R253" i="3"/>
  <c r="K253" i="3"/>
  <c r="C253" i="3"/>
  <c r="R252" i="3"/>
  <c r="K252" i="3"/>
  <c r="C252" i="3"/>
  <c r="R251" i="3"/>
  <c r="K251" i="3"/>
  <c r="C251" i="3"/>
  <c r="R250" i="3"/>
  <c r="K250" i="3"/>
  <c r="C250" i="3"/>
  <c r="R249" i="3"/>
  <c r="K249" i="3"/>
  <c r="C249" i="3"/>
  <c r="R248" i="3"/>
  <c r="K248" i="3"/>
  <c r="C248" i="3"/>
  <c r="R247" i="3"/>
  <c r="K247" i="3"/>
  <c r="C247" i="3"/>
  <c r="R246" i="3"/>
  <c r="K246" i="3"/>
  <c r="C246" i="3"/>
  <c r="R245" i="3"/>
  <c r="K245" i="3"/>
  <c r="C245" i="3"/>
  <c r="R244" i="3"/>
  <c r="K244" i="3"/>
  <c r="C244" i="3"/>
  <c r="R243" i="3"/>
  <c r="K243" i="3"/>
  <c r="C243" i="3"/>
  <c r="R242" i="3"/>
  <c r="K242" i="3"/>
  <c r="C242" i="3"/>
  <c r="R241" i="3"/>
  <c r="K241" i="3"/>
  <c r="C241" i="3"/>
  <c r="R240" i="3"/>
  <c r="K240" i="3"/>
  <c r="C240" i="3"/>
  <c r="R239" i="3"/>
  <c r="K239" i="3"/>
  <c r="C239" i="3"/>
  <c r="R238" i="3"/>
  <c r="K238" i="3"/>
  <c r="C238" i="3"/>
  <c r="R237" i="3"/>
  <c r="K237" i="3"/>
  <c r="C237" i="3"/>
  <c r="R236" i="3"/>
  <c r="K236" i="3"/>
  <c r="C236" i="3"/>
  <c r="R235" i="3"/>
  <c r="K235" i="3"/>
  <c r="C235" i="3"/>
  <c r="R234" i="3"/>
  <c r="K234" i="3"/>
  <c r="C234" i="3"/>
  <c r="R233" i="3"/>
  <c r="K233" i="3"/>
  <c r="C233" i="3"/>
  <c r="R232" i="3"/>
  <c r="K232" i="3"/>
  <c r="C232" i="3"/>
  <c r="R231" i="3"/>
  <c r="K231" i="3"/>
  <c r="C231" i="3"/>
  <c r="R230" i="3"/>
  <c r="K230" i="3"/>
  <c r="C230" i="3"/>
  <c r="R229" i="3"/>
  <c r="K229" i="3"/>
  <c r="C229" i="3"/>
  <c r="R228" i="3"/>
  <c r="K228" i="3"/>
  <c r="C228" i="3"/>
  <c r="R227" i="3"/>
  <c r="K227" i="3"/>
  <c r="C227" i="3"/>
  <c r="R226" i="3"/>
  <c r="K226" i="3"/>
  <c r="C226" i="3"/>
  <c r="R225" i="3"/>
  <c r="K225" i="3"/>
  <c r="C225" i="3"/>
  <c r="R224" i="3"/>
  <c r="K224" i="3"/>
  <c r="C224" i="3"/>
  <c r="R223" i="3"/>
  <c r="K223" i="3"/>
  <c r="C223" i="3"/>
  <c r="R222" i="3"/>
  <c r="K222" i="3"/>
  <c r="C222" i="3"/>
  <c r="R221" i="3"/>
  <c r="K221" i="3"/>
  <c r="C221" i="3"/>
  <c r="R220" i="3"/>
  <c r="K220" i="3"/>
  <c r="C220" i="3"/>
  <c r="R219" i="3"/>
  <c r="K219" i="3"/>
  <c r="C219" i="3"/>
  <c r="R218" i="3"/>
  <c r="K218" i="3"/>
  <c r="C218" i="3"/>
  <c r="R217" i="3"/>
  <c r="K217" i="3"/>
  <c r="C217" i="3"/>
  <c r="R216" i="3"/>
  <c r="K216" i="3"/>
  <c r="C216" i="3"/>
  <c r="R215" i="3"/>
  <c r="K215" i="3"/>
  <c r="C215" i="3"/>
  <c r="R214" i="3"/>
  <c r="K214" i="3"/>
  <c r="C214" i="3"/>
  <c r="R213" i="3"/>
  <c r="K213" i="3"/>
  <c r="C213" i="3"/>
  <c r="R212" i="3"/>
  <c r="K212" i="3"/>
  <c r="C212" i="3"/>
  <c r="R211" i="3"/>
  <c r="K211" i="3"/>
  <c r="C211" i="3"/>
  <c r="R210" i="3"/>
  <c r="K210" i="3"/>
  <c r="C210" i="3"/>
  <c r="R209" i="3"/>
  <c r="K209" i="3"/>
  <c r="C209" i="3"/>
  <c r="R208" i="3"/>
  <c r="K208" i="3"/>
  <c r="C208" i="3"/>
  <c r="R207" i="3"/>
  <c r="K207" i="3"/>
  <c r="C207" i="3"/>
  <c r="R206" i="3"/>
  <c r="K206" i="3"/>
  <c r="C206" i="3"/>
  <c r="R205" i="3"/>
  <c r="K205" i="3"/>
  <c r="C205" i="3"/>
  <c r="R204" i="3"/>
  <c r="K204" i="3"/>
  <c r="C204" i="3"/>
  <c r="R203" i="3"/>
  <c r="K203" i="3"/>
  <c r="C203" i="3"/>
  <c r="R202" i="3"/>
  <c r="K202" i="3"/>
  <c r="C202" i="3"/>
  <c r="R201" i="3"/>
  <c r="K201" i="3"/>
  <c r="C201" i="3"/>
  <c r="R200" i="3"/>
  <c r="K200" i="3"/>
  <c r="C200" i="3"/>
  <c r="R199" i="3"/>
  <c r="K199" i="3"/>
  <c r="C199" i="3"/>
  <c r="R198" i="3"/>
  <c r="K198" i="3"/>
  <c r="C198" i="3"/>
  <c r="R197" i="3"/>
  <c r="K197" i="3"/>
  <c r="C197" i="3"/>
  <c r="R196" i="3"/>
  <c r="K196" i="3"/>
  <c r="C196" i="3"/>
  <c r="R195" i="3"/>
  <c r="K195" i="3"/>
  <c r="C195" i="3"/>
  <c r="R194" i="3"/>
  <c r="K194" i="3"/>
  <c r="C194" i="3"/>
  <c r="R193" i="3"/>
  <c r="K193" i="3"/>
  <c r="C193" i="3"/>
  <c r="R192" i="3"/>
  <c r="K192" i="3"/>
  <c r="C192" i="3"/>
  <c r="R191" i="3"/>
  <c r="K191" i="3"/>
  <c r="C191" i="3"/>
  <c r="R190" i="3"/>
  <c r="K190" i="3"/>
  <c r="C190" i="3"/>
  <c r="R189" i="3"/>
  <c r="K189" i="3"/>
  <c r="C189" i="3"/>
  <c r="R188" i="3"/>
  <c r="K188" i="3"/>
  <c r="C188" i="3"/>
  <c r="R187" i="3"/>
  <c r="K187" i="3"/>
  <c r="C187" i="3"/>
  <c r="R186" i="3"/>
  <c r="K186" i="3"/>
  <c r="C186" i="3"/>
  <c r="R185" i="3"/>
  <c r="K185" i="3"/>
  <c r="C185" i="3"/>
  <c r="R184" i="3"/>
  <c r="K184" i="3"/>
  <c r="C184" i="3"/>
  <c r="R183" i="3"/>
  <c r="K183" i="3"/>
  <c r="C183" i="3"/>
  <c r="R182" i="3"/>
  <c r="K182" i="3"/>
  <c r="C182" i="3"/>
  <c r="R181" i="3"/>
  <c r="K181" i="3"/>
  <c r="C181" i="3"/>
  <c r="R180" i="3"/>
  <c r="K180" i="3"/>
  <c r="C180" i="3"/>
  <c r="R179" i="3"/>
  <c r="K179" i="3"/>
  <c r="C179" i="3"/>
  <c r="R178" i="3"/>
  <c r="K178" i="3"/>
  <c r="C178" i="3"/>
  <c r="R177" i="3"/>
  <c r="K177" i="3"/>
  <c r="C177" i="3"/>
  <c r="R176" i="3"/>
  <c r="K176" i="3"/>
  <c r="C176" i="3"/>
  <c r="R175" i="3"/>
  <c r="K175" i="3"/>
  <c r="C175" i="3"/>
  <c r="R174" i="3"/>
  <c r="K174" i="3"/>
  <c r="C174" i="3"/>
  <c r="R173" i="3"/>
  <c r="K173" i="3"/>
  <c r="C173" i="3"/>
  <c r="R172" i="3"/>
  <c r="K172" i="3"/>
  <c r="C172" i="3"/>
  <c r="R171" i="3"/>
  <c r="K171" i="3"/>
  <c r="C171" i="3"/>
  <c r="R170" i="3"/>
  <c r="K170" i="3"/>
  <c r="C170" i="3"/>
  <c r="R169" i="3"/>
  <c r="K169" i="3"/>
  <c r="C169" i="3"/>
  <c r="R168" i="3"/>
  <c r="K168" i="3"/>
  <c r="C168" i="3"/>
  <c r="R167" i="3"/>
  <c r="K167" i="3"/>
  <c r="C167" i="3"/>
  <c r="R166" i="3"/>
  <c r="K166" i="3"/>
  <c r="C166" i="3"/>
  <c r="R165" i="3"/>
  <c r="K165" i="3"/>
  <c r="C165" i="3"/>
  <c r="R164" i="3"/>
  <c r="K164" i="3"/>
  <c r="C164" i="3"/>
  <c r="R163" i="3"/>
  <c r="K163" i="3"/>
  <c r="C163" i="3"/>
  <c r="R162" i="3"/>
  <c r="K162" i="3"/>
  <c r="C162" i="3"/>
  <c r="R161" i="3"/>
  <c r="K161" i="3"/>
  <c r="C161" i="3"/>
  <c r="R160" i="3"/>
  <c r="K160" i="3"/>
  <c r="C160" i="3"/>
  <c r="R159" i="3"/>
  <c r="K159" i="3"/>
  <c r="C159" i="3"/>
  <c r="R158" i="3"/>
  <c r="K158" i="3"/>
  <c r="C158" i="3"/>
  <c r="R157" i="3"/>
  <c r="K157" i="3"/>
  <c r="C157" i="3"/>
  <c r="R156" i="3"/>
  <c r="K156" i="3"/>
  <c r="C156" i="3"/>
  <c r="R155" i="3"/>
  <c r="K155" i="3"/>
  <c r="C155" i="3"/>
  <c r="R154" i="3"/>
  <c r="K154" i="3"/>
  <c r="C154" i="3"/>
  <c r="R153" i="3"/>
  <c r="K153" i="3"/>
  <c r="C153" i="3"/>
  <c r="R152" i="3"/>
  <c r="K152" i="3"/>
  <c r="C152" i="3"/>
  <c r="R151" i="3"/>
  <c r="K151" i="3"/>
  <c r="C151" i="3"/>
  <c r="R150" i="3"/>
  <c r="K150" i="3"/>
  <c r="C150" i="3"/>
  <c r="R149" i="3"/>
  <c r="K149" i="3"/>
  <c r="C149" i="3"/>
  <c r="R148" i="3"/>
  <c r="K148" i="3"/>
  <c r="C148" i="3"/>
  <c r="R147" i="3"/>
  <c r="K147" i="3"/>
  <c r="C147" i="3"/>
  <c r="R146" i="3"/>
  <c r="K146" i="3"/>
  <c r="C146" i="3"/>
  <c r="R145" i="3"/>
  <c r="K145" i="3"/>
  <c r="C145" i="3"/>
  <c r="R144" i="3"/>
  <c r="K144" i="3"/>
  <c r="C144" i="3"/>
  <c r="R143" i="3"/>
  <c r="K143" i="3"/>
  <c r="C143" i="3"/>
  <c r="R142" i="3"/>
  <c r="K142" i="3"/>
  <c r="C142" i="3"/>
  <c r="R141" i="3"/>
  <c r="K141" i="3"/>
  <c r="C141" i="3"/>
  <c r="R140" i="3"/>
  <c r="K140" i="3"/>
  <c r="C140" i="3"/>
  <c r="R139" i="3"/>
  <c r="K139" i="3"/>
  <c r="C139" i="3"/>
  <c r="R138" i="3"/>
  <c r="K138" i="3"/>
  <c r="C138" i="3"/>
  <c r="R137" i="3"/>
  <c r="K137" i="3"/>
  <c r="C137" i="3"/>
  <c r="R136" i="3"/>
  <c r="K136" i="3"/>
  <c r="C136" i="3"/>
  <c r="R135" i="3"/>
  <c r="K135" i="3"/>
  <c r="C135" i="3"/>
  <c r="R134" i="3"/>
  <c r="K134" i="3"/>
  <c r="C134" i="3"/>
  <c r="R133" i="3"/>
  <c r="K133" i="3"/>
  <c r="C133" i="3"/>
  <c r="R132" i="3"/>
  <c r="K132" i="3"/>
  <c r="C132" i="3"/>
  <c r="R131" i="3"/>
  <c r="K131" i="3"/>
  <c r="C131" i="3"/>
  <c r="R130" i="3"/>
  <c r="K130" i="3"/>
  <c r="C130" i="3"/>
  <c r="R129" i="3"/>
  <c r="K129" i="3"/>
  <c r="C129" i="3"/>
  <c r="R128" i="3"/>
  <c r="K128" i="3"/>
  <c r="C128" i="3"/>
  <c r="R127" i="3"/>
  <c r="K127" i="3"/>
  <c r="C127" i="3"/>
  <c r="R126" i="3"/>
  <c r="K126" i="3"/>
  <c r="C126" i="3"/>
  <c r="R125" i="3"/>
  <c r="K125" i="3"/>
  <c r="C125" i="3"/>
  <c r="R124" i="3"/>
  <c r="K124" i="3"/>
  <c r="C124" i="3"/>
  <c r="R123" i="3"/>
  <c r="K123" i="3"/>
  <c r="C123" i="3"/>
  <c r="R122" i="3"/>
  <c r="K122" i="3"/>
  <c r="C122" i="3"/>
  <c r="R121" i="3"/>
  <c r="K121" i="3"/>
  <c r="C121" i="3"/>
  <c r="R120" i="3"/>
  <c r="K120" i="3"/>
  <c r="C120" i="3"/>
  <c r="R119" i="3"/>
  <c r="K119" i="3"/>
  <c r="C119" i="3"/>
  <c r="R118" i="3"/>
  <c r="K118" i="3"/>
  <c r="C118" i="3"/>
  <c r="R117" i="3"/>
  <c r="K117" i="3"/>
  <c r="C117" i="3"/>
  <c r="R116" i="3"/>
  <c r="K116" i="3"/>
  <c r="C116" i="3"/>
  <c r="R115" i="3"/>
  <c r="K115" i="3"/>
  <c r="C115" i="3"/>
  <c r="R114" i="3"/>
  <c r="K114" i="3"/>
  <c r="C114" i="3"/>
  <c r="R113" i="3"/>
  <c r="K113" i="3"/>
  <c r="C113" i="3"/>
  <c r="R112" i="3"/>
  <c r="K112" i="3"/>
  <c r="C112" i="3"/>
  <c r="R111" i="3"/>
  <c r="K111" i="3"/>
  <c r="C111" i="3"/>
  <c r="R110" i="3"/>
  <c r="K110" i="3"/>
  <c r="C110" i="3"/>
  <c r="R109" i="3"/>
  <c r="K109" i="3"/>
  <c r="C109" i="3"/>
  <c r="R108" i="3"/>
  <c r="K108" i="3"/>
  <c r="C108" i="3"/>
  <c r="R107" i="3"/>
  <c r="K107" i="3"/>
  <c r="C107" i="3"/>
  <c r="R106" i="3"/>
  <c r="K106" i="3"/>
  <c r="C106" i="3"/>
  <c r="R105" i="3"/>
  <c r="K105" i="3"/>
  <c r="C105" i="3"/>
  <c r="R104" i="3"/>
  <c r="K104" i="3"/>
  <c r="C104" i="3"/>
  <c r="R103" i="3"/>
  <c r="K103" i="3"/>
  <c r="C103" i="3"/>
  <c r="R102" i="3"/>
  <c r="K102" i="3"/>
  <c r="C102" i="3"/>
  <c r="R101" i="3"/>
  <c r="K101" i="3"/>
  <c r="C101" i="3"/>
  <c r="R100" i="3"/>
  <c r="K100" i="3"/>
  <c r="C100" i="3"/>
  <c r="R99" i="3"/>
  <c r="K99" i="3"/>
  <c r="C99" i="3"/>
  <c r="R98" i="3"/>
  <c r="K98" i="3"/>
  <c r="C98" i="3"/>
  <c r="R97" i="3"/>
  <c r="K97" i="3"/>
  <c r="C97" i="3"/>
  <c r="R96" i="3"/>
  <c r="K96" i="3"/>
  <c r="C96" i="3"/>
  <c r="R95" i="3"/>
  <c r="K95" i="3"/>
  <c r="C95" i="3"/>
  <c r="R94" i="3"/>
  <c r="K94" i="3"/>
  <c r="C94" i="3"/>
  <c r="R93" i="3"/>
  <c r="K93" i="3"/>
  <c r="C93" i="3"/>
  <c r="R92" i="3"/>
  <c r="K92" i="3"/>
  <c r="C92" i="3"/>
  <c r="R91" i="3"/>
  <c r="K91" i="3"/>
  <c r="C91" i="3"/>
  <c r="R90" i="3"/>
  <c r="K90" i="3"/>
  <c r="C90" i="3"/>
  <c r="R89" i="3"/>
  <c r="K89" i="3"/>
  <c r="C89" i="3"/>
  <c r="R88" i="3"/>
  <c r="K88" i="3"/>
  <c r="C88" i="3"/>
  <c r="R87" i="3"/>
  <c r="K87" i="3"/>
  <c r="C87" i="3"/>
  <c r="R86" i="3"/>
  <c r="K86" i="3"/>
  <c r="C86" i="3"/>
  <c r="R85" i="3"/>
  <c r="K85" i="3"/>
  <c r="C85" i="3"/>
  <c r="R84" i="3"/>
  <c r="K84" i="3"/>
  <c r="C84" i="3"/>
  <c r="R83" i="3"/>
  <c r="K83" i="3"/>
  <c r="C83" i="3"/>
  <c r="R82" i="3"/>
  <c r="K82" i="3"/>
  <c r="C82" i="3"/>
  <c r="R81" i="3"/>
  <c r="K81" i="3"/>
  <c r="C81" i="3"/>
  <c r="R80" i="3"/>
  <c r="K80" i="3"/>
  <c r="C80" i="3"/>
  <c r="R79" i="3"/>
  <c r="K79" i="3"/>
  <c r="C79" i="3"/>
  <c r="R78" i="3"/>
  <c r="K78" i="3"/>
  <c r="C78" i="3"/>
  <c r="R77" i="3"/>
  <c r="K77" i="3"/>
  <c r="C77" i="3"/>
  <c r="R76" i="3"/>
  <c r="K76" i="3"/>
  <c r="C76" i="3"/>
  <c r="R75" i="3"/>
  <c r="K75" i="3"/>
  <c r="C75" i="3"/>
  <c r="R74" i="3"/>
  <c r="K74" i="3"/>
  <c r="C74" i="3"/>
  <c r="R73" i="3"/>
  <c r="K73" i="3"/>
  <c r="C73" i="3"/>
  <c r="R72" i="3"/>
  <c r="K72" i="3"/>
  <c r="C72" i="3"/>
  <c r="R71" i="3"/>
  <c r="K71" i="3"/>
  <c r="C71" i="3"/>
  <c r="R70" i="3"/>
  <c r="K70" i="3"/>
  <c r="C70" i="3"/>
  <c r="R69" i="3"/>
  <c r="K69" i="3"/>
  <c r="C69" i="3"/>
  <c r="R68" i="3"/>
  <c r="K68" i="3"/>
  <c r="C68" i="3"/>
  <c r="R67" i="3"/>
  <c r="K67" i="3"/>
  <c r="C67" i="3"/>
  <c r="R66" i="3"/>
  <c r="K66" i="3"/>
  <c r="C66" i="3"/>
  <c r="R65" i="3"/>
  <c r="K65" i="3"/>
  <c r="C65" i="3"/>
  <c r="R64" i="3"/>
  <c r="K64" i="3"/>
  <c r="C64" i="3"/>
  <c r="R63" i="3"/>
  <c r="K63" i="3"/>
  <c r="C63" i="3"/>
  <c r="R62" i="3"/>
  <c r="K62" i="3"/>
  <c r="C62" i="3"/>
  <c r="R61" i="3"/>
  <c r="K61" i="3"/>
  <c r="C61" i="3"/>
  <c r="R60" i="3"/>
  <c r="K60" i="3"/>
  <c r="C60" i="3"/>
  <c r="R59" i="3"/>
  <c r="K59" i="3"/>
  <c r="C59" i="3"/>
  <c r="R58" i="3"/>
  <c r="K58" i="3"/>
  <c r="C58" i="3"/>
  <c r="R57" i="3"/>
  <c r="K57" i="3"/>
  <c r="C57" i="3"/>
  <c r="R56" i="3"/>
  <c r="K56" i="3"/>
  <c r="C56" i="3"/>
  <c r="R55" i="3"/>
  <c r="K55" i="3"/>
  <c r="C55" i="3"/>
  <c r="R54" i="3"/>
  <c r="K54" i="3"/>
  <c r="C54" i="3"/>
  <c r="R53" i="3"/>
  <c r="K53" i="3"/>
  <c r="C53" i="3"/>
  <c r="R52" i="3"/>
  <c r="K52" i="3"/>
  <c r="C52" i="3"/>
  <c r="R51" i="3"/>
  <c r="K51" i="3"/>
  <c r="C51" i="3"/>
  <c r="R50" i="3"/>
  <c r="K50" i="3"/>
  <c r="C50" i="3"/>
  <c r="R49" i="3"/>
  <c r="K49" i="3"/>
  <c r="C49" i="3"/>
  <c r="R48" i="3"/>
  <c r="K48" i="3"/>
  <c r="C48" i="3"/>
  <c r="R47" i="3"/>
  <c r="K47" i="3"/>
  <c r="C47" i="3"/>
  <c r="R46" i="3"/>
  <c r="K46" i="3"/>
  <c r="C46" i="3"/>
  <c r="R45" i="3"/>
  <c r="K45" i="3"/>
  <c r="C45" i="3"/>
  <c r="R44" i="3"/>
  <c r="K44" i="3"/>
  <c r="C44" i="3"/>
  <c r="R43" i="3"/>
  <c r="K43" i="3"/>
  <c r="C43" i="3"/>
  <c r="R42" i="3"/>
  <c r="K42" i="3"/>
  <c r="C42" i="3"/>
  <c r="R41" i="3"/>
  <c r="K41" i="3"/>
  <c r="C41" i="3"/>
  <c r="R40" i="3"/>
  <c r="K40" i="3"/>
  <c r="C40" i="3"/>
  <c r="R39" i="3"/>
  <c r="K39" i="3"/>
  <c r="C39" i="3"/>
  <c r="R38" i="3"/>
  <c r="K38" i="3"/>
  <c r="C38" i="3"/>
  <c r="R37" i="3"/>
  <c r="K37" i="3"/>
  <c r="C37" i="3"/>
  <c r="R36" i="3"/>
  <c r="K36" i="3"/>
  <c r="C36" i="3"/>
  <c r="R35" i="3"/>
  <c r="K35" i="3"/>
  <c r="C35" i="3"/>
  <c r="R34" i="3"/>
  <c r="K34" i="3"/>
  <c r="C34" i="3"/>
  <c r="R33" i="3"/>
  <c r="K33" i="3"/>
  <c r="C33" i="3"/>
  <c r="R32" i="3"/>
  <c r="K32" i="3"/>
  <c r="C32" i="3"/>
  <c r="R31" i="3"/>
  <c r="K31" i="3"/>
  <c r="C31" i="3"/>
  <c r="R30" i="3"/>
  <c r="K30" i="3"/>
  <c r="C30" i="3"/>
  <c r="R29" i="3"/>
  <c r="K29" i="3"/>
  <c r="C29" i="3"/>
  <c r="R28" i="3"/>
  <c r="K28" i="3"/>
  <c r="C28" i="3"/>
  <c r="R27" i="3"/>
  <c r="K27" i="3"/>
  <c r="C27" i="3"/>
  <c r="R26" i="3"/>
  <c r="K26" i="3"/>
  <c r="C26" i="3"/>
  <c r="R25" i="3"/>
  <c r="K25" i="3"/>
  <c r="C25" i="3"/>
  <c r="R24" i="3"/>
  <c r="K24" i="3"/>
  <c r="C24" i="3"/>
  <c r="R23" i="3"/>
  <c r="K23" i="3"/>
  <c r="C23" i="3"/>
  <c r="R22" i="3"/>
  <c r="K22" i="3"/>
  <c r="C22" i="3"/>
  <c r="R21" i="3"/>
  <c r="K21" i="3"/>
  <c r="C21" i="3"/>
  <c r="R20" i="3"/>
  <c r="K20" i="3"/>
  <c r="C20" i="3"/>
  <c r="R19" i="3"/>
  <c r="K19" i="3"/>
  <c r="C19" i="3"/>
  <c r="R18" i="3"/>
  <c r="K18" i="3"/>
  <c r="C18" i="3"/>
  <c r="R17" i="3"/>
  <c r="K17" i="3"/>
  <c r="C17" i="3"/>
  <c r="R16" i="3"/>
  <c r="K16" i="3"/>
  <c r="C16" i="3"/>
  <c r="R15" i="3"/>
  <c r="K15" i="3"/>
  <c r="C15" i="3"/>
  <c r="R14" i="3"/>
  <c r="K14" i="3"/>
  <c r="C14" i="3"/>
  <c r="R13" i="3"/>
  <c r="K13" i="3"/>
  <c r="C13" i="3"/>
  <c r="R12" i="3"/>
  <c r="K12" i="3"/>
  <c r="C12" i="3"/>
  <c r="R11" i="3"/>
  <c r="K11" i="3"/>
  <c r="C11" i="3"/>
  <c r="R10" i="3"/>
  <c r="K10" i="3"/>
  <c r="C10" i="3"/>
  <c r="R9" i="3"/>
  <c r="K9" i="3"/>
  <c r="C9" i="3"/>
  <c r="R8" i="3"/>
  <c r="K8" i="3"/>
  <c r="C8" i="3"/>
  <c r="R7" i="3"/>
  <c r="K7" i="3"/>
  <c r="C7" i="3"/>
  <c r="R6" i="3"/>
  <c r="K6" i="3"/>
  <c r="C6" i="3"/>
  <c r="R5" i="3"/>
  <c r="K5" i="3"/>
  <c r="C5" i="3"/>
  <c r="R4" i="3"/>
  <c r="K4" i="3"/>
  <c r="C4" i="3"/>
  <c r="R3" i="3"/>
  <c r="K3" i="3"/>
  <c r="C3" i="3"/>
  <c r="R2" i="3"/>
  <c r="K2" i="3"/>
  <c r="C2" i="3"/>
  <c r="AA2" i="2" l="1"/>
  <c r="AQ2" i="2" s="1"/>
  <c r="AT2" i="2" s="1"/>
  <c r="AA3" i="2"/>
  <c r="AQ3" i="2" s="1"/>
  <c r="AT3" i="2" s="1"/>
  <c r="AA4" i="2"/>
  <c r="AQ4" i="2" s="1"/>
  <c r="AT4" i="2" s="1"/>
  <c r="AA5" i="2"/>
  <c r="AQ5" i="2" s="1"/>
  <c r="AT5" i="2" s="1"/>
  <c r="AA6" i="2"/>
  <c r="AQ6" i="2" s="1"/>
  <c r="AT6" i="2" s="1"/>
  <c r="AA7" i="2"/>
  <c r="AQ7" i="2" s="1"/>
  <c r="AT7" i="2" s="1"/>
  <c r="AA8" i="2"/>
  <c r="AQ8" i="2" s="1"/>
  <c r="AT8" i="2" s="1"/>
  <c r="AA9" i="2"/>
  <c r="AQ9" i="2" s="1"/>
  <c r="AT9" i="2" s="1"/>
  <c r="AA10" i="2"/>
  <c r="AQ10" i="2" s="1"/>
  <c r="AT10" i="2" s="1"/>
  <c r="AA11" i="2"/>
  <c r="AQ11" i="2" s="1"/>
  <c r="AT11" i="2" s="1"/>
  <c r="AA12" i="2"/>
  <c r="AQ12" i="2" s="1"/>
  <c r="AT12" i="2" s="1"/>
  <c r="AA13" i="2"/>
  <c r="AQ13" i="2" s="1"/>
  <c r="AT13" i="2" s="1"/>
  <c r="AA14" i="2"/>
  <c r="AQ14" i="2" s="1"/>
  <c r="AT14" i="2" s="1"/>
  <c r="AA15" i="2"/>
  <c r="AQ15" i="2" s="1"/>
  <c r="AT15" i="2" s="1"/>
  <c r="AA16" i="2"/>
  <c r="AQ16" i="2" s="1"/>
  <c r="AT16" i="2" s="1"/>
  <c r="AA17" i="2"/>
  <c r="AQ17" i="2" s="1"/>
  <c r="AT17" i="2" s="1"/>
  <c r="AA18" i="2"/>
  <c r="AQ18" i="2" s="1"/>
  <c r="AT18" i="2" s="1"/>
  <c r="AA19" i="2"/>
  <c r="AQ19" i="2" s="1"/>
  <c r="AT19" i="2" s="1"/>
  <c r="AA20" i="2"/>
  <c r="AQ20" i="2" s="1"/>
  <c r="AT20" i="2" s="1"/>
  <c r="AA21" i="2"/>
  <c r="AQ21" i="2" s="1"/>
  <c r="AT21" i="2" s="1"/>
  <c r="AA22" i="2"/>
  <c r="AQ22" i="2" s="1"/>
  <c r="AT22" i="2" s="1"/>
  <c r="AA23" i="2"/>
  <c r="AQ23" i="2" s="1"/>
  <c r="AT23" i="2" s="1"/>
  <c r="AA24" i="2"/>
  <c r="AQ24" i="2" s="1"/>
  <c r="AT24" i="2" s="1"/>
  <c r="AA25" i="2"/>
  <c r="AQ25" i="2" s="1"/>
  <c r="AT25" i="2" s="1"/>
  <c r="AA26" i="2"/>
  <c r="AQ26" i="2" s="1"/>
  <c r="AT26" i="2" s="1"/>
  <c r="AA27" i="2"/>
  <c r="AQ27" i="2" s="1"/>
  <c r="AT27" i="2" s="1"/>
  <c r="AA28" i="2"/>
  <c r="AQ28" i="2" s="1"/>
  <c r="AT28" i="2" s="1"/>
  <c r="AA29" i="2"/>
  <c r="AQ29" i="2" s="1"/>
  <c r="AT29" i="2" s="1"/>
  <c r="AA30" i="2"/>
  <c r="AQ30" i="2" s="1"/>
  <c r="AT30" i="2" s="1"/>
  <c r="AA31" i="2"/>
  <c r="AQ31" i="2" s="1"/>
  <c r="AT31" i="2" s="1"/>
  <c r="AA32" i="2"/>
  <c r="AQ32" i="2" s="1"/>
  <c r="AT32" i="2" s="1"/>
  <c r="AA33" i="2"/>
  <c r="AQ33" i="2" s="1"/>
  <c r="AT33" i="2" s="1"/>
  <c r="AA34" i="2"/>
  <c r="AQ34" i="2" s="1"/>
  <c r="AT34" i="2" s="1"/>
  <c r="AA35" i="2"/>
  <c r="AQ35" i="2" s="1"/>
  <c r="AT35" i="2" s="1"/>
  <c r="AA36" i="2"/>
  <c r="AQ36" i="2" s="1"/>
  <c r="AT36" i="2" s="1"/>
  <c r="AA37" i="2"/>
  <c r="AQ37" i="2" s="1"/>
  <c r="AT37" i="2" s="1"/>
  <c r="AA38" i="2"/>
  <c r="AQ38" i="2" s="1"/>
  <c r="AT38" i="2" s="1"/>
  <c r="AA39" i="2"/>
  <c r="AQ39" i="2" s="1"/>
  <c r="AT39" i="2" s="1"/>
  <c r="AA40" i="2"/>
  <c r="AQ40" i="2" s="1"/>
  <c r="AT40" i="2" s="1"/>
  <c r="AA41" i="2"/>
  <c r="AQ41" i="2" s="1"/>
  <c r="AT41" i="2" s="1"/>
  <c r="AA42" i="2"/>
  <c r="AQ42" i="2" s="1"/>
  <c r="AT42" i="2" s="1"/>
  <c r="AA43" i="2"/>
  <c r="AQ43" i="2" s="1"/>
  <c r="AT43" i="2" s="1"/>
  <c r="AA44" i="2"/>
  <c r="AQ44" i="2" s="1"/>
  <c r="AT44" i="2" s="1"/>
  <c r="AA45" i="2"/>
  <c r="AQ45" i="2" s="1"/>
  <c r="AT45" i="2" s="1"/>
  <c r="AA46" i="2"/>
  <c r="AQ46" i="2" s="1"/>
  <c r="AT46" i="2" s="1"/>
  <c r="AA47" i="2"/>
  <c r="AQ47" i="2" s="1"/>
  <c r="AT47" i="2" s="1"/>
  <c r="AA48" i="2"/>
  <c r="AQ48" i="2" s="1"/>
  <c r="AT48" i="2" s="1"/>
  <c r="AA49" i="2"/>
  <c r="AQ49" i="2" s="1"/>
  <c r="AT49" i="2" s="1"/>
  <c r="AA50" i="2"/>
  <c r="AQ50" i="2" s="1"/>
  <c r="AT50" i="2" s="1"/>
  <c r="AA51" i="2"/>
  <c r="AQ51" i="2" s="1"/>
  <c r="AT51" i="2" s="1"/>
  <c r="AA52" i="2"/>
  <c r="AQ52" i="2" s="1"/>
  <c r="AT52" i="2" s="1"/>
  <c r="AA53" i="2"/>
  <c r="AQ53" i="2" s="1"/>
  <c r="AT53" i="2" s="1"/>
  <c r="AA54" i="2"/>
  <c r="AQ54" i="2" s="1"/>
  <c r="AT54" i="2" s="1"/>
  <c r="AA55" i="2"/>
  <c r="AQ55" i="2" s="1"/>
  <c r="AT55" i="2" s="1"/>
  <c r="AA56" i="2"/>
  <c r="AQ56" i="2" s="1"/>
  <c r="AT56" i="2" s="1"/>
  <c r="AA57" i="2"/>
  <c r="AQ57" i="2" s="1"/>
  <c r="AT57" i="2" s="1"/>
  <c r="AA58" i="2"/>
  <c r="AQ58" i="2" s="1"/>
  <c r="AT58" i="2" s="1"/>
  <c r="AA59" i="2"/>
  <c r="AQ59" i="2" s="1"/>
  <c r="AT59" i="2" s="1"/>
  <c r="AA60" i="2"/>
  <c r="AQ60" i="2" s="1"/>
  <c r="AT60" i="2" s="1"/>
  <c r="AA61" i="2"/>
  <c r="AQ61" i="2" s="1"/>
  <c r="AT61" i="2" s="1"/>
  <c r="AA62" i="2"/>
  <c r="AQ62" i="2" s="1"/>
  <c r="AT62" i="2" s="1"/>
  <c r="AA63" i="2"/>
  <c r="AQ63" i="2" s="1"/>
  <c r="AT63" i="2" s="1"/>
  <c r="AA64" i="2"/>
  <c r="AQ64" i="2" s="1"/>
  <c r="AT64" i="2" s="1"/>
  <c r="AA65" i="2"/>
  <c r="AQ65" i="2" s="1"/>
  <c r="AT65" i="2" s="1"/>
  <c r="AA66" i="2"/>
  <c r="AQ66" i="2" s="1"/>
  <c r="AT66" i="2" s="1"/>
  <c r="AA67" i="2"/>
  <c r="AQ67" i="2" s="1"/>
  <c r="AT67" i="2" s="1"/>
  <c r="AA68" i="2"/>
  <c r="AQ68" i="2" s="1"/>
  <c r="AT68" i="2" s="1"/>
  <c r="AA69" i="2"/>
  <c r="AQ69" i="2" s="1"/>
  <c r="AT69" i="2" s="1"/>
  <c r="AA70" i="2"/>
  <c r="AQ70" i="2" s="1"/>
  <c r="AT70" i="2" s="1"/>
  <c r="AA71" i="2"/>
  <c r="AQ71" i="2" s="1"/>
  <c r="AT71" i="2" s="1"/>
  <c r="AA72" i="2"/>
  <c r="AQ72" i="2" s="1"/>
  <c r="AT72" i="2" s="1"/>
  <c r="AA73" i="2"/>
  <c r="AQ73" i="2" s="1"/>
  <c r="AT73" i="2" s="1"/>
  <c r="AA74" i="2"/>
  <c r="AQ74" i="2" s="1"/>
  <c r="AT74" i="2" s="1"/>
  <c r="AA75" i="2"/>
  <c r="AQ75" i="2" s="1"/>
  <c r="AT75" i="2" s="1"/>
  <c r="AA76" i="2"/>
  <c r="AQ76" i="2" s="1"/>
  <c r="AT76" i="2" s="1"/>
  <c r="AA77" i="2"/>
  <c r="AQ77" i="2" s="1"/>
  <c r="AT77" i="2" s="1"/>
  <c r="AA78" i="2"/>
  <c r="AQ78" i="2" s="1"/>
  <c r="AT78" i="2" s="1"/>
  <c r="AA79" i="2"/>
  <c r="AQ79" i="2" s="1"/>
  <c r="AT79" i="2" s="1"/>
  <c r="AA80" i="2"/>
  <c r="AQ80" i="2" s="1"/>
  <c r="AT80" i="2" s="1"/>
  <c r="AA81" i="2"/>
  <c r="AQ81" i="2" s="1"/>
  <c r="AT81" i="2" s="1"/>
  <c r="AA82" i="2"/>
  <c r="AQ82" i="2" s="1"/>
  <c r="AT82" i="2" s="1"/>
  <c r="AA83" i="2"/>
  <c r="AQ83" i="2" s="1"/>
  <c r="AT83" i="2" s="1"/>
  <c r="AA84" i="2"/>
  <c r="AQ84" i="2" s="1"/>
  <c r="AT84" i="2" s="1"/>
  <c r="AA85" i="2"/>
  <c r="AQ85" i="2" s="1"/>
  <c r="AT85" i="2" s="1"/>
  <c r="AA86" i="2"/>
  <c r="AQ86" i="2" s="1"/>
  <c r="AT86" i="2" s="1"/>
  <c r="AA87" i="2"/>
  <c r="AQ87" i="2" s="1"/>
  <c r="AT87" i="2" s="1"/>
  <c r="AA88" i="2"/>
  <c r="AQ88" i="2" s="1"/>
  <c r="AT88" i="2" s="1"/>
  <c r="AA89" i="2"/>
  <c r="AQ89" i="2" s="1"/>
  <c r="AT89" i="2" s="1"/>
  <c r="AA90" i="2"/>
  <c r="AQ90" i="2" s="1"/>
  <c r="AT90" i="2" s="1"/>
  <c r="AA91" i="2"/>
  <c r="AQ91" i="2" s="1"/>
  <c r="AT91" i="2" s="1"/>
  <c r="AA92" i="2"/>
  <c r="AQ92" i="2" s="1"/>
  <c r="AT92" i="2" s="1"/>
  <c r="AA93" i="2"/>
  <c r="AQ93" i="2" s="1"/>
  <c r="AT93" i="2" s="1"/>
  <c r="AA94" i="2"/>
  <c r="AQ94" i="2" s="1"/>
  <c r="AT94" i="2" s="1"/>
  <c r="AA95" i="2"/>
  <c r="AQ95" i="2" s="1"/>
  <c r="AT95" i="2" s="1"/>
  <c r="AA96" i="2"/>
  <c r="AQ96" i="2" s="1"/>
  <c r="AT96" i="2" s="1"/>
  <c r="AA97" i="2"/>
  <c r="AQ97" i="2" s="1"/>
  <c r="AT97" i="2" s="1"/>
  <c r="AA98" i="2"/>
  <c r="AQ98" i="2" s="1"/>
  <c r="AT98" i="2" s="1"/>
  <c r="AA99" i="2"/>
  <c r="AQ99" i="2" s="1"/>
  <c r="AT99" i="2" s="1"/>
  <c r="AA100" i="2"/>
  <c r="AQ100" i="2" s="1"/>
  <c r="AT100" i="2" s="1"/>
  <c r="AA101" i="2"/>
  <c r="AQ101" i="2" s="1"/>
  <c r="AT101" i="2" s="1"/>
  <c r="AA102" i="2"/>
  <c r="AQ102" i="2" s="1"/>
  <c r="AT102" i="2" s="1"/>
  <c r="AA103" i="2"/>
  <c r="AQ103" i="2" s="1"/>
  <c r="AT103" i="2" s="1"/>
  <c r="AA104" i="2"/>
  <c r="AQ104" i="2" s="1"/>
  <c r="AT104" i="2" s="1"/>
  <c r="AA105" i="2"/>
  <c r="AQ105" i="2" s="1"/>
  <c r="AT105" i="2" s="1"/>
  <c r="AA106" i="2"/>
  <c r="AQ106" i="2" s="1"/>
  <c r="AT106" i="2" s="1"/>
  <c r="AA107" i="2"/>
  <c r="AQ107" i="2" s="1"/>
  <c r="AT107" i="2" s="1"/>
  <c r="AA108" i="2"/>
  <c r="AQ108" i="2" s="1"/>
  <c r="AT108" i="2" s="1"/>
  <c r="AA109" i="2"/>
  <c r="AQ109" i="2" s="1"/>
  <c r="AT109" i="2" s="1"/>
  <c r="AA110" i="2"/>
  <c r="AQ110" i="2" s="1"/>
  <c r="AT110" i="2" s="1"/>
  <c r="AA111" i="2"/>
  <c r="AQ111" i="2" s="1"/>
  <c r="AT111" i="2" s="1"/>
  <c r="AA112" i="2"/>
  <c r="AQ112" i="2" s="1"/>
  <c r="AT112" i="2" s="1"/>
  <c r="AA113" i="2"/>
  <c r="AQ113" i="2" s="1"/>
  <c r="AT113" i="2" s="1"/>
  <c r="AA114" i="2"/>
  <c r="AQ114" i="2" s="1"/>
  <c r="AT114" i="2" s="1"/>
  <c r="AA115" i="2"/>
  <c r="AQ115" i="2" s="1"/>
  <c r="AT115" i="2" s="1"/>
  <c r="AA116" i="2"/>
  <c r="AQ116" i="2" s="1"/>
  <c r="AT116" i="2" s="1"/>
  <c r="AA117" i="2"/>
  <c r="AQ117" i="2" s="1"/>
  <c r="AT117" i="2" s="1"/>
  <c r="AA118" i="2"/>
  <c r="AQ118" i="2" s="1"/>
  <c r="AT118" i="2" s="1"/>
  <c r="AA119" i="2"/>
  <c r="AQ119" i="2" s="1"/>
  <c r="AT119" i="2" s="1"/>
  <c r="AA120" i="2"/>
  <c r="AQ120" i="2" s="1"/>
  <c r="AT120" i="2" s="1"/>
  <c r="AA121" i="2"/>
  <c r="AQ121" i="2" s="1"/>
  <c r="AT121" i="2" s="1"/>
  <c r="AA122" i="2"/>
  <c r="AQ122" i="2" s="1"/>
  <c r="AT122" i="2" s="1"/>
  <c r="AA123" i="2"/>
  <c r="AQ123" i="2" s="1"/>
  <c r="AT123" i="2" s="1"/>
  <c r="AA124" i="2"/>
  <c r="AQ124" i="2" s="1"/>
  <c r="AT124" i="2" s="1"/>
  <c r="AA125" i="2"/>
  <c r="AQ125" i="2" s="1"/>
  <c r="AT125" i="2" s="1"/>
  <c r="AA126" i="2"/>
  <c r="AQ126" i="2" s="1"/>
  <c r="AT126" i="2" s="1"/>
  <c r="AA127" i="2"/>
  <c r="AQ127" i="2" s="1"/>
  <c r="AT127" i="2" s="1"/>
  <c r="AA128" i="2"/>
  <c r="AQ128" i="2" s="1"/>
  <c r="AT128" i="2" s="1"/>
  <c r="AA129" i="2"/>
  <c r="AQ129" i="2" s="1"/>
  <c r="AT129" i="2" s="1"/>
  <c r="AA130" i="2"/>
  <c r="AQ130" i="2" s="1"/>
  <c r="AT130" i="2" s="1"/>
  <c r="AA131" i="2"/>
  <c r="AQ131" i="2" s="1"/>
  <c r="AT131" i="2" s="1"/>
  <c r="AA132" i="2"/>
  <c r="AQ132" i="2" s="1"/>
  <c r="AT132" i="2" s="1"/>
  <c r="AA133" i="2"/>
  <c r="AQ133" i="2" s="1"/>
  <c r="AT133" i="2" s="1"/>
  <c r="AA134" i="2"/>
  <c r="AQ134" i="2" s="1"/>
  <c r="AT134" i="2" s="1"/>
  <c r="AA135" i="2"/>
  <c r="AQ135" i="2" s="1"/>
  <c r="AT135" i="2" s="1"/>
  <c r="AA136" i="2"/>
  <c r="AQ136" i="2" s="1"/>
  <c r="AT136" i="2" s="1"/>
  <c r="AA137" i="2"/>
  <c r="AQ137" i="2" s="1"/>
  <c r="AT137" i="2" s="1"/>
  <c r="AA138" i="2"/>
  <c r="AQ138" i="2" s="1"/>
  <c r="AT138" i="2" s="1"/>
  <c r="AA139" i="2"/>
  <c r="AQ139" i="2" s="1"/>
  <c r="AT139" i="2" s="1"/>
  <c r="AA140" i="2"/>
  <c r="AQ140" i="2" s="1"/>
  <c r="AT140" i="2" s="1"/>
  <c r="AA141" i="2"/>
  <c r="AQ141" i="2" s="1"/>
  <c r="AT141" i="2" s="1"/>
  <c r="AA142" i="2"/>
  <c r="AQ142" i="2" s="1"/>
  <c r="AT142" i="2" s="1"/>
  <c r="AA143" i="2"/>
  <c r="AQ143" i="2" s="1"/>
  <c r="AT143" i="2" s="1"/>
  <c r="AA144" i="2"/>
  <c r="AQ144" i="2" s="1"/>
  <c r="AT144" i="2" s="1"/>
  <c r="AA145" i="2"/>
  <c r="AQ145" i="2" s="1"/>
  <c r="AT145" i="2" s="1"/>
  <c r="AA146" i="2"/>
  <c r="AQ146" i="2" s="1"/>
  <c r="AT146" i="2" s="1"/>
  <c r="AA147" i="2"/>
  <c r="AQ147" i="2" s="1"/>
  <c r="AT147" i="2" s="1"/>
  <c r="AA148" i="2"/>
  <c r="AQ148" i="2" s="1"/>
  <c r="AT148" i="2" s="1"/>
  <c r="AA149" i="2"/>
  <c r="AQ149" i="2" s="1"/>
  <c r="AT149" i="2" s="1"/>
  <c r="AA150" i="2"/>
  <c r="AQ150" i="2" s="1"/>
  <c r="AT150" i="2" s="1"/>
  <c r="AA151" i="2"/>
  <c r="AQ151" i="2" s="1"/>
  <c r="AT151" i="2" s="1"/>
  <c r="AA152" i="2"/>
  <c r="AQ152" i="2" s="1"/>
  <c r="AT152" i="2" s="1"/>
  <c r="AA153" i="2"/>
  <c r="AQ153" i="2" s="1"/>
  <c r="AT153" i="2" s="1"/>
  <c r="AA154" i="2"/>
  <c r="AQ154" i="2" s="1"/>
  <c r="AT154" i="2" s="1"/>
  <c r="AA155" i="2"/>
  <c r="AQ155" i="2" s="1"/>
  <c r="AT155" i="2" s="1"/>
  <c r="AA156" i="2"/>
  <c r="AQ156" i="2" s="1"/>
  <c r="AT156" i="2" s="1"/>
  <c r="AA157" i="2"/>
  <c r="AQ157" i="2" s="1"/>
  <c r="AT157" i="2" s="1"/>
  <c r="AA158" i="2"/>
  <c r="AQ158" i="2" s="1"/>
  <c r="AT158" i="2" s="1"/>
  <c r="AA159" i="2"/>
  <c r="AQ159" i="2" s="1"/>
  <c r="AT159" i="2" s="1"/>
  <c r="AA160" i="2"/>
  <c r="AQ160" i="2" s="1"/>
  <c r="AT160" i="2" s="1"/>
  <c r="AA161" i="2"/>
  <c r="AQ161" i="2" s="1"/>
  <c r="AT161" i="2" s="1"/>
  <c r="AA162" i="2"/>
  <c r="AQ162" i="2" s="1"/>
  <c r="AT162" i="2" s="1"/>
  <c r="AA163" i="2"/>
  <c r="AQ163" i="2" s="1"/>
  <c r="AT163" i="2" s="1"/>
  <c r="AA164" i="2"/>
  <c r="AQ164" i="2" s="1"/>
  <c r="AT164" i="2" s="1"/>
  <c r="AA165" i="2"/>
  <c r="AQ165" i="2" s="1"/>
  <c r="AT165" i="2" s="1"/>
  <c r="AA166" i="2"/>
  <c r="AQ166" i="2" s="1"/>
  <c r="AT166" i="2" s="1"/>
  <c r="AA167" i="2"/>
  <c r="AQ167" i="2" s="1"/>
  <c r="AT167" i="2" s="1"/>
  <c r="AA168" i="2"/>
  <c r="AQ168" i="2" s="1"/>
  <c r="AT168" i="2" s="1"/>
  <c r="AA169" i="2"/>
  <c r="AQ169" i="2" s="1"/>
  <c r="AT169" i="2" s="1"/>
  <c r="AA170" i="2"/>
  <c r="AQ170" i="2" s="1"/>
  <c r="AT170" i="2" s="1"/>
  <c r="AA171" i="2"/>
  <c r="AQ171" i="2" s="1"/>
  <c r="AT171" i="2" s="1"/>
  <c r="AA172" i="2"/>
  <c r="AQ172" i="2" s="1"/>
  <c r="AT172" i="2" s="1"/>
  <c r="AA173" i="2"/>
  <c r="AQ173" i="2" s="1"/>
  <c r="AT173" i="2" s="1"/>
  <c r="AA174" i="2"/>
  <c r="AQ174" i="2" s="1"/>
  <c r="AT174" i="2" s="1"/>
  <c r="AA175" i="2"/>
  <c r="AQ175" i="2" s="1"/>
  <c r="AT175" i="2" s="1"/>
  <c r="AA176" i="2"/>
  <c r="AQ176" i="2" s="1"/>
  <c r="AT176" i="2" s="1"/>
  <c r="AA177" i="2"/>
  <c r="AQ177" i="2" s="1"/>
  <c r="AT177" i="2" s="1"/>
  <c r="AA178" i="2"/>
  <c r="AQ178" i="2" s="1"/>
  <c r="AT178" i="2" s="1"/>
  <c r="AA179" i="2"/>
  <c r="AQ179" i="2" s="1"/>
  <c r="AT179" i="2" s="1"/>
  <c r="AA180" i="2"/>
  <c r="AQ180" i="2" s="1"/>
  <c r="AT180" i="2" s="1"/>
  <c r="AA181" i="2"/>
  <c r="AQ181" i="2" s="1"/>
  <c r="AT181" i="2" s="1"/>
  <c r="AA182" i="2"/>
  <c r="AQ182" i="2" s="1"/>
  <c r="AT182" i="2" s="1"/>
  <c r="AA183" i="2"/>
  <c r="AQ183" i="2" s="1"/>
  <c r="AT183" i="2" s="1"/>
  <c r="AA184" i="2"/>
  <c r="AQ184" i="2" s="1"/>
  <c r="AT184" i="2" s="1"/>
  <c r="AA185" i="2"/>
  <c r="AQ185" i="2" s="1"/>
  <c r="AT185" i="2" s="1"/>
  <c r="AA186" i="2"/>
  <c r="AQ186" i="2" s="1"/>
  <c r="AT186" i="2" s="1"/>
  <c r="AA187" i="2"/>
  <c r="AQ187" i="2" s="1"/>
  <c r="AT187" i="2" s="1"/>
  <c r="AA188" i="2"/>
  <c r="AQ188" i="2" s="1"/>
  <c r="AT188" i="2" s="1"/>
  <c r="AA189" i="2"/>
  <c r="AQ189" i="2" s="1"/>
  <c r="AT189" i="2" s="1"/>
  <c r="AA190" i="2"/>
  <c r="AQ190" i="2" s="1"/>
  <c r="AT190" i="2" s="1"/>
  <c r="AA191" i="2"/>
  <c r="AQ191" i="2" s="1"/>
  <c r="AT191" i="2" s="1"/>
  <c r="AA192" i="2"/>
  <c r="AQ192" i="2" s="1"/>
  <c r="AT192" i="2" s="1"/>
  <c r="AA193" i="2"/>
  <c r="AQ193" i="2" s="1"/>
  <c r="AT193" i="2" s="1"/>
  <c r="AA194" i="2"/>
  <c r="AQ194" i="2" s="1"/>
  <c r="AT194" i="2" s="1"/>
  <c r="AA195" i="2"/>
  <c r="AQ195" i="2" s="1"/>
  <c r="AT195" i="2" s="1"/>
  <c r="AA196" i="2"/>
  <c r="AQ196" i="2" s="1"/>
  <c r="AT196" i="2" s="1"/>
  <c r="AA197" i="2"/>
  <c r="AQ197" i="2" s="1"/>
  <c r="AT197" i="2" s="1"/>
  <c r="AA198" i="2"/>
  <c r="AQ198" i="2" s="1"/>
  <c r="AT198" i="2" s="1"/>
  <c r="AA199" i="2"/>
  <c r="AT199" i="2" s="1"/>
  <c r="AA200" i="2"/>
  <c r="AQ200" i="2" s="1"/>
  <c r="AT200" i="2" s="1"/>
  <c r="AA201" i="2"/>
  <c r="AQ201" i="2" s="1"/>
  <c r="AT201" i="2" s="1"/>
  <c r="AA202" i="2"/>
  <c r="AQ202" i="2" s="1"/>
  <c r="AT202" i="2" s="1"/>
  <c r="AA203" i="2"/>
  <c r="AQ203" i="2" s="1"/>
  <c r="AT203" i="2" s="1"/>
  <c r="AA204" i="2"/>
  <c r="AQ204" i="2" s="1"/>
  <c r="AT204" i="2" s="1"/>
  <c r="AA205" i="2"/>
  <c r="AQ205" i="2" s="1"/>
  <c r="AT205" i="2" s="1"/>
  <c r="AA206" i="2"/>
  <c r="AQ206" i="2" s="1"/>
  <c r="AT206" i="2" s="1"/>
  <c r="AA207" i="2"/>
  <c r="AQ207" i="2" s="1"/>
  <c r="AT207" i="2" s="1"/>
  <c r="AA208" i="2"/>
  <c r="AQ208" i="2" s="1"/>
  <c r="AT208" i="2" s="1"/>
  <c r="AA209" i="2"/>
  <c r="AQ209" i="2" s="1"/>
  <c r="AT209" i="2" s="1"/>
  <c r="AA210" i="2"/>
  <c r="AQ210" i="2" s="1"/>
  <c r="AT210" i="2" s="1"/>
  <c r="AA211" i="2"/>
  <c r="AQ211" i="2" s="1"/>
  <c r="AT211" i="2" s="1"/>
  <c r="AA212" i="2"/>
  <c r="AQ212" i="2" s="1"/>
  <c r="AT212" i="2" s="1"/>
  <c r="AA213" i="2"/>
  <c r="AQ213" i="2" s="1"/>
  <c r="AT213" i="2" s="1"/>
  <c r="AA214" i="2"/>
  <c r="AQ214" i="2" s="1"/>
  <c r="AT214" i="2" s="1"/>
  <c r="AA215" i="2"/>
  <c r="AQ215" i="2" s="1"/>
  <c r="AT215" i="2" s="1"/>
  <c r="AA216" i="2"/>
  <c r="AQ216" i="2" s="1"/>
  <c r="AT216" i="2" s="1"/>
  <c r="AA217" i="2"/>
  <c r="AQ217" i="2" s="1"/>
  <c r="AT217" i="2" s="1"/>
  <c r="AA218" i="2"/>
  <c r="AQ218" i="2" s="1"/>
  <c r="AT218" i="2" s="1"/>
  <c r="AA219" i="2"/>
  <c r="AQ219" i="2" s="1"/>
  <c r="AT219" i="2" s="1"/>
  <c r="AA220" i="2"/>
  <c r="AQ220" i="2" s="1"/>
  <c r="AT220" i="2" s="1"/>
  <c r="AA221" i="2"/>
  <c r="AQ221" i="2" s="1"/>
  <c r="AT221" i="2" s="1"/>
  <c r="AA222" i="2"/>
  <c r="AQ222" i="2" s="1"/>
  <c r="AT222" i="2" s="1"/>
  <c r="AA223" i="2"/>
  <c r="AQ223" i="2" s="1"/>
  <c r="AT223" i="2" s="1"/>
  <c r="AA224" i="2"/>
  <c r="AQ224" i="2" s="1"/>
  <c r="AT224" i="2" s="1"/>
  <c r="AA225" i="2"/>
  <c r="AQ225" i="2" s="1"/>
  <c r="AT225" i="2" s="1"/>
  <c r="AA226" i="2"/>
  <c r="AQ226" i="2" s="1"/>
  <c r="AT226" i="2" s="1"/>
  <c r="AA227" i="2"/>
  <c r="AQ227" i="2" s="1"/>
  <c r="AT227" i="2" s="1"/>
  <c r="AA228" i="2"/>
  <c r="AQ228" i="2" s="1"/>
  <c r="AT228" i="2" s="1"/>
  <c r="AA229" i="2"/>
  <c r="AQ229" i="2" s="1"/>
  <c r="AT229" i="2" s="1"/>
  <c r="AA230" i="2"/>
  <c r="AQ230" i="2" s="1"/>
  <c r="AT230" i="2" s="1"/>
  <c r="AA231" i="2"/>
  <c r="AQ231" i="2" s="1"/>
  <c r="AT231" i="2" s="1"/>
  <c r="AA232" i="2"/>
  <c r="AQ232" i="2" s="1"/>
  <c r="AT232" i="2" s="1"/>
  <c r="AA233" i="2"/>
  <c r="AQ233" i="2" s="1"/>
  <c r="AT233" i="2" s="1"/>
  <c r="AA234" i="2"/>
  <c r="AQ234" i="2" s="1"/>
  <c r="AT234" i="2" s="1"/>
  <c r="AA235" i="2"/>
  <c r="AQ235" i="2" s="1"/>
  <c r="AT235" i="2" s="1"/>
  <c r="AA236" i="2"/>
  <c r="AQ236" i="2" s="1"/>
  <c r="AT236" i="2" s="1"/>
  <c r="AA237" i="2"/>
  <c r="AQ237" i="2" s="1"/>
  <c r="AT237" i="2" s="1"/>
  <c r="AA238" i="2"/>
  <c r="AQ238" i="2" s="1"/>
  <c r="AT238" i="2" s="1"/>
  <c r="AA239" i="2"/>
  <c r="AQ239" i="2" s="1"/>
  <c r="AT239" i="2" s="1"/>
  <c r="AA240" i="2"/>
  <c r="AQ240" i="2" s="1"/>
  <c r="AT240" i="2" s="1"/>
  <c r="AA241" i="2"/>
  <c r="AQ241" i="2" s="1"/>
  <c r="AT241" i="2" s="1"/>
  <c r="AA242" i="2"/>
  <c r="AQ242" i="2" s="1"/>
  <c r="AT242" i="2" s="1"/>
  <c r="AA243" i="2"/>
  <c r="AQ243" i="2" s="1"/>
  <c r="AT243" i="2" s="1"/>
  <c r="AA244" i="2"/>
  <c r="AQ244" i="2" s="1"/>
  <c r="AT244" i="2" s="1"/>
  <c r="AA245" i="2"/>
  <c r="AQ245" i="2" s="1"/>
  <c r="AT245" i="2" s="1"/>
  <c r="AA246" i="2"/>
  <c r="AQ246" i="2" s="1"/>
  <c r="AT246" i="2" s="1"/>
  <c r="AA247" i="2"/>
  <c r="AQ247" i="2" s="1"/>
  <c r="AT247" i="2" s="1"/>
  <c r="AA248" i="2"/>
  <c r="AQ248" i="2" s="1"/>
  <c r="AT248" i="2" s="1"/>
  <c r="AA249" i="2"/>
  <c r="AQ249" i="2" s="1"/>
  <c r="AT249" i="2" s="1"/>
  <c r="AA250" i="2"/>
  <c r="AQ250" i="2" s="1"/>
  <c r="AT250" i="2" s="1"/>
  <c r="AA251" i="2"/>
  <c r="AQ251" i="2" s="1"/>
  <c r="AT251" i="2" s="1"/>
  <c r="AA252" i="2"/>
  <c r="AQ252" i="2" s="1"/>
  <c r="AT252" i="2" s="1"/>
  <c r="AA253" i="2"/>
  <c r="AQ253" i="2" s="1"/>
  <c r="AT253" i="2" s="1"/>
  <c r="AA254" i="2"/>
  <c r="AQ254" i="2" s="1"/>
  <c r="AT254" i="2" s="1"/>
  <c r="AA255" i="2"/>
  <c r="AQ255" i="2" s="1"/>
  <c r="AT255" i="2" s="1"/>
  <c r="AA256" i="2"/>
  <c r="AQ256" i="2" s="1"/>
  <c r="AT256" i="2" s="1"/>
  <c r="AA257" i="2"/>
  <c r="AQ257" i="2" s="1"/>
  <c r="AT257" i="2" s="1"/>
  <c r="AA258" i="2"/>
  <c r="AQ258" i="2" s="1"/>
  <c r="AT258" i="2" s="1"/>
  <c r="AA259" i="2"/>
  <c r="AQ259" i="2" s="1"/>
  <c r="AT259" i="2" s="1"/>
  <c r="AA260" i="2"/>
  <c r="AQ260" i="2" s="1"/>
  <c r="AT260" i="2" s="1"/>
  <c r="AA261" i="2"/>
  <c r="AQ261" i="2" s="1"/>
  <c r="AT261" i="2" s="1"/>
  <c r="AA262" i="2"/>
  <c r="AQ262" i="2" s="1"/>
  <c r="AT262" i="2" s="1"/>
  <c r="AA263" i="2"/>
  <c r="AQ263" i="2" s="1"/>
  <c r="AT263" i="2" s="1"/>
  <c r="AA264" i="2"/>
  <c r="AQ264" i="2" s="1"/>
  <c r="AT264" i="2" s="1"/>
  <c r="AA265" i="2"/>
  <c r="AQ265" i="2" s="1"/>
  <c r="AT265" i="2" s="1"/>
  <c r="AA266" i="2"/>
  <c r="AQ266" i="2" s="1"/>
  <c r="AT266" i="2" s="1"/>
  <c r="AA267" i="2"/>
  <c r="AQ267" i="2" s="1"/>
  <c r="AT267" i="2" s="1"/>
  <c r="AA268" i="2"/>
  <c r="AQ268" i="2" s="1"/>
  <c r="AT268" i="2" s="1"/>
  <c r="AA269" i="2"/>
  <c r="AQ269" i="2" s="1"/>
  <c r="AT269" i="2" s="1"/>
  <c r="AA270" i="2"/>
  <c r="AQ270" i="2" s="1"/>
  <c r="AT270" i="2" s="1"/>
  <c r="AA271" i="2"/>
  <c r="AQ271" i="2" s="1"/>
  <c r="AT271" i="2" s="1"/>
  <c r="AA272" i="2"/>
  <c r="AQ272" i="2" s="1"/>
  <c r="AT272" i="2" s="1"/>
  <c r="AA273" i="2"/>
  <c r="AQ273" i="2" s="1"/>
  <c r="AT273" i="2" s="1"/>
  <c r="AA274" i="2"/>
  <c r="AQ274" i="2" s="1"/>
  <c r="AT274" i="2" s="1"/>
  <c r="AA275" i="2"/>
  <c r="AQ275" i="2" s="1"/>
  <c r="AT275" i="2" s="1"/>
  <c r="AA276" i="2"/>
  <c r="AQ276" i="2" s="1"/>
  <c r="AT276" i="2" s="1"/>
  <c r="AA277" i="2"/>
  <c r="AQ277" i="2" s="1"/>
  <c r="AT277" i="2" s="1"/>
  <c r="AA278" i="2"/>
  <c r="AQ278" i="2" s="1"/>
  <c r="AT278" i="2" s="1"/>
  <c r="AA279" i="2"/>
  <c r="AQ279" i="2" s="1"/>
  <c r="AT279" i="2" s="1"/>
  <c r="AA280" i="2"/>
  <c r="AQ280" i="2" s="1"/>
  <c r="AT280" i="2" s="1"/>
  <c r="AA281" i="2"/>
  <c r="AQ281" i="2" s="1"/>
  <c r="AT281" i="2" s="1"/>
  <c r="AA282" i="2"/>
  <c r="AQ282" i="2" s="1"/>
  <c r="AT282" i="2" s="1"/>
  <c r="AA283" i="2"/>
  <c r="AQ283" i="2" s="1"/>
  <c r="AT283" i="2" s="1"/>
  <c r="AA284" i="2"/>
  <c r="AQ284" i="2" s="1"/>
  <c r="AT284" i="2" s="1"/>
  <c r="AA285" i="2"/>
  <c r="AQ285" i="2" s="1"/>
  <c r="AT285" i="2" s="1"/>
  <c r="AA286" i="2"/>
  <c r="AQ286" i="2" s="1"/>
  <c r="AT286" i="2" s="1"/>
  <c r="AA287" i="2"/>
  <c r="AQ287" i="2" s="1"/>
  <c r="AT287" i="2" s="1"/>
  <c r="AA288" i="2"/>
  <c r="AQ288" i="2" s="1"/>
  <c r="AT288" i="2" s="1"/>
  <c r="AA289" i="2"/>
  <c r="AQ289" i="2" s="1"/>
  <c r="AT289" i="2" s="1"/>
  <c r="AA290" i="2"/>
  <c r="AQ290" i="2" s="1"/>
  <c r="AT290" i="2" s="1"/>
  <c r="AA291" i="2"/>
  <c r="AQ291" i="2" s="1"/>
  <c r="AT291" i="2" s="1"/>
  <c r="AA292" i="2"/>
  <c r="AQ292" i="2" s="1"/>
  <c r="AT292" i="2" s="1"/>
  <c r="AA293" i="2"/>
  <c r="AQ293" i="2" s="1"/>
  <c r="AT293" i="2" s="1"/>
  <c r="AA294" i="2"/>
  <c r="AQ294" i="2" s="1"/>
  <c r="AT294" i="2" s="1"/>
  <c r="AA295" i="2"/>
  <c r="AQ295" i="2" s="1"/>
  <c r="AT295" i="2" s="1"/>
  <c r="AA296" i="2"/>
  <c r="AQ296" i="2" s="1"/>
  <c r="AT296" i="2" s="1"/>
  <c r="AA297" i="2"/>
  <c r="AQ297" i="2" s="1"/>
  <c r="AT297" i="2" s="1"/>
  <c r="AA298" i="2"/>
  <c r="AQ298" i="2" s="1"/>
  <c r="AT298" i="2" s="1"/>
  <c r="AA299" i="2"/>
  <c r="AQ299" i="2" s="1"/>
  <c r="AT299" i="2" s="1"/>
  <c r="AA300" i="2"/>
  <c r="AQ300" i="2" s="1"/>
  <c r="AT300" i="2" s="1"/>
  <c r="AA301" i="2"/>
  <c r="AQ301" i="2" s="1"/>
  <c r="AT301" i="2" s="1"/>
  <c r="AA302" i="2"/>
  <c r="AQ302" i="2" s="1"/>
  <c r="AT302" i="2" s="1"/>
  <c r="AA303" i="2"/>
  <c r="AQ303" i="2" s="1"/>
  <c r="AT303" i="2" s="1"/>
  <c r="AA304" i="2"/>
  <c r="AQ304" i="2" s="1"/>
  <c r="AT304" i="2" s="1"/>
  <c r="AA305" i="2"/>
  <c r="AQ305" i="2" s="1"/>
  <c r="AT305" i="2" s="1"/>
  <c r="AA306" i="2"/>
  <c r="AQ306" i="2" s="1"/>
  <c r="AT306" i="2" s="1"/>
  <c r="AA307" i="2"/>
  <c r="AQ307" i="2" s="1"/>
  <c r="AT307" i="2" s="1"/>
  <c r="AA308" i="2"/>
  <c r="AQ308" i="2" s="1"/>
  <c r="AT308" i="2" s="1"/>
  <c r="AA309" i="2"/>
  <c r="AQ309" i="2" s="1"/>
  <c r="AT309" i="2" s="1"/>
  <c r="AA310" i="2"/>
  <c r="AQ310" i="2" s="1"/>
  <c r="AT310" i="2" s="1"/>
  <c r="AA311" i="2"/>
  <c r="AQ311" i="2" s="1"/>
  <c r="AT311" i="2" s="1"/>
  <c r="AA312" i="2"/>
  <c r="AQ312" i="2" s="1"/>
  <c r="AT312" i="2" s="1"/>
  <c r="AA313" i="2"/>
  <c r="AQ313" i="2" s="1"/>
  <c r="AT313" i="2" s="1"/>
  <c r="AA314" i="2"/>
  <c r="AQ314" i="2" s="1"/>
  <c r="AT314" i="2" s="1"/>
  <c r="AA315" i="2"/>
  <c r="AQ315" i="2" s="1"/>
  <c r="AT315" i="2" s="1"/>
  <c r="AA316" i="2"/>
  <c r="AQ316" i="2" s="1"/>
  <c r="AT316" i="2" s="1"/>
  <c r="AA317" i="2"/>
  <c r="AQ317" i="2" s="1"/>
  <c r="AT317" i="2" s="1"/>
  <c r="AA318" i="2"/>
  <c r="AQ318" i="2" s="1"/>
  <c r="AT318" i="2" s="1"/>
  <c r="AA319" i="2"/>
  <c r="AQ319" i="2" s="1"/>
  <c r="AT319" i="2" s="1"/>
  <c r="AA320" i="2"/>
  <c r="AQ320" i="2" s="1"/>
  <c r="AT320" i="2" s="1"/>
  <c r="AA321" i="2"/>
  <c r="AQ321" i="2" s="1"/>
  <c r="AT321" i="2" s="1"/>
  <c r="AA322" i="2"/>
  <c r="AQ322" i="2" s="1"/>
  <c r="AT322" i="2" s="1"/>
  <c r="AA323" i="2"/>
  <c r="AQ323" i="2" s="1"/>
  <c r="AT323" i="2" s="1"/>
  <c r="AA324" i="2"/>
  <c r="AQ324" i="2" s="1"/>
  <c r="AT324" i="2" s="1"/>
  <c r="AA325" i="2"/>
  <c r="AQ325" i="2" s="1"/>
  <c r="AT325" i="2" s="1"/>
  <c r="AA326" i="2"/>
  <c r="AQ326" i="2" s="1"/>
  <c r="AT326" i="2" s="1"/>
  <c r="AA327" i="2"/>
  <c r="AQ327" i="2" s="1"/>
  <c r="AT327" i="2" s="1"/>
  <c r="AA328" i="2"/>
  <c r="AQ328" i="2" s="1"/>
  <c r="AT328" i="2" s="1"/>
  <c r="AA329" i="2"/>
  <c r="AQ329" i="2" s="1"/>
  <c r="AT329" i="2" s="1"/>
  <c r="AA330" i="2"/>
  <c r="AQ330" i="2" s="1"/>
  <c r="AT330" i="2" s="1"/>
  <c r="AA331" i="2"/>
  <c r="AQ331" i="2" s="1"/>
  <c r="AT331" i="2" s="1"/>
  <c r="AA332" i="2"/>
  <c r="AQ332" i="2" s="1"/>
  <c r="AT332" i="2" s="1"/>
  <c r="AA333" i="2"/>
  <c r="AQ333" i="2" s="1"/>
  <c r="AT333" i="2" s="1"/>
  <c r="AA334" i="2"/>
  <c r="AQ334" i="2" s="1"/>
  <c r="AT334" i="2" s="1"/>
  <c r="AA335" i="2"/>
  <c r="AQ335" i="2" s="1"/>
  <c r="AT335" i="2" s="1"/>
  <c r="AA336" i="2"/>
  <c r="AQ336" i="2" s="1"/>
  <c r="AT336" i="2" s="1"/>
  <c r="AA337" i="2"/>
  <c r="AQ337" i="2" s="1"/>
  <c r="AT337" i="2" s="1"/>
  <c r="AA338" i="2"/>
  <c r="AQ338" i="2" s="1"/>
  <c r="AT338" i="2" s="1"/>
  <c r="AA339" i="2"/>
  <c r="AQ339" i="2" s="1"/>
  <c r="AT339" i="2" s="1"/>
  <c r="AA340" i="2"/>
  <c r="AQ340" i="2" s="1"/>
  <c r="AT340" i="2" s="1"/>
  <c r="AA341" i="2"/>
  <c r="AQ341" i="2" s="1"/>
  <c r="AT341" i="2" s="1"/>
  <c r="AA342" i="2"/>
  <c r="AQ342" i="2" s="1"/>
  <c r="AT342" i="2" s="1"/>
  <c r="AA343" i="2"/>
  <c r="AQ343" i="2" s="1"/>
  <c r="AT343" i="2" s="1"/>
  <c r="AA344" i="2"/>
  <c r="AQ344" i="2" s="1"/>
  <c r="AT344" i="2" s="1"/>
  <c r="AA345" i="2"/>
  <c r="AQ345" i="2" s="1"/>
  <c r="AT345" i="2" s="1"/>
  <c r="AA346" i="2"/>
  <c r="AQ346" i="2" s="1"/>
  <c r="AT346" i="2" s="1"/>
  <c r="AA347" i="2"/>
  <c r="AQ347" i="2" s="1"/>
  <c r="AT347" i="2" s="1"/>
  <c r="AA348" i="2"/>
  <c r="AQ348" i="2" s="1"/>
  <c r="AT348" i="2" s="1"/>
  <c r="AA349" i="2"/>
  <c r="AQ349" i="2" s="1"/>
  <c r="AT349" i="2" s="1"/>
  <c r="AA350" i="2"/>
  <c r="AQ350" i="2" s="1"/>
  <c r="AT350" i="2" s="1"/>
  <c r="AA351" i="2"/>
  <c r="AQ351" i="2" s="1"/>
  <c r="AT351" i="2" s="1"/>
  <c r="AA352" i="2"/>
  <c r="AQ352" i="2" s="1"/>
  <c r="AT352" i="2" s="1"/>
  <c r="AA353" i="2"/>
  <c r="AQ353" i="2" s="1"/>
  <c r="AT353" i="2" s="1"/>
  <c r="AA354" i="2"/>
  <c r="AQ354" i="2" s="1"/>
  <c r="AT354" i="2" s="1"/>
  <c r="AA355" i="2"/>
  <c r="AQ355" i="2" s="1"/>
  <c r="AT355" i="2" s="1"/>
  <c r="AA356" i="2"/>
  <c r="AQ356" i="2" s="1"/>
  <c r="AT356" i="2" s="1"/>
  <c r="AA357" i="2"/>
  <c r="AQ357" i="2" s="1"/>
  <c r="AT357" i="2" s="1"/>
  <c r="AA358" i="2"/>
  <c r="AQ358" i="2" s="1"/>
  <c r="AT358" i="2" s="1"/>
  <c r="AA359" i="2"/>
  <c r="AQ359" i="2" s="1"/>
  <c r="AT359" i="2" s="1"/>
  <c r="AA360" i="2"/>
  <c r="AQ360" i="2" s="1"/>
  <c r="AT360" i="2" s="1"/>
  <c r="AA361" i="2"/>
  <c r="AQ361" i="2" s="1"/>
  <c r="AT361" i="2" s="1"/>
  <c r="AA362" i="2"/>
  <c r="AQ362" i="2" s="1"/>
  <c r="AT362" i="2" s="1"/>
  <c r="AA363" i="2"/>
  <c r="AQ363" i="2" s="1"/>
  <c r="AT363" i="2" s="1"/>
  <c r="AA364" i="2"/>
  <c r="AQ364" i="2" s="1"/>
  <c r="AT364" i="2" s="1"/>
  <c r="AA365" i="2"/>
  <c r="AQ365" i="2" s="1"/>
  <c r="AT365" i="2" s="1"/>
  <c r="AA366" i="2"/>
  <c r="AQ366" i="2" s="1"/>
  <c r="AT366" i="2" s="1"/>
  <c r="AA367" i="2"/>
  <c r="AQ367" i="2" s="1"/>
  <c r="AT367" i="2" s="1"/>
  <c r="AA368" i="2"/>
  <c r="AQ368" i="2" s="1"/>
  <c r="AT368" i="2" s="1"/>
  <c r="AA369" i="2"/>
  <c r="AQ369" i="2" s="1"/>
  <c r="AT369" i="2" s="1"/>
  <c r="AA370" i="2"/>
  <c r="AQ370" i="2" s="1"/>
  <c r="AT370" i="2" s="1"/>
  <c r="AA371" i="2"/>
  <c r="AQ371" i="2" s="1"/>
  <c r="AT371" i="2" s="1"/>
  <c r="AA372" i="2"/>
  <c r="AQ372" i="2" s="1"/>
  <c r="AT372" i="2" s="1"/>
  <c r="AA373" i="2"/>
  <c r="AQ373" i="2" s="1"/>
  <c r="AT373" i="2" s="1"/>
  <c r="AA374" i="2"/>
  <c r="AQ374" i="2" s="1"/>
  <c r="AT374" i="2" s="1"/>
  <c r="AA375" i="2"/>
  <c r="AQ375" i="2" s="1"/>
  <c r="AT375" i="2" s="1"/>
  <c r="AA376" i="2"/>
  <c r="AQ376" i="2" s="1"/>
  <c r="AT376" i="2" s="1"/>
  <c r="AA377" i="2"/>
  <c r="AQ377" i="2" s="1"/>
  <c r="AT377" i="2" s="1"/>
  <c r="AA378" i="2"/>
  <c r="AQ378" i="2" s="1"/>
  <c r="AT378" i="2" s="1"/>
  <c r="AA379" i="2"/>
  <c r="AQ379" i="2" s="1"/>
  <c r="AT379" i="2" s="1"/>
  <c r="AA380" i="2"/>
  <c r="AQ380" i="2" s="1"/>
  <c r="AT380" i="2" s="1"/>
  <c r="AA381" i="2"/>
  <c r="AQ381" i="2" s="1"/>
  <c r="AT381" i="2" s="1"/>
  <c r="AA382" i="2"/>
  <c r="AQ382" i="2" s="1"/>
  <c r="AT382" i="2" s="1"/>
  <c r="AA383" i="2"/>
  <c r="AQ383" i="2" s="1"/>
  <c r="AT383" i="2" s="1"/>
  <c r="AA384" i="2"/>
  <c r="AQ384" i="2" s="1"/>
  <c r="AT384" i="2" s="1"/>
  <c r="AA385" i="2"/>
  <c r="AQ385" i="2" s="1"/>
  <c r="AT385" i="2" s="1"/>
  <c r="AA386" i="2"/>
  <c r="AQ386" i="2" s="1"/>
  <c r="AT386" i="2" s="1"/>
  <c r="AA387" i="2"/>
  <c r="AQ387" i="2" s="1"/>
  <c r="AT387" i="2" s="1"/>
  <c r="AA388" i="2"/>
  <c r="AQ388" i="2" s="1"/>
  <c r="AT388" i="2" s="1"/>
  <c r="AA389" i="2"/>
  <c r="AQ389" i="2" s="1"/>
  <c r="AT389" i="2" s="1"/>
  <c r="AA390" i="2"/>
  <c r="AQ390" i="2" s="1"/>
  <c r="AT390" i="2" s="1"/>
  <c r="AA391" i="2"/>
  <c r="AQ391" i="2" s="1"/>
  <c r="AT391" i="2" s="1"/>
  <c r="AA392" i="2"/>
  <c r="AQ392" i="2" s="1"/>
  <c r="AT392" i="2" s="1"/>
  <c r="AA393" i="2"/>
  <c r="AQ393" i="2" s="1"/>
  <c r="AT393" i="2" s="1"/>
  <c r="AA394" i="2"/>
  <c r="AQ394" i="2" s="1"/>
  <c r="AT394" i="2" s="1"/>
  <c r="AA395" i="2"/>
  <c r="AQ395" i="2" s="1"/>
  <c r="AT395" i="2" s="1"/>
  <c r="AA396" i="2"/>
  <c r="AQ396" i="2" s="1"/>
  <c r="AT396" i="2" s="1"/>
  <c r="AA397" i="2"/>
  <c r="AQ397" i="2" s="1"/>
  <c r="AT397" i="2" s="1"/>
  <c r="AA398" i="2"/>
  <c r="AQ398" i="2" s="1"/>
  <c r="AT398" i="2" s="1"/>
  <c r="AA399" i="2"/>
  <c r="AQ399" i="2" s="1"/>
  <c r="AT399" i="2" s="1"/>
  <c r="AA400" i="2"/>
  <c r="AQ400" i="2" s="1"/>
  <c r="AT400" i="2" s="1"/>
  <c r="AA401" i="2"/>
  <c r="AQ401" i="2" s="1"/>
  <c r="AT401" i="2" s="1"/>
  <c r="AA402" i="2"/>
  <c r="AQ402" i="2" s="1"/>
  <c r="AT402" i="2" s="1"/>
  <c r="AA403" i="2"/>
  <c r="AQ403" i="2" s="1"/>
  <c r="AT403" i="2" s="1"/>
  <c r="AA404" i="2"/>
  <c r="AQ404" i="2" s="1"/>
  <c r="AT404" i="2" s="1"/>
  <c r="AA405" i="2"/>
  <c r="AQ405" i="2" s="1"/>
  <c r="AT405" i="2" s="1"/>
  <c r="AA406" i="2"/>
  <c r="AQ406" i="2" s="1"/>
  <c r="AT406" i="2" s="1"/>
  <c r="AA407" i="2"/>
  <c r="AQ407" i="2" s="1"/>
  <c r="AT407" i="2" s="1"/>
  <c r="AA408" i="2"/>
  <c r="AQ408" i="2" s="1"/>
  <c r="AT408" i="2" s="1"/>
  <c r="AA409" i="2"/>
  <c r="AQ409" i="2" s="1"/>
  <c r="AT409" i="2" s="1"/>
  <c r="AA410" i="2"/>
  <c r="AQ410" i="2" s="1"/>
  <c r="AT410" i="2" s="1"/>
  <c r="AA411" i="2"/>
  <c r="AQ411" i="2" s="1"/>
  <c r="AT411" i="2" s="1"/>
  <c r="AA412" i="2"/>
  <c r="AQ412" i="2" s="1"/>
  <c r="AT412" i="2" s="1"/>
  <c r="AA413" i="2"/>
  <c r="AQ413" i="2" s="1"/>
  <c r="AT413" i="2" s="1"/>
  <c r="AA414" i="2"/>
  <c r="AQ414" i="2" s="1"/>
  <c r="AT414" i="2" s="1"/>
  <c r="AA415" i="2"/>
  <c r="AQ415" i="2" s="1"/>
  <c r="AT415" i="2" s="1"/>
  <c r="AA416" i="2"/>
  <c r="AQ416" i="2" s="1"/>
  <c r="AT416" i="2" s="1"/>
  <c r="AA417" i="2"/>
  <c r="AQ417" i="2" s="1"/>
  <c r="AT417" i="2" s="1"/>
  <c r="AA418" i="2"/>
  <c r="AQ418" i="2" s="1"/>
  <c r="AT418" i="2" s="1"/>
  <c r="AA419" i="2"/>
  <c r="AQ419" i="2" s="1"/>
  <c r="AT419" i="2" s="1"/>
  <c r="AA420" i="2"/>
  <c r="AQ420" i="2" s="1"/>
  <c r="AT420" i="2" s="1"/>
  <c r="AA421" i="2"/>
  <c r="AQ421" i="2" s="1"/>
  <c r="AT421" i="2" s="1"/>
  <c r="AA422" i="2"/>
  <c r="AQ422" i="2" s="1"/>
  <c r="AT422" i="2" s="1"/>
  <c r="AA423" i="2"/>
  <c r="AQ423" i="2" s="1"/>
  <c r="AT423" i="2" s="1"/>
  <c r="AA424" i="2"/>
  <c r="AQ424" i="2" s="1"/>
  <c r="AT424" i="2" s="1"/>
  <c r="AA425" i="2"/>
  <c r="AQ425" i="2" s="1"/>
  <c r="AT425" i="2" s="1"/>
  <c r="AA426" i="2"/>
  <c r="AQ426" i="2" s="1"/>
  <c r="AT426" i="2" s="1"/>
  <c r="AA427" i="2"/>
  <c r="AQ427" i="2" s="1"/>
  <c r="AT427" i="2" s="1"/>
  <c r="AA428" i="2"/>
  <c r="AQ428" i="2" s="1"/>
  <c r="AT428" i="2" s="1"/>
  <c r="AA429" i="2"/>
  <c r="AQ429" i="2" s="1"/>
  <c r="AT429" i="2" s="1"/>
  <c r="AA430" i="2"/>
  <c r="AQ430" i="2" s="1"/>
  <c r="AT430" i="2" s="1"/>
  <c r="AA431" i="2"/>
  <c r="AQ431" i="2" s="1"/>
  <c r="AT431" i="2" s="1"/>
  <c r="AA432" i="2"/>
  <c r="AQ432" i="2" s="1"/>
  <c r="AT432" i="2" s="1"/>
  <c r="AA433" i="2"/>
  <c r="AQ433" i="2" s="1"/>
  <c r="AT433" i="2" s="1"/>
  <c r="AA434" i="2"/>
  <c r="AQ434" i="2" s="1"/>
  <c r="AT434" i="2" s="1"/>
  <c r="AA435" i="2"/>
  <c r="AQ435" i="2" s="1"/>
  <c r="AT435" i="2" s="1"/>
  <c r="AA436" i="2"/>
  <c r="AQ436" i="2" s="1"/>
  <c r="AT436" i="2" s="1"/>
  <c r="AA437" i="2"/>
  <c r="AQ437" i="2" s="1"/>
  <c r="AT437" i="2" s="1"/>
  <c r="AA438" i="2"/>
  <c r="AQ438" i="2" s="1"/>
  <c r="AT438" i="2" s="1"/>
  <c r="AA439" i="2"/>
  <c r="AQ439" i="2" s="1"/>
  <c r="AT439" i="2" s="1"/>
  <c r="AA440" i="2"/>
  <c r="AQ440" i="2" s="1"/>
  <c r="AT440" i="2" s="1"/>
  <c r="AA441" i="2"/>
  <c r="AQ441" i="2" s="1"/>
  <c r="AT441" i="2" s="1"/>
  <c r="AA442" i="2"/>
  <c r="AQ442" i="2" s="1"/>
  <c r="AT442" i="2" s="1"/>
  <c r="AA443" i="2"/>
  <c r="AQ443" i="2" s="1"/>
  <c r="AT443" i="2" s="1"/>
  <c r="AA444" i="2"/>
  <c r="AQ444" i="2" s="1"/>
  <c r="AT444" i="2" s="1"/>
  <c r="AA445" i="2"/>
  <c r="AQ445" i="2" s="1"/>
  <c r="AT445" i="2" s="1"/>
  <c r="AA446" i="2"/>
  <c r="AQ446" i="2" s="1"/>
  <c r="AT446" i="2" s="1"/>
  <c r="AA447" i="2"/>
  <c r="AQ447" i="2" s="1"/>
  <c r="AT447" i="2" s="1"/>
  <c r="AA448" i="2"/>
  <c r="AQ448" i="2" s="1"/>
  <c r="AT448" i="2" s="1"/>
  <c r="AA449" i="2"/>
  <c r="AQ449" i="2" s="1"/>
  <c r="AT449" i="2" s="1"/>
  <c r="AA450" i="2"/>
  <c r="AQ450" i="2" s="1"/>
  <c r="AT450" i="2" s="1"/>
  <c r="AA451" i="2"/>
  <c r="AQ451" i="2" s="1"/>
  <c r="AT451" i="2" s="1"/>
  <c r="AA452" i="2"/>
  <c r="AQ452" i="2" s="1"/>
  <c r="AT452" i="2" s="1"/>
  <c r="AA453" i="2"/>
  <c r="AQ453" i="2" s="1"/>
  <c r="AT453" i="2" s="1"/>
  <c r="AA454" i="2"/>
  <c r="AQ454" i="2" s="1"/>
  <c r="AT454" i="2" s="1"/>
  <c r="AA455" i="2"/>
  <c r="AQ455" i="2" s="1"/>
  <c r="AT455" i="2" s="1"/>
  <c r="AA456" i="2"/>
  <c r="AQ456" i="2" s="1"/>
  <c r="AT456" i="2" s="1"/>
  <c r="AA457" i="2"/>
  <c r="AQ457" i="2" s="1"/>
  <c r="AT457" i="2" s="1"/>
  <c r="AA458" i="2"/>
  <c r="AQ458" i="2" s="1"/>
  <c r="AT458" i="2" s="1"/>
  <c r="AA459" i="2"/>
  <c r="AQ459" i="2" s="1"/>
  <c r="AT459" i="2" s="1"/>
  <c r="AA460" i="2"/>
  <c r="AQ460" i="2" s="1"/>
  <c r="AT460" i="2" s="1"/>
  <c r="AA461" i="2"/>
  <c r="AQ461" i="2" s="1"/>
  <c r="AT461" i="2" s="1"/>
  <c r="AA462" i="2"/>
  <c r="AQ462" i="2" s="1"/>
  <c r="AT462" i="2" s="1"/>
  <c r="AA463" i="2"/>
  <c r="AQ463" i="2" s="1"/>
  <c r="AT463" i="2" s="1"/>
  <c r="AA464" i="2"/>
  <c r="AQ464" i="2" s="1"/>
  <c r="AT464" i="2" s="1"/>
  <c r="AA465" i="2"/>
  <c r="AQ465" i="2" s="1"/>
  <c r="AT465" i="2" s="1"/>
  <c r="AA466" i="2"/>
  <c r="AQ466" i="2" s="1"/>
  <c r="AT466" i="2" s="1"/>
  <c r="AA467" i="2"/>
  <c r="AQ467" i="2" s="1"/>
  <c r="AT467" i="2" s="1"/>
  <c r="AA468" i="2"/>
  <c r="AQ468" i="2" s="1"/>
  <c r="AT468" i="2" s="1"/>
  <c r="AA469" i="2"/>
  <c r="AQ469" i="2" s="1"/>
  <c r="AT469" i="2" s="1"/>
  <c r="AA470" i="2"/>
  <c r="AQ470" i="2" s="1"/>
  <c r="AT470" i="2" s="1"/>
  <c r="AA471" i="2"/>
  <c r="AQ471" i="2" s="1"/>
  <c r="AT471" i="2" s="1"/>
  <c r="AA472" i="2"/>
  <c r="AQ472" i="2" s="1"/>
  <c r="AT472" i="2" s="1"/>
  <c r="AA473" i="2"/>
  <c r="AQ473" i="2" s="1"/>
  <c r="AT473" i="2" s="1"/>
  <c r="AA474" i="2"/>
  <c r="AQ474" i="2" s="1"/>
  <c r="AT474" i="2" s="1"/>
  <c r="AA475" i="2"/>
  <c r="AQ475" i="2" s="1"/>
  <c r="AT475" i="2" s="1"/>
  <c r="AA476" i="2"/>
  <c r="AQ476" i="2" s="1"/>
  <c r="AT476" i="2" s="1"/>
  <c r="AA477" i="2"/>
  <c r="AQ477" i="2" s="1"/>
  <c r="AT477" i="2" s="1"/>
  <c r="AA478" i="2"/>
  <c r="AQ478" i="2" s="1"/>
  <c r="AT478" i="2" s="1"/>
  <c r="AA479" i="2"/>
  <c r="AQ479" i="2" s="1"/>
  <c r="AT479" i="2" s="1"/>
  <c r="AA480" i="2"/>
  <c r="AQ480" i="2" s="1"/>
  <c r="AT480" i="2" s="1"/>
  <c r="AA481" i="2"/>
  <c r="AQ481" i="2" s="1"/>
  <c r="AT481" i="2" s="1"/>
  <c r="AA482" i="2"/>
  <c r="AQ482" i="2" s="1"/>
  <c r="AT482" i="2" s="1"/>
  <c r="AA483" i="2"/>
  <c r="AQ483" i="2" s="1"/>
  <c r="AT483" i="2" s="1"/>
  <c r="AA484" i="2"/>
  <c r="AQ484" i="2" s="1"/>
  <c r="AT484" i="2" s="1"/>
  <c r="AA485" i="2"/>
  <c r="AQ485" i="2" s="1"/>
  <c r="AT485" i="2" s="1"/>
  <c r="AA486" i="2"/>
  <c r="AQ486" i="2" s="1"/>
  <c r="AT486" i="2" s="1"/>
  <c r="AA487" i="2"/>
  <c r="AQ487" i="2" s="1"/>
  <c r="AT487" i="2" s="1"/>
  <c r="AA488" i="2"/>
  <c r="AQ488" i="2" s="1"/>
  <c r="AT488" i="2" s="1"/>
  <c r="AA489" i="2"/>
  <c r="AQ489" i="2" s="1"/>
  <c r="AT489" i="2" s="1"/>
  <c r="AA490" i="2"/>
  <c r="AQ490" i="2" s="1"/>
  <c r="AT490" i="2" s="1"/>
  <c r="AA491" i="2"/>
  <c r="AQ491" i="2" s="1"/>
  <c r="AT491" i="2" s="1"/>
  <c r="AA492" i="2"/>
  <c r="AQ492" i="2" s="1"/>
  <c r="AT492" i="2" s="1"/>
  <c r="AA493" i="2"/>
  <c r="AQ493" i="2" s="1"/>
  <c r="AT493" i="2" s="1"/>
  <c r="AA494" i="2"/>
  <c r="AQ494" i="2" s="1"/>
  <c r="AT494" i="2" s="1"/>
  <c r="AA495" i="2"/>
  <c r="AQ495" i="2" s="1"/>
  <c r="AT495" i="2" s="1"/>
  <c r="AA496" i="2"/>
  <c r="AQ496" i="2" s="1"/>
  <c r="AT496" i="2" s="1"/>
  <c r="AA497" i="2"/>
  <c r="AQ497" i="2" s="1"/>
  <c r="AT497" i="2" s="1"/>
  <c r="AA498" i="2"/>
  <c r="AQ498" i="2" s="1"/>
  <c r="AT498" i="2" s="1"/>
  <c r="AA499" i="2"/>
  <c r="AQ499" i="2" s="1"/>
  <c r="AT499" i="2" s="1"/>
  <c r="AA500" i="2"/>
  <c r="AQ500" i="2" s="1"/>
  <c r="AT500" i="2" s="1"/>
  <c r="AA501" i="2"/>
  <c r="AQ501" i="2" s="1"/>
  <c r="AT501" i="2" s="1"/>
  <c r="AA502" i="2"/>
  <c r="AQ502" i="2" s="1"/>
  <c r="AT502" i="2" s="1"/>
  <c r="AA503" i="2"/>
  <c r="AQ503" i="2" s="1"/>
  <c r="AT503" i="2" s="1"/>
  <c r="AA504" i="2"/>
  <c r="AQ504" i="2" s="1"/>
  <c r="AT504" i="2" s="1"/>
  <c r="AA505" i="2"/>
  <c r="AQ505" i="2" s="1"/>
  <c r="AT505" i="2" s="1"/>
  <c r="AA506" i="2"/>
  <c r="AQ506" i="2" s="1"/>
  <c r="AT506" i="2" s="1"/>
  <c r="AA507" i="2"/>
  <c r="AQ507" i="2" s="1"/>
  <c r="AT507" i="2" s="1"/>
  <c r="AA508" i="2"/>
  <c r="AQ508" i="2" s="1"/>
  <c r="AT508" i="2" s="1"/>
  <c r="AA509" i="2"/>
  <c r="AQ509" i="2" s="1"/>
  <c r="AT509" i="2" s="1"/>
  <c r="AA510" i="2"/>
  <c r="AQ510" i="2" s="1"/>
  <c r="AT510" i="2" s="1"/>
  <c r="AA511" i="2"/>
  <c r="AQ511" i="2" s="1"/>
  <c r="AT511" i="2" s="1"/>
  <c r="AA512" i="2"/>
  <c r="AQ512" i="2" s="1"/>
  <c r="AT512" i="2" s="1"/>
  <c r="AA513" i="2"/>
  <c r="AQ513" i="2" s="1"/>
  <c r="AT513" i="2" s="1"/>
  <c r="AA514" i="2"/>
  <c r="AQ514" i="2" s="1"/>
  <c r="AT514" i="2" s="1"/>
  <c r="AA515" i="2"/>
  <c r="AQ515" i="2" s="1"/>
  <c r="AT515" i="2" s="1"/>
  <c r="AA516" i="2"/>
  <c r="AQ516" i="2" s="1"/>
  <c r="AT516" i="2" s="1"/>
  <c r="AA517" i="2"/>
  <c r="AQ517" i="2" s="1"/>
  <c r="AT517" i="2" s="1"/>
  <c r="AA518" i="2"/>
  <c r="AQ518" i="2" s="1"/>
  <c r="AT518" i="2" s="1"/>
  <c r="AA519" i="2"/>
  <c r="AQ519" i="2" s="1"/>
  <c r="AT519" i="2" s="1"/>
  <c r="AA520" i="2"/>
  <c r="AQ520" i="2" s="1"/>
  <c r="AT520" i="2" s="1"/>
  <c r="AA521" i="2"/>
  <c r="AQ521" i="2" s="1"/>
  <c r="AT521" i="2" s="1"/>
  <c r="AA522" i="2"/>
  <c r="AQ522" i="2" s="1"/>
  <c r="AT522" i="2" s="1"/>
  <c r="AA523" i="2"/>
  <c r="AQ523" i="2" s="1"/>
  <c r="AT523" i="2" s="1"/>
  <c r="AA524" i="2"/>
  <c r="AQ524" i="2" s="1"/>
  <c r="AT524" i="2" s="1"/>
  <c r="AA525" i="2"/>
  <c r="AQ525" i="2" s="1"/>
  <c r="AT525" i="2" s="1"/>
  <c r="AA526" i="2"/>
  <c r="AQ526" i="2" s="1"/>
  <c r="AT526" i="2" s="1"/>
  <c r="AA527" i="2"/>
  <c r="AQ527" i="2" s="1"/>
  <c r="AT527" i="2" s="1"/>
  <c r="AA528" i="2"/>
  <c r="AQ528" i="2" s="1"/>
  <c r="AT528" i="2" s="1"/>
  <c r="AA529" i="2"/>
  <c r="AQ529" i="2" s="1"/>
  <c r="AT529" i="2" s="1"/>
  <c r="AA530" i="2"/>
  <c r="AQ530" i="2" s="1"/>
  <c r="AT530" i="2" s="1"/>
  <c r="AA531" i="2"/>
  <c r="AQ531" i="2" s="1"/>
  <c r="AT531" i="2" s="1"/>
  <c r="AA532" i="2"/>
  <c r="AQ532" i="2" s="1"/>
  <c r="AT532" i="2" s="1"/>
  <c r="AA533" i="2"/>
  <c r="AQ533" i="2" s="1"/>
  <c r="AT533" i="2" s="1"/>
  <c r="AA534" i="2"/>
  <c r="AQ534" i="2" s="1"/>
  <c r="AT534" i="2" s="1"/>
  <c r="AA535" i="2"/>
  <c r="AQ535" i="2" s="1"/>
  <c r="AT535" i="2" s="1"/>
  <c r="AA536" i="2"/>
  <c r="AQ536" i="2" s="1"/>
  <c r="AT536" i="2" s="1"/>
  <c r="AA537" i="2"/>
  <c r="AQ537" i="2" s="1"/>
  <c r="AT537" i="2" s="1"/>
  <c r="AA538" i="2"/>
  <c r="AQ538" i="2" s="1"/>
  <c r="AT538" i="2" s="1"/>
  <c r="AA539" i="2"/>
  <c r="AQ539" i="2" s="1"/>
  <c r="AT539" i="2" s="1"/>
  <c r="AA540" i="2"/>
  <c r="AQ540" i="2" s="1"/>
  <c r="AT540" i="2" s="1"/>
  <c r="AA541" i="2"/>
  <c r="AQ541" i="2" s="1"/>
  <c r="AT541" i="2" s="1"/>
  <c r="AA542" i="2"/>
  <c r="AQ542" i="2" s="1"/>
  <c r="AT542" i="2" s="1"/>
  <c r="AA543" i="2"/>
  <c r="AQ543" i="2" s="1"/>
  <c r="AT543" i="2" s="1"/>
  <c r="AA544" i="2"/>
  <c r="AQ544" i="2" s="1"/>
  <c r="AT544" i="2" s="1"/>
  <c r="AA545" i="2"/>
  <c r="AQ545" i="2" s="1"/>
  <c r="AT545" i="2" s="1"/>
  <c r="AA546" i="2"/>
  <c r="AQ546" i="2" s="1"/>
  <c r="AT546" i="2" s="1"/>
  <c r="AA547" i="2"/>
  <c r="AQ547" i="2" s="1"/>
  <c r="AT547" i="2" s="1"/>
  <c r="AA548" i="2"/>
  <c r="AQ548" i="2" s="1"/>
  <c r="AT548" i="2" s="1"/>
  <c r="AA549" i="2"/>
  <c r="AQ549" i="2" s="1"/>
  <c r="AT549" i="2" s="1"/>
  <c r="AA550" i="2"/>
  <c r="AQ550" i="2" s="1"/>
  <c r="AT550" i="2" s="1"/>
  <c r="AA551" i="2"/>
  <c r="AQ551" i="2" s="1"/>
  <c r="AT551" i="2" s="1"/>
  <c r="AA552" i="2"/>
  <c r="AQ552" i="2" s="1"/>
  <c r="AT552" i="2" s="1"/>
  <c r="AA553" i="2"/>
  <c r="AQ553" i="2" s="1"/>
  <c r="AT553" i="2" s="1"/>
  <c r="AA554" i="2"/>
  <c r="AQ554" i="2" s="1"/>
  <c r="AT554" i="2" s="1"/>
  <c r="AA555" i="2"/>
  <c r="AQ555" i="2" s="1"/>
  <c r="AT555" i="2" s="1"/>
  <c r="AA556" i="2"/>
  <c r="AQ556" i="2" s="1"/>
  <c r="AT556" i="2" s="1"/>
  <c r="AA557" i="2"/>
  <c r="AQ557" i="2" s="1"/>
  <c r="AT557" i="2" s="1"/>
  <c r="AA558" i="2"/>
  <c r="AQ558" i="2" s="1"/>
  <c r="AT558" i="2" s="1"/>
  <c r="AA559" i="2"/>
  <c r="AQ559" i="2" s="1"/>
  <c r="AT559" i="2" s="1"/>
  <c r="AA560" i="2"/>
  <c r="AQ560" i="2" s="1"/>
  <c r="AT560" i="2" s="1"/>
  <c r="AA561" i="2"/>
  <c r="AQ561" i="2" s="1"/>
  <c r="AT561" i="2" s="1"/>
  <c r="AA562" i="2"/>
  <c r="AQ562" i="2" s="1"/>
  <c r="AT562" i="2" s="1"/>
  <c r="AA563" i="2"/>
  <c r="AQ563" i="2" s="1"/>
  <c r="AT563" i="2" s="1"/>
  <c r="AA564" i="2"/>
  <c r="AQ564" i="2" s="1"/>
  <c r="AT564" i="2" s="1"/>
  <c r="AA565" i="2"/>
  <c r="AQ565" i="2" s="1"/>
  <c r="AT565" i="2" s="1"/>
  <c r="AA566" i="2"/>
  <c r="AQ566" i="2" s="1"/>
  <c r="AT566" i="2" s="1"/>
  <c r="AA567" i="2"/>
  <c r="AQ567" i="2" s="1"/>
  <c r="AT567" i="2" s="1"/>
  <c r="AA568" i="2"/>
  <c r="AQ568" i="2" s="1"/>
  <c r="AT568" i="2" s="1"/>
  <c r="AA569" i="2"/>
  <c r="AQ569" i="2" s="1"/>
  <c r="AT569" i="2" s="1"/>
  <c r="AA570" i="2"/>
  <c r="AQ570" i="2" s="1"/>
  <c r="AT570" i="2" s="1"/>
  <c r="AA571" i="2"/>
  <c r="AQ571" i="2" s="1"/>
  <c r="AT571" i="2" s="1"/>
  <c r="AA572" i="2"/>
  <c r="AQ572" i="2" s="1"/>
  <c r="AT572" i="2" s="1"/>
  <c r="AA573" i="2"/>
  <c r="AQ573" i="2" s="1"/>
  <c r="AT573" i="2" s="1"/>
  <c r="AA574" i="2"/>
  <c r="AQ574" i="2" s="1"/>
  <c r="AT574" i="2" s="1"/>
  <c r="AA575" i="2"/>
  <c r="AQ575" i="2" s="1"/>
  <c r="AT575" i="2" s="1"/>
  <c r="AA576" i="2"/>
  <c r="AQ576" i="2" s="1"/>
  <c r="AT576" i="2" s="1"/>
  <c r="AA577" i="2"/>
  <c r="AQ577" i="2" s="1"/>
  <c r="AT577" i="2" s="1"/>
  <c r="AA578" i="2"/>
  <c r="AQ578" i="2" s="1"/>
  <c r="AT578" i="2" s="1"/>
  <c r="AA579" i="2"/>
  <c r="AQ579" i="2" s="1"/>
  <c r="AT579" i="2" s="1"/>
  <c r="AA580" i="2"/>
  <c r="AQ580" i="2" s="1"/>
  <c r="AT580" i="2" s="1"/>
  <c r="AA581" i="2"/>
  <c r="AQ581" i="2" s="1"/>
  <c r="AT581" i="2" s="1"/>
  <c r="AA582" i="2"/>
  <c r="AQ582" i="2" s="1"/>
  <c r="AT582" i="2" s="1"/>
  <c r="AA583" i="2"/>
  <c r="AQ583" i="2" s="1"/>
  <c r="AT583" i="2" s="1"/>
  <c r="AA584" i="2"/>
  <c r="AQ584" i="2" s="1"/>
  <c r="AT584" i="2" s="1"/>
  <c r="AA585" i="2"/>
  <c r="AQ585" i="2" s="1"/>
  <c r="AT585" i="2" s="1"/>
  <c r="AA586" i="2"/>
  <c r="AQ586" i="2" s="1"/>
  <c r="AT586" i="2" s="1"/>
  <c r="AA587" i="2"/>
  <c r="AQ587" i="2" s="1"/>
  <c r="AT587" i="2" s="1"/>
  <c r="AA588" i="2"/>
  <c r="AQ588" i="2" s="1"/>
  <c r="AT588" i="2" s="1"/>
  <c r="AA589" i="2"/>
  <c r="AQ589" i="2" s="1"/>
  <c r="AT589" i="2" s="1"/>
  <c r="AA590" i="2"/>
  <c r="AQ590" i="2" s="1"/>
  <c r="AT590" i="2" s="1"/>
  <c r="AA591" i="2"/>
  <c r="AQ591" i="2" s="1"/>
  <c r="AT591" i="2" s="1"/>
  <c r="AA592" i="2"/>
  <c r="AQ592" i="2" s="1"/>
  <c r="AT592" i="2" s="1"/>
  <c r="AA593" i="2"/>
  <c r="AQ593" i="2" s="1"/>
  <c r="AT593" i="2" s="1"/>
  <c r="AA594" i="2"/>
  <c r="AQ594" i="2" s="1"/>
  <c r="AT594" i="2" s="1"/>
  <c r="AA595" i="2"/>
  <c r="AQ595" i="2" s="1"/>
  <c r="AT595" i="2" s="1"/>
  <c r="AA596" i="2"/>
  <c r="AQ596" i="2" s="1"/>
  <c r="AT596" i="2" s="1"/>
  <c r="AA597" i="2"/>
  <c r="AQ597" i="2" s="1"/>
  <c r="AT597" i="2" s="1"/>
  <c r="AA598" i="2"/>
  <c r="AQ598" i="2" s="1"/>
  <c r="AT598" i="2" s="1"/>
  <c r="AA599" i="2"/>
  <c r="AQ599" i="2" s="1"/>
  <c r="AT599" i="2" s="1"/>
  <c r="AA600" i="2"/>
  <c r="AQ600" i="2" s="1"/>
  <c r="AT600" i="2" s="1"/>
  <c r="AA601" i="2"/>
  <c r="AQ601" i="2" s="1"/>
  <c r="AT601" i="2" s="1"/>
  <c r="AA602" i="2"/>
  <c r="AQ602" i="2" s="1"/>
  <c r="AT602" i="2" s="1"/>
  <c r="AA603" i="2"/>
  <c r="AQ603" i="2" s="1"/>
  <c r="AT603" i="2" s="1"/>
  <c r="AA604" i="2"/>
  <c r="AQ604" i="2" s="1"/>
  <c r="AT604" i="2" s="1"/>
  <c r="AA605" i="2"/>
  <c r="AQ605" i="2" s="1"/>
  <c r="AT605" i="2" s="1"/>
  <c r="AA606" i="2"/>
  <c r="AQ606" i="2" s="1"/>
  <c r="AT606" i="2" s="1"/>
  <c r="AA607" i="2"/>
  <c r="AQ607" i="2" s="1"/>
  <c r="AT607" i="2" s="1"/>
  <c r="AA608" i="2"/>
  <c r="AQ608" i="2" s="1"/>
  <c r="AT608" i="2" s="1"/>
  <c r="AA609" i="2"/>
  <c r="AQ609" i="2" s="1"/>
  <c r="AT609" i="2" s="1"/>
  <c r="AA610" i="2"/>
  <c r="AQ610" i="2" s="1"/>
  <c r="AT610" i="2" s="1"/>
  <c r="AA611" i="2"/>
  <c r="AQ611" i="2" s="1"/>
  <c r="AT611" i="2" s="1"/>
  <c r="AA612" i="2"/>
  <c r="AQ612" i="2" s="1"/>
  <c r="AT612" i="2" s="1"/>
  <c r="AA613" i="2"/>
  <c r="AQ613" i="2" s="1"/>
  <c r="AT613" i="2" s="1"/>
  <c r="AA614" i="2"/>
  <c r="AQ614" i="2" s="1"/>
  <c r="AT614" i="2" s="1"/>
  <c r="AA615" i="2"/>
  <c r="AQ615" i="2" s="1"/>
  <c r="AT615" i="2" s="1"/>
  <c r="AA616" i="2"/>
  <c r="AQ616" i="2" s="1"/>
  <c r="AT616" i="2" s="1"/>
  <c r="AA617" i="2"/>
  <c r="AQ617" i="2" s="1"/>
  <c r="AT617" i="2" s="1"/>
  <c r="AA618" i="2"/>
  <c r="AQ618" i="2" s="1"/>
  <c r="AT618" i="2" s="1"/>
  <c r="AA619" i="2"/>
  <c r="AQ619" i="2" s="1"/>
  <c r="AT619" i="2" s="1"/>
  <c r="AA620" i="2"/>
  <c r="AQ620" i="2" s="1"/>
  <c r="AT620" i="2" s="1"/>
  <c r="AA621" i="2"/>
  <c r="AQ621" i="2" s="1"/>
  <c r="AT621" i="2" s="1"/>
  <c r="AA622" i="2"/>
  <c r="AQ622" i="2" s="1"/>
  <c r="AT622" i="2" s="1"/>
  <c r="AA623" i="2"/>
  <c r="AQ623" i="2" s="1"/>
  <c r="AT623" i="2" s="1"/>
  <c r="AA624" i="2"/>
  <c r="AQ624" i="2" s="1"/>
  <c r="AT624" i="2" s="1"/>
  <c r="AA625" i="2"/>
  <c r="AQ625" i="2" s="1"/>
  <c r="AT625" i="2" s="1"/>
  <c r="AA626" i="2"/>
  <c r="AQ626" i="2" s="1"/>
  <c r="AT626" i="2" s="1"/>
  <c r="AA627" i="2"/>
  <c r="AQ627" i="2" s="1"/>
  <c r="AT627" i="2" s="1"/>
  <c r="AA628" i="2"/>
  <c r="AQ628" i="2" s="1"/>
  <c r="AT628" i="2" s="1"/>
  <c r="AA629" i="2"/>
  <c r="AQ629" i="2" s="1"/>
  <c r="AT629" i="2" s="1"/>
  <c r="AA630" i="2"/>
  <c r="AQ630" i="2" s="1"/>
  <c r="AT630" i="2" s="1"/>
  <c r="AA631" i="2"/>
  <c r="AQ631" i="2" s="1"/>
  <c r="AT631" i="2" s="1"/>
  <c r="AA632" i="2"/>
  <c r="AQ632" i="2" s="1"/>
  <c r="AT632" i="2" s="1"/>
  <c r="AA633" i="2"/>
  <c r="AQ633" i="2" s="1"/>
  <c r="AT633" i="2" s="1"/>
  <c r="AA634" i="2"/>
  <c r="AQ634" i="2" s="1"/>
  <c r="AT634" i="2" s="1"/>
  <c r="AA635" i="2"/>
  <c r="AQ635" i="2" s="1"/>
  <c r="AT635" i="2" s="1"/>
  <c r="AA636" i="2"/>
  <c r="AQ636" i="2" s="1"/>
  <c r="AT636" i="2" s="1"/>
  <c r="AA637" i="2"/>
  <c r="AQ637" i="2" s="1"/>
  <c r="AT637" i="2" s="1"/>
  <c r="AA638" i="2"/>
  <c r="AQ638" i="2" s="1"/>
  <c r="AT638" i="2" s="1"/>
  <c r="AA639" i="2"/>
  <c r="AQ639" i="2" s="1"/>
  <c r="AT639" i="2" s="1"/>
  <c r="AA640" i="2"/>
  <c r="AQ640" i="2" s="1"/>
  <c r="AT640" i="2" s="1"/>
  <c r="AA641" i="2"/>
  <c r="AQ641" i="2" s="1"/>
  <c r="AT641" i="2" s="1"/>
  <c r="AA642" i="2"/>
  <c r="AQ642" i="2" s="1"/>
  <c r="AT642" i="2" s="1"/>
  <c r="AA643" i="2"/>
  <c r="AQ643" i="2" s="1"/>
  <c r="AT643" i="2" s="1"/>
  <c r="AA644" i="2"/>
  <c r="AQ644" i="2" s="1"/>
  <c r="AT644" i="2" s="1"/>
  <c r="AA645" i="2"/>
  <c r="AQ645" i="2" s="1"/>
  <c r="AT645" i="2" s="1"/>
  <c r="AA646" i="2"/>
  <c r="AQ646" i="2" s="1"/>
  <c r="AT646" i="2" s="1"/>
  <c r="AA647" i="2"/>
  <c r="AQ647" i="2" s="1"/>
  <c r="AT647" i="2" s="1"/>
  <c r="AA648" i="2"/>
  <c r="AQ648" i="2" s="1"/>
  <c r="AT648" i="2" s="1"/>
  <c r="AA649" i="2"/>
  <c r="AQ649" i="2" s="1"/>
  <c r="AT649" i="2" s="1"/>
  <c r="AA650" i="2"/>
  <c r="AQ650" i="2" s="1"/>
  <c r="AT650" i="2" s="1"/>
  <c r="AA651" i="2"/>
  <c r="AQ651" i="2" s="1"/>
  <c r="AT651" i="2" s="1"/>
  <c r="AA652" i="2"/>
  <c r="AQ652" i="2" s="1"/>
  <c r="AT652" i="2" s="1"/>
  <c r="AA653" i="2"/>
  <c r="AQ653" i="2" s="1"/>
  <c r="AT653" i="2" s="1"/>
  <c r="AA654" i="2"/>
  <c r="AQ654" i="2" s="1"/>
  <c r="AT654" i="2" s="1"/>
  <c r="AA655" i="2"/>
  <c r="AQ655" i="2" s="1"/>
  <c r="AT655" i="2" s="1"/>
  <c r="AA656" i="2"/>
  <c r="AQ656" i="2" s="1"/>
  <c r="AT656" i="2" s="1"/>
  <c r="AA657" i="2"/>
  <c r="AQ657" i="2" s="1"/>
  <c r="AT657" i="2" s="1"/>
  <c r="AA658" i="2"/>
  <c r="AQ658" i="2" s="1"/>
  <c r="AT658" i="2" s="1"/>
  <c r="AA659" i="2"/>
  <c r="AQ659" i="2" s="1"/>
  <c r="AT659" i="2" s="1"/>
  <c r="AA660" i="2"/>
  <c r="AQ660" i="2" s="1"/>
  <c r="AT660" i="2" s="1"/>
  <c r="AA661" i="2"/>
  <c r="AQ661" i="2" s="1"/>
  <c r="AT661" i="2" s="1"/>
  <c r="AA662" i="2"/>
  <c r="AQ662" i="2" s="1"/>
  <c r="AT662" i="2" s="1"/>
  <c r="AA663" i="2"/>
  <c r="AQ663" i="2" s="1"/>
  <c r="AT663" i="2" s="1"/>
  <c r="AA664" i="2"/>
  <c r="AT664" i="2" s="1"/>
  <c r="AA665" i="2"/>
  <c r="AQ665" i="2" s="1"/>
  <c r="AT665" i="2" s="1"/>
  <c r="AA666" i="2"/>
  <c r="AQ666" i="2" s="1"/>
  <c r="AT666" i="2" s="1"/>
  <c r="AA667" i="2"/>
  <c r="AQ667" i="2" s="1"/>
  <c r="AT667" i="2" s="1"/>
  <c r="AA668" i="2"/>
  <c r="AQ668" i="2" s="1"/>
  <c r="AT668" i="2" s="1"/>
  <c r="AA669" i="2"/>
  <c r="AQ669" i="2" s="1"/>
  <c r="AT669" i="2" s="1"/>
  <c r="AA670" i="2"/>
  <c r="AQ670" i="2" s="1"/>
  <c r="AT670" i="2" s="1"/>
  <c r="AA671" i="2"/>
  <c r="AQ671" i="2" s="1"/>
  <c r="AT671" i="2" s="1"/>
  <c r="AA672" i="2"/>
  <c r="AQ672" i="2" s="1"/>
  <c r="AT672" i="2" s="1"/>
  <c r="AA673" i="2"/>
  <c r="AQ673" i="2" s="1"/>
  <c r="AT673" i="2" s="1"/>
  <c r="AA674" i="2"/>
  <c r="AQ674" i="2" s="1"/>
  <c r="AT674" i="2" s="1"/>
  <c r="AA675" i="2"/>
  <c r="AQ675" i="2" s="1"/>
  <c r="AT675" i="2" s="1"/>
  <c r="AA676" i="2"/>
  <c r="AQ676" i="2" s="1"/>
  <c r="AT676" i="2" s="1"/>
  <c r="AA677" i="2"/>
  <c r="AQ677" i="2" s="1"/>
  <c r="AT677" i="2" s="1"/>
  <c r="AA678" i="2"/>
  <c r="AQ678" i="2" s="1"/>
  <c r="AT678" i="2" s="1"/>
  <c r="AA679" i="2"/>
  <c r="AQ679" i="2" s="1"/>
  <c r="AT679" i="2" s="1"/>
  <c r="AA680" i="2"/>
  <c r="AQ680" i="2" s="1"/>
  <c r="AT680" i="2" s="1"/>
  <c r="AA681" i="2"/>
  <c r="AQ681" i="2" s="1"/>
  <c r="AT681" i="2" s="1"/>
  <c r="AA682" i="2"/>
  <c r="AQ682" i="2" s="1"/>
  <c r="AT682" i="2" s="1"/>
  <c r="AA683" i="2"/>
  <c r="AQ683" i="2" s="1"/>
  <c r="AT683" i="2" s="1"/>
  <c r="AA684" i="2"/>
  <c r="AQ684" i="2" s="1"/>
  <c r="AT684" i="2" s="1"/>
  <c r="AA685" i="2"/>
  <c r="AQ685" i="2" s="1"/>
  <c r="AT685" i="2" s="1"/>
  <c r="AA686" i="2"/>
  <c r="AQ686" i="2" s="1"/>
  <c r="AT686" i="2" s="1"/>
  <c r="AA687" i="2"/>
  <c r="AQ687" i="2" s="1"/>
  <c r="AT687" i="2" s="1"/>
  <c r="AA688" i="2"/>
  <c r="AQ688" i="2" s="1"/>
  <c r="AT688" i="2" s="1"/>
  <c r="AA689" i="2"/>
  <c r="AQ689" i="2" s="1"/>
  <c r="AT689" i="2" s="1"/>
  <c r="AA690" i="2"/>
  <c r="AQ690" i="2" s="1"/>
  <c r="AT690" i="2" s="1"/>
  <c r="AA691" i="2"/>
  <c r="AQ691" i="2" s="1"/>
  <c r="AT691" i="2" s="1"/>
  <c r="AA692" i="2"/>
  <c r="AQ692" i="2" s="1"/>
  <c r="AT692" i="2" s="1"/>
  <c r="AA693" i="2"/>
  <c r="AQ693" i="2" s="1"/>
  <c r="AT693" i="2" s="1"/>
  <c r="AA694" i="2"/>
  <c r="AQ694" i="2" s="1"/>
  <c r="AT694" i="2" s="1"/>
  <c r="AA695" i="2"/>
  <c r="AQ695" i="2" s="1"/>
  <c r="AT695" i="2" s="1"/>
  <c r="AA696" i="2"/>
  <c r="AQ696" i="2" s="1"/>
  <c r="AT696" i="2" s="1"/>
  <c r="AA697" i="2"/>
  <c r="AQ697" i="2" s="1"/>
  <c r="AT697" i="2" s="1"/>
  <c r="AA698" i="2"/>
  <c r="AQ698" i="2" s="1"/>
  <c r="AT698" i="2" s="1"/>
  <c r="AA699" i="2"/>
  <c r="AQ699" i="2" s="1"/>
  <c r="AT699" i="2" s="1"/>
  <c r="AA700" i="2"/>
  <c r="AQ700" i="2" s="1"/>
  <c r="AT700" i="2" s="1"/>
  <c r="AA701" i="2"/>
  <c r="AQ701" i="2" s="1"/>
  <c r="AT701" i="2" s="1"/>
  <c r="AA702" i="2"/>
  <c r="AQ702" i="2" s="1"/>
  <c r="AT702" i="2" s="1"/>
  <c r="AA703" i="2"/>
  <c r="AQ703" i="2" s="1"/>
  <c r="AT703" i="2" s="1"/>
  <c r="AA704" i="2"/>
  <c r="AQ704" i="2" s="1"/>
  <c r="AT704" i="2" s="1"/>
  <c r="AA705" i="2"/>
  <c r="AQ705" i="2" s="1"/>
  <c r="AT705" i="2" s="1"/>
  <c r="AA706" i="2"/>
  <c r="AQ706" i="2" s="1"/>
  <c r="AT706" i="2" s="1"/>
  <c r="AA707" i="2"/>
  <c r="AQ707" i="2" s="1"/>
  <c r="AT707" i="2" s="1"/>
  <c r="AA708" i="2"/>
  <c r="AQ708" i="2" s="1"/>
  <c r="AT708" i="2" s="1"/>
  <c r="AA709" i="2"/>
  <c r="AQ709" i="2" s="1"/>
  <c r="AT709" i="2" s="1"/>
  <c r="AA710" i="2"/>
  <c r="AQ710" i="2" s="1"/>
  <c r="AT710" i="2" s="1"/>
  <c r="AA711" i="2"/>
  <c r="AQ711" i="2" s="1"/>
  <c r="AT711" i="2" s="1"/>
  <c r="AA712" i="2"/>
  <c r="AQ712" i="2" s="1"/>
  <c r="AT712" i="2" s="1"/>
  <c r="AA713" i="2"/>
  <c r="AQ713" i="2" s="1"/>
  <c r="AT713" i="2" s="1"/>
  <c r="AA714" i="2"/>
  <c r="AQ714" i="2" s="1"/>
  <c r="AT714" i="2" s="1"/>
  <c r="AA715" i="2"/>
  <c r="AQ715" i="2" s="1"/>
  <c r="AT715" i="2" s="1"/>
  <c r="AA716" i="2"/>
  <c r="AQ716" i="2" s="1"/>
  <c r="AT716" i="2" s="1"/>
  <c r="AA717" i="2"/>
  <c r="AQ717" i="2" s="1"/>
  <c r="AT717" i="2" s="1"/>
  <c r="AA718" i="2"/>
  <c r="AQ718" i="2" s="1"/>
  <c r="AT718" i="2" s="1"/>
  <c r="AA719" i="2"/>
  <c r="AQ719" i="2" s="1"/>
  <c r="AT719" i="2" s="1"/>
  <c r="AA720" i="2"/>
  <c r="AQ720" i="2" s="1"/>
  <c r="AT720" i="2" s="1"/>
  <c r="AA721" i="2"/>
  <c r="AQ721" i="2" s="1"/>
  <c r="AT721" i="2" s="1"/>
  <c r="AA722" i="2"/>
  <c r="AQ722" i="2" s="1"/>
  <c r="AT722" i="2" s="1"/>
  <c r="AA723" i="2"/>
  <c r="AQ723" i="2" s="1"/>
  <c r="AT723" i="2" s="1"/>
  <c r="AA724" i="2"/>
  <c r="AQ724" i="2" s="1"/>
  <c r="AT724" i="2" s="1"/>
  <c r="AA725" i="2"/>
  <c r="AQ725" i="2" s="1"/>
  <c r="AT725" i="2" s="1"/>
  <c r="AA726" i="2"/>
  <c r="AQ726" i="2" s="1"/>
  <c r="AT726" i="2" s="1"/>
  <c r="AA727" i="2"/>
  <c r="AQ727" i="2" s="1"/>
  <c r="AT727" i="2" s="1"/>
  <c r="AA728" i="2"/>
  <c r="AQ728" i="2" s="1"/>
  <c r="AT728" i="2" s="1"/>
  <c r="AA729" i="2"/>
  <c r="AQ729" i="2" s="1"/>
  <c r="AT729" i="2" s="1"/>
  <c r="AA730" i="2"/>
  <c r="AQ730" i="2" s="1"/>
  <c r="AT730" i="2" s="1"/>
  <c r="AA731" i="2"/>
  <c r="AQ731" i="2" s="1"/>
  <c r="AT731" i="2" s="1"/>
  <c r="AA732" i="2"/>
  <c r="AQ732" i="2" s="1"/>
  <c r="AT732" i="2" s="1"/>
  <c r="AA733" i="2"/>
  <c r="AQ733" i="2" s="1"/>
  <c r="AT733" i="2" s="1"/>
  <c r="AA734" i="2"/>
  <c r="AQ734" i="2" s="1"/>
  <c r="AT734" i="2" s="1"/>
  <c r="AA735" i="2"/>
  <c r="AQ735" i="2" s="1"/>
  <c r="AT735" i="2" s="1"/>
  <c r="AA736" i="2"/>
  <c r="AQ736" i="2" s="1"/>
  <c r="AT736" i="2" s="1"/>
  <c r="AA737" i="2"/>
  <c r="AQ737" i="2" s="1"/>
  <c r="AT737" i="2" s="1"/>
  <c r="AA738" i="2"/>
  <c r="AQ738" i="2" s="1"/>
  <c r="AT738" i="2" s="1"/>
  <c r="AA739" i="2"/>
  <c r="AQ739" i="2" s="1"/>
  <c r="AT739" i="2" s="1"/>
  <c r="AA740" i="2"/>
  <c r="AQ740" i="2" s="1"/>
  <c r="AT740" i="2" s="1"/>
  <c r="AA741" i="2"/>
  <c r="AQ741" i="2" s="1"/>
  <c r="AT741" i="2" s="1"/>
  <c r="AA742" i="2"/>
  <c r="AQ742" i="2" s="1"/>
  <c r="AT742" i="2" s="1"/>
  <c r="AA743" i="2"/>
  <c r="AQ743" i="2" s="1"/>
  <c r="AT743" i="2" s="1"/>
  <c r="AA744" i="2"/>
  <c r="AQ744" i="2" s="1"/>
  <c r="AT744" i="2" s="1"/>
  <c r="AA745" i="2"/>
  <c r="AQ745" i="2" s="1"/>
  <c r="AT745" i="2" s="1"/>
  <c r="AA746" i="2"/>
  <c r="AQ746" i="2" s="1"/>
  <c r="AT746" i="2" s="1"/>
  <c r="AA747" i="2"/>
  <c r="AQ747" i="2" s="1"/>
  <c r="AT747" i="2" s="1"/>
  <c r="AA748" i="2"/>
  <c r="AQ748" i="2" s="1"/>
  <c r="AT748" i="2" s="1"/>
  <c r="AA749" i="2"/>
  <c r="AQ749" i="2" s="1"/>
  <c r="AT749" i="2" s="1"/>
  <c r="AA750" i="2"/>
  <c r="AQ750" i="2" s="1"/>
  <c r="AT750" i="2" s="1"/>
  <c r="AA751" i="2"/>
  <c r="AQ751" i="2" s="1"/>
  <c r="AT751" i="2" s="1"/>
  <c r="AA752" i="2"/>
  <c r="AQ752" i="2" s="1"/>
  <c r="AT752" i="2" s="1"/>
  <c r="AA753" i="2"/>
  <c r="AQ753" i="2" s="1"/>
  <c r="AT753" i="2" s="1"/>
  <c r="AA754" i="2"/>
  <c r="AQ754" i="2" s="1"/>
  <c r="AT754" i="2" s="1"/>
  <c r="AA755" i="2"/>
  <c r="AQ755" i="2" s="1"/>
  <c r="AT755" i="2" s="1"/>
  <c r="AA756" i="2"/>
  <c r="AQ756" i="2" s="1"/>
  <c r="AT756" i="2" s="1"/>
  <c r="AA757" i="2"/>
  <c r="AQ757" i="2" s="1"/>
  <c r="AT757" i="2" s="1"/>
  <c r="AA758" i="2"/>
  <c r="AQ758" i="2" s="1"/>
  <c r="AT758" i="2" s="1"/>
  <c r="AA759" i="2"/>
  <c r="AQ759" i="2" s="1"/>
  <c r="AT759" i="2" s="1"/>
  <c r="AA760" i="2"/>
  <c r="AQ760" i="2" s="1"/>
  <c r="AT760" i="2" s="1"/>
  <c r="AA761" i="2"/>
  <c r="AQ761" i="2" s="1"/>
  <c r="AT761" i="2" s="1"/>
  <c r="AA762" i="2"/>
  <c r="AQ762" i="2" s="1"/>
  <c r="AT762" i="2" s="1"/>
  <c r="AA763" i="2"/>
  <c r="AQ763" i="2" s="1"/>
  <c r="AT763" i="2" s="1"/>
  <c r="AA764" i="2"/>
  <c r="AQ764" i="2" s="1"/>
  <c r="AT764" i="2" s="1"/>
  <c r="AA765" i="2"/>
  <c r="AQ765" i="2" s="1"/>
  <c r="AT765" i="2" s="1"/>
  <c r="AA766" i="2"/>
  <c r="AQ766" i="2" s="1"/>
  <c r="AT766" i="2" s="1"/>
  <c r="AA767" i="2"/>
  <c r="AQ767" i="2" s="1"/>
  <c r="AT767" i="2" s="1"/>
  <c r="AA768" i="2"/>
  <c r="AQ768" i="2" s="1"/>
  <c r="AT768" i="2" s="1"/>
  <c r="AA769" i="2"/>
  <c r="AQ769" i="2" s="1"/>
  <c r="AT769" i="2" s="1"/>
  <c r="AA770" i="2"/>
  <c r="AQ770" i="2" s="1"/>
  <c r="AT770" i="2" s="1"/>
  <c r="AA771" i="2"/>
  <c r="AQ771" i="2" s="1"/>
  <c r="AT771" i="2" s="1"/>
  <c r="AA772" i="2"/>
  <c r="AQ772" i="2" s="1"/>
  <c r="AT772" i="2" s="1"/>
  <c r="AA773" i="2"/>
  <c r="AQ773" i="2" s="1"/>
  <c r="AT773" i="2" s="1"/>
  <c r="AA774" i="2"/>
  <c r="AQ774" i="2" s="1"/>
  <c r="AT774" i="2" s="1"/>
  <c r="AA775" i="2"/>
  <c r="AQ775" i="2" s="1"/>
  <c r="AT775" i="2" s="1"/>
  <c r="AA776" i="2"/>
  <c r="AQ776" i="2" s="1"/>
  <c r="AT776" i="2" s="1"/>
  <c r="AA777" i="2"/>
  <c r="AQ777" i="2" s="1"/>
  <c r="AT777" i="2" s="1"/>
  <c r="AA778" i="2"/>
  <c r="AQ778" i="2" s="1"/>
  <c r="AT778" i="2" s="1"/>
  <c r="AA779" i="2"/>
  <c r="AQ779" i="2" s="1"/>
  <c r="AT779" i="2" s="1"/>
  <c r="AA780" i="2"/>
  <c r="AQ780" i="2" s="1"/>
  <c r="AT780" i="2" s="1"/>
  <c r="AA781" i="2"/>
  <c r="AQ781" i="2" s="1"/>
  <c r="AT781" i="2" s="1"/>
  <c r="AA782" i="2"/>
  <c r="AQ782" i="2" s="1"/>
  <c r="AT782" i="2" s="1"/>
  <c r="AA783" i="2"/>
  <c r="AQ783" i="2" s="1"/>
  <c r="AT783" i="2" s="1"/>
  <c r="AA784" i="2"/>
  <c r="AQ784" i="2" s="1"/>
  <c r="AT784" i="2" s="1"/>
  <c r="AA785" i="2"/>
  <c r="AQ785" i="2" s="1"/>
  <c r="AT785" i="2" s="1"/>
  <c r="AA786" i="2"/>
  <c r="AQ786" i="2" s="1"/>
  <c r="AT786" i="2" s="1"/>
  <c r="AA787" i="2"/>
  <c r="AQ787" i="2" s="1"/>
  <c r="AT787" i="2" s="1"/>
  <c r="AA788" i="2"/>
  <c r="AQ788" i="2" s="1"/>
  <c r="AT788" i="2" s="1"/>
  <c r="AA789" i="2"/>
  <c r="AQ789" i="2" s="1"/>
  <c r="AT789" i="2" s="1"/>
  <c r="AA790" i="2"/>
  <c r="AQ790" i="2" s="1"/>
  <c r="AT790" i="2" s="1"/>
  <c r="AA791" i="2"/>
  <c r="AQ791" i="2" s="1"/>
  <c r="AT791" i="2" s="1"/>
  <c r="AA792" i="2"/>
  <c r="AQ792" i="2" s="1"/>
  <c r="AT792" i="2" s="1"/>
  <c r="AA793" i="2"/>
  <c r="AQ793" i="2" s="1"/>
  <c r="AT793" i="2" s="1"/>
  <c r="AA794" i="2"/>
  <c r="AQ794" i="2" s="1"/>
  <c r="AT794" i="2" s="1"/>
  <c r="AA795" i="2"/>
  <c r="AQ795" i="2" s="1"/>
  <c r="AT795" i="2" s="1"/>
  <c r="AA796" i="2"/>
  <c r="AQ796" i="2" s="1"/>
  <c r="AT796" i="2" s="1"/>
  <c r="AA797" i="2"/>
  <c r="AQ797" i="2" s="1"/>
  <c r="AT797" i="2" s="1"/>
  <c r="AA798" i="2"/>
  <c r="AQ798" i="2" s="1"/>
  <c r="AT798" i="2" s="1"/>
  <c r="AA799" i="2"/>
  <c r="AQ799" i="2" s="1"/>
  <c r="AT799" i="2" s="1"/>
  <c r="AA800" i="2"/>
  <c r="AQ800" i="2" s="1"/>
  <c r="AT800" i="2" s="1"/>
  <c r="AA801" i="2"/>
  <c r="AQ801" i="2" s="1"/>
  <c r="AT801" i="2" s="1"/>
  <c r="AA802" i="2"/>
  <c r="AQ802" i="2" s="1"/>
  <c r="AT802" i="2" s="1"/>
  <c r="AA803" i="2"/>
  <c r="AQ803" i="2" s="1"/>
  <c r="AT803" i="2" s="1"/>
  <c r="AA804" i="2"/>
  <c r="AQ804" i="2" s="1"/>
  <c r="AT804" i="2" s="1"/>
  <c r="AA805" i="2"/>
  <c r="AQ805" i="2" s="1"/>
  <c r="AT805" i="2" s="1"/>
  <c r="AA806" i="2"/>
  <c r="AQ806" i="2" s="1"/>
  <c r="AT806" i="2" s="1"/>
  <c r="AA807" i="2"/>
  <c r="AQ807" i="2" s="1"/>
  <c r="AT807" i="2" s="1"/>
  <c r="AA808" i="2"/>
  <c r="AQ808" i="2" s="1"/>
  <c r="AT808" i="2" s="1"/>
  <c r="AA809" i="2"/>
  <c r="AQ809" i="2" s="1"/>
  <c r="AT809" i="2" s="1"/>
  <c r="AA810" i="2"/>
  <c r="AQ810" i="2" s="1"/>
  <c r="AT810" i="2" s="1"/>
  <c r="AA811" i="2"/>
  <c r="AQ811" i="2" s="1"/>
  <c r="AT811" i="2" s="1"/>
  <c r="AA812" i="2"/>
  <c r="AQ812" i="2" s="1"/>
  <c r="AT812" i="2" s="1"/>
  <c r="AA813" i="2"/>
  <c r="AQ813" i="2" s="1"/>
  <c r="AT813" i="2" s="1"/>
  <c r="AA814" i="2"/>
  <c r="AQ814" i="2" s="1"/>
  <c r="AT814" i="2" s="1"/>
  <c r="AA815" i="2"/>
  <c r="AQ815" i="2" s="1"/>
  <c r="AT815" i="2" s="1"/>
  <c r="AA816" i="2"/>
  <c r="AQ816" i="2" s="1"/>
  <c r="AT816" i="2" s="1"/>
  <c r="AA817" i="2"/>
  <c r="AQ817" i="2" s="1"/>
  <c r="AT817" i="2" s="1"/>
  <c r="AA818" i="2"/>
  <c r="AQ818" i="2" s="1"/>
  <c r="AT818" i="2" s="1"/>
  <c r="AA819" i="2"/>
  <c r="AQ819" i="2" s="1"/>
  <c r="AT819" i="2" s="1"/>
  <c r="AA820" i="2"/>
  <c r="AQ820" i="2" s="1"/>
  <c r="AT820" i="2" s="1"/>
  <c r="AA821" i="2"/>
  <c r="AQ821" i="2" s="1"/>
  <c r="AT821" i="2" s="1"/>
  <c r="AA822" i="2"/>
  <c r="AQ822" i="2" s="1"/>
  <c r="AT822" i="2" s="1"/>
  <c r="AA823" i="2"/>
  <c r="AQ823" i="2" s="1"/>
  <c r="AT823" i="2" s="1"/>
  <c r="AA824" i="2"/>
  <c r="AQ824" i="2" s="1"/>
  <c r="AT824" i="2" s="1"/>
  <c r="AA825" i="2"/>
  <c r="AQ825" i="2" s="1"/>
  <c r="AT825" i="2" s="1"/>
  <c r="AA826" i="2"/>
  <c r="AQ826" i="2" s="1"/>
  <c r="AT826" i="2" s="1"/>
  <c r="AA827" i="2"/>
  <c r="AQ827" i="2" s="1"/>
  <c r="AT827" i="2" s="1"/>
  <c r="AA828" i="2"/>
  <c r="AQ828" i="2" s="1"/>
  <c r="AT828" i="2" s="1"/>
  <c r="AA829" i="2"/>
  <c r="AQ829" i="2" s="1"/>
  <c r="AT829" i="2" s="1"/>
  <c r="AA830" i="2"/>
  <c r="AQ830" i="2" s="1"/>
  <c r="AT830" i="2" s="1"/>
  <c r="AA831" i="2"/>
  <c r="AQ831" i="2" s="1"/>
  <c r="AT831" i="2" s="1"/>
  <c r="AA832" i="2"/>
  <c r="AQ832" i="2" s="1"/>
  <c r="AT832" i="2" s="1"/>
  <c r="AA833" i="2"/>
  <c r="AQ833" i="2" s="1"/>
  <c r="AT833" i="2" s="1"/>
  <c r="AA834" i="2"/>
  <c r="AQ834" i="2" s="1"/>
  <c r="AT834" i="2" s="1"/>
  <c r="AA835" i="2"/>
  <c r="AQ835" i="2" s="1"/>
  <c r="AT835" i="2" s="1"/>
  <c r="AA836" i="2"/>
  <c r="AQ836" i="2" s="1"/>
  <c r="AT836" i="2" s="1"/>
  <c r="AA837" i="2"/>
  <c r="AQ837" i="2" s="1"/>
  <c r="AT837" i="2" s="1"/>
  <c r="AA838" i="2"/>
  <c r="AQ838" i="2" s="1"/>
  <c r="AT838" i="2" s="1"/>
  <c r="AA839" i="2"/>
  <c r="AQ839" i="2" s="1"/>
  <c r="AT839" i="2" s="1"/>
  <c r="AA840" i="2"/>
  <c r="AQ840" i="2" s="1"/>
  <c r="AT840" i="2" s="1"/>
  <c r="AA841" i="2"/>
  <c r="AQ841" i="2" s="1"/>
  <c r="AT841" i="2" s="1"/>
  <c r="AA842" i="2"/>
  <c r="AQ842" i="2" s="1"/>
  <c r="AT842" i="2" s="1"/>
  <c r="AA843" i="2"/>
  <c r="AQ843" i="2" s="1"/>
  <c r="AT843" i="2" s="1"/>
  <c r="AA844" i="2"/>
  <c r="AQ844" i="2" s="1"/>
  <c r="AT844" i="2" s="1"/>
  <c r="AA845" i="2"/>
  <c r="AQ845" i="2" s="1"/>
  <c r="AT845" i="2" s="1"/>
  <c r="AA846" i="2"/>
  <c r="AQ846" i="2" s="1"/>
  <c r="AT846" i="2" s="1"/>
  <c r="AA847" i="2"/>
  <c r="AQ847" i="2" s="1"/>
  <c r="AT847" i="2" s="1"/>
  <c r="AA848" i="2"/>
  <c r="AQ848" i="2" s="1"/>
  <c r="AT848" i="2" s="1"/>
  <c r="AA849" i="2"/>
  <c r="AQ849" i="2" s="1"/>
  <c r="AT849" i="2" s="1"/>
  <c r="AA850" i="2"/>
  <c r="AQ850" i="2" s="1"/>
  <c r="AT850" i="2" s="1"/>
  <c r="AA851" i="2"/>
  <c r="AQ851" i="2" s="1"/>
  <c r="AT851" i="2" s="1"/>
  <c r="AA852" i="2"/>
  <c r="AQ852" i="2" s="1"/>
  <c r="AT852" i="2" s="1"/>
  <c r="AA853" i="2"/>
  <c r="AQ853" i="2" s="1"/>
  <c r="AT853" i="2" s="1"/>
  <c r="AA854" i="2"/>
  <c r="AQ854" i="2" s="1"/>
  <c r="AT854" i="2" s="1"/>
  <c r="AA855" i="2"/>
  <c r="AQ855" i="2" s="1"/>
  <c r="AT855" i="2" s="1"/>
  <c r="AA856" i="2"/>
  <c r="AQ856" i="2" s="1"/>
  <c r="AT856" i="2" s="1"/>
  <c r="AA857" i="2"/>
  <c r="AQ857" i="2" s="1"/>
  <c r="AT857" i="2" s="1"/>
  <c r="AA858" i="2"/>
  <c r="AQ858" i="2" s="1"/>
  <c r="AT858" i="2" s="1"/>
  <c r="AA859" i="2"/>
  <c r="AQ859" i="2" s="1"/>
  <c r="AT859" i="2" s="1"/>
  <c r="AA860" i="2"/>
  <c r="AQ860" i="2" s="1"/>
  <c r="AT860" i="2" s="1"/>
  <c r="AA861" i="2"/>
  <c r="AQ861" i="2" s="1"/>
  <c r="AT861" i="2" s="1"/>
  <c r="AA862" i="2"/>
  <c r="AQ862" i="2" s="1"/>
  <c r="AT862" i="2" s="1"/>
  <c r="AA863" i="2"/>
  <c r="AQ863" i="2" s="1"/>
  <c r="AT863" i="2" s="1"/>
  <c r="AA864" i="2"/>
  <c r="AQ864" i="2" s="1"/>
  <c r="AT864" i="2" s="1"/>
  <c r="AA865" i="2"/>
  <c r="AQ865" i="2" s="1"/>
  <c r="AT865" i="2" s="1"/>
  <c r="AA866" i="2"/>
  <c r="AQ866" i="2" s="1"/>
  <c r="AT866" i="2" s="1"/>
  <c r="AA867" i="2"/>
  <c r="AQ867" i="2" s="1"/>
  <c r="AT867" i="2" s="1"/>
  <c r="AA868" i="2"/>
  <c r="AQ868" i="2" s="1"/>
  <c r="AT868" i="2" s="1"/>
  <c r="AA869" i="2"/>
  <c r="AQ869" i="2" s="1"/>
  <c r="AT869" i="2" s="1"/>
  <c r="AA870" i="2"/>
  <c r="AQ870" i="2" s="1"/>
  <c r="AT870" i="2" s="1"/>
  <c r="AA871" i="2"/>
  <c r="AQ871" i="2" s="1"/>
  <c r="AT871" i="2" s="1"/>
  <c r="AA872" i="2"/>
  <c r="AQ872" i="2" s="1"/>
  <c r="AT872" i="2" s="1"/>
  <c r="AA873" i="2"/>
  <c r="AQ873" i="2" s="1"/>
  <c r="AT873" i="2" s="1"/>
  <c r="AA874" i="2"/>
  <c r="AQ874" i="2" s="1"/>
  <c r="AT874" i="2" s="1"/>
  <c r="AA875" i="2"/>
  <c r="AQ875" i="2" s="1"/>
  <c r="AT875" i="2" s="1"/>
  <c r="AA876" i="2"/>
  <c r="AQ876" i="2" s="1"/>
  <c r="AT876" i="2" s="1"/>
  <c r="AA877" i="2"/>
  <c r="AQ877" i="2" s="1"/>
  <c r="AT877" i="2" s="1"/>
  <c r="AA878" i="2"/>
  <c r="AQ878" i="2" s="1"/>
  <c r="AT878" i="2" s="1"/>
  <c r="AA879" i="2"/>
  <c r="AQ879" i="2" s="1"/>
  <c r="AT879" i="2" s="1"/>
  <c r="AA880" i="2"/>
  <c r="AQ880" i="2" s="1"/>
  <c r="AT880" i="2" s="1"/>
  <c r="AA881" i="2"/>
  <c r="AQ881" i="2" s="1"/>
  <c r="AT881" i="2" s="1"/>
  <c r="AA882" i="2"/>
  <c r="AQ882" i="2" s="1"/>
  <c r="AT882" i="2" s="1"/>
  <c r="AA883" i="2"/>
  <c r="AQ883" i="2" s="1"/>
  <c r="AT883" i="2" s="1"/>
  <c r="AA884" i="2"/>
  <c r="AQ884" i="2" s="1"/>
  <c r="AT884" i="2" s="1"/>
  <c r="AA885" i="2"/>
  <c r="AQ885" i="2" s="1"/>
  <c r="AT885" i="2" s="1"/>
  <c r="AA886" i="2"/>
  <c r="AQ886" i="2" s="1"/>
  <c r="AT886" i="2" s="1"/>
  <c r="AA887" i="2"/>
  <c r="AQ887" i="2" s="1"/>
  <c r="AT887" i="2" s="1"/>
  <c r="AA888" i="2"/>
  <c r="AQ888" i="2" s="1"/>
  <c r="AT888" i="2" s="1"/>
  <c r="AA889" i="2"/>
  <c r="AQ889" i="2" s="1"/>
  <c r="AT889" i="2" s="1"/>
  <c r="AA890" i="2"/>
  <c r="AQ890" i="2" s="1"/>
  <c r="AT890" i="2" s="1"/>
  <c r="AA891" i="2"/>
  <c r="AQ891" i="2" s="1"/>
  <c r="AT891" i="2" s="1"/>
  <c r="AA892" i="2"/>
  <c r="AQ892" i="2" s="1"/>
  <c r="AT892" i="2" s="1"/>
  <c r="AA893" i="2"/>
  <c r="AQ893" i="2" s="1"/>
  <c r="AT893" i="2" s="1"/>
  <c r="AA894" i="2"/>
  <c r="AQ894" i="2" s="1"/>
  <c r="AT894" i="2" s="1"/>
  <c r="AA895" i="2"/>
  <c r="AQ895" i="2" s="1"/>
  <c r="AT895" i="2" s="1"/>
  <c r="AA896" i="2"/>
  <c r="AQ896" i="2" s="1"/>
  <c r="AT896" i="2" s="1"/>
  <c r="AA897" i="2"/>
  <c r="AQ897" i="2" s="1"/>
  <c r="AT897" i="2" s="1"/>
  <c r="AA898" i="2"/>
  <c r="AQ898" i="2" s="1"/>
  <c r="AT898" i="2" s="1"/>
  <c r="Y128"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E2" i="1"/>
  <c r="E3" i="1"/>
  <c r="E4" i="1"/>
  <c r="E5" i="1"/>
  <c r="E6" i="1"/>
  <c r="E7" i="1"/>
  <c r="E8" i="1"/>
  <c r="Y8" i="1" s="1"/>
  <c r="E9" i="1"/>
  <c r="E10" i="1"/>
  <c r="E11" i="1"/>
  <c r="E12" i="1"/>
  <c r="E13" i="1"/>
  <c r="Y13" i="1" s="1"/>
  <c r="E14" i="1"/>
  <c r="E15" i="1"/>
  <c r="E16" i="1"/>
  <c r="E17" i="1"/>
  <c r="Y17" i="1" s="1"/>
  <c r="E18" i="1"/>
  <c r="E19" i="1"/>
  <c r="E20" i="1"/>
  <c r="E21" i="1"/>
  <c r="E22" i="1"/>
  <c r="E23" i="1"/>
  <c r="E24" i="1"/>
  <c r="E25" i="1"/>
  <c r="E26" i="1"/>
  <c r="E27" i="1"/>
  <c r="E28" i="1"/>
  <c r="Y28" i="1" s="1"/>
  <c r="E29" i="1"/>
  <c r="E30" i="1"/>
  <c r="E31" i="1"/>
  <c r="E32" i="1"/>
  <c r="E33" i="1"/>
  <c r="E34" i="1"/>
  <c r="E35" i="1"/>
  <c r="E36" i="1"/>
  <c r="Y36" i="1" s="1"/>
  <c r="E37" i="1"/>
  <c r="E38" i="1"/>
  <c r="E39" i="1"/>
  <c r="E40" i="1"/>
  <c r="E41" i="1"/>
  <c r="Y41" i="1" s="1"/>
  <c r="E42" i="1"/>
  <c r="E43" i="1"/>
  <c r="E44" i="1"/>
  <c r="E45" i="1"/>
  <c r="E46" i="1"/>
  <c r="Y46" i="1" s="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Y82" i="1" s="1"/>
  <c r="E83" i="1"/>
  <c r="E84" i="1"/>
  <c r="E85" i="1"/>
  <c r="E86" i="1"/>
  <c r="E87" i="1"/>
  <c r="E88" i="1"/>
  <c r="E89" i="1"/>
  <c r="E90" i="1"/>
  <c r="E91" i="1"/>
  <c r="E92" i="1"/>
  <c r="Y92" i="1" s="1"/>
  <c r="E93" i="1"/>
  <c r="E94" i="1"/>
  <c r="E95" i="1"/>
  <c r="E96" i="1"/>
  <c r="E97" i="1"/>
  <c r="Y97" i="1" s="1"/>
  <c r="E98" i="1"/>
  <c r="E99" i="1"/>
  <c r="E100" i="1"/>
  <c r="E101" i="1"/>
  <c r="E102" i="1"/>
  <c r="E103" i="1"/>
  <c r="E104" i="1"/>
  <c r="E105" i="1"/>
  <c r="E106" i="1"/>
  <c r="E107" i="1"/>
  <c r="E108" i="1"/>
  <c r="E109" i="1"/>
  <c r="E110" i="1"/>
  <c r="Y110" i="1" s="1"/>
  <c r="E111" i="1"/>
  <c r="E112" i="1"/>
  <c r="Y112" i="1" s="1"/>
  <c r="E113" i="1"/>
  <c r="E114" i="1"/>
  <c r="E115" i="1"/>
  <c r="E116" i="1"/>
  <c r="E117" i="1"/>
  <c r="E118" i="1"/>
  <c r="E119" i="1"/>
  <c r="E120" i="1"/>
  <c r="E121" i="1"/>
  <c r="Y121" i="1" s="1"/>
  <c r="E122" i="1"/>
  <c r="E123" i="1"/>
  <c r="Y123" i="1" s="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Y206" i="1" s="1"/>
  <c r="E207" i="1"/>
  <c r="E208" i="1"/>
  <c r="E209" i="1"/>
  <c r="E210" i="1"/>
  <c r="E211" i="1"/>
  <c r="Y211" i="1" s="1"/>
  <c r="E212" i="1"/>
  <c r="E213" i="1"/>
  <c r="Y213" i="1" s="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Y241" i="1" s="1"/>
  <c r="E242" i="1"/>
  <c r="E243" i="1"/>
  <c r="E244" i="1"/>
  <c r="E245" i="1"/>
  <c r="Y245" i="1" s="1"/>
  <c r="E246" i="1"/>
  <c r="E247" i="1"/>
  <c r="E248" i="1"/>
  <c r="E249" i="1"/>
  <c r="E250" i="1"/>
  <c r="E251" i="1"/>
  <c r="E252" i="1"/>
  <c r="E253" i="1"/>
  <c r="E254" i="1"/>
  <c r="E255" i="1"/>
  <c r="Y255" i="1" s="1"/>
  <c r="E256" i="1"/>
  <c r="E257" i="1"/>
  <c r="E258" i="1"/>
  <c r="E259" i="1"/>
  <c r="Y259" i="1" s="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Y308" i="1" s="1"/>
  <c r="E309" i="1"/>
  <c r="E310" i="1"/>
  <c r="E311" i="1"/>
  <c r="E312" i="1"/>
  <c r="E313" i="1"/>
  <c r="E314" i="1"/>
  <c r="E315" i="1"/>
  <c r="E316" i="1"/>
  <c r="E317" i="1"/>
  <c r="E318" i="1"/>
  <c r="E319" i="1"/>
  <c r="E320" i="1"/>
  <c r="E321" i="1"/>
  <c r="E322" i="1"/>
  <c r="E323" i="1"/>
  <c r="Y323" i="1" s="1"/>
  <c r="E324" i="1"/>
  <c r="E325" i="1"/>
  <c r="E326" i="1"/>
  <c r="Y326" i="1" s="1"/>
  <c r="E327" i="1"/>
  <c r="E328" i="1"/>
  <c r="E329" i="1"/>
  <c r="E330" i="1"/>
  <c r="E331" i="1"/>
  <c r="E332" i="1"/>
  <c r="E333" i="1"/>
  <c r="E334" i="1"/>
  <c r="E335" i="1"/>
  <c r="E336" i="1"/>
  <c r="E337" i="1"/>
  <c r="E338" i="1"/>
  <c r="Y338" i="1" s="1"/>
  <c r="E339" i="1"/>
  <c r="E340" i="1"/>
  <c r="E341" i="1"/>
  <c r="E342" i="1"/>
  <c r="E343" i="1"/>
  <c r="E344" i="1"/>
  <c r="E345" i="1"/>
  <c r="Y345" i="1" s="1"/>
  <c r="E346" i="1"/>
  <c r="Y346" i="1" s="1"/>
  <c r="E347" i="1"/>
  <c r="E348" i="1"/>
  <c r="E349" i="1"/>
  <c r="E350" i="1"/>
  <c r="E351" i="1"/>
  <c r="Y351" i="1" s="1"/>
  <c r="E352" i="1"/>
  <c r="E353" i="1"/>
  <c r="E354" i="1"/>
  <c r="E355" i="1"/>
  <c r="E356" i="1"/>
  <c r="E357" i="1"/>
  <c r="E358" i="1"/>
  <c r="E359" i="1"/>
  <c r="E360" i="1"/>
  <c r="E361" i="1"/>
  <c r="E362" i="1"/>
  <c r="E363" i="1"/>
  <c r="E364" i="1"/>
  <c r="E365" i="1"/>
  <c r="E366" i="1"/>
  <c r="E367" i="1"/>
  <c r="Y367" i="1" s="1"/>
  <c r="E368" i="1"/>
  <c r="E369" i="1"/>
  <c r="E370" i="1"/>
  <c r="E371" i="1"/>
  <c r="Y371" i="1" s="1"/>
  <c r="E372" i="1"/>
  <c r="Y372" i="1" s="1"/>
  <c r="E373" i="1"/>
  <c r="E374" i="1"/>
  <c r="E375" i="1"/>
  <c r="E376" i="1"/>
  <c r="E377" i="1"/>
  <c r="E378" i="1"/>
  <c r="E379" i="1"/>
  <c r="E380" i="1"/>
  <c r="E381" i="1"/>
  <c r="E382" i="1"/>
  <c r="E383" i="1"/>
  <c r="E384" i="1"/>
  <c r="E385" i="1"/>
  <c r="E386" i="1"/>
  <c r="E387" i="1"/>
  <c r="Y387" i="1" s="1"/>
  <c r="E388" i="1"/>
  <c r="E389" i="1"/>
  <c r="E390" i="1"/>
  <c r="E391" i="1"/>
  <c r="E392" i="1"/>
  <c r="E393" i="1"/>
  <c r="E394" i="1"/>
  <c r="E395" i="1"/>
  <c r="E396" i="1"/>
  <c r="Y396" i="1" s="1"/>
  <c r="E397" i="1"/>
  <c r="E398" i="1"/>
  <c r="E399" i="1"/>
  <c r="E400" i="1"/>
  <c r="E401" i="1"/>
  <c r="E402" i="1"/>
  <c r="Y402" i="1" s="1"/>
  <c r="E403" i="1"/>
  <c r="E404" i="1"/>
  <c r="E405" i="1"/>
  <c r="E406" i="1"/>
  <c r="E407" i="1"/>
  <c r="E408" i="1"/>
  <c r="E409" i="1"/>
  <c r="E410" i="1"/>
  <c r="E411" i="1"/>
  <c r="E412" i="1"/>
  <c r="E413" i="1"/>
  <c r="E414" i="1"/>
  <c r="E415" i="1"/>
  <c r="E416" i="1"/>
  <c r="E417" i="1"/>
  <c r="E418" i="1"/>
  <c r="Y418" i="1" s="1"/>
  <c r="E419" i="1"/>
  <c r="E420" i="1"/>
  <c r="E421" i="1"/>
  <c r="E422" i="1"/>
  <c r="Y422" i="1" s="1"/>
  <c r="E423" i="1"/>
  <c r="E424" i="1"/>
  <c r="E425" i="1"/>
  <c r="E426" i="1"/>
  <c r="X393" i="1" l="1"/>
  <c r="X363" i="1"/>
  <c r="X360" i="1"/>
  <c r="X353" i="1"/>
  <c r="X352" i="1"/>
  <c r="X358" i="1"/>
  <c r="X338" i="1"/>
  <c r="X336" i="1"/>
  <c r="X330" i="1"/>
  <c r="X329" i="1"/>
  <c r="X328" i="1"/>
  <c r="X316" i="1"/>
  <c r="X300" i="1"/>
  <c r="X297" i="1"/>
  <c r="X294" i="1"/>
  <c r="X292" i="1"/>
  <c r="X402" i="1"/>
  <c r="X287" i="1"/>
  <c r="X396" i="1"/>
  <c r="X285" i="1"/>
  <c r="X395" i="1"/>
  <c r="X394" i="1"/>
  <c r="X382" i="1"/>
  <c r="X366" i="1"/>
  <c r="X397" i="1"/>
  <c r="X418" i="1"/>
  <c r="X388" i="1"/>
  <c r="X327" i="1"/>
  <c r="X386" i="1"/>
  <c r="X322" i="1"/>
  <c r="X374" i="1"/>
  <c r="X308" i="1"/>
  <c r="X373" i="1"/>
  <c r="X307" i="1"/>
  <c r="X372" i="1"/>
  <c r="X305" i="1"/>
  <c r="X351" i="1"/>
  <c r="X284" i="1"/>
  <c r="X424" i="1"/>
  <c r="X349" i="1"/>
  <c r="X283" i="1"/>
  <c r="X415" i="1"/>
  <c r="X342" i="1"/>
  <c r="X417" i="1"/>
  <c r="X344" i="1"/>
  <c r="X404" i="1"/>
  <c r="X341" i="1"/>
  <c r="V386" i="1"/>
  <c r="X414" i="1"/>
  <c r="X392" i="1"/>
  <c r="X370" i="1"/>
  <c r="X348" i="1"/>
  <c r="X326" i="1"/>
  <c r="X304" i="1"/>
  <c r="X282" i="1"/>
  <c r="X413" i="1"/>
  <c r="X391" i="1"/>
  <c r="X369" i="1"/>
  <c r="X347" i="1"/>
  <c r="X325" i="1"/>
  <c r="X303" i="1"/>
  <c r="X281" i="1"/>
  <c r="X375" i="1"/>
  <c r="X309" i="1"/>
  <c r="X286" i="1"/>
  <c r="Y286" i="1" s="1"/>
  <c r="X416" i="1"/>
  <c r="V317" i="1"/>
  <c r="V97" i="1"/>
  <c r="X412" i="1"/>
  <c r="X390" i="1"/>
  <c r="X368" i="1"/>
  <c r="X346" i="1"/>
  <c r="X324" i="1"/>
  <c r="X302" i="1"/>
  <c r="X419" i="1"/>
  <c r="X331" i="1"/>
  <c r="X350" i="1"/>
  <c r="X306" i="1"/>
  <c r="X411" i="1"/>
  <c r="X389" i="1"/>
  <c r="X367" i="1"/>
  <c r="X345" i="1"/>
  <c r="X323" i="1"/>
  <c r="X301" i="1"/>
  <c r="V249" i="1"/>
  <c r="X410" i="1"/>
  <c r="X409" i="1"/>
  <c r="X387" i="1"/>
  <c r="X365" i="1"/>
  <c r="X343" i="1"/>
  <c r="X321" i="1"/>
  <c r="X299" i="1"/>
  <c r="X408" i="1"/>
  <c r="X364" i="1"/>
  <c r="X320" i="1"/>
  <c r="X298" i="1"/>
  <c r="Y12" i="1"/>
  <c r="X407" i="1"/>
  <c r="X385" i="1"/>
  <c r="X319" i="1"/>
  <c r="X406" i="1"/>
  <c r="X384" i="1"/>
  <c r="X362" i="1"/>
  <c r="X340" i="1"/>
  <c r="X318" i="1"/>
  <c r="X296" i="1"/>
  <c r="X383" i="1"/>
  <c r="X361" i="1"/>
  <c r="X339" i="1"/>
  <c r="X317" i="1"/>
  <c r="X295" i="1"/>
  <c r="X426" i="1"/>
  <c r="X425" i="1"/>
  <c r="X403" i="1"/>
  <c r="X381" i="1"/>
  <c r="X359" i="1"/>
  <c r="X337" i="1"/>
  <c r="X315" i="1"/>
  <c r="X293" i="1"/>
  <c r="Y293" i="1" s="1"/>
  <c r="Y205" i="1"/>
  <c r="X380" i="1"/>
  <c r="X314" i="1"/>
  <c r="X423" i="1"/>
  <c r="X401" i="1"/>
  <c r="X379" i="1"/>
  <c r="X357" i="1"/>
  <c r="X335" i="1"/>
  <c r="X313" i="1"/>
  <c r="X291" i="1"/>
  <c r="X422" i="1"/>
  <c r="X400" i="1"/>
  <c r="X378" i="1"/>
  <c r="X356" i="1"/>
  <c r="X334" i="1"/>
  <c r="X312" i="1"/>
  <c r="X290" i="1"/>
  <c r="X421" i="1"/>
  <c r="X399" i="1"/>
  <c r="X377" i="1"/>
  <c r="X333" i="1"/>
  <c r="X311" i="1"/>
  <c r="X289" i="1"/>
  <c r="X420" i="1"/>
  <c r="X398" i="1"/>
  <c r="X376" i="1"/>
  <c r="X354" i="1"/>
  <c r="X332" i="1"/>
  <c r="X310" i="1"/>
  <c r="X288" i="1"/>
  <c r="V415" i="1"/>
  <c r="Y415" i="1" s="1"/>
  <c r="V393" i="1"/>
  <c r="Y393" i="1" s="1"/>
  <c r="V371" i="1"/>
  <c r="V349" i="1"/>
  <c r="Y349" i="1" s="1"/>
  <c r="V327" i="1"/>
  <c r="Y327" i="1" s="1"/>
  <c r="V305" i="1"/>
  <c r="Y305" i="1" s="1"/>
  <c r="V283" i="1"/>
  <c r="Y283" i="1" s="1"/>
  <c r="V261" i="1"/>
  <c r="Y261" i="1" s="1"/>
  <c r="V239" i="1"/>
  <c r="Y239" i="1" s="1"/>
  <c r="V217" i="1"/>
  <c r="Y217" i="1" s="1"/>
  <c r="V195" i="1"/>
  <c r="Y195" i="1" s="1"/>
  <c r="V173" i="1"/>
  <c r="Y173" i="1" s="1"/>
  <c r="V151" i="1"/>
  <c r="Y151" i="1" s="1"/>
  <c r="V129" i="1"/>
  <c r="Y129" i="1" s="1"/>
  <c r="V107" i="1"/>
  <c r="Y107" i="1" s="1"/>
  <c r="V85" i="1"/>
  <c r="Y85" i="1" s="1"/>
  <c r="V63" i="1"/>
  <c r="V41" i="1"/>
  <c r="V19" i="1"/>
  <c r="Y19" i="1" s="1"/>
  <c r="V315" i="1"/>
  <c r="Y315" i="1" s="1"/>
  <c r="V383" i="1"/>
  <c r="V105" i="1"/>
  <c r="Y105" i="1" s="1"/>
  <c r="V412" i="1"/>
  <c r="Y412" i="1" s="1"/>
  <c r="V390" i="1"/>
  <c r="Y390" i="1" s="1"/>
  <c r="V368" i="1"/>
  <c r="Y368" i="1" s="1"/>
  <c r="V346" i="1"/>
  <c r="V324" i="1"/>
  <c r="Y324" i="1" s="1"/>
  <c r="V302" i="1"/>
  <c r="Y302" i="1" s="1"/>
  <c r="V280" i="1"/>
  <c r="V258" i="1"/>
  <c r="V236" i="1"/>
  <c r="V214" i="1"/>
  <c r="V192" i="1"/>
  <c r="V170" i="1"/>
  <c r="Y170" i="1" s="1"/>
  <c r="V148" i="1"/>
  <c r="Y148" i="1" s="1"/>
  <c r="V126" i="1"/>
  <c r="V104" i="1"/>
  <c r="V82" i="1"/>
  <c r="V60" i="1"/>
  <c r="V38" i="1"/>
  <c r="V16" i="1"/>
  <c r="V379" i="1"/>
  <c r="Y379" i="1" s="1"/>
  <c r="V308" i="1"/>
  <c r="V244" i="1"/>
  <c r="Y244" i="1" s="1"/>
  <c r="V178" i="1"/>
  <c r="Y178" i="1" s="1"/>
  <c r="V88" i="1"/>
  <c r="Y88" i="1" s="1"/>
  <c r="V411" i="1"/>
  <c r="Y411" i="1" s="1"/>
  <c r="V389" i="1"/>
  <c r="Y389" i="1" s="1"/>
  <c r="V367" i="1"/>
  <c r="V345" i="1"/>
  <c r="V323" i="1"/>
  <c r="V301" i="1"/>
  <c r="V279" i="1"/>
  <c r="V257" i="1"/>
  <c r="V235" i="1"/>
  <c r="V213" i="1"/>
  <c r="V191" i="1"/>
  <c r="Y191" i="1" s="1"/>
  <c r="V169" i="1"/>
  <c r="V147" i="1"/>
  <c r="V125" i="1"/>
  <c r="Y125" i="1" s="1"/>
  <c r="V103" i="1"/>
  <c r="V81" i="1"/>
  <c r="V59" i="1"/>
  <c r="V37" i="1"/>
  <c r="V15" i="1"/>
  <c r="Y15" i="1" s="1"/>
  <c r="V374" i="1"/>
  <c r="V306" i="1"/>
  <c r="Y306" i="1" s="1"/>
  <c r="V243" i="1"/>
  <c r="V177" i="1"/>
  <c r="Y177" i="1" s="1"/>
  <c r="V83" i="1"/>
  <c r="Y83" i="1" s="1"/>
  <c r="V247" i="1"/>
  <c r="V410" i="1"/>
  <c r="Y410" i="1" s="1"/>
  <c r="V388" i="1"/>
  <c r="Y388" i="1" s="1"/>
  <c r="V366" i="1"/>
  <c r="Y366" i="1" s="1"/>
  <c r="V344" i="1"/>
  <c r="V322" i="1"/>
  <c r="V300" i="1"/>
  <c r="Y300" i="1" s="1"/>
  <c r="V278" i="1"/>
  <c r="Y278" i="1" s="1"/>
  <c r="V256" i="1"/>
  <c r="Y256" i="1" s="1"/>
  <c r="V234" i="1"/>
  <c r="Y234" i="1" s="1"/>
  <c r="V212" i="1"/>
  <c r="Y212" i="1" s="1"/>
  <c r="V190" i="1"/>
  <c r="Y190" i="1" s="1"/>
  <c r="V168" i="1"/>
  <c r="Y168" i="1" s="1"/>
  <c r="V146" i="1"/>
  <c r="Y146" i="1" s="1"/>
  <c r="V124" i="1"/>
  <c r="Y124" i="1" s="1"/>
  <c r="V102" i="1"/>
  <c r="Y102" i="1" s="1"/>
  <c r="V80" i="1"/>
  <c r="Y80" i="1" s="1"/>
  <c r="V58" i="1"/>
  <c r="Y58" i="1" s="1"/>
  <c r="V36" i="1"/>
  <c r="V14" i="1"/>
  <c r="V372" i="1"/>
  <c r="V303" i="1"/>
  <c r="Y303" i="1" s="1"/>
  <c r="V242" i="1"/>
  <c r="Y242" i="1" s="1"/>
  <c r="V176" i="1"/>
  <c r="Y176" i="1" s="1"/>
  <c r="V75" i="1"/>
  <c r="Y75" i="1" s="1"/>
  <c r="V392" i="1"/>
  <c r="Y392" i="1" s="1"/>
  <c r="V304" i="1"/>
  <c r="Y304" i="1" s="1"/>
  <c r="V40" i="1"/>
  <c r="V90" i="1"/>
  <c r="V89" i="1"/>
  <c r="Y89" i="1" s="1"/>
  <c r="V409" i="1"/>
  <c r="V387" i="1"/>
  <c r="V365" i="1"/>
  <c r="V343" i="1"/>
  <c r="Y343" i="1" s="1"/>
  <c r="V321" i="1"/>
  <c r="Y321" i="1" s="1"/>
  <c r="V299" i="1"/>
  <c r="Y299" i="1" s="1"/>
  <c r="V277" i="1"/>
  <c r="Y277" i="1" s="1"/>
  <c r="V255" i="1"/>
  <c r="V233" i="1"/>
  <c r="V211" i="1"/>
  <c r="V189" i="1"/>
  <c r="Y189" i="1" s="1"/>
  <c r="V167" i="1"/>
  <c r="Y167" i="1" s="1"/>
  <c r="V145" i="1"/>
  <c r="Y145" i="1" s="1"/>
  <c r="V123" i="1"/>
  <c r="V101" i="1"/>
  <c r="Y101" i="1" s="1"/>
  <c r="V79" i="1"/>
  <c r="Y79" i="1" s="1"/>
  <c r="V57" i="1"/>
  <c r="Y57" i="1" s="1"/>
  <c r="V35" i="1"/>
  <c r="Y35" i="1" s="1"/>
  <c r="V13" i="1"/>
  <c r="V369" i="1"/>
  <c r="Y369" i="1" s="1"/>
  <c r="V298" i="1"/>
  <c r="V238" i="1"/>
  <c r="V171" i="1"/>
  <c r="V68" i="1"/>
  <c r="V106" i="1"/>
  <c r="Y106" i="1" s="1"/>
  <c r="V245" i="1"/>
  <c r="V276" i="1"/>
  <c r="Y276" i="1" s="1"/>
  <c r="V254" i="1"/>
  <c r="V232" i="1"/>
  <c r="Y232" i="1" s="1"/>
  <c r="V210" i="1"/>
  <c r="Y210" i="1" s="1"/>
  <c r="V188" i="1"/>
  <c r="Y188" i="1" s="1"/>
  <c r="V166" i="1"/>
  <c r="Y166" i="1" s="1"/>
  <c r="V144" i="1"/>
  <c r="Y144" i="1" s="1"/>
  <c r="V122" i="1"/>
  <c r="Y122" i="1" s="1"/>
  <c r="V100" i="1"/>
  <c r="Y100" i="1" s="1"/>
  <c r="V78" i="1"/>
  <c r="Y78" i="1" s="1"/>
  <c r="V56" i="1"/>
  <c r="V34" i="1"/>
  <c r="Y34" i="1" s="1"/>
  <c r="V364" i="1"/>
  <c r="Y364" i="1" s="1"/>
  <c r="V295" i="1"/>
  <c r="Y295" i="1" s="1"/>
  <c r="V237" i="1"/>
  <c r="Y237" i="1" s="1"/>
  <c r="V163" i="1"/>
  <c r="Y163" i="1" s="1"/>
  <c r="V67" i="1"/>
  <c r="Y67" i="1" s="1"/>
  <c r="V348" i="1"/>
  <c r="Y348" i="1" s="1"/>
  <c r="V172" i="1"/>
  <c r="Y172" i="1" s="1"/>
  <c r="V84" i="1"/>
  <c r="Y84" i="1" s="1"/>
  <c r="V193" i="1"/>
  <c r="V381" i="1"/>
  <c r="V313" i="1"/>
  <c r="Y313" i="1" s="1"/>
  <c r="V185" i="1"/>
  <c r="Y185" i="1" s="1"/>
  <c r="V407" i="1"/>
  <c r="Y407" i="1" s="1"/>
  <c r="V385" i="1"/>
  <c r="V363" i="1"/>
  <c r="V341" i="1"/>
  <c r="V319" i="1"/>
  <c r="V297" i="1"/>
  <c r="Y297" i="1" s="1"/>
  <c r="V275" i="1"/>
  <c r="Y275" i="1" s="1"/>
  <c r="V253" i="1"/>
  <c r="Y253" i="1" s="1"/>
  <c r="V231" i="1"/>
  <c r="Y231" i="1" s="1"/>
  <c r="V209" i="1"/>
  <c r="Y209" i="1" s="1"/>
  <c r="V187" i="1"/>
  <c r="Y187" i="1" s="1"/>
  <c r="V165" i="1"/>
  <c r="Y165" i="1" s="1"/>
  <c r="V143" i="1"/>
  <c r="Y143" i="1" s="1"/>
  <c r="V121" i="1"/>
  <c r="V99" i="1"/>
  <c r="Y99" i="1" s="1"/>
  <c r="V77" i="1"/>
  <c r="Y77" i="1" s="1"/>
  <c r="V55" i="1"/>
  <c r="Y55" i="1" s="1"/>
  <c r="V33" i="1"/>
  <c r="Y33" i="1" s="1"/>
  <c r="V11" i="1"/>
  <c r="Y11" i="1" s="1"/>
  <c r="V361" i="1"/>
  <c r="V282" i="1"/>
  <c r="V230" i="1"/>
  <c r="Y230" i="1" s="1"/>
  <c r="V156" i="1"/>
  <c r="Y156" i="1" s="1"/>
  <c r="V66" i="1"/>
  <c r="Y66" i="1" s="1"/>
  <c r="V128" i="1"/>
  <c r="V406" i="1"/>
  <c r="Y406" i="1" s="1"/>
  <c r="V384" i="1"/>
  <c r="Y384" i="1" s="1"/>
  <c r="V362" i="1"/>
  <c r="Y362" i="1" s="1"/>
  <c r="V340" i="1"/>
  <c r="Y340" i="1" s="1"/>
  <c r="V318" i="1"/>
  <c r="Y318" i="1" s="1"/>
  <c r="V296" i="1"/>
  <c r="Y296" i="1" s="1"/>
  <c r="V186" i="1"/>
  <c r="V164" i="1"/>
  <c r="Y164" i="1" s="1"/>
  <c r="V142" i="1"/>
  <c r="Y142" i="1" s="1"/>
  <c r="V120" i="1"/>
  <c r="Y120" i="1" s="1"/>
  <c r="V98" i="1"/>
  <c r="Y98" i="1" s="1"/>
  <c r="V76" i="1"/>
  <c r="V54" i="1"/>
  <c r="V32" i="1"/>
  <c r="Y32" i="1" s="1"/>
  <c r="V10" i="1"/>
  <c r="V359" i="1"/>
  <c r="Y359" i="1" s="1"/>
  <c r="V281" i="1"/>
  <c r="Y281" i="1" s="1"/>
  <c r="V229" i="1"/>
  <c r="V155" i="1"/>
  <c r="Y155" i="1" s="1"/>
  <c r="V61" i="1"/>
  <c r="Y61" i="1" s="1"/>
  <c r="V425" i="1"/>
  <c r="V357" i="1"/>
  <c r="Y357" i="1" s="1"/>
  <c r="V274" i="1"/>
  <c r="Y274" i="1" s="1"/>
  <c r="V227" i="1"/>
  <c r="Y227" i="1" s="1"/>
  <c r="V154" i="1"/>
  <c r="Y154" i="1" s="1"/>
  <c r="V53" i="1"/>
  <c r="Y53" i="1" s="1"/>
  <c r="V426" i="1"/>
  <c r="Y426" i="1" s="1"/>
  <c r="V404" i="1"/>
  <c r="Y404" i="1" s="1"/>
  <c r="V382" i="1"/>
  <c r="Y382" i="1" s="1"/>
  <c r="V360" i="1"/>
  <c r="V338" i="1"/>
  <c r="V316" i="1"/>
  <c r="Y316" i="1" s="1"/>
  <c r="V294" i="1"/>
  <c r="Y294" i="1" s="1"/>
  <c r="V272" i="1"/>
  <c r="V250" i="1"/>
  <c r="Y250" i="1" s="1"/>
  <c r="V228" i="1"/>
  <c r="Y228" i="1" s="1"/>
  <c r="V206" i="1"/>
  <c r="V184" i="1"/>
  <c r="Y184" i="1" s="1"/>
  <c r="V162" i="1"/>
  <c r="Y162" i="1" s="1"/>
  <c r="V140" i="1"/>
  <c r="Y140" i="1" s="1"/>
  <c r="V118" i="1"/>
  <c r="V96" i="1"/>
  <c r="Y96" i="1" s="1"/>
  <c r="V74" i="1"/>
  <c r="Y74" i="1" s="1"/>
  <c r="V52" i="1"/>
  <c r="V30" i="1"/>
  <c r="Y30" i="1" s="1"/>
  <c r="V8" i="1"/>
  <c r="V423" i="1"/>
  <c r="Y423" i="1" s="1"/>
  <c r="V352" i="1"/>
  <c r="Y352" i="1" s="1"/>
  <c r="V273" i="1"/>
  <c r="Y273" i="1" s="1"/>
  <c r="V225" i="1"/>
  <c r="V149" i="1"/>
  <c r="Y149" i="1" s="1"/>
  <c r="V46" i="1"/>
  <c r="V183" i="1"/>
  <c r="V161" i="1"/>
  <c r="V139" i="1"/>
  <c r="V117" i="1"/>
  <c r="V95" i="1"/>
  <c r="V73" i="1"/>
  <c r="V51" i="1"/>
  <c r="Y51" i="1" s="1"/>
  <c r="V29" i="1"/>
  <c r="V7" i="1"/>
  <c r="V418" i="1"/>
  <c r="V350" i="1"/>
  <c r="Y350" i="1" s="1"/>
  <c r="V271" i="1"/>
  <c r="Y271" i="1" s="1"/>
  <c r="V223" i="1"/>
  <c r="Y223" i="1" s="1"/>
  <c r="V141" i="1"/>
  <c r="V45" i="1"/>
  <c r="V424" i="1"/>
  <c r="Y424" i="1" s="1"/>
  <c r="V402" i="1"/>
  <c r="V380" i="1"/>
  <c r="V358" i="1"/>
  <c r="Y358" i="1" s="1"/>
  <c r="V336" i="1"/>
  <c r="Y336" i="1" s="1"/>
  <c r="V314" i="1"/>
  <c r="Y314" i="1" s="1"/>
  <c r="V292" i="1"/>
  <c r="Y292" i="1" s="1"/>
  <c r="V270" i="1"/>
  <c r="Y270" i="1" s="1"/>
  <c r="V248" i="1"/>
  <c r="Y248" i="1" s="1"/>
  <c r="V226" i="1"/>
  <c r="Y226" i="1" s="1"/>
  <c r="V204" i="1"/>
  <c r="V182" i="1"/>
  <c r="V160" i="1"/>
  <c r="Y160" i="1" s="1"/>
  <c r="V138" i="1"/>
  <c r="Y138" i="1" s="1"/>
  <c r="V116" i="1"/>
  <c r="Y116" i="1" s="1"/>
  <c r="V94" i="1"/>
  <c r="Y94" i="1" s="1"/>
  <c r="V72" i="1"/>
  <c r="Y72" i="1" s="1"/>
  <c r="V50" i="1"/>
  <c r="Y50" i="1" s="1"/>
  <c r="V28" i="1"/>
  <c r="V6" i="1"/>
  <c r="Y6" i="1" s="1"/>
  <c r="V416" i="1"/>
  <c r="Y416" i="1" s="1"/>
  <c r="V347" i="1"/>
  <c r="Y347" i="1" s="1"/>
  <c r="V269" i="1"/>
  <c r="V222" i="1"/>
  <c r="Y222" i="1" s="1"/>
  <c r="V134" i="1"/>
  <c r="Y134" i="1" s="1"/>
  <c r="V44" i="1"/>
  <c r="Y44" i="1" s="1"/>
  <c r="V291" i="1"/>
  <c r="Y291" i="1" s="1"/>
  <c r="V203" i="1"/>
  <c r="Y203" i="1" s="1"/>
  <c r="V181" i="1"/>
  <c r="Y181" i="1" s="1"/>
  <c r="V159" i="1"/>
  <c r="Y159" i="1" s="1"/>
  <c r="V137" i="1"/>
  <c r="V115" i="1"/>
  <c r="V93" i="1"/>
  <c r="V71" i="1"/>
  <c r="V49" i="1"/>
  <c r="V27" i="1"/>
  <c r="V5" i="1"/>
  <c r="V413" i="1"/>
  <c r="V342" i="1"/>
  <c r="Y342" i="1" s="1"/>
  <c r="V267" i="1"/>
  <c r="Y267" i="1" s="1"/>
  <c r="V221" i="1"/>
  <c r="Y221" i="1" s="1"/>
  <c r="V133" i="1"/>
  <c r="V39" i="1"/>
  <c r="Y39" i="1" s="1"/>
  <c r="V198" i="1"/>
  <c r="Y198" i="1" s="1"/>
  <c r="V414" i="1"/>
  <c r="Y414" i="1" s="1"/>
  <c r="V326" i="1"/>
  <c r="V150" i="1"/>
  <c r="Y150" i="1" s="1"/>
  <c r="V62" i="1"/>
  <c r="Y62" i="1" s="1"/>
  <c r="V422" i="1"/>
  <c r="V400" i="1"/>
  <c r="Y400" i="1" s="1"/>
  <c r="V378" i="1"/>
  <c r="Y378" i="1" s="1"/>
  <c r="V356" i="1"/>
  <c r="Y356" i="1" s="1"/>
  <c r="V334" i="1"/>
  <c r="Y334" i="1" s="1"/>
  <c r="V312" i="1"/>
  <c r="Y312" i="1" s="1"/>
  <c r="V290" i="1"/>
  <c r="V268" i="1"/>
  <c r="Y268" i="1" s="1"/>
  <c r="V246" i="1"/>
  <c r="V224" i="1"/>
  <c r="V202" i="1"/>
  <c r="V180" i="1"/>
  <c r="V158" i="1"/>
  <c r="Y158" i="1" s="1"/>
  <c r="V136" i="1"/>
  <c r="Y136" i="1" s="1"/>
  <c r="V114" i="1"/>
  <c r="Y114" i="1" s="1"/>
  <c r="V92" i="1"/>
  <c r="V70" i="1"/>
  <c r="V48" i="1"/>
  <c r="V26" i="1"/>
  <c r="V4" i="1"/>
  <c r="V408" i="1"/>
  <c r="Y408" i="1" s="1"/>
  <c r="V339" i="1"/>
  <c r="V266" i="1"/>
  <c r="Y266" i="1" s="1"/>
  <c r="V220" i="1"/>
  <c r="Y220" i="1" s="1"/>
  <c r="V132" i="1"/>
  <c r="Y132" i="1" s="1"/>
  <c r="V31" i="1"/>
  <c r="Y31" i="1" s="1"/>
  <c r="V421" i="1"/>
  <c r="V399" i="1"/>
  <c r="V377" i="1"/>
  <c r="Y377" i="1" s="1"/>
  <c r="V355" i="1"/>
  <c r="Y355" i="1" s="1"/>
  <c r="V333" i="1"/>
  <c r="Y333" i="1" s="1"/>
  <c r="V311" i="1"/>
  <c r="Y311" i="1" s="1"/>
  <c r="V289" i="1"/>
  <c r="Y289" i="1" s="1"/>
  <c r="V201" i="1"/>
  <c r="Y201" i="1" s="1"/>
  <c r="V179" i="1"/>
  <c r="V157" i="1"/>
  <c r="V135" i="1"/>
  <c r="V113" i="1"/>
  <c r="Y113" i="1" s="1"/>
  <c r="V91" i="1"/>
  <c r="Y91" i="1" s="1"/>
  <c r="V69" i="1"/>
  <c r="Y69" i="1" s="1"/>
  <c r="V47" i="1"/>
  <c r="Y47" i="1" s="1"/>
  <c r="V25" i="1"/>
  <c r="Y25" i="1" s="1"/>
  <c r="V3" i="1"/>
  <c r="Y3" i="1" s="1"/>
  <c r="V405" i="1"/>
  <c r="Y405" i="1" s="1"/>
  <c r="V337" i="1"/>
  <c r="Y337" i="1" s="1"/>
  <c r="V265" i="1"/>
  <c r="Y265" i="1" s="1"/>
  <c r="V216" i="1"/>
  <c r="Y216" i="1" s="1"/>
  <c r="V127" i="1"/>
  <c r="Y127" i="1" s="1"/>
  <c r="V24" i="1"/>
  <c r="Y24" i="1" s="1"/>
  <c r="V370" i="1"/>
  <c r="Y370" i="1" s="1"/>
  <c r="V194" i="1"/>
  <c r="V18" i="1"/>
  <c r="V420" i="1"/>
  <c r="V398" i="1"/>
  <c r="Y398" i="1" s="1"/>
  <c r="V376" i="1"/>
  <c r="V354" i="1"/>
  <c r="V332" i="1"/>
  <c r="V310" i="1"/>
  <c r="V288" i="1"/>
  <c r="Y288" i="1" s="1"/>
  <c r="V2" i="1"/>
  <c r="Y2" i="1" s="1"/>
  <c r="V403" i="1"/>
  <c r="V335" i="1"/>
  <c r="Y335" i="1" s="1"/>
  <c r="V264" i="1"/>
  <c r="Y264" i="1" s="1"/>
  <c r="V215" i="1"/>
  <c r="Y215" i="1" s="1"/>
  <c r="V119" i="1"/>
  <c r="V23" i="1"/>
  <c r="Y23" i="1" s="1"/>
  <c r="V419" i="1"/>
  <c r="Y419" i="1" s="1"/>
  <c r="V397" i="1"/>
  <c r="V375" i="1"/>
  <c r="Y375" i="1" s="1"/>
  <c r="V353" i="1"/>
  <c r="Y353" i="1" s="1"/>
  <c r="V331" i="1"/>
  <c r="Y331" i="1" s="1"/>
  <c r="V309" i="1"/>
  <c r="V287" i="1"/>
  <c r="Y287" i="1" s="1"/>
  <c r="V401" i="1"/>
  <c r="Y401" i="1" s="1"/>
  <c r="V330" i="1"/>
  <c r="Y330" i="1" s="1"/>
  <c r="V260" i="1"/>
  <c r="V208" i="1"/>
  <c r="V112" i="1"/>
  <c r="V22" i="1"/>
  <c r="Y22" i="1" s="1"/>
  <c r="V396" i="1"/>
  <c r="V328" i="1"/>
  <c r="Y328" i="1" s="1"/>
  <c r="V259" i="1"/>
  <c r="V207" i="1"/>
  <c r="Y207" i="1" s="1"/>
  <c r="V111" i="1"/>
  <c r="Y111" i="1" s="1"/>
  <c r="V17" i="1"/>
  <c r="V417" i="1"/>
  <c r="V395" i="1"/>
  <c r="Y395" i="1" s="1"/>
  <c r="V373" i="1"/>
  <c r="Y373" i="1" s="1"/>
  <c r="V351" i="1"/>
  <c r="V329" i="1"/>
  <c r="Y329" i="1" s="1"/>
  <c r="V307" i="1"/>
  <c r="Y307" i="1" s="1"/>
  <c r="V285" i="1"/>
  <c r="Y285" i="1" s="1"/>
  <c r="V263" i="1"/>
  <c r="Y263" i="1" s="1"/>
  <c r="V241" i="1"/>
  <c r="V219" i="1"/>
  <c r="Y219" i="1" s="1"/>
  <c r="V197" i="1"/>
  <c r="Y197" i="1" s="1"/>
  <c r="V175" i="1"/>
  <c r="V153" i="1"/>
  <c r="Y153" i="1" s="1"/>
  <c r="V131" i="1"/>
  <c r="V109" i="1"/>
  <c r="Y109" i="1" s="1"/>
  <c r="V87" i="1"/>
  <c r="V65" i="1"/>
  <c r="Y65" i="1" s="1"/>
  <c r="V43" i="1"/>
  <c r="Y43" i="1" s="1"/>
  <c r="V21" i="1"/>
  <c r="Y21" i="1" s="1"/>
  <c r="V394" i="1"/>
  <c r="Y394" i="1" s="1"/>
  <c r="V325" i="1"/>
  <c r="Y325" i="1" s="1"/>
  <c r="V252" i="1"/>
  <c r="Y252" i="1" s="1"/>
  <c r="V200" i="1"/>
  <c r="Y200" i="1" s="1"/>
  <c r="V110" i="1"/>
  <c r="V9" i="1"/>
  <c r="Y9" i="1" s="1"/>
  <c r="V284" i="1"/>
  <c r="Y284" i="1" s="1"/>
  <c r="V262" i="1"/>
  <c r="V240" i="1"/>
  <c r="Y240" i="1" s="1"/>
  <c r="V218" i="1"/>
  <c r="Y218" i="1" s="1"/>
  <c r="V196" i="1"/>
  <c r="Y196" i="1" s="1"/>
  <c r="V174" i="1"/>
  <c r="Y174" i="1" s="1"/>
  <c r="V152" i="1"/>
  <c r="V130" i="1"/>
  <c r="Y130" i="1" s="1"/>
  <c r="V108" i="1"/>
  <c r="Y108" i="1" s="1"/>
  <c r="V86" i="1"/>
  <c r="V64" i="1"/>
  <c r="Y64" i="1" s="1"/>
  <c r="V42" i="1"/>
  <c r="V20" i="1"/>
  <c r="V391" i="1"/>
  <c r="Y391" i="1" s="1"/>
  <c r="V320" i="1"/>
  <c r="Y320" i="1" s="1"/>
  <c r="V251" i="1"/>
  <c r="Y251" i="1" s="1"/>
  <c r="V199" i="1"/>
  <c r="Y199" i="1" s="1"/>
  <c r="Y157" i="1" l="1"/>
  <c r="Y63" i="1"/>
  <c r="Y118" i="1"/>
  <c r="Y254" i="1"/>
  <c r="Y193" i="1"/>
  <c r="Y68" i="1"/>
  <c r="Y171" i="1"/>
  <c r="Y409" i="1"/>
  <c r="Y135" i="1"/>
  <c r="Y260" i="1"/>
  <c r="Y238" i="1"/>
  <c r="Y249" i="1"/>
  <c r="Y179" i="1"/>
  <c r="Y290" i="1"/>
  <c r="Y93" i="1"/>
  <c r="Y204" i="1"/>
  <c r="Y90" i="1"/>
  <c r="Y137" i="1"/>
  <c r="Y161" i="1"/>
  <c r="Y344" i="1"/>
  <c r="Y279" i="1"/>
  <c r="Y236" i="1"/>
  <c r="Y301" i="1"/>
  <c r="Y258" i="1"/>
  <c r="Y360" i="1"/>
  <c r="Y186" i="1"/>
  <c r="Y269" i="1"/>
  <c r="Y48" i="1"/>
  <c r="Y183" i="1"/>
  <c r="Y262" i="1"/>
  <c r="Y119" i="1"/>
  <c r="Y380" i="1"/>
  <c r="Y417" i="1"/>
  <c r="Y141" i="1"/>
  <c r="Y52" i="1"/>
  <c r="Y363" i="1"/>
  <c r="Y233" i="1"/>
  <c r="Y182" i="1"/>
  <c r="Y319" i="1"/>
  <c r="Y194" i="1"/>
  <c r="Y365" i="1"/>
  <c r="Y59" i="1"/>
  <c r="Y38" i="1"/>
  <c r="Y341" i="1"/>
  <c r="Y16" i="1"/>
  <c r="Y81" i="1"/>
  <c r="Y229" i="1"/>
  <c r="Y403" i="1"/>
  <c r="Y37" i="1"/>
  <c r="Y310" i="1"/>
  <c r="Y20" i="1"/>
  <c r="Y87" i="1"/>
  <c r="Y332" i="1"/>
  <c r="Y282" i="1"/>
  <c r="Y103" i="1"/>
  <c r="Y60" i="1"/>
  <c r="Y42" i="1"/>
  <c r="Y354" i="1"/>
  <c r="Y180" i="1"/>
  <c r="Y413" i="1"/>
  <c r="Y7" i="1"/>
  <c r="Y361" i="1"/>
  <c r="Y381" i="1"/>
  <c r="Y131" i="1"/>
  <c r="Y208" i="1"/>
  <c r="Y376" i="1"/>
  <c r="Y202" i="1"/>
  <c r="Y5" i="1"/>
  <c r="Y29" i="1"/>
  <c r="Y147" i="1"/>
  <c r="Y104" i="1"/>
  <c r="Y339" i="1"/>
  <c r="Y45" i="1"/>
  <c r="Y374" i="1"/>
  <c r="Y70" i="1"/>
  <c r="Y385" i="1"/>
  <c r="Y420" i="1"/>
  <c r="Y246" i="1"/>
  <c r="Y49" i="1"/>
  <c r="Y73" i="1"/>
  <c r="Y421" i="1"/>
  <c r="Y425" i="1"/>
  <c r="Y86" i="1"/>
  <c r="Y27" i="1"/>
  <c r="Y126" i="1"/>
  <c r="Y175" i="1"/>
  <c r="Y18" i="1"/>
  <c r="Y95" i="1"/>
  <c r="Y54" i="1"/>
  <c r="Y152" i="1"/>
  <c r="Y117" i="1"/>
  <c r="Y272" i="1"/>
  <c r="Y76" i="1"/>
  <c r="Y298" i="1"/>
  <c r="Y235" i="1"/>
  <c r="Y192" i="1"/>
  <c r="Y317" i="1"/>
  <c r="Y383" i="1"/>
  <c r="Y133" i="1"/>
  <c r="Y224" i="1"/>
  <c r="Y10" i="1"/>
  <c r="Y169" i="1"/>
  <c r="Y71" i="1"/>
  <c r="Y309" i="1"/>
  <c r="Y399" i="1"/>
  <c r="Y115" i="1"/>
  <c r="Y139" i="1"/>
  <c r="Y40" i="1"/>
  <c r="Y322" i="1"/>
  <c r="Y257" i="1"/>
  <c r="Y214" i="1"/>
  <c r="Y386" i="1"/>
  <c r="Y397" i="1"/>
  <c r="Y225" i="1"/>
  <c r="Y56" i="1"/>
  <c r="Y247" i="1"/>
  <c r="Y4" i="1"/>
  <c r="Y14" i="1"/>
  <c r="Y243" i="1"/>
  <c r="Y26" i="1"/>
</calcChain>
</file>

<file path=xl/sharedStrings.xml><?xml version="1.0" encoding="utf-8"?>
<sst xmlns="http://schemas.openxmlformats.org/spreadsheetml/2006/main" count="50017" uniqueCount="23734">
  <si>
    <t>Teamleader ID</t>
  </si>
  <si>
    <t>Naam</t>
  </si>
  <si>
    <t>Straat</t>
  </si>
  <si>
    <t>Huisnummer</t>
  </si>
  <si>
    <t>Postcode</t>
  </si>
  <si>
    <t>Stad</t>
  </si>
  <si>
    <t>Land</t>
  </si>
  <si>
    <t>Taal</t>
  </si>
  <si>
    <t>Btw-nummer</t>
  </si>
  <si>
    <t>E-mailadres</t>
  </si>
  <si>
    <t>Website</t>
  </si>
  <si>
    <t>Bedrijfsvorm</t>
  </si>
  <si>
    <t>Telefoon</t>
  </si>
  <si>
    <t>Tags</t>
  </si>
  <si>
    <t>Accountmanager</t>
  </si>
  <si>
    <t>Commercial lead</t>
  </si>
  <si>
    <t>Provincie</t>
  </si>
  <si>
    <t>(Inter)Gamma</t>
  </si>
  <si>
    <t>BE</t>
  </si>
  <si>
    <t>NL</t>
  </si>
  <si>
    <t>Thomas Verplancke</t>
  </si>
  <si>
    <t>1</t>
  </si>
  <si>
    <t>3D Systems</t>
  </si>
  <si>
    <t>Ambachtenlaan</t>
  </si>
  <si>
    <t>21-04</t>
  </si>
  <si>
    <t>3001</t>
  </si>
  <si>
    <t>Leuven</t>
  </si>
  <si>
    <t>Key account</t>
  </si>
  <si>
    <t>Vanessa Bolsens</t>
  </si>
  <si>
    <t>Vlaams-Brabant</t>
  </si>
  <si>
    <t>A.S.Z. Ziekenhuis</t>
  </si>
  <si>
    <t>Merestraat</t>
  </si>
  <si>
    <t>80</t>
  </si>
  <si>
    <t>9300</t>
  </si>
  <si>
    <t>Aalst</t>
  </si>
  <si>
    <t>lien.spitaels@asz.be</t>
  </si>
  <si>
    <t>www.asz.be</t>
  </si>
  <si>
    <t>+32 53 76 67 57</t>
  </si>
  <si>
    <t>Public sector</t>
  </si>
  <si>
    <t>Wim Morbee</t>
  </si>
  <si>
    <t>Oost-Vlaanderen</t>
  </si>
  <si>
    <t>ABN AMRO</t>
  </si>
  <si>
    <t>Laura Alexander</t>
  </si>
  <si>
    <t>ABVV Limburg</t>
  </si>
  <si>
    <t>Abylsen</t>
  </si>
  <si>
    <t>Louizalaan</t>
  </si>
  <si>
    <t>140</t>
  </si>
  <si>
    <t>1050</t>
  </si>
  <si>
    <t>Brussel (Elsene)</t>
  </si>
  <si>
    <t>david.engelen@houseofhr.com</t>
  </si>
  <si>
    <t>www.abylsen.com</t>
  </si>
  <si>
    <t>Brussel</t>
  </si>
  <si>
    <t>Accent</t>
  </si>
  <si>
    <t>Ackermans &amp; Van Haaren</t>
  </si>
  <si>
    <t>2000</t>
  </si>
  <si>
    <t>https://www.avh.be</t>
  </si>
  <si>
    <t>Karen Breugelmans</t>
  </si>
  <si>
    <t>ACV Nationaal</t>
  </si>
  <si>
    <t>Haachtsesteenweg</t>
  </si>
  <si>
    <t>579</t>
  </si>
  <si>
    <t>1031</t>
  </si>
  <si>
    <t>Schaarbeek</t>
  </si>
  <si>
    <t>https://www.hetacv.be/</t>
  </si>
  <si>
    <t>ACV Provincie Antwerpen</t>
  </si>
  <si>
    <t>Nationalestraat</t>
  </si>
  <si>
    <t>111</t>
  </si>
  <si>
    <t>Antwerpen</t>
  </si>
  <si>
    <t>https://www.hetacv.be/acv-antwerpen</t>
  </si>
  <si>
    <t>+32 3 222 71 51</t>
  </si>
  <si>
    <t>ADECCO</t>
  </si>
  <si>
    <t>Noordkustlaan</t>
  </si>
  <si>
    <t>16B</t>
  </si>
  <si>
    <t>1702</t>
  </si>
  <si>
    <t>Dilbeek</t>
  </si>
  <si>
    <t>https://www.adecco.be</t>
  </si>
  <si>
    <t>+32 2 583 91 11</t>
  </si>
  <si>
    <t>AE</t>
  </si>
  <si>
    <t>AG Stedelijk Onderwijs Antwerpen</t>
  </si>
  <si>
    <t>Agentschap inburgering en integratie</t>
  </si>
  <si>
    <t>Agentschap Innoveren en Ondernemen</t>
  </si>
  <si>
    <t>AGFA Group</t>
  </si>
  <si>
    <t>Agidens (vroegere Egemin)</t>
  </si>
  <si>
    <t>Agricord</t>
  </si>
  <si>
    <t>Agrifirm (Nuscience)</t>
  </si>
  <si>
    <t>Aisbl Medtech Europe</t>
  </si>
  <si>
    <t>Rue Joseph Ii</t>
  </si>
  <si>
    <t>40/3</t>
  </si>
  <si>
    <t>1000</t>
  </si>
  <si>
    <t>FR</t>
  </si>
  <si>
    <t>BE 0508.570.208</t>
  </si>
  <si>
    <t>f.weiler@medtecheurope.org</t>
  </si>
  <si>
    <t>https://www.medtecheurope.org/</t>
  </si>
  <si>
    <t>Alcomotive (Astara)</t>
  </si>
  <si>
    <t>ALD Automotive</t>
  </si>
  <si>
    <t>Allianz</t>
  </si>
  <si>
    <t>Benoît Vaillant</t>
  </si>
  <si>
    <t>Alter Pharma</t>
  </si>
  <si>
    <t>Aluvision</t>
  </si>
  <si>
    <t>annelies@aluvision.com</t>
  </si>
  <si>
    <t>www.aluvision.com</t>
  </si>
  <si>
    <t>Antea Group</t>
  </si>
  <si>
    <t>Aquafin</t>
  </si>
  <si>
    <t>Dijkstraat</t>
  </si>
  <si>
    <t>8</t>
  </si>
  <si>
    <t>2630</t>
  </si>
  <si>
    <t>Aartselaar</t>
  </si>
  <si>
    <t>https://www.aquafin.be/nl-be/particulieren</t>
  </si>
  <si>
    <t>+32 3 450 45 11</t>
  </si>
  <si>
    <t>Aquasecurity</t>
  </si>
  <si>
    <t>laura.saelens@aquasecurity.be</t>
  </si>
  <si>
    <t>www.aquasecurity.be</t>
  </si>
  <si>
    <t>Jan Van Weverberg</t>
  </si>
  <si>
    <t>Argenta</t>
  </si>
  <si>
    <t>Argo Law</t>
  </si>
  <si>
    <t>Arktos</t>
  </si>
  <si>
    <t>ASBL Cliniques Universitaires Saint-Luc</t>
  </si>
  <si>
    <t>Avenue Hippocrate</t>
  </si>
  <si>
    <t>10</t>
  </si>
  <si>
    <t>1200</t>
  </si>
  <si>
    <t>Brussel (Sint-Lambrechts-Woluwe)</t>
  </si>
  <si>
    <t>BE 0416.885.016</t>
  </si>
  <si>
    <t>https://www.saintluc.be/</t>
  </si>
  <si>
    <t>ASBL</t>
  </si>
  <si>
    <t>+32 2 764 17 37</t>
  </si>
  <si>
    <t>ASBL Embuild</t>
  </si>
  <si>
    <t>Avenue Des Arts</t>
  </si>
  <si>
    <t>20</t>
  </si>
  <si>
    <t>BE 0406.479.092</t>
  </si>
  <si>
    <t>goedele.akkermans@embuild.be</t>
  </si>
  <si>
    <t>VZW</t>
  </si>
  <si>
    <t>Assuralia</t>
  </si>
  <si>
    <t>Astra Sweets</t>
  </si>
  <si>
    <t>Autajon Labels Belgium</t>
  </si>
  <si>
    <t>AVANOS</t>
  </si>
  <si>
    <t>Leonardo da Vincilaan</t>
  </si>
  <si>
    <t>1930</t>
  </si>
  <si>
    <t>Zaventem</t>
  </si>
  <si>
    <t>BE 0553.802.001</t>
  </si>
  <si>
    <t>https://avanos.com</t>
  </si>
  <si>
    <t>Avery Dennison</t>
  </si>
  <si>
    <t>Bank Van Breda</t>
  </si>
  <si>
    <t>Ledeganckkaai</t>
  </si>
  <si>
    <t>7</t>
  </si>
  <si>
    <t>https://www.bankvanbreda.be/</t>
  </si>
  <si>
    <t>+32 3 245 00 45</t>
  </si>
  <si>
    <t>Key account,Top 10 klant</t>
  </si>
  <si>
    <t>Bayer</t>
  </si>
  <si>
    <t>BD MyShopi</t>
  </si>
  <si>
    <t>Beaulieu International Group</t>
  </si>
  <si>
    <t>Belfius Rivierenland</t>
  </si>
  <si>
    <t>BE 0475.734.025</t>
  </si>
  <si>
    <t>stefan.marcassoli@mandat.belfius.be</t>
  </si>
  <si>
    <t>Belfius Zottegem/Zuidrand Gent</t>
  </si>
  <si>
    <t>yannick.goossens1@mandat.belfius.be</t>
  </si>
  <si>
    <t>Bergerat Monnoyeur</t>
  </si>
  <si>
    <t>Berkenbeek</t>
  </si>
  <si>
    <t>Beschut Wonen Antwerpen</t>
  </si>
  <si>
    <t>Beweging.net</t>
  </si>
  <si>
    <t>https://beweging.net/</t>
  </si>
  <si>
    <t>+32 3 220 12 04</t>
  </si>
  <si>
    <t>Bo Benning Vertriebsgesellschaft Mit Beschränkter Haftung</t>
  </si>
  <si>
    <t>Wayenborgstraat</t>
  </si>
  <si>
    <t>19</t>
  </si>
  <si>
    <t>2800</t>
  </si>
  <si>
    <t>Mechelen</t>
  </si>
  <si>
    <t>BE 0466.875.054</t>
  </si>
  <si>
    <t>slaager@benning.nl</t>
  </si>
  <si>
    <t>+31 30 634 6010</t>
  </si>
  <si>
    <t>Bo BV Perfetti Van Melle Benelux</t>
  </si>
  <si>
    <t>Posthofbrug</t>
  </si>
  <si>
    <t>10/4</t>
  </si>
  <si>
    <t>2600</t>
  </si>
  <si>
    <t>BE 0859.972.306</t>
  </si>
  <si>
    <t>BV/SRL</t>
  </si>
  <si>
    <t>Borealis</t>
  </si>
  <si>
    <t>Brandweer Zone Rand</t>
  </si>
  <si>
    <t>Ruiterijschool</t>
  </si>
  <si>
    <t>1 bus 2</t>
  </si>
  <si>
    <t>2930</t>
  </si>
  <si>
    <t>Brasschaat</t>
  </si>
  <si>
    <t>https://www.brandweerzonerand.be/</t>
  </si>
  <si>
    <t>Christel van Pul</t>
  </si>
  <si>
    <t>Brandweerzone Centrum</t>
  </si>
  <si>
    <t>Roggestraat</t>
  </si>
  <si>
    <t>70</t>
  </si>
  <si>
    <t>9000</t>
  </si>
  <si>
    <t>Gent</t>
  </si>
  <si>
    <t>https://brandweerzonecentrum.be/</t>
  </si>
  <si>
    <t>45</t>
  </si>
  <si>
    <t>Brenning</t>
  </si>
  <si>
    <t>Brico (Maxeda)</t>
  </si>
  <si>
    <t>Alfons Gossetlaan</t>
  </si>
  <si>
    <t>1700</t>
  </si>
  <si>
    <t>Brussels Airlines</t>
  </si>
  <si>
    <t>Btwe Pia Groep</t>
  </si>
  <si>
    <t>Foreestelaan</t>
  </si>
  <si>
    <t>88/301</t>
  </si>
  <si>
    <t>BE 0668.662.372</t>
  </si>
  <si>
    <t>https://www.pia.be/nl</t>
  </si>
  <si>
    <t>BV A&amp;C Solutions</t>
  </si>
  <si>
    <t>Slachthuisstraat</t>
  </si>
  <si>
    <t>68/6</t>
  </si>
  <si>
    <t>2300</t>
  </si>
  <si>
    <t>Turnhout</t>
  </si>
  <si>
    <t>BE 0811.465.970</t>
  </si>
  <si>
    <t>BV Alpha  Heating (Warm Wonen)</t>
  </si>
  <si>
    <t>Victor Adriaenssensstraat</t>
  </si>
  <si>
    <t>69</t>
  </si>
  <si>
    <t>2900</t>
  </si>
  <si>
    <t>Schoten</t>
  </si>
  <si>
    <t>BE 0456.436.567</t>
  </si>
  <si>
    <t>kim@warm-wonen.be</t>
  </si>
  <si>
    <t>https://www.warm-wonen.be/</t>
  </si>
  <si>
    <t>BV Condor Development</t>
  </si>
  <si>
    <t>Wolvertemsesteenweg</t>
  </si>
  <si>
    <t>1850</t>
  </si>
  <si>
    <t>Grimbergen</t>
  </si>
  <si>
    <t>BE 0636.869.237</t>
  </si>
  <si>
    <t>kobe@condor-red.be</t>
  </si>
  <si>
    <t>https://condor-red.be/</t>
  </si>
  <si>
    <t>+32 496 56 60 37</t>
  </si>
  <si>
    <t>BV Event Pilots</t>
  </si>
  <si>
    <t>Maanstraat</t>
  </si>
  <si>
    <t>7D</t>
  </si>
  <si>
    <t>BE 0668.571.213</t>
  </si>
  <si>
    <t>https://eventpilots.be/en/</t>
  </si>
  <si>
    <t>BV Finezz Accountants</t>
  </si>
  <si>
    <t>Steenweg Op Deinze</t>
  </si>
  <si>
    <t>116A</t>
  </si>
  <si>
    <t>9880</t>
  </si>
  <si>
    <t>Aalter</t>
  </si>
  <si>
    <t>BE 0434.689.464</t>
  </si>
  <si>
    <t>julie@finezz.be</t>
  </si>
  <si>
    <t>BV Flanders@Work</t>
  </si>
  <si>
    <t>Belgiëlaan(Hrt)</t>
  </si>
  <si>
    <t>54</t>
  </si>
  <si>
    <t>2200</t>
  </si>
  <si>
    <t>Herentals</t>
  </si>
  <si>
    <t>BE 0657.889.632</t>
  </si>
  <si>
    <t>s.wuyts@flandersatwork.be</t>
  </si>
  <si>
    <t>flandersatwork.be</t>
  </si>
  <si>
    <t>+32 468 15 35 05</t>
  </si>
  <si>
    <t>Prospect</t>
  </si>
  <si>
    <t>BV Leewrangler Belgium Services - Kontoor Brands</t>
  </si>
  <si>
    <t>Posthofbrug Zn</t>
  </si>
  <si>
    <t>BE 0712.777.081</t>
  </si>
  <si>
    <t>https://www.kontoorbrands.com/</t>
  </si>
  <si>
    <t>3</t>
  </si>
  <si>
    <t>18</t>
  </si>
  <si>
    <t>BV Made</t>
  </si>
  <si>
    <t>Klokstraat</t>
  </si>
  <si>
    <t>16</t>
  </si>
  <si>
    <t>BE 0809.023.055</t>
  </si>
  <si>
    <t>craig.soenen@made.be</t>
  </si>
  <si>
    <t>BV Mr. Spaghetti</t>
  </si>
  <si>
    <t>Oedelestraat</t>
  </si>
  <si>
    <t>8580</t>
  </si>
  <si>
    <t>Avelgem</t>
  </si>
  <si>
    <t>BE 0545.931.935</t>
  </si>
  <si>
    <t>femke@mister-spaghetti.be</t>
  </si>
  <si>
    <t>West-Vlaanderen</t>
  </si>
  <si>
    <t>BV Mutec</t>
  </si>
  <si>
    <t>Eugène Bekaertlaan</t>
  </si>
  <si>
    <t>55</t>
  </si>
  <si>
    <t>8790</t>
  </si>
  <si>
    <t>Waregem</t>
  </si>
  <si>
    <t>BE 0810.416.291</t>
  </si>
  <si>
    <t>info@mutec.be</t>
  </si>
  <si>
    <t>https://www.mutec.be/nl/home/</t>
  </si>
  <si>
    <t>+32 56 62 00 80</t>
  </si>
  <si>
    <t>BV Standic Antwerpen</t>
  </si>
  <si>
    <t>Beliweg</t>
  </si>
  <si>
    <t>2030</t>
  </si>
  <si>
    <t>BE 0723.931.091</t>
  </si>
  <si>
    <t>BV Sweco Belgium</t>
  </si>
  <si>
    <t>Arenbergstraat</t>
  </si>
  <si>
    <t>13/1</t>
  </si>
  <si>
    <t>BE 0405.647.664</t>
  </si>
  <si>
    <t>https://www.swecobelgium.be/</t>
  </si>
  <si>
    <t>BV Temmerman Coaching &amp; Consulting (To The Point Consulting)</t>
  </si>
  <si>
    <t>Vicus Pontrave</t>
  </si>
  <si>
    <t>53</t>
  </si>
  <si>
    <t>9250</t>
  </si>
  <si>
    <t>Waasmunster</t>
  </si>
  <si>
    <t>BE 0673.603.731</t>
  </si>
  <si>
    <t>carolien@tothepointconsulting.be</t>
  </si>
  <si>
    <t>BV Thuispunt Gent</t>
  </si>
  <si>
    <t>Lange Steenstraat</t>
  </si>
  <si>
    <t>BE 0400.032.156</t>
  </si>
  <si>
    <t>tine.vanhooland@thuispuntgent.be</t>
  </si>
  <si>
    <t>BV Tony Vercauteren Interieurinrichting</t>
  </si>
  <si>
    <t>Nieuwstraat(Ste)</t>
  </si>
  <si>
    <t>115</t>
  </si>
  <si>
    <t>9190</t>
  </si>
  <si>
    <t>Stekene</t>
  </si>
  <si>
    <t>BE 0422.158.252</t>
  </si>
  <si>
    <t>BV Toreon</t>
  </si>
  <si>
    <t>Grotehondstraat</t>
  </si>
  <si>
    <t>44 1/1</t>
  </si>
  <si>
    <t>2018</t>
  </si>
  <si>
    <t>BE 0542.795.568</t>
  </si>
  <si>
    <t>bernhard.dobbels@toreon.com</t>
  </si>
  <si>
    <t>www.toreon.com</t>
  </si>
  <si>
    <t>+32 478 95 86 42</t>
  </si>
  <si>
    <t>BV Versmissen</t>
  </si>
  <si>
    <t>Koeybleuken</t>
  </si>
  <si>
    <t>40</t>
  </si>
  <si>
    <t>BE 0893.720.881</t>
  </si>
  <si>
    <t>info@groepversmissen.be</t>
  </si>
  <si>
    <t>https://www.groepversmissen.be/</t>
  </si>
  <si>
    <t>BVBA Attendo Professional</t>
  </si>
  <si>
    <t>Legeweg</t>
  </si>
  <si>
    <t>23</t>
  </si>
  <si>
    <t>8020</t>
  </si>
  <si>
    <t>Oostkamp</t>
  </si>
  <si>
    <t>BE 0560.967.925</t>
  </si>
  <si>
    <t>https://attendoprofessional.be/</t>
  </si>
  <si>
    <t>BVBA</t>
  </si>
  <si>
    <t>BVBA Boekhoudkantoor Kovico</t>
  </si>
  <si>
    <t>Lambrechtshoekenlaan</t>
  </si>
  <si>
    <t>85</t>
  </si>
  <si>
    <t>2170</t>
  </si>
  <si>
    <t>BE 0453.043.448</t>
  </si>
  <si>
    <t>BVBA Entrio</t>
  </si>
  <si>
    <t>Evolis</t>
  </si>
  <si>
    <t>102</t>
  </si>
  <si>
    <t>8530</t>
  </si>
  <si>
    <t>Harelbeke</t>
  </si>
  <si>
    <t>BE 0453.734.128</t>
  </si>
  <si>
    <t>veerle@entrio.be</t>
  </si>
  <si>
    <t>BVBA Keep On Running</t>
  </si>
  <si>
    <t>Westpoort</t>
  </si>
  <si>
    <t>68</t>
  </si>
  <si>
    <t>2070</t>
  </si>
  <si>
    <t>Zwijndrecht</t>
  </si>
  <si>
    <t>BE 0817.545.494</t>
  </si>
  <si>
    <t>https://www.runnerslab.be/nl/home</t>
  </si>
  <si>
    <t>BVBA M18 Executive Search</t>
  </si>
  <si>
    <t>Uitbreidingstraat</t>
  </si>
  <si>
    <t>60-62</t>
  </si>
  <si>
    <t>BE 0880.902.431</t>
  </si>
  <si>
    <t>vivian@m18.eu</t>
  </si>
  <si>
    <t>https://m18.eu/</t>
  </si>
  <si>
    <t>+32 3 242 09 00</t>
  </si>
  <si>
    <t>Caretalents</t>
  </si>
  <si>
    <t>Carrefour</t>
  </si>
  <si>
    <t>Carta Mundi</t>
  </si>
  <si>
    <t>Turnovatoren</t>
  </si>
  <si>
    <t>14</t>
  </si>
  <si>
    <t>CAW</t>
  </si>
  <si>
    <t>Cheops</t>
  </si>
  <si>
    <t>Cigna</t>
  </si>
  <si>
    <t>Claeys &amp; Engels</t>
  </si>
  <si>
    <t>Boulevard du Souverain</t>
  </si>
  <si>
    <t>280</t>
  </si>
  <si>
    <t>1160</t>
  </si>
  <si>
    <t>Brussel (Oudergem)</t>
  </si>
  <si>
    <t>info@claeysengels.be</t>
  </si>
  <si>
    <t>+32 2 761 46 00</t>
  </si>
  <si>
    <t>CLdN</t>
  </si>
  <si>
    <t>COC</t>
  </si>
  <si>
    <t>Codit</t>
  </si>
  <si>
    <t>Cohedron House</t>
  </si>
  <si>
    <t>Herculesplein</t>
  </si>
  <si>
    <t>88</t>
  </si>
  <si>
    <t>3584 AA</t>
  </si>
  <si>
    <t>Utrecht</t>
  </si>
  <si>
    <t>jeroen.ekkel@cohedron.nl</t>
  </si>
  <si>
    <t>Colruyt</t>
  </si>
  <si>
    <t>Comensia</t>
  </si>
  <si>
    <t>13</t>
  </si>
  <si>
    <t>Continu</t>
  </si>
  <si>
    <t>m.woudstra@continu.nl</t>
  </si>
  <si>
    <t>www.continu.nl</t>
  </si>
  <si>
    <t>+31 6 46444611</t>
  </si>
  <si>
    <t>Controledienst der ziekenfondsen</t>
  </si>
  <si>
    <t>Sterrekundelaan</t>
  </si>
  <si>
    <t>1210</t>
  </si>
  <si>
    <t>Brussel (Sint-Joost-ten-Node)</t>
  </si>
  <si>
    <t>y.salmon@ocm-cdz.be</t>
  </si>
  <si>
    <t>https://www.ocm-cdz.be/nl</t>
  </si>
  <si>
    <t>Covebo</t>
  </si>
  <si>
    <t>Ambachtsstraat</t>
  </si>
  <si>
    <t>Nijkerk</t>
  </si>
  <si>
    <t>dungen@covebo.nl</t>
  </si>
  <si>
    <t>Covestro</t>
  </si>
  <si>
    <t>CRH - Leviat</t>
  </si>
  <si>
    <t>Daem, Tina / Anna POPS</t>
  </si>
  <si>
    <t>Eugeen Bosteelsstraat</t>
  </si>
  <si>
    <t>BE 0861.048.808</t>
  </si>
  <si>
    <t>Danspunt</t>
  </si>
  <si>
    <t>Dok Noord, Sint-Salvatorstraat</t>
  </si>
  <si>
    <t>18a</t>
  </si>
  <si>
    <t>info@danspunt.be</t>
  </si>
  <si>
    <t>https://www.danspunt.be/</t>
  </si>
  <si>
    <t>+32 9 269 45 30</t>
  </si>
  <si>
    <t>DDS Verko</t>
  </si>
  <si>
    <t>de Brakke Grond</t>
  </si>
  <si>
    <t>Nes</t>
  </si>
  <si>
    <t>1012</t>
  </si>
  <si>
    <t>Amsterdam Binnenstad en Oostelijk Havengebied</t>
  </si>
  <si>
    <t>De Kleine Vos VZW</t>
  </si>
  <si>
    <t>Vosstraat</t>
  </si>
  <si>
    <t>164</t>
  </si>
  <si>
    <t>2140</t>
  </si>
  <si>
    <t>https://dekleinevos.be/</t>
  </si>
  <si>
    <t>De Kringwinkel</t>
  </si>
  <si>
    <t>De Republiek Brugge</t>
  </si>
  <si>
    <t>De Singel</t>
  </si>
  <si>
    <t>Desguinlei</t>
  </si>
  <si>
    <t>25</t>
  </si>
  <si>
    <t>2060</t>
  </si>
  <si>
    <t>https://desingel.be/nl</t>
  </si>
  <si>
    <t>De Watergroep</t>
  </si>
  <si>
    <t>DELA</t>
  </si>
  <si>
    <t>Noorderplaats</t>
  </si>
  <si>
    <t>5</t>
  </si>
  <si>
    <t>https://dela.be</t>
  </si>
  <si>
    <t>Delhaize</t>
  </si>
  <si>
    <t>Chris Deleu</t>
  </si>
  <si>
    <t>Deliverect</t>
  </si>
  <si>
    <t>Dematic (Egemin)</t>
  </si>
  <si>
    <t>Dentius</t>
  </si>
  <si>
    <t>DHL</t>
  </si>
  <si>
    <t>Dycore B.v.</t>
  </si>
  <si>
    <t>Ambachtsweg</t>
  </si>
  <si>
    <t>4906Ch</t>
  </si>
  <si>
    <t>Oosterhout Nb</t>
  </si>
  <si>
    <t>NL 0034.99.340.B01</t>
  </si>
  <si>
    <t>saskia.van.hasselt@crh-landscaping.eu</t>
  </si>
  <si>
    <t>E&amp;C Consultants</t>
  </si>
  <si>
    <t>Spinnerijkaai</t>
  </si>
  <si>
    <t>43</t>
  </si>
  <si>
    <t>8500</t>
  </si>
  <si>
    <t>Kortrijk</t>
  </si>
  <si>
    <t>https://eecc.be</t>
  </si>
  <si>
    <t>Eck Brio</t>
  </si>
  <si>
    <t>EDF Luminus</t>
  </si>
  <si>
    <t>Educam</t>
  </si>
  <si>
    <t>Amsterdam</t>
  </si>
  <si>
    <t>Eglo</t>
  </si>
  <si>
    <t>Electrabel (nu Engie)</t>
  </si>
  <si>
    <t>Elia</t>
  </si>
  <si>
    <t>Enabel</t>
  </si>
  <si>
    <t>Top 10 klant</t>
  </si>
  <si>
    <t>Eneco</t>
  </si>
  <si>
    <t>Energetica Natura</t>
  </si>
  <si>
    <t>Energy Lab</t>
  </si>
  <si>
    <t>Ottergemsesteenweg Zuid</t>
  </si>
  <si>
    <t>808</t>
  </si>
  <si>
    <t>https://energylab.be/</t>
  </si>
  <si>
    <t>+32 474 84 18 99</t>
  </si>
  <si>
    <t>Engels Group</t>
  </si>
  <si>
    <t>Industrieweg</t>
  </si>
  <si>
    <t>2390</t>
  </si>
  <si>
    <t>Malle</t>
  </si>
  <si>
    <t>pge@engels.be</t>
  </si>
  <si>
    <t>www.engels.be</t>
  </si>
  <si>
    <t>35</t>
  </si>
  <si>
    <t>Erasmus hogeschool</t>
  </si>
  <si>
    <t>Nijverheidskaai</t>
  </si>
  <si>
    <t>170</t>
  </si>
  <si>
    <t>1070</t>
  </si>
  <si>
    <t>Brussel (Anderlecht)</t>
  </si>
  <si>
    <t>https://www.erasmushogeschool.be/nl</t>
  </si>
  <si>
    <t>+32 2 523 37 37</t>
  </si>
  <si>
    <t>Eriks</t>
  </si>
  <si>
    <t>Essent</t>
  </si>
  <si>
    <t>Essers H.</t>
  </si>
  <si>
    <t>Eurochem Antwerpen</t>
  </si>
  <si>
    <t>EUROPEAN COMMISSION</t>
  </si>
  <si>
    <t>EN</t>
  </si>
  <si>
    <t>European Endowment of Democracy</t>
  </si>
  <si>
    <t>Rue De La Loi</t>
  </si>
  <si>
    <t>34</t>
  </si>
  <si>
    <t>1040</t>
  </si>
  <si>
    <t>Brussel (Etterbeek)</t>
  </si>
  <si>
    <t>BE 0501.635.104</t>
  </si>
  <si>
    <t>erik@democracyendowment.eu</t>
  </si>
  <si>
    <t>https://www.democracyendowment.eu/en</t>
  </si>
  <si>
    <t>+32 496 26 48 05</t>
  </si>
  <si>
    <t>European Money Markets Institute (EMMI)</t>
  </si>
  <si>
    <t>https://www.emmi-benchmarks.eu/</t>
  </si>
  <si>
    <t>Facq</t>
  </si>
  <si>
    <t>Rue Du Couloir</t>
  </si>
  <si>
    <t>BE 0416.587.977</t>
  </si>
  <si>
    <t>NV</t>
  </si>
  <si>
    <t>Fanc</t>
  </si>
  <si>
    <t>Fanuc Benelux</t>
  </si>
  <si>
    <t>Oude Baan</t>
  </si>
  <si>
    <t>3F</t>
  </si>
  <si>
    <t>greta.jacobs@fanuc.eu</t>
  </si>
  <si>
    <t>www.fanuc.be</t>
  </si>
  <si>
    <t>032 496 23 71 05</t>
  </si>
  <si>
    <t>Farys</t>
  </si>
  <si>
    <t>Stropstraat</t>
  </si>
  <si>
    <t>https://www.farys.be/nl</t>
  </si>
  <si>
    <t>Federale Verzekeringen</t>
  </si>
  <si>
    <t>Federatie van Algemene Bouwaannemers (FABA)</t>
  </si>
  <si>
    <t>Kunstlaan</t>
  </si>
  <si>
    <t>Fedex</t>
  </si>
  <si>
    <t>Coremansstraat</t>
  </si>
  <si>
    <t>Fidea</t>
  </si>
  <si>
    <t>Fietsersbond</t>
  </si>
  <si>
    <t>charlottebrandsma@gmail.com</t>
  </si>
  <si>
    <t>+32 486 06 28 71</t>
  </si>
  <si>
    <t>Fja Oeyen</t>
  </si>
  <si>
    <t>FOD Economie</t>
  </si>
  <si>
    <t>FOD Financiën</t>
  </si>
  <si>
    <t>FOD Justitie</t>
  </si>
  <si>
    <t>Fresh Connection</t>
  </si>
  <si>
    <t>Frisomat</t>
  </si>
  <si>
    <t>FSMA</t>
  </si>
  <si>
    <t>Congresstraat</t>
  </si>
  <si>
    <t>121-4</t>
  </si>
  <si>
    <t>www.fsma.be</t>
  </si>
  <si>
    <t>Fuji Oil</t>
  </si>
  <si>
    <t>GEA Belgium</t>
  </si>
  <si>
    <t>Kartuizersweg</t>
  </si>
  <si>
    <t>6A</t>
  </si>
  <si>
    <t>2550</t>
  </si>
  <si>
    <t>Kontich</t>
  </si>
  <si>
    <t>https://www.gea.com/belgie</t>
  </si>
  <si>
    <t>+32 3 304 88 00</t>
  </si>
  <si>
    <t>Gemeente Boechout</t>
  </si>
  <si>
    <t>Gemeente Brasschaat</t>
  </si>
  <si>
    <t>Gemeente Dilbeek</t>
  </si>
  <si>
    <t>https://www.dilbeek.be/</t>
  </si>
  <si>
    <t>Gemeente Duffel</t>
  </si>
  <si>
    <t>Gemeentestraat</t>
  </si>
  <si>
    <t>21</t>
  </si>
  <si>
    <t>2570</t>
  </si>
  <si>
    <t>Duffel</t>
  </si>
  <si>
    <t>Gemeente Grobbendonk</t>
  </si>
  <si>
    <t>Gemeente Kapellen</t>
  </si>
  <si>
    <t>Gemeente Kasterlee</t>
  </si>
  <si>
    <t>Gemeente Koksijde</t>
  </si>
  <si>
    <t>90</t>
  </si>
  <si>
    <t>Gemeente Lint</t>
  </si>
  <si>
    <t>Gemeente Machelen/Diegem</t>
  </si>
  <si>
    <t>Woluwestraat</t>
  </si>
  <si>
    <t>1830</t>
  </si>
  <si>
    <t>Machelen</t>
  </si>
  <si>
    <t>daniel.schell@machelen.be</t>
  </si>
  <si>
    <t>Key account,Public sector</t>
  </si>
  <si>
    <t>Gemeente Mol</t>
  </si>
  <si>
    <t>Gemeente Nijlen</t>
  </si>
  <si>
    <t>Kerkstraat</t>
  </si>
  <si>
    <t>4</t>
  </si>
  <si>
    <t>2560</t>
  </si>
  <si>
    <t>Nijlen</t>
  </si>
  <si>
    <t>Gemeente Puurs-Sint-Amands</t>
  </si>
  <si>
    <t>Hoogstraat</t>
  </si>
  <si>
    <t>29</t>
  </si>
  <si>
    <t>2870</t>
  </si>
  <si>
    <t>Puurs-Sint-Amands</t>
  </si>
  <si>
    <t>info@puursam.be</t>
  </si>
  <si>
    <t>https://www.puurs-sint-amands.be/</t>
  </si>
  <si>
    <t>+32 3 203 27 00</t>
  </si>
  <si>
    <t>Gemeente Riemst</t>
  </si>
  <si>
    <t>Maastrichtersteenweg</t>
  </si>
  <si>
    <t>2B</t>
  </si>
  <si>
    <t>3770</t>
  </si>
  <si>
    <t>Riemst</t>
  </si>
  <si>
    <t>+32 12 44 03 00</t>
  </si>
  <si>
    <t>Limburg</t>
  </si>
  <si>
    <t>Gemeente Schilde</t>
  </si>
  <si>
    <t>Gemeente Stabroek</t>
  </si>
  <si>
    <t>Dorpsstraat</t>
  </si>
  <si>
    <t>99</t>
  </si>
  <si>
    <t>2940</t>
  </si>
  <si>
    <t>Stabroek</t>
  </si>
  <si>
    <t>https://www.stabroek.be/</t>
  </si>
  <si>
    <t>Gemeente Zelzate</t>
  </si>
  <si>
    <t>Gemeente Zemst</t>
  </si>
  <si>
    <t>GET Time &amp; Security</t>
  </si>
  <si>
    <t>wim.dewit@get.be</t>
  </si>
  <si>
    <t>Gezinszorg Villers</t>
  </si>
  <si>
    <t>Leerwijk</t>
  </si>
  <si>
    <t>2180</t>
  </si>
  <si>
    <t>Antwerpen Ekeren</t>
  </si>
  <si>
    <t>https://www.gezinszorgvillers.be/</t>
  </si>
  <si>
    <t>+32 3 544 17 00</t>
  </si>
  <si>
    <t>37</t>
  </si>
  <si>
    <t>GO Scholengroep 19 Dender</t>
  </si>
  <si>
    <t>info@sgrdender.be</t>
  </si>
  <si>
    <t>https://sgrdender.be/</t>
  </si>
  <si>
    <t>GO!</t>
  </si>
  <si>
    <t>GO! Scholengroep 17</t>
  </si>
  <si>
    <t>GO! Scholengroep Fluxus</t>
  </si>
  <si>
    <t>GO! Scholengroep Scoop</t>
  </si>
  <si>
    <t>Graphic Packaging</t>
  </si>
  <si>
    <t>Belgicastraat</t>
  </si>
  <si>
    <t>7 FP502</t>
  </si>
  <si>
    <t>https://www.graphicpkg.com/</t>
  </si>
  <si>
    <t>Greenyard group</t>
  </si>
  <si>
    <t>Greystone Recruitement</t>
  </si>
  <si>
    <t>GROEN</t>
  </si>
  <si>
    <t>Van Orleystraat</t>
  </si>
  <si>
    <t>5-11</t>
  </si>
  <si>
    <t>https://www.groen.be/</t>
  </si>
  <si>
    <t>+32 2 219 19 19</t>
  </si>
  <si>
    <t>Groep Heylen</t>
  </si>
  <si>
    <t>Groep Machiels</t>
  </si>
  <si>
    <t>Groep Suerickx</t>
  </si>
  <si>
    <t>Groep Van Loon</t>
  </si>
  <si>
    <t>Groep Victor Peeters</t>
  </si>
  <si>
    <t>Grohe</t>
  </si>
  <si>
    <t>Grow Pilot</t>
  </si>
  <si>
    <t>https://growpilot.be</t>
  </si>
  <si>
    <t>GS1 Begilux</t>
  </si>
  <si>
    <t>Hansea</t>
  </si>
  <si>
    <t>Haute Ecole Léonard de Vinci</t>
  </si>
  <si>
    <t>Havenbedrijf Antwerpen</t>
  </si>
  <si>
    <t>Havencentrum</t>
  </si>
  <si>
    <t>Headlight</t>
  </si>
  <si>
    <t>6</t>
  </si>
  <si>
    <t>BE 0675.454.550</t>
  </si>
  <si>
    <t>https://headlight.be</t>
  </si>
  <si>
    <t>Heder</t>
  </si>
  <si>
    <t>Heidelberg cement</t>
  </si>
  <si>
    <t>Heilig Hart Ziekenhuis Lier</t>
  </si>
  <si>
    <t>Heraeus Electro-Nite</t>
  </si>
  <si>
    <t>Hitachi</t>
  </si>
  <si>
    <t>academy@hitachicm.eu</t>
  </si>
  <si>
    <t>hitachicm.nl</t>
  </si>
  <si>
    <t>Homeport Family Services</t>
  </si>
  <si>
    <t>Honda</t>
  </si>
  <si>
    <t>Hopital Erasme</t>
  </si>
  <si>
    <t>HR LinkIT</t>
  </si>
  <si>
    <t>HR Rail</t>
  </si>
  <si>
    <t>Frankrijkstraat</t>
  </si>
  <si>
    <t>1060</t>
  </si>
  <si>
    <t>Brussel (Sint-Gillis)</t>
  </si>
  <si>
    <t>https://hr-rail.be/publiek</t>
  </si>
  <si>
    <t>+32 800 35 116</t>
  </si>
  <si>
    <t>NMBS</t>
  </si>
  <si>
    <t>Huapii</t>
  </si>
  <si>
    <t>Brouwersvliet</t>
  </si>
  <si>
    <t>2</t>
  </si>
  <si>
    <t>info@huapii.com</t>
  </si>
  <si>
    <t>https://www.huapii.com</t>
  </si>
  <si>
    <t>Hubo</t>
  </si>
  <si>
    <t>Hulpverleningszone Zuid Oost</t>
  </si>
  <si>
    <t>HYDRIA</t>
  </si>
  <si>
    <t>Boulevard de l’Impératrice</t>
  </si>
  <si>
    <t>17-19</t>
  </si>
  <si>
    <t>iChoosr</t>
  </si>
  <si>
    <t>Ides Ramboer</t>
  </si>
  <si>
    <t>Stationsstraat</t>
  </si>
  <si>
    <t>112</t>
  </si>
  <si>
    <t>8810</t>
  </si>
  <si>
    <t>Lichtervelde</t>
  </si>
  <si>
    <t>info@idesramboer.be</t>
  </si>
  <si>
    <t>https://www.idesramboer.be/nl/</t>
  </si>
  <si>
    <t>+32 51 72 22 14</t>
  </si>
  <si>
    <t>Protect</t>
  </si>
  <si>
    <t>IKO</t>
  </si>
  <si>
    <t>Imperial</t>
  </si>
  <si>
    <t>Indaver</t>
  </si>
  <si>
    <t>Induver</t>
  </si>
  <si>
    <t>Justitiestraat</t>
  </si>
  <si>
    <t>30</t>
  </si>
  <si>
    <t>info.antwerpen@induver.be</t>
  </si>
  <si>
    <t>https://www.induver.be/</t>
  </si>
  <si>
    <t>+32 3 241 06 06</t>
  </si>
  <si>
    <t>Info Support</t>
  </si>
  <si>
    <t>Generaal de Wittelaan</t>
  </si>
  <si>
    <t>17</t>
  </si>
  <si>
    <t>https://www.infosupport.com/over/info-support-belgie/</t>
  </si>
  <si>
    <t>Infrabel</t>
  </si>
  <si>
    <t>Marcel Broodthaersplein</t>
  </si>
  <si>
    <t>contact@infrabel.be</t>
  </si>
  <si>
    <t>https://infrabel.be/nl</t>
  </si>
  <si>
    <t>+32 2 525 22 11</t>
  </si>
  <si>
    <t>Instituut voor Tropische Geneeskunde</t>
  </si>
  <si>
    <t>IPCOS</t>
  </si>
  <si>
    <t>IRIS vzw</t>
  </si>
  <si>
    <t>ITAA</t>
  </si>
  <si>
    <t>Jaguar Land Rover</t>
  </si>
  <si>
    <t>Jessa Ziekenhuis</t>
  </si>
  <si>
    <t>Beversesteenweg</t>
  </si>
  <si>
    <t>576</t>
  </si>
  <si>
    <t>8800</t>
  </si>
  <si>
    <t>Roeselare</t>
  </si>
  <si>
    <t>Joos Consulting</t>
  </si>
  <si>
    <t>Kaizen IT Consulting</t>
  </si>
  <si>
    <t>Karel de Grote Hogeschool</t>
  </si>
  <si>
    <t>Brusselstraat</t>
  </si>
  <si>
    <t>info@kdg.be</t>
  </si>
  <si>
    <t>https://www.kdg.be/</t>
  </si>
  <si>
    <t>+32 3 613 13 13</t>
  </si>
  <si>
    <t>Kloeckner Metals Benelux</t>
  </si>
  <si>
    <t>KMSKA</t>
  </si>
  <si>
    <t>Kohera</t>
  </si>
  <si>
    <t>anneleen.willems@kohera.be</t>
  </si>
  <si>
    <t>www.kohera.be</t>
  </si>
  <si>
    <t>+32 494 60 80 88</t>
  </si>
  <si>
    <t>Kom op tegen kanker</t>
  </si>
  <si>
    <t>Koningsstraat</t>
  </si>
  <si>
    <t>217</t>
  </si>
  <si>
    <t>sophie.noynaert@komoptegenkanker.be</t>
  </si>
  <si>
    <t>+32 2 225 83 90</t>
  </si>
  <si>
    <t>Kras Jeugdwerk</t>
  </si>
  <si>
    <t>jacobien.nagel@krasjeugdwerk.be</t>
  </si>
  <si>
    <t>www.krasjeugdwerk.be</t>
  </si>
  <si>
    <t>KULeuven</t>
  </si>
  <si>
    <t>La Lorraine</t>
  </si>
  <si>
    <t>LBC</t>
  </si>
  <si>
    <t>Le Logis Floréal</t>
  </si>
  <si>
    <t>Leaseplan</t>
  </si>
  <si>
    <t>Telecomlaan</t>
  </si>
  <si>
    <t>9 bus 6</t>
  </si>
  <si>
    <t>1831</t>
  </si>
  <si>
    <t>LIDL</t>
  </si>
  <si>
    <t>Blok J, Guldensporenpark</t>
  </si>
  <si>
    <t>9820</t>
  </si>
  <si>
    <t>Merelbeke</t>
  </si>
  <si>
    <t>Lineas</t>
  </si>
  <si>
    <t>Koning Albert II-laan</t>
  </si>
  <si>
    <t>1030</t>
  </si>
  <si>
    <t>Brussel (Schaarbeek)</t>
  </si>
  <si>
    <t>https://lineas.net/nl</t>
  </si>
  <si>
    <t>Logi-Technic</t>
  </si>
  <si>
    <t>Vlamingveld</t>
  </si>
  <si>
    <t>3a</t>
  </si>
  <si>
    <t>8490</t>
  </si>
  <si>
    <t>Jabbeke</t>
  </si>
  <si>
    <t>Lojega</t>
  </si>
  <si>
    <t>Maison de Quartier d'Helmet - MQH</t>
  </si>
  <si>
    <t>Materialise</t>
  </si>
  <si>
    <t>Maxeda</t>
  </si>
  <si>
    <t>Mc Cain Foods Continental</t>
  </si>
  <si>
    <t>MECOMS</t>
  </si>
  <si>
    <t>Mediagenix</t>
  </si>
  <si>
    <t>Medipartner</t>
  </si>
  <si>
    <t>Braine L'Alleud</t>
  </si>
  <si>
    <t>leen.danhieux@medipartner.be</t>
  </si>
  <si>
    <t>www.medipartner.be</t>
  </si>
  <si>
    <t>+32 2 389 98 09</t>
  </si>
  <si>
    <t>Michael Page</t>
  </si>
  <si>
    <t>Bastion Tower Marsveldplein</t>
  </si>
  <si>
    <t>Milliken Chemical</t>
  </si>
  <si>
    <t>Ham</t>
  </si>
  <si>
    <t>18-24</t>
  </si>
  <si>
    <t>https://www.milliken.com</t>
  </si>
  <si>
    <t>Minds&amp;More</t>
  </si>
  <si>
    <t>sven.asselbergh@mindsandmore.biz</t>
  </si>
  <si>
    <t>+32 495 59 49 53</t>
  </si>
  <si>
    <t>Mitiska Reim</t>
  </si>
  <si>
    <t>MIVB-STIB</t>
  </si>
  <si>
    <t>Mobius</t>
  </si>
  <si>
    <t>Moteo Group</t>
  </si>
  <si>
    <t>Satenrozen</t>
  </si>
  <si>
    <t>https://moteogroup.com/</t>
  </si>
  <si>
    <t>MS Amlin</t>
  </si>
  <si>
    <t>Bd Roi Albert II</t>
  </si>
  <si>
    <t>https://www.msamlin.com</t>
  </si>
  <si>
    <t>MSC</t>
  </si>
  <si>
    <t>Bremenstraat</t>
  </si>
  <si>
    <t>valerie.olivier@msc.com</t>
  </si>
  <si>
    <t>www.msc.com</t>
  </si>
  <si>
    <t>+32 495 90 16 38</t>
  </si>
  <si>
    <t>Nationale Bank</t>
  </si>
  <si>
    <t>Nationale Loterij</t>
  </si>
  <si>
    <t>Netsch Pumps</t>
  </si>
  <si>
    <t>Molenstraat</t>
  </si>
  <si>
    <t>32</t>
  </si>
  <si>
    <t>1740</t>
  </si>
  <si>
    <t>Ternat</t>
  </si>
  <si>
    <t>NIKO Group</t>
  </si>
  <si>
    <t>56</t>
  </si>
  <si>
    <t>https://www.belgiantrain.be/nl</t>
  </si>
  <si>
    <t>+32 2 528 28 28</t>
  </si>
  <si>
    <t>North Sea Port</t>
  </si>
  <si>
    <t>Haven 3000 A, John Kennedylaan</t>
  </si>
  <si>
    <t>9042</t>
  </si>
  <si>
    <t>www.northseaport.com</t>
  </si>
  <si>
    <t>NT GENT</t>
  </si>
  <si>
    <t>Sint-Baafsplein</t>
  </si>
  <si>
    <t>NV Aldia</t>
  </si>
  <si>
    <t>Klein Frankrijkstraat</t>
  </si>
  <si>
    <t>33</t>
  </si>
  <si>
    <t>9600</t>
  </si>
  <si>
    <t>Ronse</t>
  </si>
  <si>
    <t>BE 0400.191.910</t>
  </si>
  <si>
    <t>NV Bakker &amp; Partners</t>
  </si>
  <si>
    <t>BE 0464.799.551</t>
  </si>
  <si>
    <t>NV Baloise Belgium</t>
  </si>
  <si>
    <t>BE 0400.048.883</t>
  </si>
  <si>
    <t>NV Basf Antwerpen</t>
  </si>
  <si>
    <t>Scheldelaan</t>
  </si>
  <si>
    <t>600</t>
  </si>
  <si>
    <t>2040</t>
  </si>
  <si>
    <t>BE 0404.754.472</t>
  </si>
  <si>
    <t>NV Batenborch International</t>
  </si>
  <si>
    <t>Vijfhoekstraat</t>
  </si>
  <si>
    <t>1800</t>
  </si>
  <si>
    <t>Vilvoorde</t>
  </si>
  <si>
    <t>BE 0438.116.336</t>
  </si>
  <si>
    <t>NV Bellimmo</t>
  </si>
  <si>
    <t>Wiedauwkaai</t>
  </si>
  <si>
    <t>BE 0425.238.397</t>
  </si>
  <si>
    <t>lynn@bellimmohoreca.be</t>
  </si>
  <si>
    <t>https://www.bellimmohoreca.be/</t>
  </si>
  <si>
    <t>+32 474 68 18 61</t>
  </si>
  <si>
    <t>NV Centrale Kredietverlening</t>
  </si>
  <si>
    <t>Mannebeekstraat</t>
  </si>
  <si>
    <t>BE 0400.040.965</t>
  </si>
  <si>
    <t>​info@ckv.be</t>
  </si>
  <si>
    <t>ckv.be</t>
  </si>
  <si>
    <t>NV Claes Retail Group (CRG)</t>
  </si>
  <si>
    <t>Centrum-Zuid</t>
  </si>
  <si>
    <t>3401</t>
  </si>
  <si>
    <t>3530</t>
  </si>
  <si>
    <t>Houthalen-Helchteren</t>
  </si>
  <si>
    <t>BE 0462.417.806</t>
  </si>
  <si>
    <t>NV Cordeel Group</t>
  </si>
  <si>
    <t>Frank Van Dyckelaan</t>
  </si>
  <si>
    <t>15</t>
  </si>
  <si>
    <t>9140</t>
  </si>
  <si>
    <t>Temse</t>
  </si>
  <si>
    <t>BE 0458.393.294</t>
  </si>
  <si>
    <t>NV Crh Structural Concrete</t>
  </si>
  <si>
    <t>Marnixdreef</t>
  </si>
  <si>
    <t>2500</t>
  </si>
  <si>
    <t>Lier</t>
  </si>
  <si>
    <t>BE 0407.566.284</t>
  </si>
  <si>
    <t>marleen.ransbotyn@crh-sc.be</t>
  </si>
  <si>
    <t>Brugge</t>
  </si>
  <si>
    <t>NV De Rijke</t>
  </si>
  <si>
    <t>Kruisweg</t>
  </si>
  <si>
    <t>BE 0407.208.275</t>
  </si>
  <si>
    <t>peter.segers@derijke.com</t>
  </si>
  <si>
    <t>NV Easykit Group</t>
  </si>
  <si>
    <t>Wingepark</t>
  </si>
  <si>
    <t>27/C</t>
  </si>
  <si>
    <t>3110</t>
  </si>
  <si>
    <t>Rotselaar</t>
  </si>
  <si>
    <t>BE 0827.836.701</t>
  </si>
  <si>
    <t>https://easykit.be/</t>
  </si>
  <si>
    <t>NV Eeg</t>
  </si>
  <si>
    <t>Oostlaan</t>
  </si>
  <si>
    <t>8560</t>
  </si>
  <si>
    <t>Wevelgem</t>
  </si>
  <si>
    <t>BE 0442.891.013</t>
  </si>
  <si>
    <t>vicky.vandevelde@eeg.be</t>
  </si>
  <si>
    <t>https://eeg.be/nl/</t>
  </si>
  <si>
    <t>NV Element61</t>
  </si>
  <si>
    <t>Esplanade</t>
  </si>
  <si>
    <t>1/96</t>
  </si>
  <si>
    <t>1020</t>
  </si>
  <si>
    <t>BE 0888.581.168</t>
  </si>
  <si>
    <t>janice.vandeun@element61.be</t>
  </si>
  <si>
    <t>NV Etap Lighting International</t>
  </si>
  <si>
    <t>Antwerpsesteenweg</t>
  </si>
  <si>
    <t>130</t>
  </si>
  <si>
    <t>BE 0424.980.655</t>
  </si>
  <si>
    <t>NV European Techno Steel</t>
  </si>
  <si>
    <t>Kasteelstraat</t>
  </si>
  <si>
    <t>47</t>
  </si>
  <si>
    <t>1840</t>
  </si>
  <si>
    <t>Londerzeel</t>
  </si>
  <si>
    <t>BE 0467.527.033</t>
  </si>
  <si>
    <t>michel.deconinck@leviat.com</t>
  </si>
  <si>
    <t>https://www.leviat.com/nl/ets</t>
  </si>
  <si>
    <t>+32 476 80 06 37</t>
  </si>
  <si>
    <t>NV Globachem</t>
  </si>
  <si>
    <t>Lichtenberglaan</t>
  </si>
  <si>
    <t>2019</t>
  </si>
  <si>
    <t>3800</t>
  </si>
  <si>
    <t>Sint-Truiden</t>
  </si>
  <si>
    <t>BE 0473.590.226</t>
  </si>
  <si>
    <t>globachem@globachem.com</t>
  </si>
  <si>
    <t>https://www.globachem.com/nl#</t>
  </si>
  <si>
    <t>+32 11 78 57 17</t>
  </si>
  <si>
    <t>NV Goodman Management Services (Belgium)</t>
  </si>
  <si>
    <t>Medialaan</t>
  </si>
  <si>
    <t>50</t>
  </si>
  <si>
    <t>BE 0867.113.583</t>
  </si>
  <si>
    <t>https://be.goodman.com/</t>
  </si>
  <si>
    <t>+32 2 263 40 00</t>
  </si>
  <si>
    <t>NV Haletra</t>
  </si>
  <si>
    <t>Grote Baan</t>
  </si>
  <si>
    <t>317</t>
  </si>
  <si>
    <t>BE 0423.155.273</t>
  </si>
  <si>
    <t>koen@haletra.be</t>
  </si>
  <si>
    <t>NV House Of Hr</t>
  </si>
  <si>
    <t>Spinnerijstraat(Kor)</t>
  </si>
  <si>
    <t>97</t>
  </si>
  <si>
    <t>BE 0643.887.978</t>
  </si>
  <si>
    <t>NV Lotus Bakeries België</t>
  </si>
  <si>
    <t>Gentstraat</t>
  </si>
  <si>
    <t>52</t>
  </si>
  <si>
    <t>9971</t>
  </si>
  <si>
    <t>Kaprijke</t>
  </si>
  <si>
    <t>BE 0421.694.038</t>
  </si>
  <si>
    <t>NV Mobietrain</t>
  </si>
  <si>
    <t>C-Mine</t>
  </si>
  <si>
    <t>12</t>
  </si>
  <si>
    <t>3600</t>
  </si>
  <si>
    <t>Genk</t>
  </si>
  <si>
    <t>BE 0598.943.326</t>
  </si>
  <si>
    <t>vicky.vandevelde@mobietrain.com</t>
  </si>
  <si>
    <t>NV Mourik</t>
  </si>
  <si>
    <t>Groenendaallaan</t>
  </si>
  <si>
    <t>399</t>
  </si>
  <si>
    <t>BE 0413.951.260</t>
  </si>
  <si>
    <t>kdecnodder@mourik.be</t>
  </si>
  <si>
    <t>NV Nowjobs</t>
  </si>
  <si>
    <t>BE 0809.928.917</t>
  </si>
  <si>
    <t>https://www.nowjobs.be/nl/</t>
  </si>
  <si>
    <t>NV Ontex Group</t>
  </si>
  <si>
    <t>Korte Keppestraat</t>
  </si>
  <si>
    <t>9320</t>
  </si>
  <si>
    <t>BE 0550.880.915</t>
  </si>
  <si>
    <t>NV Pattyn Belgium</t>
  </si>
  <si>
    <t>Hoge Hul</t>
  </si>
  <si>
    <t>8000</t>
  </si>
  <si>
    <t>BE 0871.045.944</t>
  </si>
  <si>
    <t>ines.stubbe@pattyn.com</t>
  </si>
  <si>
    <t>https://www.pattyn.com/en</t>
  </si>
  <si>
    <t>+32 50 45 04 80</t>
  </si>
  <si>
    <t>NV Polygon Belgium</t>
  </si>
  <si>
    <t>Moerelei</t>
  </si>
  <si>
    <t>127</t>
  </si>
  <si>
    <t>2610</t>
  </si>
  <si>
    <t>BE 0440.188.077</t>
  </si>
  <si>
    <t>sos@polygongroup.com</t>
  </si>
  <si>
    <t>NV Qbus</t>
  </si>
  <si>
    <t>Joseph Cardijnstraat</t>
  </si>
  <si>
    <t>9420</t>
  </si>
  <si>
    <t>Erpe-Mere</t>
  </si>
  <si>
    <t>BE 0466.830.316</t>
  </si>
  <si>
    <t>https://www.qbus.be/nl-be</t>
  </si>
  <si>
    <t>NV Reynaers Aluminium</t>
  </si>
  <si>
    <t>Oude Liersebaan</t>
  </si>
  <si>
    <t>266</t>
  </si>
  <si>
    <t>BE 0437.278.077</t>
  </si>
  <si>
    <t>NV Ricoh Belgium</t>
  </si>
  <si>
    <t>28/A</t>
  </si>
  <si>
    <t>BE 0418.856.193</t>
  </si>
  <si>
    <t>NV Satellic</t>
  </si>
  <si>
    <t>Leonardo Da Vincilaan</t>
  </si>
  <si>
    <t>BE 0556.799.596</t>
  </si>
  <si>
    <t>NV Scale-Ups.eu</t>
  </si>
  <si>
    <t>Walemstraat</t>
  </si>
  <si>
    <t>2860</t>
  </si>
  <si>
    <t>Sint-Katelijne-Waver</t>
  </si>
  <si>
    <t>BE 0704.873.858</t>
  </si>
  <si>
    <t>NV Showpad</t>
  </si>
  <si>
    <t>Moutstraat</t>
  </si>
  <si>
    <t>62</t>
  </si>
  <si>
    <t>BE 0836.159.992</t>
  </si>
  <si>
    <t>michael.deschuyter@showpad.com</t>
  </si>
  <si>
    <t>NV Sick</t>
  </si>
  <si>
    <t>Doornveld</t>
  </si>
  <si>
    <t>1731</t>
  </si>
  <si>
    <t>Asse</t>
  </si>
  <si>
    <t>BE 0431.448.872</t>
  </si>
  <si>
    <t>NV St Engineering Idirect (Europe) Cy</t>
  </si>
  <si>
    <t>Laarstraat</t>
  </si>
  <si>
    <t>9100</t>
  </si>
  <si>
    <t>Sint-Niklaas</t>
  </si>
  <si>
    <t>BE 0426.702.802</t>
  </si>
  <si>
    <t>NV Sulo Belgium</t>
  </si>
  <si>
    <t>Ring-Oost</t>
  </si>
  <si>
    <t>9400</t>
  </si>
  <si>
    <t>Ninove</t>
  </si>
  <si>
    <t>BE 0432.823.502</t>
  </si>
  <si>
    <t>suloinfo@sulo.com</t>
  </si>
  <si>
    <t>www.sulo.be</t>
  </si>
  <si>
    <t>+32 54 31 31 31</t>
  </si>
  <si>
    <t>NV Trescal</t>
  </si>
  <si>
    <t>200</t>
  </si>
  <si>
    <t>BE 0414.459.224</t>
  </si>
  <si>
    <t>yoni.vandenborne@trescal.com</t>
  </si>
  <si>
    <t>https://www.trescal.be/</t>
  </si>
  <si>
    <t>NV Ubbink</t>
  </si>
  <si>
    <t>Jan Samijnstraat</t>
  </si>
  <si>
    <t>9</t>
  </si>
  <si>
    <t>9050</t>
  </si>
  <si>
    <t>BE 0406.921.037</t>
  </si>
  <si>
    <t>NV Verschoore Constructie</t>
  </si>
  <si>
    <t>Kortrijkstraat</t>
  </si>
  <si>
    <t>122</t>
  </si>
  <si>
    <t>8770</t>
  </si>
  <si>
    <t>Ingelmunster</t>
  </si>
  <si>
    <t>BE 0449.949.742</t>
  </si>
  <si>
    <t>vincent@verschoore-verkouille.be</t>
  </si>
  <si>
    <t>www.verschoore-verkouille.be</t>
  </si>
  <si>
    <t>+32 51 30 12 61</t>
  </si>
  <si>
    <t>NV Virya Energy</t>
  </si>
  <si>
    <t>Villalaan</t>
  </si>
  <si>
    <t>96</t>
  </si>
  <si>
    <t>1500</t>
  </si>
  <si>
    <t>Halle</t>
  </si>
  <si>
    <t>BE 0739.804.548</t>
  </si>
  <si>
    <t>eef.rosseel@virya-energy.com</t>
  </si>
  <si>
    <t>NV Warehouses De Pauw</t>
  </si>
  <si>
    <t>Blakebergen</t>
  </si>
  <si>
    <t>1861</t>
  </si>
  <si>
    <t>Meise</t>
  </si>
  <si>
    <t>BE 0417.199.869</t>
  </si>
  <si>
    <t>sophie.deluyck@wdp.eu</t>
  </si>
  <si>
    <t>https://www.wdp.eu/</t>
  </si>
  <si>
    <t>NV Wereldhave Belgium Services</t>
  </si>
  <si>
    <t>BE 0422.120.838</t>
  </si>
  <si>
    <t>NV Xior Student Housing</t>
  </si>
  <si>
    <t>Frankrijklei</t>
  </si>
  <si>
    <t>64-68</t>
  </si>
  <si>
    <t>BE 0547.972.794</t>
  </si>
  <si>
    <t>NV Yuki Works</t>
  </si>
  <si>
    <t>Orteliuskaai</t>
  </si>
  <si>
    <t>2/1</t>
  </si>
  <si>
    <t>BE 0545.922.928</t>
  </si>
  <si>
    <t>yukisoftware.com</t>
  </si>
  <si>
    <t>Octa+</t>
  </si>
  <si>
    <t>Schaarbeeklei 600</t>
  </si>
  <si>
    <t>Oleon</t>
  </si>
  <si>
    <t>Ons Tehuis Brabant vzw</t>
  </si>
  <si>
    <t>Perksesteenweg</t>
  </si>
  <si>
    <t>126</t>
  </si>
  <si>
    <t>1910</t>
  </si>
  <si>
    <t>Kampenhout</t>
  </si>
  <si>
    <t>sam.geerts@otbvzw.be</t>
  </si>
  <si>
    <t>www.onstehuisbrabant.be</t>
  </si>
  <si>
    <t>+32 484 75 18 79</t>
  </si>
  <si>
    <t>P&amp;V GROEP</t>
  </si>
  <si>
    <t>Page Executive</t>
  </si>
  <si>
    <t>www.pageexecutive.com</t>
  </si>
  <si>
    <t>Passa Porta</t>
  </si>
  <si>
    <t>Antoine Dansaertstraat</t>
  </si>
  <si>
    <t>46</t>
  </si>
  <si>
    <t>https://www.passaporta.be/</t>
  </si>
  <si>
    <t>Phenx</t>
  </si>
  <si>
    <t>an@xconscious.be</t>
  </si>
  <si>
    <t>Pluss</t>
  </si>
  <si>
    <t>DE</t>
  </si>
  <si>
    <t>c.baumann@pluss.de</t>
  </si>
  <si>
    <t>www.pluss.de</t>
  </si>
  <si>
    <t>Politie Antwerpen (Poolstok)</t>
  </si>
  <si>
    <t>corinne.scoyer@police.belgium.eu</t>
  </si>
  <si>
    <t>Pollet Medical Group</t>
  </si>
  <si>
    <t>Poolstok</t>
  </si>
  <si>
    <t>Remytoren, Vaartdijk</t>
  </si>
  <si>
    <t>3/101</t>
  </si>
  <si>
    <t>3018</t>
  </si>
  <si>
    <t>Jetse steenweg</t>
  </si>
  <si>
    <t>221</t>
  </si>
  <si>
    <t>1080</t>
  </si>
  <si>
    <t>Brussel (Sint-Jans-Molenbeek)</t>
  </si>
  <si>
    <t>info@protect.be</t>
  </si>
  <si>
    <t>https://protect.be/nl/</t>
  </si>
  <si>
    <t>+32 2 411 41 14</t>
  </si>
  <si>
    <t>Provincie Antwerpen</t>
  </si>
  <si>
    <t>Koningin Elisabethlei</t>
  </si>
  <si>
    <t>22</t>
  </si>
  <si>
    <t>https://www.provincieantwerpen.be/</t>
  </si>
  <si>
    <t>Provincie Limburg</t>
  </si>
  <si>
    <t>Universiteitslaan</t>
  </si>
  <si>
    <t>3500</t>
  </si>
  <si>
    <t>Hasselt</t>
  </si>
  <si>
    <t>https://www.limburg.be/</t>
  </si>
  <si>
    <t>+32 11 23 78 13</t>
  </si>
  <si>
    <t>Provincie Oost-Vlaanderen</t>
  </si>
  <si>
    <t>Puls</t>
  </si>
  <si>
    <t>Punch Powertrain</t>
  </si>
  <si>
    <t>Putman SA</t>
  </si>
  <si>
    <t>QBD</t>
  </si>
  <si>
    <t>Rain Carbon</t>
  </si>
  <si>
    <t>Vredekaai</t>
  </si>
  <si>
    <t>9060</t>
  </si>
  <si>
    <t>Zelzate</t>
  </si>
  <si>
    <t>https://www.raincarbon.com/</t>
  </si>
  <si>
    <t>Randstad Group</t>
  </si>
  <si>
    <t>Redmore</t>
  </si>
  <si>
    <t>bas.tenhove@houseofhr.com</t>
  </si>
  <si>
    <t>Resitec</t>
  </si>
  <si>
    <t>Reynders Pharmaceutical Labels</t>
  </si>
  <si>
    <t>SA Eppa</t>
  </si>
  <si>
    <t>Place Du Luxembourg</t>
  </si>
  <si>
    <t>BE 0432.128.466</t>
  </si>
  <si>
    <t>carine.renaer@eppa.com</t>
  </si>
  <si>
    <t>https://www.eppa.com/</t>
  </si>
  <si>
    <t>SA Essity Belgium</t>
  </si>
  <si>
    <t>Berkenlaan</t>
  </si>
  <si>
    <t>8B</t>
  </si>
  <si>
    <t>BE 0405.681.516</t>
  </si>
  <si>
    <t>Sabca</t>
  </si>
  <si>
    <t>1470</t>
  </si>
  <si>
    <t>1130</t>
  </si>
  <si>
    <t>Brussel (Haren)</t>
  </si>
  <si>
    <t>Saint-Gobain</t>
  </si>
  <si>
    <t>isja.mosselman@saint-gobain.com</t>
  </si>
  <si>
    <t>www.saint-gobain.com</t>
  </si>
  <si>
    <t>+31 6 12332452</t>
  </si>
  <si>
    <t>Samsung</t>
  </si>
  <si>
    <t>SBS Belgium</t>
  </si>
  <si>
    <t>Scania Benelux</t>
  </si>
  <si>
    <t>Schindler</t>
  </si>
  <si>
    <t>Scholengroep Huis 11</t>
  </si>
  <si>
    <t>Scholengroep Huis 12</t>
  </si>
  <si>
    <t>Scholengroep Huis 13</t>
  </si>
  <si>
    <t>Scholengroep Huis 14</t>
  </si>
  <si>
    <t>SD Worx</t>
  </si>
  <si>
    <t>https://sdworx.com</t>
  </si>
  <si>
    <t>Sea Tank Terminal</t>
  </si>
  <si>
    <t>Securitas</t>
  </si>
  <si>
    <t>Sint-Lendriksborre</t>
  </si>
  <si>
    <t>1120</t>
  </si>
  <si>
    <t>Brussel (Neder-Over-Heembeek)</t>
  </si>
  <si>
    <t>SESVanderHave</t>
  </si>
  <si>
    <t>https://www.sesvanderhave.com/benl?redirect=yes</t>
  </si>
  <si>
    <t>Sint-Lievenscollege Antwerpen</t>
  </si>
  <si>
    <t>Kasteelpleinstraat</t>
  </si>
  <si>
    <t>31</t>
  </si>
  <si>
    <t>Sint-Ludgardis Antwerpen</t>
  </si>
  <si>
    <t>Maarschalk Gérardstraat</t>
  </si>
  <si>
    <t>secundair@stludgardis.be</t>
  </si>
  <si>
    <t>https://stludgardis.be/</t>
  </si>
  <si>
    <t>+32 3 233 93 20</t>
  </si>
  <si>
    <t>SOLCOM</t>
  </si>
  <si>
    <t>Schuckertstr.</t>
  </si>
  <si>
    <t>72766</t>
  </si>
  <si>
    <t>Reutlingen</t>
  </si>
  <si>
    <t>+49 7121 1277245</t>
  </si>
  <si>
    <t>Solvay Brussels School</t>
  </si>
  <si>
    <t>patrick.ceulemans@solvay.edu</t>
  </si>
  <si>
    <t>www.solvay.edu</t>
  </si>
  <si>
    <t>+32 475 28 48 98</t>
  </si>
  <si>
    <t>Special Fruit</t>
  </si>
  <si>
    <t>Meer</t>
  </si>
  <si>
    <t>joke.otte@specialfruit.be</t>
  </si>
  <si>
    <t>SQLI</t>
  </si>
  <si>
    <t>SRL Liedekerke Wolters Waelbroeck Kirkpatrick</t>
  </si>
  <si>
    <t>Boulevard De L'empereur</t>
  </si>
  <si>
    <t>BE 0478.065.191</t>
  </si>
  <si>
    <t>j.rooselaers@liedekerke.com</t>
  </si>
  <si>
    <t>Stad Aalst</t>
  </si>
  <si>
    <t>Stad Antwerpen</t>
  </si>
  <si>
    <t>Grote Markt</t>
  </si>
  <si>
    <t>https://www.antwerpen.be/</t>
  </si>
  <si>
    <t>Stad Geel</t>
  </si>
  <si>
    <t>Stad Genk</t>
  </si>
  <si>
    <t>Stadsplein</t>
  </si>
  <si>
    <t>Stad Gent</t>
  </si>
  <si>
    <t>sigrid.vansteenberge@stad.gent</t>
  </si>
  <si>
    <t>+32 495 44 82 94</t>
  </si>
  <si>
    <t>Stad Hasselt</t>
  </si>
  <si>
    <t>stad leuven</t>
  </si>
  <si>
    <t>Stad leuven</t>
  </si>
  <si>
    <t>Stad Mechelen</t>
  </si>
  <si>
    <t>Stad Turnhout</t>
  </si>
  <si>
    <t>Stadsbader Contractors</t>
  </si>
  <si>
    <t>Begoniastraat</t>
  </si>
  <si>
    <t>30C</t>
  </si>
  <si>
    <t>9810</t>
  </si>
  <si>
    <t>Nazareth</t>
  </si>
  <si>
    <t>joni.versmessen@stadsbader-contractors.be</t>
  </si>
  <si>
    <t>www.stadsbader.com</t>
  </si>
  <si>
    <t>Stichting Lokaal Fonds</t>
  </si>
  <si>
    <t>info@lokaalfonds.be</t>
  </si>
  <si>
    <t>www.lokaalfonds.be</t>
  </si>
  <si>
    <t>Studio Roma</t>
  </si>
  <si>
    <t>Kessel-Lo</t>
  </si>
  <si>
    <t>ericloveniers@studioroma.be</t>
  </si>
  <si>
    <t>Synergie Belgium</t>
  </si>
  <si>
    <t>Talentlab</t>
  </si>
  <si>
    <t>tahnee.wullepit@talentlab.be</t>
  </si>
  <si>
    <t>www.talentlab.be</t>
  </si>
  <si>
    <t>Tata Steel Europe</t>
  </si>
  <si>
    <t>38</t>
  </si>
  <si>
    <t>kristine.callaert@tatasteeleurope.com</t>
  </si>
  <si>
    <t>Tavernier &amp; Van De Vijver</t>
  </si>
  <si>
    <t>karolien@tavernier-vandevijver.be</t>
  </si>
  <si>
    <t>https://www.tavernier-vandevijver.be</t>
  </si>
  <si>
    <t>Telenet</t>
  </si>
  <si>
    <t>Liersesteenweg</t>
  </si>
  <si>
    <t>https://www2.telenet.be/residential/nl</t>
  </si>
  <si>
    <t>Tessenderlo Group</t>
  </si>
  <si>
    <t>Test Aankoop/Test Achats</t>
  </si>
  <si>
    <t>Thor Park</t>
  </si>
  <si>
    <t>TIFRE</t>
  </si>
  <si>
    <t>Koningin Astridlaan</t>
  </si>
  <si>
    <t>24</t>
  </si>
  <si>
    <t>https://tifre.be</t>
  </si>
  <si>
    <t>+32 3 755 51 08</t>
  </si>
  <si>
    <t>Timepiece bank (Firence Consulting)</t>
  </si>
  <si>
    <t>TMI (part House of HR)</t>
  </si>
  <si>
    <t>Processorstraat</t>
  </si>
  <si>
    <t>1033NZ</t>
  </si>
  <si>
    <t>info@tmi.nl</t>
  </si>
  <si>
    <t>https://www.tmi.nl/</t>
  </si>
  <si>
    <t>Toneelhuis</t>
  </si>
  <si>
    <t>Trias</t>
  </si>
  <si>
    <t>stefan.wellens@trias.ngo</t>
  </si>
  <si>
    <t>Tribu</t>
  </si>
  <si>
    <t>marc@tribu.com</t>
  </si>
  <si>
    <t>www.tribu.com</t>
  </si>
  <si>
    <t>+32 494 88 72 80</t>
  </si>
  <si>
    <t>Triple A</t>
  </si>
  <si>
    <t>roel.van.besouw@aaa-riskfinance.nl</t>
  </si>
  <si>
    <t>UAMS</t>
  </si>
  <si>
    <t>UAntwerpen</t>
  </si>
  <si>
    <t>marjolijn.declercq@uantwerpen.be</t>
  </si>
  <si>
    <t>www.uantwerpen.be</t>
  </si>
  <si>
    <t>UCM ASBL Service D'assistance Technique Et De Gestion En Faveur Des Petites Et Moyennes Entreprises</t>
  </si>
  <si>
    <t>Chaussée De Marche(Wd)</t>
  </si>
  <si>
    <t>637</t>
  </si>
  <si>
    <t>5100</t>
  </si>
  <si>
    <t>Namur</t>
  </si>
  <si>
    <t>BE 0407.812.546</t>
  </si>
  <si>
    <t>Namen</t>
  </si>
  <si>
    <t>UGent</t>
  </si>
  <si>
    <t>Sint-Pietersnieuwstraat</t>
  </si>
  <si>
    <t>https://www.ugent.be/</t>
  </si>
  <si>
    <t>+32 9 331 01 01</t>
  </si>
  <si>
    <t>Unicef</t>
  </si>
  <si>
    <t>United Consulting</t>
  </si>
  <si>
    <t>United Rentals (Bakercorp)</t>
  </si>
  <si>
    <t>Unitron</t>
  </si>
  <si>
    <t>Schansestraat</t>
  </si>
  <si>
    <t>4515 RN</t>
  </si>
  <si>
    <t>IJzendijke</t>
  </si>
  <si>
    <t>g.jones@unitron.nl</t>
  </si>
  <si>
    <t>Universiteit Antwerpen</t>
  </si>
  <si>
    <t>University Colleges Leuven-Limburg (UCLL)</t>
  </si>
  <si>
    <t>Unizo</t>
  </si>
  <si>
    <t>Willebroekkaai</t>
  </si>
  <si>
    <t>ondernemerslijn@unizo.be</t>
  </si>
  <si>
    <t>UZ Brussel</t>
  </si>
  <si>
    <t>UZ Gent</t>
  </si>
  <si>
    <t>UZA</t>
  </si>
  <si>
    <t>VAB</t>
  </si>
  <si>
    <t>mdk@vab.be</t>
  </si>
  <si>
    <t>Vadigran</t>
  </si>
  <si>
    <t>BE 0431.312.379</t>
  </si>
  <si>
    <t>www.vadigran.com</t>
  </si>
  <si>
    <t>Van Breda Car Finance</t>
  </si>
  <si>
    <t>Van Havermaet Consultants</t>
  </si>
  <si>
    <t>Van Meeuwen Industries BV</t>
  </si>
  <si>
    <t>Leeuwenveldseweg</t>
  </si>
  <si>
    <t>5a</t>
  </si>
  <si>
    <t>1382 LV</t>
  </si>
  <si>
    <t>Weesp</t>
  </si>
  <si>
    <t>www.vanmeeuwen.com</t>
  </si>
  <si>
    <t>Vanbreda Risk &amp; Benefits</t>
  </si>
  <si>
    <t>Plantin en Moretuslei</t>
  </si>
  <si>
    <t>297</t>
  </si>
  <si>
    <t>info@vanbreda.be</t>
  </si>
  <si>
    <t>https://www.vanbreda.be/nl/</t>
  </si>
  <si>
    <t>+32 3 217 67 67</t>
  </si>
  <si>
    <t>Vandemoortele Group</t>
  </si>
  <si>
    <t>Vandeputte International</t>
  </si>
  <si>
    <t>Velagroup</t>
  </si>
  <si>
    <t>agnes.souvagie@velagroup.be</t>
  </si>
  <si>
    <t>VGD Belgium</t>
  </si>
  <si>
    <t>Brusselsesteenweg</t>
  </si>
  <si>
    <t>94</t>
  </si>
  <si>
    <t>9090</t>
  </si>
  <si>
    <t>Melle</t>
  </si>
  <si>
    <t>https://be.vgd.eu/nl</t>
  </si>
  <si>
    <t>Viangro</t>
  </si>
  <si>
    <t>Viano</t>
  </si>
  <si>
    <t>Wijngaardveld</t>
  </si>
  <si>
    <t>36</t>
  </si>
  <si>
    <t>AalstAalst</t>
  </si>
  <si>
    <t>www.viano-organics.com</t>
  </si>
  <si>
    <t>Viessmann</t>
  </si>
  <si>
    <t>Hermesstraat</t>
  </si>
  <si>
    <t>https://www.viessmann.be/</t>
  </si>
  <si>
    <t>VITO</t>
  </si>
  <si>
    <t>Boerentang</t>
  </si>
  <si>
    <t>2400</t>
  </si>
  <si>
    <t>Mol</t>
  </si>
  <si>
    <t>https://www.vito.be</t>
  </si>
  <si>
    <t>Vivaldis Interim</t>
  </si>
  <si>
    <t>koen.lambrechts@vivaldisinterim.be</t>
  </si>
  <si>
    <t>www.vivaldisinterim.be</t>
  </si>
  <si>
    <t>Vlaams Architectuurinstituut</t>
  </si>
  <si>
    <t>Jan Van Rijswijcklaan</t>
  </si>
  <si>
    <t>155</t>
  </si>
  <si>
    <t>www.vai.be</t>
  </si>
  <si>
    <t>Vlotter</t>
  </si>
  <si>
    <t>VZW Beweging</t>
  </si>
  <si>
    <t>BE 0553.835.158</t>
  </si>
  <si>
    <t>kris.daniels@beweging.net</t>
  </si>
  <si>
    <t>https://www.beweging.net/</t>
  </si>
  <si>
    <t>VZW Centraal Katholiek Schoolcomité Van Antwerpen</t>
  </si>
  <si>
    <t>Otto Veniusstraat</t>
  </si>
  <si>
    <t>BE 0406.726.146</t>
  </si>
  <si>
    <t>https://www.cksa.be/</t>
  </si>
  <si>
    <t>VZW Centrum Voor Algemeen Welzijnswerk Antwerpen</t>
  </si>
  <si>
    <t>Lange Lozanastraat</t>
  </si>
  <si>
    <t>BE 0455.608.604</t>
  </si>
  <si>
    <t>sabine.vandevelde@cawantwerpen.be</t>
  </si>
  <si>
    <t>+32 485 51 60 65</t>
  </si>
  <si>
    <t>VZW Organisatie Voor Duurzame Energie (ODE)</t>
  </si>
  <si>
    <t>146</t>
  </si>
  <si>
    <t>BE 0458.610.951</t>
  </si>
  <si>
    <t>https://www.ode.be/</t>
  </si>
  <si>
    <t>VZW Overleg Kunstenorganisaties</t>
  </si>
  <si>
    <t>Sainctelettesquare</t>
  </si>
  <si>
    <t>19/6</t>
  </si>
  <si>
    <t>BE 0432.310.984</t>
  </si>
  <si>
    <t>What's Cooking Group</t>
  </si>
  <si>
    <t>https://whatscooking.group</t>
  </si>
  <si>
    <t>Wijk-Werken Haspengouw</t>
  </si>
  <si>
    <t>info@wijkwerkenhaspengouw.be</t>
  </si>
  <si>
    <t>https://www.wijkwerkenhaspengouw.be/</t>
  </si>
  <si>
    <t>Wit Gele Kruis</t>
  </si>
  <si>
    <t>Annuntiatenstraat</t>
  </si>
  <si>
    <t>Yacht Story</t>
  </si>
  <si>
    <t>YPTO</t>
  </si>
  <si>
    <t>Zeelandia</t>
  </si>
  <si>
    <t>Zeeman</t>
  </si>
  <si>
    <t>Zorg Stekene</t>
  </si>
  <si>
    <t>14A</t>
  </si>
  <si>
    <t>https://www.zorgstekene.be/</t>
  </si>
  <si>
    <t>+32 3 432 29 00</t>
  </si>
  <si>
    <t>Zorgbedrijf Antwerpen</t>
  </si>
  <si>
    <t>Ballaarstraat</t>
  </si>
  <si>
    <t>BE 0809.699.184</t>
  </si>
  <si>
    <t>www.zorgbedrijf.antwerpen.be</t>
  </si>
  <si>
    <t>x</t>
  </si>
  <si>
    <t>slapende klant</t>
  </si>
  <si>
    <t>prospect</t>
  </si>
  <si>
    <t>Key account, Public sector</t>
  </si>
  <si>
    <t>klant =x</t>
  </si>
  <si>
    <t>Thomas verplancke</t>
  </si>
  <si>
    <t>Voornaam</t>
  </si>
  <si>
    <t>Achternaam</t>
  </si>
  <si>
    <t>correspondentieadres</t>
  </si>
  <si>
    <t>Toestemming marketing e-mails</t>
  </si>
  <si>
    <t>Geboortedatum</t>
  </si>
  <si>
    <t>Geslacht</t>
  </si>
  <si>
    <t>Mobiel nummer</t>
  </si>
  <si>
    <t>Fax</t>
  </si>
  <si>
    <t>Btw-nummer v/h contact</t>
  </si>
  <si>
    <t>Nationaal identificatienummer</t>
  </si>
  <si>
    <t>Actief</t>
  </si>
  <si>
    <t>Prijslijst</t>
  </si>
  <si>
    <t>Aantal ongefactureerde minuten</t>
  </si>
  <si>
    <t>Bedrijven</t>
  </si>
  <si>
    <t>Afdeling</t>
  </si>
  <si>
    <t>Functie</t>
  </si>
  <si>
    <t>Subfunctie</t>
  </si>
  <si>
    <t>Decision maker</t>
  </si>
  <si>
    <t>Laatste activiteit</t>
  </si>
  <si>
    <t>Laatste afspraak</t>
  </si>
  <si>
    <t>Datum toegevoegd</t>
  </si>
  <si>
    <t>Laatst aangepast</t>
  </si>
  <si>
    <t>Prepaid resterend</t>
  </si>
  <si>
    <t>IBAN-rekening nr</t>
  </si>
  <si>
    <t>BIC-code</t>
  </si>
  <si>
    <t>Betalingstermijn</t>
  </si>
  <si>
    <t>Totaal te factureren</t>
  </si>
  <si>
    <t>Extern ID</t>
  </si>
  <si>
    <t>Uurprijs</t>
  </si>
  <si>
    <t>Leveranciersboekhouding</t>
  </si>
  <si>
    <t>-</t>
  </si>
  <si>
    <t>0</t>
  </si>
  <si>
    <t>accountspayable@essent.be</t>
  </si>
  <si>
    <t>+32 3 270 79 79</t>
  </si>
  <si>
    <t>Procurement</t>
  </si>
  <si>
    <t>finprocurement@minfin.fed.be</t>
  </si>
  <si>
    <t>Lisa</t>
  </si>
  <si>
    <t>Abel</t>
  </si>
  <si>
    <t>l.abel@gitp.nl</t>
  </si>
  <si>
    <t>GITP PiCompany</t>
  </si>
  <si>
    <t>Consultant</t>
  </si>
  <si>
    <t>Kelly</t>
  </si>
  <si>
    <t>Adam</t>
  </si>
  <si>
    <t>kelly.adam@niko.eu</t>
  </si>
  <si>
    <t>+32 486 46 03 97</t>
  </si>
  <si>
    <t>Dries</t>
  </si>
  <si>
    <t>Adams</t>
  </si>
  <si>
    <t>dries.adams@eriks.be</t>
  </si>
  <si>
    <t>+32 494 37 74 87</t>
  </si>
  <si>
    <t>HR Business Partner</t>
  </si>
  <si>
    <t>Gilles</t>
  </si>
  <si>
    <t>Eugène Bekaertlaan 55
8790 Waregem
België</t>
  </si>
  <si>
    <t>gilles-a@mutec.be</t>
  </si>
  <si>
    <t>Zaakvoerder</t>
  </si>
  <si>
    <t>Sophia</t>
  </si>
  <si>
    <t>Adant</t>
  </si>
  <si>
    <t>Rue Du Couloir 20
1050 Brussel (Elsene)
België</t>
  </si>
  <si>
    <t>sophie.adant@facq.be</t>
  </si>
  <si>
    <t>+32 473 84 19 21</t>
  </si>
  <si>
    <t>HR</t>
  </si>
  <si>
    <t>HR BP</t>
  </si>
  <si>
    <t>Thomas</t>
  </si>
  <si>
    <t>Adriaensen</t>
  </si>
  <si>
    <t>thomas.adriaensen@brasschaat.be</t>
  </si>
  <si>
    <t>+32 3 650 02 75</t>
  </si>
  <si>
    <t>Medewerker HRM</t>
  </si>
  <si>
    <t>Ben</t>
  </si>
  <si>
    <t>Aelbrecht</t>
  </si>
  <si>
    <t>ben.aelbrecht@edfluminus.be</t>
  </si>
  <si>
    <t>+32 477 31 93 83</t>
  </si>
  <si>
    <t>Preventieadviseur administratieve sites &amp; psychoso</t>
  </si>
  <si>
    <t>Greet</t>
  </si>
  <si>
    <t>Aerts</t>
  </si>
  <si>
    <t>greet.aerts@covestro.com</t>
  </si>
  <si>
    <t>+32 475 92 01 32</t>
  </si>
  <si>
    <t>Head of HR Benelux</t>
  </si>
  <si>
    <t>Alyakot</t>
  </si>
  <si>
    <t>Afennas</t>
  </si>
  <si>
    <t>humres@enabel.be</t>
  </si>
  <si>
    <t>+32 484 65 38 76</t>
  </si>
  <si>
    <t>Recruiter</t>
  </si>
  <si>
    <t>Angie</t>
  </si>
  <si>
    <t>Affili</t>
  </si>
  <si>
    <t>angie.affili@dematic.com</t>
  </si>
  <si>
    <t>+32 478 93 69 77</t>
  </si>
  <si>
    <t>Talent Acquisition Partner</t>
  </si>
  <si>
    <t>Renée</t>
  </si>
  <si>
    <t>Agneessens</t>
  </si>
  <si>
    <t>Telecomlaan 9 bus 6
1831 Machelen
België</t>
  </si>
  <si>
    <t>ragneessens@leaseplan.be</t>
  </si>
  <si>
    <t>HR Directeur</t>
  </si>
  <si>
    <t>Goedele</t>
  </si>
  <si>
    <t>Akkermans</t>
  </si>
  <si>
    <t>Avenue Des Arts 20
1000 Brussel
België</t>
  </si>
  <si>
    <t>Hicham</t>
  </si>
  <si>
    <t>Al Bouhali</t>
  </si>
  <si>
    <t>Brouwersvliet 2
2000 Antwerpen
België</t>
  </si>
  <si>
    <t>M</t>
  </si>
  <si>
    <t>hicham.albouhali@sdworx.com</t>
  </si>
  <si>
    <t>+32 486 74 31 92</t>
  </si>
  <si>
    <t>Prijs</t>
  </si>
  <si>
    <t xml:space="preserve">Anthony </t>
  </si>
  <si>
    <t>Albers</t>
  </si>
  <si>
    <t>Coremansstraat 34
2600 Antwerpen
België</t>
  </si>
  <si>
    <t>Bram</t>
  </si>
  <si>
    <t>Alboort</t>
  </si>
  <si>
    <t>Kartuizersweg 6A
2550 Kontich
België</t>
  </si>
  <si>
    <t>bram.alboort@gea.com</t>
  </si>
  <si>
    <t>+32 499 98 24 88</t>
  </si>
  <si>
    <t>Head of Project Execution</t>
  </si>
  <si>
    <t>Alexandre</t>
  </si>
  <si>
    <t>Alonso</t>
  </si>
  <si>
    <t>Bastion Tower Marsveldplein 5
1050 Brussel (Elsene)
Belgique</t>
  </si>
  <si>
    <t>alexandrealonso@michaelpage.be</t>
  </si>
  <si>
    <t>+32 485 66 74 63</t>
  </si>
  <si>
    <t>www.michaelpage.be</t>
  </si>
  <si>
    <t>Senior Consultant</t>
  </si>
  <si>
    <t>Inge</t>
  </si>
  <si>
    <t>Ampe</t>
  </si>
  <si>
    <t>Mannebeekstraat 33
8790 Waregem
België</t>
  </si>
  <si>
    <t>inge.ampe@ckv.be</t>
  </si>
  <si>
    <t>+32 494 57 39 22</t>
  </si>
  <si>
    <t>CEO</t>
  </si>
  <si>
    <t>Alexandra</t>
  </si>
  <si>
    <t>Anastesescu</t>
  </si>
  <si>
    <t>Marcel Broodthaersplein 2
1060 Brussel (Sint-Gillis)
België</t>
  </si>
  <si>
    <t>alexandra.anastasescu@infrabel.be</t>
  </si>
  <si>
    <t>+32 490 47 15 94</t>
  </si>
  <si>
    <t>Teamleader Talent Acquisition</t>
  </si>
  <si>
    <t>Nathalie</t>
  </si>
  <si>
    <t>Andre</t>
  </si>
  <si>
    <t>Haachtsesteenweg 1470
1130 Brussel (Haren)
België</t>
  </si>
  <si>
    <t>F</t>
  </si>
  <si>
    <t>nathalie.andre@sabca.be</t>
  </si>
  <si>
    <t>+32 2 729 56 70</t>
  </si>
  <si>
    <t>+32 475 98 22 14</t>
  </si>
  <si>
    <t>Erwin</t>
  </si>
  <si>
    <t>Andries</t>
  </si>
  <si>
    <t>erwin.andries@grouppeeters.com</t>
  </si>
  <si>
    <t>+32 14 28 33 00</t>
  </si>
  <si>
    <t>CFO</t>
  </si>
  <si>
    <t>Andriessens</t>
  </si>
  <si>
    <t>inge.andriessens@zonezuidoost.be</t>
  </si>
  <si>
    <t>+32 497 41 32 39</t>
  </si>
  <si>
    <t>Diensthoofd HR</t>
  </si>
  <si>
    <t>Stephanie</t>
  </si>
  <si>
    <t>Annecour</t>
  </si>
  <si>
    <t>stephanie.annecour@joosconsulting.be</t>
  </si>
  <si>
    <t>+32 497 67 89 49</t>
  </si>
  <si>
    <t>HR Manager</t>
  </si>
  <si>
    <t>Charlot</t>
  </si>
  <si>
    <t>Anselot</t>
  </si>
  <si>
    <t>charlotte.anselot@allianz.be</t>
  </si>
  <si>
    <t>+32 2 214 73 46</t>
  </si>
  <si>
    <t>Head of Talent</t>
  </si>
  <si>
    <t>Catherine</t>
  </si>
  <si>
    <t>Anslot</t>
  </si>
  <si>
    <t>catherine.anslot@schilde.be</t>
  </si>
  <si>
    <t>+32 475 78 28 73</t>
  </si>
  <si>
    <t>Medewerker personeel en organisatie</t>
  </si>
  <si>
    <t>Leen</t>
  </si>
  <si>
    <t>Anthuenis</t>
  </si>
  <si>
    <t>Walemstraat 18
2860 Sint-Katelijne-Waver
België</t>
  </si>
  <si>
    <t>General Manager</t>
  </si>
  <si>
    <t>Kathleen</t>
  </si>
  <si>
    <t>Aps</t>
  </si>
  <si>
    <t>kathleen.aps@agfa.com</t>
  </si>
  <si>
    <t>+32 498 46 00 05</t>
  </si>
  <si>
    <t>Talent Acquisition Advisor</t>
  </si>
  <si>
    <t>Lesley</t>
  </si>
  <si>
    <t>Arens</t>
  </si>
  <si>
    <t>Rekkemstraat 3
9700 Oudenaarde
België</t>
  </si>
  <si>
    <t>lesley@zigzaghr.be</t>
  </si>
  <si>
    <t>+32 468 12 05 55</t>
  </si>
  <si>
    <t>BV Liceu - ZigZagHR</t>
  </si>
  <si>
    <t>Christine</t>
  </si>
  <si>
    <t>Arnould</t>
  </si>
  <si>
    <t>Frankrijkstraat 85
1060 Brussel (Sint-Gillis)
België</t>
  </si>
  <si>
    <t>christine.arnould@hr-rail.be</t>
  </si>
  <si>
    <t>+32 2 525 25 94</t>
  </si>
  <si>
    <t>SPOC</t>
  </si>
  <si>
    <t>Stephan</t>
  </si>
  <si>
    <t>Arts</t>
  </si>
  <si>
    <t>stephan.arts@reynaers.com</t>
  </si>
  <si>
    <t>Hilde</t>
  </si>
  <si>
    <t>Asscherickx</t>
  </si>
  <si>
    <t>hasscherickx@unicef.be</t>
  </si>
  <si>
    <t>+32 498 93 33 98</t>
  </si>
  <si>
    <t>Karen</t>
  </si>
  <si>
    <t>Asselberg</t>
  </si>
  <si>
    <t>Posthofbrug 16
2600 Antwerpen
België</t>
  </si>
  <si>
    <t>karen.asselberg@baloise.be</t>
  </si>
  <si>
    <t>+32 3 247 36 90</t>
  </si>
  <si>
    <t>Development Officer</t>
  </si>
  <si>
    <t>Sven</t>
  </si>
  <si>
    <t>Asselbergh</t>
  </si>
  <si>
    <t>Leonardo Da Vincilaan 19A/8
1831 Machelen
België</t>
  </si>
  <si>
    <t>BV Minds&amp;More</t>
  </si>
  <si>
    <t>Partner</t>
  </si>
  <si>
    <t xml:space="preserve">Mélanie </t>
  </si>
  <si>
    <t>Aubert</t>
  </si>
  <si>
    <t>Louizalaan 140
1050 Brussel (Elsene)
België</t>
  </si>
  <si>
    <t>melanie.aubert@abylsen.com</t>
  </si>
  <si>
    <t>DRH</t>
  </si>
  <si>
    <t>Sarina</t>
  </si>
  <si>
    <t>Auman</t>
  </si>
  <si>
    <t>Remytoren, Vaartdijk 3/101
3018 Leuven
België</t>
  </si>
  <si>
    <t>sarina@poolstok.be</t>
  </si>
  <si>
    <t>+32 476 05 45 57</t>
  </si>
  <si>
    <t>Jr accountmanager</t>
  </si>
  <si>
    <t>Maxime</t>
  </si>
  <si>
    <t>Bahri</t>
  </si>
  <si>
    <t>Belgicastraat 7 FP502
1930 Zaventem
Belgique</t>
  </si>
  <si>
    <t>maxime.bahri@graphicpkg.com</t>
  </si>
  <si>
    <t>+33 6 85 94 51 00</t>
  </si>
  <si>
    <t>Claire</t>
  </si>
  <si>
    <t>Bailey</t>
  </si>
  <si>
    <t>Belgicastraat 7 FP502
1930 Zaventem
België</t>
  </si>
  <si>
    <t>claire.bailey@graphicpkg.com</t>
  </si>
  <si>
    <t>+44 7979 271692</t>
  </si>
  <si>
    <t>Sara</t>
  </si>
  <si>
    <t>Bakker</t>
  </si>
  <si>
    <t>Cruquiusweg 111-f
1019 AG Amsterdam
Nederland</t>
  </si>
  <si>
    <t>sara.bakker@eelloo.nl</t>
  </si>
  <si>
    <t>+31 6 16817500</t>
  </si>
  <si>
    <t>EELLOO</t>
  </si>
  <si>
    <t>Sales</t>
  </si>
  <si>
    <t>Senior Accountmanager</t>
  </si>
  <si>
    <t xml:space="preserve">Lauren </t>
  </si>
  <si>
    <t>Bal</t>
  </si>
  <si>
    <t>lauren.bal@unitedconsulting.be</t>
  </si>
  <si>
    <t>+32 3 361 14 90</t>
  </si>
  <si>
    <t>HR Recruiter</t>
  </si>
  <si>
    <t>Monique</t>
  </si>
  <si>
    <t>Balemans</t>
  </si>
  <si>
    <t>Leonardo Da Vincilaan 19
1831 Machelen
België</t>
  </si>
  <si>
    <t>monique.balemans@satellic.be</t>
  </si>
  <si>
    <t>HR Officer</t>
  </si>
  <si>
    <t>Arpad</t>
  </si>
  <si>
    <t>Barkanyi</t>
  </si>
  <si>
    <t>arpad.barkanyi@graphicpkg.com</t>
  </si>
  <si>
    <t>+32 471 48 58 44</t>
  </si>
  <si>
    <t>Finance Manager EMEA</t>
  </si>
  <si>
    <t>Mick</t>
  </si>
  <si>
    <t>Barnard</t>
  </si>
  <si>
    <t>mick.barnard@hr-rail.be</t>
  </si>
  <si>
    <t>+32 2 525 30 41</t>
  </si>
  <si>
    <t>Adjunct van Annelies</t>
  </si>
  <si>
    <t>Yana</t>
  </si>
  <si>
    <t>Barrez</t>
  </si>
  <si>
    <t>jobs@aalst.be</t>
  </si>
  <si>
    <t>+32 477 87 73 96</t>
  </si>
  <si>
    <t>Christian</t>
  </si>
  <si>
    <t>Baumann</t>
  </si>
  <si>
    <t>+49 170 2266262</t>
  </si>
  <si>
    <t>Joke</t>
  </si>
  <si>
    <t>Bauwens</t>
  </si>
  <si>
    <t>joke.bauwens@minfin.fed.be</t>
  </si>
  <si>
    <t>+32 2 578 23 47</t>
  </si>
  <si>
    <t>+32 470 78 23 47</t>
  </si>
  <si>
    <t>Diensthoofd Personeelsbewegingen</t>
  </si>
  <si>
    <t>Rebecca</t>
  </si>
  <si>
    <t>rebecca.bauwens@genk.be</t>
  </si>
  <si>
    <t>+32 493 16 88 46</t>
  </si>
  <si>
    <t>Yves</t>
  </si>
  <si>
    <t>Beauvois</t>
  </si>
  <si>
    <t>yves.beauvois@be.abnamro.com</t>
  </si>
  <si>
    <t>+32 483 11 71 02</t>
  </si>
  <si>
    <t>Chief HR Officer</t>
  </si>
  <si>
    <t>Medialaan 28/A
1800 Vilvoorde
België</t>
  </si>
  <si>
    <t>yves.beauvois@ricoh.be</t>
  </si>
  <si>
    <t>HR Director</t>
  </si>
  <si>
    <t>Thaïs</t>
  </si>
  <si>
    <t>Beeckman</t>
  </si>
  <si>
    <t>Ring-Oost 14
9400 Ninove
België</t>
  </si>
  <si>
    <t>thais.beeckman@sulo.com</t>
  </si>
  <si>
    <t>+32 473 83 27 98</t>
  </si>
  <si>
    <t>Hannelore</t>
  </si>
  <si>
    <t>Beerlandt</t>
  </si>
  <si>
    <t>hannelore.beerlandt@agricord.org</t>
  </si>
  <si>
    <t>+32 2 239 23 30</t>
  </si>
  <si>
    <t>Veerle</t>
  </si>
  <si>
    <t>Bekaert</t>
  </si>
  <si>
    <t>veerle.bekaert@sea-tankterminal.com</t>
  </si>
  <si>
    <t>+32 9 255 02 11</t>
  </si>
  <si>
    <t>HR Manager (Freelance)</t>
  </si>
  <si>
    <t>Yesim</t>
  </si>
  <si>
    <t>Bektas</t>
  </si>
  <si>
    <t>Sainctelettesquare 19/6
1000 Brussel
België</t>
  </si>
  <si>
    <t>yesim@jester.be</t>
  </si>
  <si>
    <t>Femke</t>
  </si>
  <si>
    <t>Bellemans</t>
  </si>
  <si>
    <t>femke.bellemans@schindler.com</t>
  </si>
  <si>
    <t>+32 472 61 82 08</t>
  </si>
  <si>
    <t>Talent &amp; Development Specialist</t>
  </si>
  <si>
    <t>Raymond</t>
  </si>
  <si>
    <t>raymond.bellemans@dewatergroep.be</t>
  </si>
  <si>
    <t>+32 478 63 85 57</t>
  </si>
  <si>
    <t>Jolien</t>
  </si>
  <si>
    <t>Berghmans</t>
  </si>
  <si>
    <t>jolien.berghmans@hasselt.be</t>
  </si>
  <si>
    <t>+32 479 91 25 98</t>
  </si>
  <si>
    <t>Interim Recruiter</t>
  </si>
  <si>
    <t>Joris</t>
  </si>
  <si>
    <t>Bernagie</t>
  </si>
  <si>
    <t>joris.bernagie@nbb.be</t>
  </si>
  <si>
    <t>Head of Talent Acquisition</t>
  </si>
  <si>
    <t>Annick</t>
  </si>
  <si>
    <t>Bervoets</t>
  </si>
  <si>
    <t>annick.bervoets@heraeus.com</t>
  </si>
  <si>
    <t>+32 11 60 02 11</t>
  </si>
  <si>
    <t>Gert</t>
  </si>
  <si>
    <t>gert.bervoets@essers.com</t>
  </si>
  <si>
    <t>+32 472 90 00 58</t>
  </si>
  <si>
    <t>Gunard</t>
  </si>
  <si>
    <t>Berx</t>
  </si>
  <si>
    <t>gunard.berx@materialise.be</t>
  </si>
  <si>
    <t>+32 470 47 43 46</t>
  </si>
  <si>
    <t>Olga</t>
  </si>
  <si>
    <t>Bilyk</t>
  </si>
  <si>
    <t>Liersesteenweg 4
2800 Mechelen
Belgium</t>
  </si>
  <si>
    <t>olga.bilyk@telenetgroup.be</t>
  </si>
  <si>
    <t>+32 479 42 19 80</t>
  </si>
  <si>
    <t>People Partner - Talent Acquisition</t>
  </si>
  <si>
    <t>Lynn</t>
  </si>
  <si>
    <t>Blanckaert</t>
  </si>
  <si>
    <t>Wiedauwkaai 80
9000 Gent
België</t>
  </si>
  <si>
    <t>Galit</t>
  </si>
  <si>
    <t>Blander</t>
  </si>
  <si>
    <t>Beliweg 3
2030 Antwerpen
België</t>
  </si>
  <si>
    <t>blander@standic.com</t>
  </si>
  <si>
    <t>+31 6 13785575</t>
  </si>
  <si>
    <t>Bloem</t>
  </si>
  <si>
    <t>Oedelestraat 1
8580 Avelgem
België</t>
  </si>
  <si>
    <t>+32 56 19 63 83</t>
  </si>
  <si>
    <t>Hapiness &amp; Administration officer</t>
  </si>
  <si>
    <t>Hans</t>
  </si>
  <si>
    <t>Boeken</t>
  </si>
  <si>
    <t>hans.boeken@gea.com</t>
  </si>
  <si>
    <t>+32 484 13 07 06</t>
  </si>
  <si>
    <t>Head of Finance</t>
  </si>
  <si>
    <t>Laleña</t>
  </si>
  <si>
    <t xml:space="preserve">Boeykens </t>
  </si>
  <si>
    <t>Plantin en Moretuslei 297
2140 Antwerpen
België</t>
  </si>
  <si>
    <t>lalena.boeykens@vanbreda.be</t>
  </si>
  <si>
    <t>+32 3 217 51 81</t>
  </si>
  <si>
    <t>+32 475 56 58 74</t>
  </si>
  <si>
    <t>Ivan</t>
  </si>
  <si>
    <t>Bogaerts</t>
  </si>
  <si>
    <t>ivan.bogaerts@gea.com</t>
  </si>
  <si>
    <t>+32 477 37 23 02</t>
  </si>
  <si>
    <t>Head Of Test Centre</t>
  </si>
  <si>
    <t>Vincent</t>
  </si>
  <si>
    <t>Bogarts</t>
  </si>
  <si>
    <t>vincent.bogarts@mccain.com</t>
  </si>
  <si>
    <t>+32 487 22 08 21</t>
  </si>
  <si>
    <t>Agnes</t>
  </si>
  <si>
    <t>Bosmans</t>
  </si>
  <si>
    <t>agnes.bosmans@vito.be</t>
  </si>
  <si>
    <t>+32 477 32 52 32</t>
  </si>
  <si>
    <t>Anke</t>
  </si>
  <si>
    <t>anke.bosmans@vlaio.be</t>
  </si>
  <si>
    <t>+32 496 03 05 71</t>
  </si>
  <si>
    <t>Marthe</t>
  </si>
  <si>
    <t>Bossaerts</t>
  </si>
  <si>
    <t>marthe.bossaerts@vanbreda.be</t>
  </si>
  <si>
    <t xml:space="preserve">Mounia </t>
  </si>
  <si>
    <t>Bouazizi</t>
  </si>
  <si>
    <t>Beversesteenweg 576
8800 Roeselare
België</t>
  </si>
  <si>
    <t>mounia.bouazizi@jobroad.be</t>
  </si>
  <si>
    <t>+32 492 08 66 15</t>
  </si>
  <si>
    <t>JOBROAD</t>
  </si>
  <si>
    <t>Project Manager</t>
  </si>
  <si>
    <t>Frank</t>
  </si>
  <si>
    <t>Bouchet</t>
  </si>
  <si>
    <t>Sint-Lendriksborre 3
1120 Brussel (Neder-Over-Heembeek)
België</t>
  </si>
  <si>
    <t>frank.bouchet@securitas.be</t>
  </si>
  <si>
    <t>+32 477 99 06 54</t>
  </si>
  <si>
    <t>Area Director North-East</t>
  </si>
  <si>
    <t>Koen</t>
  </si>
  <si>
    <t>Bouckaert</t>
  </si>
  <si>
    <t>Karel Oomsstraat 37
2018 Antwerpen
België</t>
  </si>
  <si>
    <t>koen.bouckaert@gimv.com</t>
  </si>
  <si>
    <t>www.gimv.com</t>
  </si>
  <si>
    <t>GIMV</t>
  </si>
  <si>
    <t>Lieve</t>
  </si>
  <si>
    <t>Boucqué</t>
  </si>
  <si>
    <t>lieve.boucque@aldautomotive.com</t>
  </si>
  <si>
    <t>+32 2 730 19 54</t>
  </si>
  <si>
    <t>HR Manager a.i.</t>
  </si>
  <si>
    <t>Siska</t>
  </si>
  <si>
    <t>Bourgeois</t>
  </si>
  <si>
    <t>siska.bourgeois@nusciencegroup.com</t>
  </si>
  <si>
    <t>+32 496 22,45,42</t>
  </si>
  <si>
    <t>Magalie</t>
  </si>
  <si>
    <t>Boyalobi</t>
  </si>
  <si>
    <t>+32 475 82 75 34</t>
  </si>
  <si>
    <t>Kerry</t>
  </si>
  <si>
    <t>Bradbury</t>
  </si>
  <si>
    <t>Belgicastraat 7 FP502
1930 Zaventem
Belgium</t>
  </si>
  <si>
    <t>kerry.bradbury@graphicpkg.com</t>
  </si>
  <si>
    <t>+44 1530 518200</t>
  </si>
  <si>
    <t>Jo</t>
  </si>
  <si>
    <t>Braeckman</t>
  </si>
  <si>
    <t>Centrum-Zuid 3401
3530 Houthalen-Helchteren
België</t>
  </si>
  <si>
    <t>jo.braeckman@claesretailgroup.com</t>
  </si>
  <si>
    <t>CHRO</t>
  </si>
  <si>
    <t>Braem</t>
  </si>
  <si>
    <t>Grote Baan 317
3530 Houthalen-Helchteren
België</t>
  </si>
  <si>
    <t>+32 473 66 01 30</t>
  </si>
  <si>
    <t>Managing Director</t>
  </si>
  <si>
    <t>Philippe</t>
  </si>
  <si>
    <t>Brands</t>
  </si>
  <si>
    <t>Bastion Tower Marsveldplein 5
1050 Brussel (Elsene)
Belgium</t>
  </si>
  <si>
    <t>philippebrands@pageexecutive.com</t>
  </si>
  <si>
    <t>+32 476 88 01 92</t>
  </si>
  <si>
    <t>Leonardo da Vincilaan 1
1930 Zaventem
België</t>
  </si>
  <si>
    <t>philippe.brands@avanos.com</t>
  </si>
  <si>
    <t>HR Manager Europe</t>
  </si>
  <si>
    <t>Charlotte</t>
  </si>
  <si>
    <t>Brandsma</t>
  </si>
  <si>
    <t>www.fietsersbond.be</t>
  </si>
  <si>
    <t>Raad van Bestuur</t>
  </si>
  <si>
    <t>Directeur</t>
  </si>
  <si>
    <t>Bestuurslid</t>
  </si>
  <si>
    <t>Kobe Brankaer</t>
  </si>
  <si>
    <t>Brankaer</t>
  </si>
  <si>
    <t>Wolvertemsesteenweg 10
1850 Grimbergen
België</t>
  </si>
  <si>
    <t>Sammy</t>
  </si>
  <si>
    <t>Brié</t>
  </si>
  <si>
    <t>sammy.brie@kuleuven.be</t>
  </si>
  <si>
    <t>Rekrutering en selectie</t>
  </si>
  <si>
    <t>Martine</t>
  </si>
  <si>
    <t>Brisse</t>
  </si>
  <si>
    <t>martine.brisse@enabel.be</t>
  </si>
  <si>
    <t>+32 485 07 58 58</t>
  </si>
  <si>
    <t>Guy</t>
  </si>
  <si>
    <t>Broddin</t>
  </si>
  <si>
    <t>Vosstraat 164
2140 Antwerpen
België</t>
  </si>
  <si>
    <t>+32 475 27 83 33</t>
  </si>
  <si>
    <t>Voorzitter</t>
  </si>
  <si>
    <t>Mathias</t>
  </si>
  <si>
    <t>Brusselle</t>
  </si>
  <si>
    <t>mathias.brusselle@eriks.be</t>
  </si>
  <si>
    <t>+32 475 21 03 67</t>
  </si>
  <si>
    <t>Commercieel Directeur</t>
  </si>
  <si>
    <t>Luit</t>
  </si>
  <si>
    <t>Buekenhout</t>
  </si>
  <si>
    <t>Ambachtenlaan 21-04
3001 Leuven
België</t>
  </si>
  <si>
    <t>luit.buekenhout@3dsystems.com</t>
  </si>
  <si>
    <t>HR Manager Benelux</t>
  </si>
  <si>
    <t>Henk</t>
  </si>
  <si>
    <t>Buitink</t>
  </si>
  <si>
    <t>Ambachtsstraat 13
 Nijkerk
Nederland</t>
  </si>
  <si>
    <t>buitink@covebo.nl</t>
  </si>
  <si>
    <t>Sandra</t>
  </si>
  <si>
    <t>Bussche</t>
  </si>
  <si>
    <t>sandra.bussche@anteagroup.be</t>
  </si>
  <si>
    <t>Tim</t>
  </si>
  <si>
    <t xml:space="preserve">Busschots </t>
  </si>
  <si>
    <t>tim.busschots@vanbreda.be</t>
  </si>
  <si>
    <t>+32 3 217 66 30</t>
  </si>
  <si>
    <t>Lissa</t>
  </si>
  <si>
    <t>Buyse</t>
  </si>
  <si>
    <t>lissa@poolstok.be</t>
  </si>
  <si>
    <t>+32 498 49 95 60</t>
  </si>
  <si>
    <t>Fabienne</t>
  </si>
  <si>
    <t>Cafmeyer</t>
  </si>
  <si>
    <t>fabienne.cafmeyer@ricoh.be</t>
  </si>
  <si>
    <t>+32 492 34 60 29</t>
  </si>
  <si>
    <t xml:space="preserve">Kristien </t>
  </si>
  <si>
    <t>Callaert</t>
  </si>
  <si>
    <t>Walemstraat 38
2570 Duffel
België</t>
  </si>
  <si>
    <t>+32 478 88 06 27</t>
  </si>
  <si>
    <t xml:space="preserve">Melanie </t>
  </si>
  <si>
    <t>Calle</t>
  </si>
  <si>
    <t>Posthofbrug Zn 
2600 Antwerpen
België</t>
  </si>
  <si>
    <t>Foreestelaan 88/301
9000 Gent
België</t>
  </si>
  <si>
    <t>nathalie@pia.be</t>
  </si>
  <si>
    <t>Sanne</t>
  </si>
  <si>
    <t>Campforts</t>
  </si>
  <si>
    <t>+32 473 38 30 52</t>
  </si>
  <si>
    <t>HR Advisor</t>
  </si>
  <si>
    <t>Penny</t>
  </si>
  <si>
    <t>Cant</t>
  </si>
  <si>
    <t>penny.cant@ocmwschilde.be</t>
  </si>
  <si>
    <t>+32 3 383 62 18</t>
  </si>
  <si>
    <t>Personeelsdienst OCMW</t>
  </si>
  <si>
    <t xml:space="preserve">Katrien </t>
  </si>
  <si>
    <t>Carael</t>
  </si>
  <si>
    <t>katrien.carael@dilbeek.be</t>
  </si>
  <si>
    <t>+32 491 27 17 15</t>
  </si>
  <si>
    <t>Consulent HR</t>
  </si>
  <si>
    <t xml:space="preserve">Magali </t>
  </si>
  <si>
    <t>Carlier</t>
  </si>
  <si>
    <t>+32 2 672 33 59</t>
  </si>
  <si>
    <t>Directeur HR &amp; Communicatie</t>
  </si>
  <si>
    <t>Regisha</t>
  </si>
  <si>
    <t>Carton</t>
  </si>
  <si>
    <t>Begoniastraat 30C
9810 Nazareth
België</t>
  </si>
  <si>
    <t>+32 471 94 45 53</t>
  </si>
  <si>
    <t>Stephane</t>
  </si>
  <si>
    <t>Cassiman</t>
  </si>
  <si>
    <t>stephane.cassiman@grohe.com</t>
  </si>
  <si>
    <t>+32 16 23 06 60</t>
  </si>
  <si>
    <t>General Manager Belux</t>
  </si>
  <si>
    <t>Castelein</t>
  </si>
  <si>
    <t>charlotte.castelein@bakker.be</t>
  </si>
  <si>
    <t>https://bakker.be/</t>
  </si>
  <si>
    <t>Sophie</t>
  </si>
  <si>
    <t>Cattaruzza</t>
  </si>
  <si>
    <t>Doornveld 10
1731 Asse
België</t>
  </si>
  <si>
    <t>sophie.cattaruzza@sick.be</t>
  </si>
  <si>
    <t>+32 468 13 77 13</t>
  </si>
  <si>
    <t>Patrick</t>
  </si>
  <si>
    <t>Ceulemans</t>
  </si>
  <si>
    <t>Adviseur</t>
  </si>
  <si>
    <t>Elzbieta</t>
  </si>
  <si>
    <t>Cichon</t>
  </si>
  <si>
    <t>elzbieta.cichon@borealisgroup.com</t>
  </si>
  <si>
    <t>Purchase Dpt</t>
  </si>
  <si>
    <t>Cielen</t>
  </si>
  <si>
    <t>gert.cielen@eriks.be</t>
  </si>
  <si>
    <t>+32 490 65 22 48</t>
  </si>
  <si>
    <t>Cedric</t>
  </si>
  <si>
    <t>Claessens</t>
  </si>
  <si>
    <t>cedric.claessens@greystonerecruitment.be</t>
  </si>
  <si>
    <t>+32 478 19 23 54</t>
  </si>
  <si>
    <t>Business Manager Engineering &amp; Construction</t>
  </si>
  <si>
    <t>Febe</t>
  </si>
  <si>
    <t>Claeys</t>
  </si>
  <si>
    <t>+32 11 23 90 11</t>
  </si>
  <si>
    <t xml:space="preserve">Sophie </t>
  </si>
  <si>
    <t xml:space="preserve">Cochet </t>
  </si>
  <si>
    <t>sophie.cochet@securitas.be</t>
  </si>
  <si>
    <t>+32 473 66 30 75</t>
  </si>
  <si>
    <t>www.securitas.be</t>
  </si>
  <si>
    <t>Coenen</t>
  </si>
  <si>
    <t>frank.coenen@boechout.be</t>
  </si>
  <si>
    <t>algemeen directeur</t>
  </si>
  <si>
    <t>Mieke</t>
  </si>
  <si>
    <t>mieke.coenen@kuleuven.be</t>
  </si>
  <si>
    <t>+32 16 32 20 07</t>
  </si>
  <si>
    <t>Dennis</t>
  </si>
  <si>
    <t>Colart</t>
  </si>
  <si>
    <t>Koeybleuken 40
2300 Turnhout
België</t>
  </si>
  <si>
    <t>dennis.colart@groepversmissen.be</t>
  </si>
  <si>
    <t>+32 496 27 90 76</t>
  </si>
  <si>
    <t>Micha</t>
  </si>
  <si>
    <t>Cole</t>
  </si>
  <si>
    <t>micha.cole@zorgbedrijf.antwerpen.be</t>
  </si>
  <si>
    <t>+32 3 338 28 28</t>
  </si>
  <si>
    <t xml:space="preserve">Kim </t>
  </si>
  <si>
    <t>Colson</t>
  </si>
  <si>
    <t>kim.colson@dilbeek.be</t>
  </si>
  <si>
    <t>+32 2 451 68 92</t>
  </si>
  <si>
    <t>+32 492 19 66 60</t>
  </si>
  <si>
    <t>Burger &amp; Omgeving</t>
  </si>
  <si>
    <t>HR Partner</t>
  </si>
  <si>
    <t>Liesbeth</t>
  </si>
  <si>
    <t>Coninx</t>
  </si>
  <si>
    <t>Van Orleystraat 5-11
1000 Brussel
België</t>
  </si>
  <si>
    <t>liesbeth.coninx@groen.be</t>
  </si>
  <si>
    <t>+32 496 21 36 86</t>
  </si>
  <si>
    <t>Zakelijk Directeur</t>
  </si>
  <si>
    <t>Coone</t>
  </si>
  <si>
    <t>christine.coone@zelzate.be</t>
  </si>
  <si>
    <t>+32 9 326 96 17</t>
  </si>
  <si>
    <t>wnd. algemeen directeur</t>
  </si>
  <si>
    <t>Mirjam</t>
  </si>
  <si>
    <t>Coppens</t>
  </si>
  <si>
    <t>Ballaarstraat 35
2018 Antwerpen
België</t>
  </si>
  <si>
    <t>mirjam.coppens@zorgbedrijf.be</t>
  </si>
  <si>
    <t>+32 3 431 52 21</t>
  </si>
  <si>
    <t>+32 491 62 85 78</t>
  </si>
  <si>
    <t>Assistente Directie</t>
  </si>
  <si>
    <t xml:space="preserve">Inge </t>
  </si>
  <si>
    <t>Corne</t>
  </si>
  <si>
    <t>Cornelis</t>
  </si>
  <si>
    <t>lesley.cornelis@vanbreda.be</t>
  </si>
  <si>
    <t>+32 3 292 01 13</t>
  </si>
  <si>
    <t>Marc</t>
  </si>
  <si>
    <t>Cortebeeck</t>
  </si>
  <si>
    <t>marc.cortebeeck@engie.com</t>
  </si>
  <si>
    <t>+32 473 84 99 20</t>
  </si>
  <si>
    <t>Simon</t>
  </si>
  <si>
    <t>Cox</t>
  </si>
  <si>
    <t>+32 2 778 63 30</t>
  </si>
  <si>
    <t>Elisabeth</t>
  </si>
  <si>
    <t>Craenen</t>
  </si>
  <si>
    <t>elisabeth.craenen@alcomotive.com</t>
  </si>
  <si>
    <t>+32 496 58 83 82</t>
  </si>
  <si>
    <t>Sarah</t>
  </si>
  <si>
    <t>Craeymeersch</t>
  </si>
  <si>
    <t>sarah.craeymeersch@gritt.be</t>
  </si>
  <si>
    <t>+32 474 09 16 37</t>
  </si>
  <si>
    <t>GRITT</t>
  </si>
  <si>
    <t>L&amp;D Manager</t>
  </si>
  <si>
    <t>Frederik</t>
  </si>
  <si>
    <t>Cremers</t>
  </si>
  <si>
    <t>frederik.cremers@hrlinkit.be</t>
  </si>
  <si>
    <t>+32 499 58 30 44</t>
  </si>
  <si>
    <t>COO</t>
  </si>
  <si>
    <t>Katleen</t>
  </si>
  <si>
    <t>Crockaert</t>
  </si>
  <si>
    <t>katleen.crokaert@honda-eu.com</t>
  </si>
  <si>
    <t>+32 475 40 43 59</t>
  </si>
  <si>
    <t>Hanne</t>
  </si>
  <si>
    <t>Croonen</t>
  </si>
  <si>
    <t>hanne.croonen@materialise.be</t>
  </si>
  <si>
    <t>+32 484 50 35 43</t>
  </si>
  <si>
    <t>Global HR BP</t>
  </si>
  <si>
    <t>Cien</t>
  </si>
  <si>
    <t>Currinckx</t>
  </si>
  <si>
    <t>cien.currinckx@autajonlabels.com</t>
  </si>
  <si>
    <t>Krus</t>
  </si>
  <si>
    <t>Cuypers</t>
  </si>
  <si>
    <t>kris.cuypers@cheops.be</t>
  </si>
  <si>
    <t>+32 3 880 23 53</t>
  </si>
  <si>
    <t>marc.cuypers@zeelandia.be</t>
  </si>
  <si>
    <t>+32 489 22 01 98</t>
  </si>
  <si>
    <t>NV Aldia, Zeelandia</t>
  </si>
  <si>
    <t>0 1</t>
  </si>
  <si>
    <t xml:space="preserve">Christel </t>
  </si>
  <si>
    <t>Cuyt</t>
  </si>
  <si>
    <t>christel.cuyt@indaver.com</t>
  </si>
  <si>
    <t>+32 3 568 32 55</t>
  </si>
  <si>
    <t>+32 471 91 10 00</t>
  </si>
  <si>
    <t>Category Manager - Aankoop</t>
  </si>
  <si>
    <t>David</t>
  </si>
  <si>
    <t>Cypers</t>
  </si>
  <si>
    <t>david@timepiecebank.com</t>
  </si>
  <si>
    <t>+32 472 75 72 74</t>
  </si>
  <si>
    <t>Owner</t>
  </si>
  <si>
    <t>Nele</t>
  </si>
  <si>
    <t>nele@poolstok.be</t>
  </si>
  <si>
    <t>+32 492 15 35 16</t>
  </si>
  <si>
    <t>Teamcoordinator</t>
  </si>
  <si>
    <t>Frederick</t>
  </si>
  <si>
    <t>D'Hauw</t>
  </si>
  <si>
    <t>Bastion Tower Marsveldplein 5
1050 Brussel (Elsene)
België</t>
  </si>
  <si>
    <t>frederickdhauw@pageexecutive.com</t>
  </si>
  <si>
    <t>Ann</t>
  </si>
  <si>
    <t>D'Havé</t>
  </si>
  <si>
    <t>ann.dhave@havencentrum.be</t>
  </si>
  <si>
    <t>+32 475 33 98 29</t>
  </si>
  <si>
    <t>Sr Adviseur HR en arbeidsmarktbeleid</t>
  </si>
  <si>
    <t>Annelies</t>
  </si>
  <si>
    <t>D'Hondt</t>
  </si>
  <si>
    <t>Brusselstraat 45
2018 Antwerpen
België</t>
  </si>
  <si>
    <t>annelies.dhondt@kdg.be</t>
  </si>
  <si>
    <t>+32 3 502 29 00</t>
  </si>
  <si>
    <t>Directeur HRM</t>
  </si>
  <si>
    <t>Morgane</t>
  </si>
  <si>
    <t>D'Intino</t>
  </si>
  <si>
    <t>morgane.dintino@accentjobs.be</t>
  </si>
  <si>
    <t>Senior Talent Acquisition Partner</t>
  </si>
  <si>
    <t>Tina</t>
  </si>
  <si>
    <t>Daem</t>
  </si>
  <si>
    <t>Eugeen Bosteelsstraat 10
9300 Aalst
België</t>
  </si>
  <si>
    <t>info@annapops.be</t>
  </si>
  <si>
    <t>+32 53 41 57 39</t>
  </si>
  <si>
    <t>https://www.annapops.be/</t>
  </si>
  <si>
    <t>Daems</t>
  </si>
  <si>
    <t>Congresstraat 121-4
1000 Brussel
België</t>
  </si>
  <si>
    <t>+32 2 220 54 05</t>
  </si>
  <si>
    <t>Head of HR Policies &amp; Staff Relations</t>
  </si>
  <si>
    <t>Tracey</t>
  </si>
  <si>
    <t>Dale</t>
  </si>
  <si>
    <t>GB</t>
  </si>
  <si>
    <t>tracey.dale@graphicpkg.com</t>
  </si>
  <si>
    <t>+44 7966 888112</t>
  </si>
  <si>
    <t>Finance Controller - Compliance UK</t>
  </si>
  <si>
    <t>Daneels</t>
  </si>
  <si>
    <t>Oude Veldstraat 235
9080 Lochristi
België</t>
  </si>
  <si>
    <t>frederik@connexi.eu</t>
  </si>
  <si>
    <t>BV Connexi</t>
  </si>
  <si>
    <t>Danhieux</t>
  </si>
  <si>
    <t>+32 472 70 98 30</t>
  </si>
  <si>
    <t>Finance</t>
  </si>
  <si>
    <t>Leslie</t>
  </si>
  <si>
    <t>Daniel</t>
  </si>
  <si>
    <t>+32 2 721 85 62</t>
  </si>
  <si>
    <t>VP Finance</t>
  </si>
  <si>
    <t>Kris</t>
  </si>
  <si>
    <t>Daniels</t>
  </si>
  <si>
    <t>Nationalestraat 111
2000 Antwerpen
België</t>
  </si>
  <si>
    <t>+32 499 41 74 43</t>
  </si>
  <si>
    <t>Beweging.net, VZW Beweging</t>
  </si>
  <si>
    <t>HR Generalist</t>
  </si>
  <si>
    <t>Fons</t>
  </si>
  <si>
    <t>De Backer</t>
  </si>
  <si>
    <t>fons.de.backer@securitas.be</t>
  </si>
  <si>
    <t>+32 474 98 01 22</t>
  </si>
  <si>
    <t>Tinne</t>
  </si>
  <si>
    <t>Liersesteenweg 4
2800 Mechelen
België</t>
  </si>
  <si>
    <t>tinne.debacker@telenetgroup.be</t>
  </si>
  <si>
    <t>Learning Partner</t>
  </si>
  <si>
    <t>Sonja</t>
  </si>
  <si>
    <t>De Backere</t>
  </si>
  <si>
    <t>finance@scale-ups.eu</t>
  </si>
  <si>
    <t>+32 474 42 70 42</t>
  </si>
  <si>
    <t>Finance &amp; HR Manager</t>
  </si>
  <si>
    <t>De Baets</t>
  </si>
  <si>
    <t>marc@menzenco.be</t>
  </si>
  <si>
    <t>+32 473 94 24 98</t>
  </si>
  <si>
    <t>Menzenco</t>
  </si>
  <si>
    <t>Eigenaar</t>
  </si>
  <si>
    <t>Ciska</t>
  </si>
  <si>
    <t>De Bock</t>
  </si>
  <si>
    <t>+32 53 72 32 26</t>
  </si>
  <si>
    <t>+32 471 99 37 53</t>
  </si>
  <si>
    <t>Deskundige HR</t>
  </si>
  <si>
    <t>Luc</t>
  </si>
  <si>
    <t>De Bodt</t>
  </si>
  <si>
    <t>luc.debodt@ae.be</t>
  </si>
  <si>
    <t>An</t>
  </si>
  <si>
    <t>De Boelpaep</t>
  </si>
  <si>
    <t>+32 479 98 46 69</t>
  </si>
  <si>
    <t>www.inovyn.com</t>
  </si>
  <si>
    <t>Arjen</t>
  </si>
  <si>
    <t>de Boer</t>
  </si>
  <si>
    <t>arjen@redmore.eu</t>
  </si>
  <si>
    <t>Elly</t>
  </si>
  <si>
    <t>De Bruyn</t>
  </si>
  <si>
    <t>elly.debruyn@qbd.eu</t>
  </si>
  <si>
    <t>+32 486 34 65 11</t>
  </si>
  <si>
    <t>Bert</t>
  </si>
  <si>
    <t>De Bruyne</t>
  </si>
  <si>
    <t>bert.debruyne@jessazh.be</t>
  </si>
  <si>
    <t>Filip</t>
  </si>
  <si>
    <t>De Clercq</t>
  </si>
  <si>
    <t>filip.declercq@schilde.be</t>
  </si>
  <si>
    <t>+32 3 380 16 11</t>
  </si>
  <si>
    <t>Beleidscoördinator Grondgebiedsaaken</t>
  </si>
  <si>
    <t>Ingrid</t>
  </si>
  <si>
    <t>ingrid.de.clercq@deliverect.com</t>
  </si>
  <si>
    <t>Moutstraat 62
9000 Gent
België</t>
  </si>
  <si>
    <t>leen.declercq@showpad.com</t>
  </si>
  <si>
    <t>0497576726</t>
  </si>
  <si>
    <t>Contactform Storytel</t>
  </si>
  <si>
    <t>Global Head of Talent Acquisition</t>
  </si>
  <si>
    <t>Marjolijn</t>
  </si>
  <si>
    <t>+32 473 56 33 18</t>
  </si>
  <si>
    <t>HR Adviseur</t>
  </si>
  <si>
    <t>Nadia</t>
  </si>
  <si>
    <t>nadia.de.clercq@dewatergroep.be</t>
  </si>
  <si>
    <t>+32 491 35 61 05</t>
  </si>
  <si>
    <t>Teammanager HR</t>
  </si>
  <si>
    <t>Alec</t>
  </si>
  <si>
    <t>De Cleyn</t>
  </si>
  <si>
    <t>alec.de.cleyn@greystonerecruitment.be</t>
  </si>
  <si>
    <t>+32 3 304 86 04</t>
  </si>
  <si>
    <t>Senior construction recruiter</t>
  </si>
  <si>
    <t>De Cnodder</t>
  </si>
  <si>
    <t>Groenendaallaan 399
2030 Antwerpen
België</t>
  </si>
  <si>
    <t>L&amp;D partner a.i</t>
  </si>
  <si>
    <t>Julie</t>
  </si>
  <si>
    <t>De Coninck</t>
  </si>
  <si>
    <t>julie.de.coninck@vdp.com</t>
  </si>
  <si>
    <t>+32 3 460 03 22</t>
  </si>
  <si>
    <t>HR Specialist</t>
  </si>
  <si>
    <t>Michel</t>
  </si>
  <si>
    <t>Kasteelstraat 47
1840 Londerzeel
België</t>
  </si>
  <si>
    <t>Integration Manager</t>
  </si>
  <si>
    <t>Christophe</t>
  </si>
  <si>
    <t>De Coster</t>
  </si>
  <si>
    <t>christophe@poolstok.be</t>
  </si>
  <si>
    <t>+32 499 77 47 53</t>
  </si>
  <si>
    <t>De Cuyper</t>
  </si>
  <si>
    <t>+32 477 47 23 89</t>
  </si>
  <si>
    <t>De Geijselaer</t>
  </si>
  <si>
    <t>annelies.degeijselaer@hr-rail.be</t>
  </si>
  <si>
    <t>+32 499 59 19 80</t>
  </si>
  <si>
    <t>Afdelingschef Recruitment</t>
  </si>
  <si>
    <t>Rosemarie</t>
  </si>
  <si>
    <t>De Goy</t>
  </si>
  <si>
    <t>rosemarie.degoy@astrasweets.com</t>
  </si>
  <si>
    <t>0476 44 33 5</t>
  </si>
  <si>
    <t>HR BP Operations</t>
  </si>
  <si>
    <t>De Graaf</t>
  </si>
  <si>
    <t>idgraaf@zeeman.com</t>
  </si>
  <si>
    <t>+31 (0)172 705 6</t>
  </si>
  <si>
    <t>Esther</t>
  </si>
  <si>
    <t>De Groot</t>
  </si>
  <si>
    <t>esther.de.groot@brasschaat.be</t>
  </si>
  <si>
    <t>Beleidsmanager P&amp;O</t>
  </si>
  <si>
    <t>Kim</t>
  </si>
  <si>
    <t>De Hondt</t>
  </si>
  <si>
    <t>Victor Adriaenssensstraat 69
2900 Schoten
België</t>
  </si>
  <si>
    <t>+32 472 69 43 38</t>
  </si>
  <si>
    <t>Bestuurder</t>
  </si>
  <si>
    <t xml:space="preserve">Chris </t>
  </si>
  <si>
    <t>De Kaey</t>
  </si>
  <si>
    <t>kaey@standic.com</t>
  </si>
  <si>
    <t>+32 490 44 16 28</t>
  </si>
  <si>
    <t>Wouter</t>
  </si>
  <si>
    <t>de Koning</t>
  </si>
  <si>
    <t>wouter@freshconnection.be</t>
  </si>
  <si>
    <t>+32 3 575 58 00</t>
  </si>
  <si>
    <t>De Kort</t>
  </si>
  <si>
    <t>Marita</t>
  </si>
  <si>
    <t>De Koster</t>
  </si>
  <si>
    <t>+32 486 12 36 02</t>
  </si>
  <si>
    <t>Recruitment Manager</t>
  </si>
  <si>
    <t>De Laender</t>
  </si>
  <si>
    <t>annelies.delaender@zemst.be</t>
  </si>
  <si>
    <t>+32 15 61 85 10</t>
  </si>
  <si>
    <t>Teamcoördinator Personeel &amp; Organisatie</t>
  </si>
  <si>
    <t>Nanda</t>
  </si>
  <si>
    <t>De Leeuw</t>
  </si>
  <si>
    <t>nanda.de.leeuw@indaver.nl</t>
  </si>
  <si>
    <t>+31 6 14403399</t>
  </si>
  <si>
    <t>De Luyck</t>
  </si>
  <si>
    <t>Blakebergen 15
1861 Meise
België</t>
  </si>
  <si>
    <t>+32 478 98 40 00</t>
  </si>
  <si>
    <t>Head of HR</t>
  </si>
  <si>
    <t xml:space="preserve">Joaquim </t>
  </si>
  <si>
    <t>de Matos</t>
  </si>
  <si>
    <t>Molenstraat 32
1740 Ternat
België</t>
  </si>
  <si>
    <t>joaquim.dematos@netzsch.com</t>
  </si>
  <si>
    <t>+32 2 201 99 00</t>
  </si>
  <si>
    <t>+32 473 70 42 73</t>
  </si>
  <si>
    <t>Ilse</t>
  </si>
  <si>
    <t>De Mol</t>
  </si>
  <si>
    <t>ilse.demol@eneco.com</t>
  </si>
  <si>
    <t>+32(0)477 – 19 10 17</t>
  </si>
  <si>
    <t>Management Assistant</t>
  </si>
  <si>
    <t>De Raedt</t>
  </si>
  <si>
    <t>Griet</t>
  </si>
  <si>
    <t>De Ranter</t>
  </si>
  <si>
    <t>Ledeganckkaai 7
2000 Antwerpen
België</t>
  </si>
  <si>
    <t>griet.deranter@bankvanbreda.be</t>
  </si>
  <si>
    <t>+32 3 294 20 22</t>
  </si>
  <si>
    <t>Senior HRBP</t>
  </si>
  <si>
    <t>Joeri</t>
  </si>
  <si>
    <t>De Ren</t>
  </si>
  <si>
    <t>joeri.deren@zorgbedrijf.be</t>
  </si>
  <si>
    <t>+32 492 74 52 74</t>
  </si>
  <si>
    <t>Kurt</t>
  </si>
  <si>
    <t>De Ridder</t>
  </si>
  <si>
    <t>k.deridder@intergamma.be</t>
  </si>
  <si>
    <t>+32 473 99 62 39</t>
  </si>
  <si>
    <t>Aline</t>
  </si>
  <si>
    <t>De Ryck</t>
  </si>
  <si>
    <t>aline.deryck@gea.com</t>
  </si>
  <si>
    <t>+32 2 363 83 06</t>
  </si>
  <si>
    <t>Project Administration Manager</t>
  </si>
  <si>
    <t xml:space="preserve">Karin </t>
  </si>
  <si>
    <t>karin.deryck@hubo.be</t>
  </si>
  <si>
    <t>+32 497 66 78 42</t>
  </si>
  <si>
    <t>HR Specialist Talent &amp; Mobility</t>
  </si>
  <si>
    <t>Sofie</t>
  </si>
  <si>
    <t>De Saedeleer</t>
  </si>
  <si>
    <t>sofie.desaedeleer@astrasweets.com</t>
  </si>
  <si>
    <t>+32 478 47 51 96</t>
  </si>
  <si>
    <t>Carmen</t>
  </si>
  <si>
    <t>De Saeytyd</t>
  </si>
  <si>
    <t>carmen.de.saeytyd@telenetgroup.be</t>
  </si>
  <si>
    <t>Senior HR Recruitment Officer</t>
  </si>
  <si>
    <t>Evelyne</t>
  </si>
  <si>
    <t>De Schamphelaere</t>
  </si>
  <si>
    <t>Blok J, Guldensporenpark 90
9820 Merelbeke
België</t>
  </si>
  <si>
    <t>+32 491 56 80 77</t>
  </si>
  <si>
    <t>Head of Employee Lifecycle</t>
  </si>
  <si>
    <t>Pia</t>
  </si>
  <si>
    <t>De Schepper</t>
  </si>
  <si>
    <t>Scheldelaan 600
2040 Antwerpen
België</t>
  </si>
  <si>
    <t>pia.de-schepper@basf.com</t>
  </si>
  <si>
    <t>Training and Site Change management</t>
  </si>
  <si>
    <t>De Schutter</t>
  </si>
  <si>
    <t>luc.de.schutter@fidea.be</t>
  </si>
  <si>
    <t>+32 3 203 85 73</t>
  </si>
  <si>
    <t>Senior Manager HR &amp; Facility</t>
  </si>
  <si>
    <t>Michael</t>
  </si>
  <si>
    <t>De Schuyter</t>
  </si>
  <si>
    <t>De Smet</t>
  </si>
  <si>
    <t>i.desmet@essent.be</t>
  </si>
  <si>
    <t>0494/56,01,73</t>
  </si>
  <si>
    <t>HR Director (Passive)</t>
  </si>
  <si>
    <t>De Sutter</t>
  </si>
  <si>
    <t>hilde_desutter@carrefour.com</t>
  </si>
  <si>
    <t>+32 476 53 53 66</t>
  </si>
  <si>
    <t>De Tollenaere</t>
  </si>
  <si>
    <t>Vredekaai 18
9060 Zelzate
België</t>
  </si>
  <si>
    <t>+32 478 26 14 90</t>
  </si>
  <si>
    <t>De Troch</t>
  </si>
  <si>
    <t>tim.detroch@huapii.com</t>
  </si>
  <si>
    <t>+32 479 69 33 01</t>
  </si>
  <si>
    <t>Brigitte</t>
  </si>
  <si>
    <t>De Vet</t>
  </si>
  <si>
    <t>brigitte.devet@materialise.be</t>
  </si>
  <si>
    <t>+32 477 86 30 16</t>
  </si>
  <si>
    <t>VP - General Mgr Medical</t>
  </si>
  <si>
    <t>Caroline</t>
  </si>
  <si>
    <t>De Vos</t>
  </si>
  <si>
    <t>caroline.devos@hydria.be</t>
  </si>
  <si>
    <t>+32 2 505 47 31</t>
  </si>
  <si>
    <t>+32 499 77 86 15</t>
  </si>
  <si>
    <t>https://hydria.be</t>
  </si>
  <si>
    <t>Lothar</t>
  </si>
  <si>
    <t>lothar.devos@aquasecurity.be</t>
  </si>
  <si>
    <t>+32 485 67 60 46</t>
  </si>
  <si>
    <t>De Vriendt</t>
  </si>
  <si>
    <t>bert.devriendt@sdworx.com</t>
  </si>
  <si>
    <t>+32 478 33 83 33</t>
  </si>
  <si>
    <t>De Wever</t>
  </si>
  <si>
    <t>hans.de.wever@telenetgroup.be</t>
  </si>
  <si>
    <t xml:space="preserve">Hilde </t>
  </si>
  <si>
    <t>De Wilde</t>
  </si>
  <si>
    <t>Stadsplein 1
3600 Genk
België</t>
  </si>
  <si>
    <t>hilde.dewilde@genk.be</t>
  </si>
  <si>
    <t>+32 473 63 22 98</t>
  </si>
  <si>
    <t>Algemeen Directeur</t>
  </si>
  <si>
    <t>Diana</t>
  </si>
  <si>
    <t>De Wit</t>
  </si>
  <si>
    <t>diana.dewit@iko.com</t>
  </si>
  <si>
    <t>+32 492 15 66 48</t>
  </si>
  <si>
    <t>Head of HR Europe</t>
  </si>
  <si>
    <t>Wim</t>
  </si>
  <si>
    <t>+32 472 47 40 85</t>
  </si>
  <si>
    <t xml:space="preserve">Annick </t>
  </si>
  <si>
    <t>De Zutter</t>
  </si>
  <si>
    <t>annick.dezutter@dilbeek.be</t>
  </si>
  <si>
    <t>+32 491 96 82 29</t>
  </si>
  <si>
    <t>Pedro</t>
  </si>
  <si>
    <t>Debergh</t>
  </si>
  <si>
    <t>pedro.de-bergh@sulo.com</t>
  </si>
  <si>
    <t>+32 496 14 14 54</t>
  </si>
  <si>
    <t>Deboeck</t>
  </si>
  <si>
    <t>michel.deboeck@erasme.ulb.ac.be</t>
  </si>
  <si>
    <t>Debotel</t>
  </si>
  <si>
    <t>frederik.detobel@gea.com</t>
  </si>
  <si>
    <t>+32 3 350 12 11</t>
  </si>
  <si>
    <t>Team Lead Halle Demo and Trial Centre</t>
  </si>
  <si>
    <t xml:space="preserve">Margot </t>
  </si>
  <si>
    <t>Debue</t>
  </si>
  <si>
    <t>margot.debue@eneco.com</t>
  </si>
  <si>
    <t>+32 474 51 00 13</t>
  </si>
  <si>
    <t>Celine</t>
  </si>
  <si>
    <t>Decloedt</t>
  </si>
  <si>
    <t>celine.decloedt@dhl.com</t>
  </si>
  <si>
    <t>+32 494 56 18 27</t>
  </si>
  <si>
    <t>HR  Manager</t>
  </si>
  <si>
    <t>Decocker</t>
  </si>
  <si>
    <t>griet.dekocker@leviat.com</t>
  </si>
  <si>
    <t>+32 468 32 36 00</t>
  </si>
  <si>
    <t>Interim HR BP</t>
  </si>
  <si>
    <t>Saskia</t>
  </si>
  <si>
    <t>saskia.dekocker@scholengroep11.net</t>
  </si>
  <si>
    <t>Coordinatie Secundair Onderwijs</t>
  </si>
  <si>
    <t>Decuyper</t>
  </si>
  <si>
    <t>Kerkstraat 14A
9190 Stekene
België</t>
  </si>
  <si>
    <t>nathalie.decuyper@zorgstekene.be</t>
  </si>
  <si>
    <t>+32 472 31 25 62</t>
  </si>
  <si>
    <t>Dieter</t>
  </si>
  <si>
    <t>Deforce</t>
  </si>
  <si>
    <t>Sint-Pietersnieuwstraat 25
9000 Gent
België</t>
  </si>
  <si>
    <t>Jean-Philippe</t>
  </si>
  <si>
    <t>Degand</t>
  </si>
  <si>
    <t>jean-philippe.degand@assuralia.be</t>
  </si>
  <si>
    <t>Degrez</t>
  </si>
  <si>
    <t>+32 485 88 13 73</t>
  </si>
  <si>
    <t>ex-CEO</t>
  </si>
  <si>
    <t>Stijn</t>
  </si>
  <si>
    <t>Degrieck</t>
  </si>
  <si>
    <t>stijn.degrieck@codit.eu</t>
  </si>
  <si>
    <t>+32 486 76 64 88</t>
  </si>
  <si>
    <t>Dehantschutter</t>
  </si>
  <si>
    <t>leen.dehantschutter@bdmyshopi.com</t>
  </si>
  <si>
    <t>+32 485 08 42 34</t>
  </si>
  <si>
    <t>Marie-Paule</t>
  </si>
  <si>
    <t>Dehou</t>
  </si>
  <si>
    <t>marie-paule.dehou@fsma.be</t>
  </si>
  <si>
    <t>+32 2 220 53 97</t>
  </si>
  <si>
    <t>Resp. coaching</t>
  </si>
  <si>
    <t xml:space="preserve">Erik </t>
  </si>
  <si>
    <t>Dehulster</t>
  </si>
  <si>
    <t>Rue De La Loi 34
1040 Brussel (Etterbeek)
België</t>
  </si>
  <si>
    <t>Dekeirel</t>
  </si>
  <si>
    <t>kathleen.dekeirel@uza.be</t>
  </si>
  <si>
    <t>+32 3 821 38 99</t>
  </si>
  <si>
    <t>HR Medewerker</t>
  </si>
  <si>
    <t>Delagaye</t>
  </si>
  <si>
    <t>luc.delagaye@agfa.com</t>
  </si>
  <si>
    <t>VP HR Agfa Group en VP Agfa Materials</t>
  </si>
  <si>
    <t xml:space="preserve">Hannelore </t>
  </si>
  <si>
    <t>Delbaere</t>
  </si>
  <si>
    <t>hannelore.delbaere@securitas.be</t>
  </si>
  <si>
    <t>+32 496 20 43 22</t>
  </si>
  <si>
    <t xml:space="preserve">Laurence </t>
  </si>
  <si>
    <t xml:space="preserve">Delcourt </t>
  </si>
  <si>
    <t>laurence.delcourt@dilbeek.be</t>
  </si>
  <si>
    <t>+32 491 96 56 63</t>
  </si>
  <si>
    <t>Ondersteunende diensten (ODS)</t>
  </si>
  <si>
    <t xml:space="preserve">Sofie </t>
  </si>
  <si>
    <t>Deleu</t>
  </si>
  <si>
    <t>sofie.deleu@dilbeek.be</t>
  </si>
  <si>
    <t>+32 492 34 42 12</t>
  </si>
  <si>
    <t>Welzijn</t>
  </si>
  <si>
    <t>Jean-Jacques</t>
  </si>
  <si>
    <t>Delmee</t>
  </si>
  <si>
    <t>+32 15 40 41 40</t>
  </si>
  <si>
    <t>Carol</t>
  </si>
  <si>
    <t>Delooz</t>
  </si>
  <si>
    <t>Diamantstraat</t>
  </si>
  <si>
    <t>10 ENA 21-Z1</t>
  </si>
  <si>
    <t>Diamantstraat 10 ENA 21-Z1
2200 Herentals
België</t>
  </si>
  <si>
    <t>carol.delooz@heylengroup.com</t>
  </si>
  <si>
    <t>+32 14 23 16 26</t>
  </si>
  <si>
    <t>+32 473 89 22 01</t>
  </si>
  <si>
    <t xml:space="preserve">Diane </t>
  </si>
  <si>
    <t xml:space="preserve">Delville </t>
  </si>
  <si>
    <t>diane.delville@pvgroup.be</t>
  </si>
  <si>
    <t>+32 2 250 95 66</t>
  </si>
  <si>
    <t>Recruitment Specialist</t>
  </si>
  <si>
    <t>Demaeght</t>
  </si>
  <si>
    <t>Turnovatoren 14
2300 Turnhout
België</t>
  </si>
  <si>
    <t>+32 475 56 13 09</t>
  </si>
  <si>
    <t xml:space="preserve">Veerle </t>
  </si>
  <si>
    <t>Demarez</t>
  </si>
  <si>
    <t>Evolis 102
8530 Harelbeke
België</t>
  </si>
  <si>
    <t>Audrey</t>
  </si>
  <si>
    <t>Demeyer</t>
  </si>
  <si>
    <t>audrey.demeyer@accentjobs.be</t>
  </si>
  <si>
    <t>+32 479 52 80 09</t>
  </si>
  <si>
    <t xml:space="preserve">Saar </t>
  </si>
  <si>
    <t>Spinnerijstraat(Kor) 97
8500 Kortrijk
België</t>
  </si>
  <si>
    <t>Ann-Sophie</t>
  </si>
  <si>
    <t>Demuynck</t>
  </si>
  <si>
    <t>+32 9 332 21 11</t>
  </si>
  <si>
    <t>Selectieadviseur</t>
  </si>
  <si>
    <t>Lindsay</t>
  </si>
  <si>
    <t>lindsay.demuynck@accentjobs.be</t>
  </si>
  <si>
    <t>Accent, NV Nowjobs</t>
  </si>
  <si>
    <t>Miriam</t>
  </si>
  <si>
    <t>Den Hartog</t>
  </si>
  <si>
    <t>m.den.hartog@gitp.nl</t>
  </si>
  <si>
    <t>+31 6 22993171</t>
  </si>
  <si>
    <t>Senior Adviseur</t>
  </si>
  <si>
    <t>Denis</t>
  </si>
  <si>
    <t>Dorpsstraat 99
2940 Stabroek
België</t>
  </si>
  <si>
    <t>sandra.denis@stabroek.be</t>
  </si>
  <si>
    <t>+32 3 210 11 91</t>
  </si>
  <si>
    <t>+32 486 96 62 82</t>
  </si>
  <si>
    <t>Marianne</t>
  </si>
  <si>
    <t>Denys</t>
  </si>
  <si>
    <t>marianne.denys@facq.be</t>
  </si>
  <si>
    <t>+32 2 719 85 78</t>
  </si>
  <si>
    <t>Ellie</t>
  </si>
  <si>
    <t>Depape</t>
  </si>
  <si>
    <t>ellie.depape@materialise.be</t>
  </si>
  <si>
    <t>+32 479 36 11 60</t>
  </si>
  <si>
    <t>Dorothée</t>
  </si>
  <si>
    <t>Depont</t>
  </si>
  <si>
    <t>Chaussée De Marche(Wd) 637
5100 Namur
België</t>
  </si>
  <si>
    <t>dorothee.depont@ucm.be</t>
  </si>
  <si>
    <t>+32 81 32 59 42</t>
  </si>
  <si>
    <t>HR Talent Specialist</t>
  </si>
  <si>
    <t>Elke</t>
  </si>
  <si>
    <t>Deprost</t>
  </si>
  <si>
    <t>elke.deprost@indaver.com</t>
  </si>
  <si>
    <t>Manager HR Development</t>
  </si>
  <si>
    <t>Laurie</t>
  </si>
  <si>
    <t>Derck</t>
  </si>
  <si>
    <t>laurie.derck@stib.brussels</t>
  </si>
  <si>
    <t>+32 2 515 37 27</t>
  </si>
  <si>
    <t>+32 473 22 44 15</t>
  </si>
  <si>
    <t>Recrutement &amp; Sélection – Employés &amp; Cadres</t>
  </si>
  <si>
    <t>Ellen</t>
  </si>
  <si>
    <t>Dereymaeker</t>
  </si>
  <si>
    <t>ellen.dereymaeker@colruytgroup.com</t>
  </si>
  <si>
    <t>+32 2 363 55 45</t>
  </si>
  <si>
    <t>Head Colruyt Academy</t>
  </si>
  <si>
    <t>Jessy</t>
  </si>
  <si>
    <t>Deroo</t>
  </si>
  <si>
    <t>jessy.deroo@portofantwerp.com</t>
  </si>
  <si>
    <t>+32 3 229 70 07</t>
  </si>
  <si>
    <t>Desmit</t>
  </si>
  <si>
    <t>stephanie.desmit@infrabel.be</t>
  </si>
  <si>
    <t>+32 473 74 05 59</t>
  </si>
  <si>
    <t>L&amp;D Specialist</t>
  </si>
  <si>
    <t>Isabelle</t>
  </si>
  <si>
    <t>Desomviele</t>
  </si>
  <si>
    <t>Boulevard du Souverain 280
1160 Brussel (Oudergem)
België</t>
  </si>
  <si>
    <t>isabelle.desomviele@claeysengels.be</t>
  </si>
  <si>
    <t>+32 2 761 47 78</t>
  </si>
  <si>
    <t>+32 495 40 23 08</t>
  </si>
  <si>
    <t>Dessing</t>
  </si>
  <si>
    <t>i.dessing@gitp.nl</t>
  </si>
  <si>
    <t>+31 6 13785018</t>
  </si>
  <si>
    <t>Devisscher</t>
  </si>
  <si>
    <t>Joseph Cardijnstraat 19
9420 Erpe-Mere
België</t>
  </si>
  <si>
    <t>hr@qbus.be</t>
  </si>
  <si>
    <t>+32 53 60 72 10</t>
  </si>
  <si>
    <t>HR a.i</t>
  </si>
  <si>
    <t>Devoldere</t>
  </si>
  <si>
    <t>Nes 45
1012 Amsterdam Binnenstad en Oostelijk Havengebied
Nederland</t>
  </si>
  <si>
    <t>luc.devoldere@debrakkegrond.nl</t>
  </si>
  <si>
    <t>+32 478 67 50 23</t>
  </si>
  <si>
    <t>Chairman</t>
  </si>
  <si>
    <t>Evelien</t>
  </si>
  <si>
    <t>Devroey</t>
  </si>
  <si>
    <t>evelien.devroey@gea.com</t>
  </si>
  <si>
    <t>+32 472 99 40 50</t>
  </si>
  <si>
    <t>Strategic Business Manager</t>
  </si>
  <si>
    <t>EC Tender Desk</t>
  </si>
  <si>
    <t>DG HR</t>
  </si>
  <si>
    <t>hr-contrats-marches@ec.europa.eu</t>
  </si>
  <si>
    <t>Dhaese</t>
  </si>
  <si>
    <t>ellen.dhaese@ingenium.be</t>
  </si>
  <si>
    <t>Verantwoordelijke personeel</t>
  </si>
  <si>
    <t>Diamond</t>
  </si>
  <si>
    <t>martine.diamond@sbs.be</t>
  </si>
  <si>
    <t>+32 2 715 11 50</t>
  </si>
  <si>
    <t>HR Recruitment</t>
  </si>
  <si>
    <t xml:space="preserve">Bart </t>
  </si>
  <si>
    <t>Diels</t>
  </si>
  <si>
    <t>bart.diels@gimv.com</t>
  </si>
  <si>
    <t>Janesz</t>
  </si>
  <si>
    <t>Dierickx</t>
  </si>
  <si>
    <t>janesz.dierickx@erasme.ulb.ac.be</t>
  </si>
  <si>
    <t>Talent Partner</t>
  </si>
  <si>
    <t>Danny</t>
  </si>
  <si>
    <t>Digneffe</t>
  </si>
  <si>
    <t>+32 473 42 01 64</t>
  </si>
  <si>
    <t>Rosalien</t>
  </si>
  <si>
    <t>Dilles</t>
  </si>
  <si>
    <t>rosalien.dilles@ipcos.com</t>
  </si>
  <si>
    <t>+32 472 52 10 89</t>
  </si>
  <si>
    <t>Delphine</t>
  </si>
  <si>
    <t>Dion</t>
  </si>
  <si>
    <t>delphine.dion@erasme.ulb.ac.be</t>
  </si>
  <si>
    <t>Bernhard</t>
  </si>
  <si>
    <t>Dobbels</t>
  </si>
  <si>
    <t>Grotehondstraat 44 1/1
2018 Antwerpen
België</t>
  </si>
  <si>
    <t>Managing Partner</t>
  </si>
  <si>
    <t>Dockx</t>
  </si>
  <si>
    <t>Ham 18-24
9000 Gent
België</t>
  </si>
  <si>
    <t>+32 493 83 17 87</t>
  </si>
  <si>
    <t>Donckers</t>
  </si>
  <si>
    <t>Dijkstraat 8
2630 Aartselaar
België</t>
  </si>
  <si>
    <t>annelies.donckers@aquafin.be</t>
  </si>
  <si>
    <t>+32 478 24 64 89</t>
  </si>
  <si>
    <t>Ywain</t>
  </si>
  <si>
    <t>Donnay</t>
  </si>
  <si>
    <t>ywain.donnay@eriks.be</t>
  </si>
  <si>
    <t>+32 490 44 08 27</t>
  </si>
  <si>
    <t>HR Recruitment Officer</t>
  </si>
  <si>
    <t>Estelle</t>
  </si>
  <si>
    <t>Draho</t>
  </si>
  <si>
    <t>estelle.draho@pvgroup.be</t>
  </si>
  <si>
    <t>+32 495 23 27 03</t>
  </si>
  <si>
    <t>HR - Talent Architect</t>
  </si>
  <si>
    <t>Heleen</t>
  </si>
  <si>
    <t>Draye</t>
  </si>
  <si>
    <t>heleen.draye@securitas.be</t>
  </si>
  <si>
    <t>Patrice</t>
  </si>
  <si>
    <t>Dresse</t>
  </si>
  <si>
    <t>Kunstlaan 20
1000 Brussel
Belgique</t>
  </si>
  <si>
    <t>patrice.dresse@faba.be</t>
  </si>
  <si>
    <t>+32 2 511 65 95</t>
  </si>
  <si>
    <t>Duinslaeger</t>
  </si>
  <si>
    <t>dennis.duinslaeger@greenyard.group</t>
  </si>
  <si>
    <t>+32 477 90 39 98</t>
  </si>
  <si>
    <t>Investor Relations Manager</t>
  </si>
  <si>
    <t>Lies</t>
  </si>
  <si>
    <t>Dumarey</t>
  </si>
  <si>
    <t>Vlamingveld 3a
8490 Jabbeke
België</t>
  </si>
  <si>
    <t>lies.dumarey@logi-technic.be</t>
  </si>
  <si>
    <t>Dupont</t>
  </si>
  <si>
    <t>Oude Liersebaan 266
2570 Duffel
België</t>
  </si>
  <si>
    <t>kathleen.dupont@reynaers.com</t>
  </si>
  <si>
    <t>Stein</t>
  </si>
  <si>
    <t>Duquet</t>
  </si>
  <si>
    <t>stein.duquet@zeelandia.be</t>
  </si>
  <si>
    <t>+32 3 354 20 68</t>
  </si>
  <si>
    <t>Fin &amp; Adm Directeur</t>
  </si>
  <si>
    <t>Carolien</t>
  </si>
  <si>
    <t>Dusar</t>
  </si>
  <si>
    <t>carolien.dusar@punchpowertrain.com</t>
  </si>
  <si>
    <t>Duytschaever</t>
  </si>
  <si>
    <t>hanne.duytschaever@vandemoortele.com</t>
  </si>
  <si>
    <t>+32 9 242 45 11</t>
  </si>
  <si>
    <t>Eelen</t>
  </si>
  <si>
    <t>Haachtsesteenweg 579
1031 Schaarbeek
België</t>
  </si>
  <si>
    <t>jeelen@acv-csc.be</t>
  </si>
  <si>
    <t>+32 478 84 00 89</t>
  </si>
  <si>
    <t>Personeelsverantwoordelijke</t>
  </si>
  <si>
    <t>Jeroen</t>
  </si>
  <si>
    <t>Ekkel</t>
  </si>
  <si>
    <t>Herculesplein 88
3584 AA Utrecht
Nederland</t>
  </si>
  <si>
    <t>+31 6 10406474</t>
  </si>
  <si>
    <t>Najima</t>
  </si>
  <si>
    <t>El Addouyi</t>
  </si>
  <si>
    <t>najima.el.addouyi@securitas.be</t>
  </si>
  <si>
    <t>+32 474 94 53 70</t>
  </si>
  <si>
    <t>Senior Recruiter</t>
  </si>
  <si>
    <t>Eloot</t>
  </si>
  <si>
    <t>hilde.eloot@g-o.be</t>
  </si>
  <si>
    <t>+32 2 790 92 00</t>
  </si>
  <si>
    <t>+32 472 68 71 22</t>
  </si>
  <si>
    <t>Coordinator Onderwijspersoneel</t>
  </si>
  <si>
    <t xml:space="preserve">David </t>
  </si>
  <si>
    <t>Engelen</t>
  </si>
  <si>
    <t>+32 473 88 71 56</t>
  </si>
  <si>
    <t>www.houseofhr.com</t>
  </si>
  <si>
    <t>Esseldeurs</t>
  </si>
  <si>
    <t>elke.esseldeurs@fanc.fgov.be</t>
  </si>
  <si>
    <t>+32 475 77 69 65</t>
  </si>
  <si>
    <t>Geert</t>
  </si>
  <si>
    <t>Eykens</t>
  </si>
  <si>
    <t>Berkenlaan 8B
1831 Machelen
België</t>
  </si>
  <si>
    <t>geert.eykens@essity.com</t>
  </si>
  <si>
    <t>+32 475 95 85 92</t>
  </si>
  <si>
    <t>Commercial Director Health &amp; Medical Solutions Sal</t>
  </si>
  <si>
    <t>Sabine</t>
  </si>
  <si>
    <t>Fannes</t>
  </si>
  <si>
    <t>s.fannes@lrm.be</t>
  </si>
  <si>
    <t>+32 478 39 43 10</t>
  </si>
  <si>
    <t>Camila</t>
  </si>
  <si>
    <t>Ferrante</t>
  </si>
  <si>
    <t>camila.ferrante@enabel.be</t>
  </si>
  <si>
    <t>+32 2 505 37 00</t>
  </si>
  <si>
    <t>Petra</t>
  </si>
  <si>
    <t>Fissette</t>
  </si>
  <si>
    <t>petra.fissette@mivb.brussels</t>
  </si>
  <si>
    <t>Floré</t>
  </si>
  <si>
    <t>delphine.flore@accentjobs.be</t>
  </si>
  <si>
    <t>+32 470 22 18 83</t>
  </si>
  <si>
    <t>Talent Acquisition Specialist</t>
  </si>
  <si>
    <t>Kirsten</t>
  </si>
  <si>
    <t>Florentie</t>
  </si>
  <si>
    <t>kirsten.florentie@telenetgroup.be</t>
  </si>
  <si>
    <t>+32 15 33 30 00</t>
  </si>
  <si>
    <t>+32 491 62 36 37</t>
  </si>
  <si>
    <t>VP HR &amp; Engagement</t>
  </si>
  <si>
    <t>90DEM</t>
  </si>
  <si>
    <t>Manon</t>
  </si>
  <si>
    <t>Fobelets</t>
  </si>
  <si>
    <t>Frankrijkstraat 56
1060 Brussel (Sint-Gillis)
België</t>
  </si>
  <si>
    <t>manon.fobelets@belgiantrain.be</t>
  </si>
  <si>
    <t>+32 2 525 21 11</t>
  </si>
  <si>
    <t>Usha</t>
  </si>
  <si>
    <t>Follman</t>
  </si>
  <si>
    <t>usha.follman@be.abnamro.com</t>
  </si>
  <si>
    <t>+32 3 287 02 68</t>
  </si>
  <si>
    <t>Assisstant Yves Beauvois</t>
  </si>
  <si>
    <t>Donatienne</t>
  </si>
  <si>
    <t>Fontaine</t>
  </si>
  <si>
    <t>dfo@comensia.be</t>
  </si>
  <si>
    <t>Stéphane</t>
  </si>
  <si>
    <t>François</t>
  </si>
  <si>
    <t>+32 475 82 46 59</t>
  </si>
  <si>
    <t>Lotte</t>
  </si>
  <si>
    <t>Frans</t>
  </si>
  <si>
    <t>lotte.frans@eneco.com</t>
  </si>
  <si>
    <t>+32 485 50 45 23</t>
  </si>
  <si>
    <t>Frateur</t>
  </si>
  <si>
    <t>sophie.frateur@punchpowertrain.com</t>
  </si>
  <si>
    <t>Sonia</t>
  </si>
  <si>
    <t>Frey</t>
  </si>
  <si>
    <t>Noordkustlaan 16B
1702 Dilbeek
België</t>
  </si>
  <si>
    <t>sonia.frey@adecco.be</t>
  </si>
  <si>
    <t>+32 479 96 02 62</t>
  </si>
  <si>
    <t>Ilke</t>
  </si>
  <si>
    <t>Froyen</t>
  </si>
  <si>
    <t>Antoine Dansaertstraat 46
1000 Brussel
België</t>
  </si>
  <si>
    <t>ilke.froyen@passaporta.be</t>
  </si>
  <si>
    <t>+32 472 25 32 71</t>
  </si>
  <si>
    <t>Youlia</t>
  </si>
  <si>
    <t>Gabernik</t>
  </si>
  <si>
    <t>+32 470 20 07 08</t>
  </si>
  <si>
    <t>Gabriels</t>
  </si>
  <si>
    <t>mieke.gabriels@sdworx.com</t>
  </si>
  <si>
    <t>+32 479 79 07 15</t>
  </si>
  <si>
    <t>People Director International</t>
  </si>
  <si>
    <t>Gaspart</t>
  </si>
  <si>
    <t>audrey.gaspart@minfin.fed.be</t>
  </si>
  <si>
    <t>Project management officer</t>
  </si>
  <si>
    <t xml:space="preserve">Christien </t>
  </si>
  <si>
    <t xml:space="preserve">Gebruers </t>
  </si>
  <si>
    <t>christien.gebruers@sdworx.com</t>
  </si>
  <si>
    <t>+32 474 47 84 99</t>
  </si>
  <si>
    <t>People Director Talent Acquisition, Employer Branding &amp; Partnerships</t>
  </si>
  <si>
    <t>Karolien</t>
  </si>
  <si>
    <t>Geelen</t>
  </si>
  <si>
    <t>karolien@poolstok.be</t>
  </si>
  <si>
    <t>+32 477 39 39 93</t>
  </si>
  <si>
    <t>Sr Accountmanager</t>
  </si>
  <si>
    <t>Elien</t>
  </si>
  <si>
    <t>Geens</t>
  </si>
  <si>
    <t>elien.geens@accentjobs.be</t>
  </si>
  <si>
    <t>Teamlead People &amp; Recruitment</t>
  </si>
  <si>
    <t>Stefanie</t>
  </si>
  <si>
    <t xml:space="preserve">Geeraerts </t>
  </si>
  <si>
    <t>stefanie.geeraerts@indaver.com</t>
  </si>
  <si>
    <t>+32 3 570 73 55</t>
  </si>
  <si>
    <t>+32 473 35 61 21</t>
  </si>
  <si>
    <t>Sam</t>
  </si>
  <si>
    <t>Geerts</t>
  </si>
  <si>
    <t>Perksesteenweg 126
1910 Kampenhout
België</t>
  </si>
  <si>
    <t>unknown</t>
  </si>
  <si>
    <t>Bernd</t>
  </si>
  <si>
    <t>Gegenhuber</t>
  </si>
  <si>
    <t>bernd.gegenhuber@dwa-online.com</t>
  </si>
  <si>
    <t>+49 175 2207423</t>
  </si>
  <si>
    <t>GM DWA</t>
  </si>
  <si>
    <t>Geirnaerdt</t>
  </si>
  <si>
    <t>leen.geirnaerdt@houseofhr.com</t>
  </si>
  <si>
    <t>Gekiere</t>
  </si>
  <si>
    <t>wouter.gekiere@essers.com</t>
  </si>
  <si>
    <t>+32 89 32 32 32</t>
  </si>
  <si>
    <t>Sissy</t>
  </si>
  <si>
    <t>Georges</t>
  </si>
  <si>
    <t>sgeorges@educam.be</t>
  </si>
  <si>
    <t>+32 476 24 36 94</t>
  </si>
  <si>
    <t>Director HR &amp; Administration</t>
  </si>
  <si>
    <t>Anne</t>
  </si>
  <si>
    <t>Gervasi</t>
  </si>
  <si>
    <t>anne.gervasi@hr-rail.be</t>
  </si>
  <si>
    <t>Geypen</t>
  </si>
  <si>
    <t>an.geypen@risesmart-randstad.be</t>
  </si>
  <si>
    <t>+32 2 474 60 00</t>
  </si>
  <si>
    <t>Concept Lead ACDC RiseSMart</t>
  </si>
  <si>
    <t>Pascale</t>
  </si>
  <si>
    <t>Geysen</t>
  </si>
  <si>
    <t>Industrieweg 19
2390 Malle
België</t>
  </si>
  <si>
    <t>+32 3 361 75 11</t>
  </si>
  <si>
    <t>Bernard</t>
  </si>
  <si>
    <t>Ghaye</t>
  </si>
  <si>
    <t>bernard.ghaye@securitas.be</t>
  </si>
  <si>
    <t xml:space="preserve">Lieze </t>
  </si>
  <si>
    <t>Gheysens</t>
  </si>
  <si>
    <t>Legeweg 23
8020 Oostkamp
België</t>
  </si>
  <si>
    <t>lieze.gheysens@attendoprofessional.be</t>
  </si>
  <si>
    <t>+32 474 85 06 53</t>
  </si>
  <si>
    <t>Ghyselinck</t>
  </si>
  <si>
    <t>p.ghijselinck@llbg.com</t>
  </si>
  <si>
    <t>+32 478 09 94 67</t>
  </si>
  <si>
    <t>Gielis</t>
  </si>
  <si>
    <t>hans.gielis@heraeus.com</t>
  </si>
  <si>
    <t>+32 472 22 18 54</t>
  </si>
  <si>
    <t>Champal</t>
  </si>
  <si>
    <t>Gijsen</t>
  </si>
  <si>
    <t>c.gijsen@gitp.nl</t>
  </si>
  <si>
    <t>+31 6 31750484</t>
  </si>
  <si>
    <t>Marketing Manager</t>
  </si>
  <si>
    <t>Dorien</t>
  </si>
  <si>
    <t>Gilissen</t>
  </si>
  <si>
    <t>dorien.gilissen@jessazh.be</t>
  </si>
  <si>
    <t>Paul-Henri</t>
  </si>
  <si>
    <t>phgilissen@educam.be</t>
  </si>
  <si>
    <t>+32 496 54 04 15</t>
  </si>
  <si>
    <t xml:space="preserve">Iwein </t>
  </si>
  <si>
    <t>Gogne</t>
  </si>
  <si>
    <t>iwein.goigne@eneco.com</t>
  </si>
  <si>
    <t>+32 473 86 31 54</t>
  </si>
  <si>
    <t>Eneco, VZW Organisatie Voor Duurzame Energie (ODE)</t>
  </si>
  <si>
    <t>Golsteyn</t>
  </si>
  <si>
    <t>karen@poolstok.be</t>
  </si>
  <si>
    <t>+32 479 24 26 66</t>
  </si>
  <si>
    <t>Isabel</t>
  </si>
  <si>
    <t>Gomes</t>
  </si>
  <si>
    <t>igomes@bmbe.be</t>
  </si>
  <si>
    <t>+32 499 85 83 13</t>
  </si>
  <si>
    <t>Recruitment &amp; Development Officer</t>
  </si>
  <si>
    <t xml:space="preserve">Yannick </t>
  </si>
  <si>
    <t>Goossens</t>
  </si>
  <si>
    <t>+32 9 210 58 20</t>
  </si>
  <si>
    <t>Alexander</t>
  </si>
  <si>
    <t>Goovaerts</t>
  </si>
  <si>
    <t>Desguinlei 6
2018 Antwerpen
België</t>
  </si>
  <si>
    <t>alexander.goovaerts@headlight.be</t>
  </si>
  <si>
    <t>+32 471 64 90 09</t>
  </si>
  <si>
    <t>egoovaerts@arktos.be</t>
  </si>
  <si>
    <t>+32 478 44 22 96</t>
  </si>
  <si>
    <t>Goutstouwers</t>
  </si>
  <si>
    <t>ellen.goetstouwers@kmska.be</t>
  </si>
  <si>
    <t>+32 499 59 38 52</t>
  </si>
  <si>
    <t>Jozien</t>
  </si>
  <si>
    <t>Groeneveld</t>
  </si>
  <si>
    <t>j.groeneveld@gitp.nl</t>
  </si>
  <si>
    <t>+31 88 448 7104</t>
  </si>
  <si>
    <t>Secretaresse Else Slegers</t>
  </si>
  <si>
    <t>Laurent</t>
  </si>
  <si>
    <t>Guinotte</t>
  </si>
  <si>
    <t>Sterrekundelaan 1
1210 Brussel (Sint-Joost-ten-Node)
Belgique</t>
  </si>
  <si>
    <t>l.guinotte@ocm-cdz.be</t>
  </si>
  <si>
    <t>Administrateur Génerale</t>
  </si>
  <si>
    <t>Funda</t>
  </si>
  <si>
    <t>Gul</t>
  </si>
  <si>
    <t>funda.gul@dewatergroep.be</t>
  </si>
  <si>
    <t>+32 496 56 23 57</t>
  </si>
  <si>
    <t>HR Deskundige Staffing</t>
  </si>
  <si>
    <t>Karin</t>
  </si>
  <si>
    <t>Guns</t>
  </si>
  <si>
    <t>karin.guns@greenyard.group</t>
  </si>
  <si>
    <t>+32 478 96 21 41</t>
  </si>
  <si>
    <t>Head of Controlling</t>
  </si>
  <si>
    <t>Haegeman</t>
  </si>
  <si>
    <t>katrien.haegeman@bankvanbreda.be</t>
  </si>
  <si>
    <t>+32 496 90 56 47</t>
  </si>
  <si>
    <t>Verantwoordelijke Dossierbeheer KYC</t>
  </si>
  <si>
    <t xml:space="preserve">Pascale </t>
  </si>
  <si>
    <t>Haelters</t>
  </si>
  <si>
    <t>Willebroekkaai 37
1000 Brussel
België</t>
  </si>
  <si>
    <t>pascale.haelters@unizo.be</t>
  </si>
  <si>
    <t>+32 477 71 00 09</t>
  </si>
  <si>
    <t>Haemelynck</t>
  </si>
  <si>
    <t>Doolaegepark(Heu) 13
9070 Destelbergen
België</t>
  </si>
  <si>
    <t>elke@happyhumans.be</t>
  </si>
  <si>
    <t>+32 497 88 41 47</t>
  </si>
  <si>
    <t>CommV Happy Humans</t>
  </si>
  <si>
    <t>Haems</t>
  </si>
  <si>
    <t>2000 
België</t>
  </si>
  <si>
    <t>hilde.haems@avh.be</t>
  </si>
  <si>
    <t>+32 475 83 15 85</t>
  </si>
  <si>
    <t>Arco</t>
  </si>
  <si>
    <t>Hamelink</t>
  </si>
  <si>
    <t>arco.hamelink@gea.com</t>
  </si>
  <si>
    <t>VP Global Sales</t>
  </si>
  <si>
    <t>Sebastian</t>
  </si>
  <si>
    <t>Hamers</t>
  </si>
  <si>
    <t>Zuid Hollandlaan 7
2596 AL Den Haag
Nederland</t>
  </si>
  <si>
    <t>shamers@human-insight.com</t>
  </si>
  <si>
    <t>+31 6 53611976</t>
  </si>
  <si>
    <t>Human Insights</t>
  </si>
  <si>
    <t>Ans</t>
  </si>
  <si>
    <t>Hannape</t>
  </si>
  <si>
    <t>Viviane</t>
  </si>
  <si>
    <t>Hannes</t>
  </si>
  <si>
    <t>Moerelei 127
2610 Antwerpen
België</t>
  </si>
  <si>
    <t>viviane.hannes@polygongroup.com</t>
  </si>
  <si>
    <t>+32 465 03 01 25</t>
  </si>
  <si>
    <t>Medewerker Personeelsdienst</t>
  </si>
  <si>
    <t>Katia</t>
  </si>
  <si>
    <t>Hanssens</t>
  </si>
  <si>
    <t>katia.hanssens@abylsen.com</t>
  </si>
  <si>
    <t>+32 474 42 42 44</t>
  </si>
  <si>
    <t>Eva</t>
  </si>
  <si>
    <t>Hap</t>
  </si>
  <si>
    <t>eva.hap@koksijde.be</t>
  </si>
  <si>
    <t>+32 58 53 30 92</t>
  </si>
  <si>
    <t>Jason</t>
  </si>
  <si>
    <t>Healey</t>
  </si>
  <si>
    <t>Finance Director - EMEA</t>
  </si>
  <si>
    <t>Laura</t>
  </si>
  <si>
    <t>Heinen</t>
  </si>
  <si>
    <t>Belgicastraat 7 FP502
1930 Zaventem
Belgien</t>
  </si>
  <si>
    <t>laura.heinen@graphicpkg.com</t>
  </si>
  <si>
    <t>Heirwegh</t>
  </si>
  <si>
    <t>+32 15 30 79 68</t>
  </si>
  <si>
    <t>HR Marketing Officer</t>
  </si>
  <si>
    <t>Hellemans</t>
  </si>
  <si>
    <t>Kerkstraat 4
2560 Nijlen
België</t>
  </si>
  <si>
    <t>sofie.hellemans@nijlen.be</t>
  </si>
  <si>
    <t>+32 3 410 02 11</t>
  </si>
  <si>
    <t>Expert personeel</t>
  </si>
  <si>
    <t>Dave</t>
  </si>
  <si>
    <t>Hendriks</t>
  </si>
  <si>
    <t>dave.hendriks@hasselt.be</t>
  </si>
  <si>
    <t>+32 476 98 46 92</t>
  </si>
  <si>
    <t>Kabinetschef Nadja Vananroye</t>
  </si>
  <si>
    <t>Linda</t>
  </si>
  <si>
    <t>Herbots</t>
  </si>
  <si>
    <t>linda.herbots@be.abnamro.com</t>
  </si>
  <si>
    <t>+32 488 04 16 50</t>
  </si>
  <si>
    <t>HR BP TOPS</t>
  </si>
  <si>
    <t>Marie</t>
  </si>
  <si>
    <t>Hermanns</t>
  </si>
  <si>
    <t>marie.hermanns@vandemoortele.com</t>
  </si>
  <si>
    <t>+32 479 29 18 70</t>
  </si>
  <si>
    <t>HR Manager (Eeklo)</t>
  </si>
  <si>
    <t>Hildegard</t>
  </si>
  <si>
    <t>Hermans</t>
  </si>
  <si>
    <t>hildegard.hermans@uza.be</t>
  </si>
  <si>
    <t>+32 474 54 27 75</t>
  </si>
  <si>
    <t>Directeur Personeel</t>
  </si>
  <si>
    <t>Naomi</t>
  </si>
  <si>
    <t>Hernaert</t>
  </si>
  <si>
    <t>naomi.hernaert@zorgbedrijf.be</t>
  </si>
  <si>
    <t>+32 479 34 37 52</t>
  </si>
  <si>
    <t>Recruitment &amp; Selection Manager</t>
  </si>
  <si>
    <t>Hesters</t>
  </si>
  <si>
    <t>Koningin Elisabethlei 22
2018 Antwerpen
België</t>
  </si>
  <si>
    <t>carmen.hesters@provincieantwerpen.be</t>
  </si>
  <si>
    <t>+32 3 240 57 91</t>
  </si>
  <si>
    <t>+32 497 53 93 67</t>
  </si>
  <si>
    <t>Marjan</t>
  </si>
  <si>
    <t xml:space="preserve">Hielkema </t>
  </si>
  <si>
    <t>Boerentang 200
2400 Mol
België</t>
  </si>
  <si>
    <t>marjan.hielkema@vito.be</t>
  </si>
  <si>
    <t>+32 477 18 16 06</t>
  </si>
  <si>
    <t>Hoefnagels</t>
  </si>
  <si>
    <t>kathleen.hoefnagels@dekringwinkelantwerpen.be</t>
  </si>
  <si>
    <t>+32 497 16 44 98</t>
  </si>
  <si>
    <t>Stien</t>
  </si>
  <si>
    <t>Hol</t>
  </si>
  <si>
    <t>stien.hol@zorgbedrijf.be</t>
  </si>
  <si>
    <t>Monia</t>
  </si>
  <si>
    <t>Holvoet</t>
  </si>
  <si>
    <t>m.holvoet@lojega.be</t>
  </si>
  <si>
    <t>+32 2 432 97 44</t>
  </si>
  <si>
    <t>Personeelsdirecteur</t>
  </si>
  <si>
    <t>Hooft</t>
  </si>
  <si>
    <t>sofie.hooft@campofriofg.com</t>
  </si>
  <si>
    <t>+32 498 46 25 86</t>
  </si>
  <si>
    <t>Conny</t>
  </si>
  <si>
    <t>Hooghe</t>
  </si>
  <si>
    <t>conny.hooghe@materialise.be</t>
  </si>
  <si>
    <t>Hoste</t>
  </si>
  <si>
    <t>hilde.hoste@sdworx.com</t>
  </si>
  <si>
    <t>+32 3 201 71 81</t>
  </si>
  <si>
    <t>+32 474 86 29 29</t>
  </si>
  <si>
    <t>People Business Partner</t>
  </si>
  <si>
    <t>Myriam</t>
  </si>
  <si>
    <t>myriam.hoste@mediagenix.tv</t>
  </si>
  <si>
    <t>Verantwoordelijke Algemeen Personeelsbeleid</t>
  </si>
  <si>
    <t>Houben</t>
  </si>
  <si>
    <t>koen.houben@grohe.com</t>
  </si>
  <si>
    <t>Finance Leader Belux</t>
  </si>
  <si>
    <t>Marieke</t>
  </si>
  <si>
    <t>Houthuys</t>
  </si>
  <si>
    <t>marieke.houthuys@alterpharma.be</t>
  </si>
  <si>
    <t>+32 2 526 64 10</t>
  </si>
  <si>
    <t>Min</t>
  </si>
  <si>
    <t>Huet</t>
  </si>
  <si>
    <t>min.huet@aquafin.be</t>
  </si>
  <si>
    <t>+32 470 13 34 82</t>
  </si>
  <si>
    <t>Talent Manager</t>
  </si>
  <si>
    <t>Ilka</t>
  </si>
  <si>
    <t>Huijbregts</t>
  </si>
  <si>
    <t>ihuijbregts@ur.com</t>
  </si>
  <si>
    <t>+31 168 331 656</t>
  </si>
  <si>
    <t>HR Administrator</t>
  </si>
  <si>
    <t>Huysmans</t>
  </si>
  <si>
    <t>Universiteitslaan 1
3500 Hasselt
België</t>
  </si>
  <si>
    <t>rebecca.huysmans@limburg.be</t>
  </si>
  <si>
    <t>Diensthoofd Loopbaanbegeleiding</t>
  </si>
  <si>
    <t>sarah.huysmans@argenta.be</t>
  </si>
  <si>
    <t>+32 3 285 55 02</t>
  </si>
  <si>
    <t>argenta.be</t>
  </si>
  <si>
    <t>Ingelaere</t>
  </si>
  <si>
    <t>hilde.ingelaere@materialise.be</t>
  </si>
  <si>
    <t>Greta</t>
  </si>
  <si>
    <t>Jacobs</t>
  </si>
  <si>
    <t>Oude Baan 3F
2800 Mechelen
België</t>
  </si>
  <si>
    <t>+32 496 23 71 05</t>
  </si>
  <si>
    <t>+32 2 477 30 78</t>
  </si>
  <si>
    <t>Ria</t>
  </si>
  <si>
    <t>personeel@schilde.be</t>
  </si>
  <si>
    <t>+32 3 380 16 24</t>
  </si>
  <si>
    <t>Shanna</t>
  </si>
  <si>
    <t>shanna.jacobs@elia.be</t>
  </si>
  <si>
    <t>+32 473 78 57 78</t>
  </si>
  <si>
    <t>Wingepark 27/C
3110 Rotselaar
België</t>
  </si>
  <si>
    <t>stefanie.jacobs@easykit.be</t>
  </si>
  <si>
    <t>+32 471 35 54 85</t>
  </si>
  <si>
    <t>Free-lance HR Advisor</t>
  </si>
  <si>
    <t xml:space="preserve">Wouter </t>
  </si>
  <si>
    <t>Jansen</t>
  </si>
  <si>
    <t>wouter.jansen@vito.be</t>
  </si>
  <si>
    <t xml:space="preserve">Liesbet </t>
  </si>
  <si>
    <t>Janssen</t>
  </si>
  <si>
    <t>Janssens</t>
  </si>
  <si>
    <t>ann.janssens@sea-tankterminal.com</t>
  </si>
  <si>
    <t>annelies.janssens@facq.be</t>
  </si>
  <si>
    <t>Bea</t>
  </si>
  <si>
    <t>bea.janssens@vdp.com</t>
  </si>
  <si>
    <t>+32 475 36 28 76</t>
  </si>
  <si>
    <t>stefanie.janssens@vito.be</t>
  </si>
  <si>
    <t>+32 14 33 53 27</t>
  </si>
  <si>
    <t>+32 485 64 66 99</t>
  </si>
  <si>
    <t>sven.janssens@nijlen.be</t>
  </si>
  <si>
    <t>+32 499 67 05 12</t>
  </si>
  <si>
    <t>Jennes</t>
  </si>
  <si>
    <t>sabine.jennes@enabel.be</t>
  </si>
  <si>
    <t>+32 476 92 05 62</t>
  </si>
  <si>
    <t>Gillian</t>
  </si>
  <si>
    <t>Jones</t>
  </si>
  <si>
    <t>Schansestraat 7
4515 RN IJzendijke
Nederland</t>
  </si>
  <si>
    <t>+31 117 307 320</t>
  </si>
  <si>
    <t>Joos</t>
  </si>
  <si>
    <t>Sint-Baafsplein 17
9000 Gent
België</t>
  </si>
  <si>
    <t>annelies.joos@ntgent.be</t>
  </si>
  <si>
    <t>+32 9 269 35 07</t>
  </si>
  <si>
    <t>+32 474 70 56 27</t>
  </si>
  <si>
    <t>Feera</t>
  </si>
  <si>
    <t>Jouwsma</t>
  </si>
  <si>
    <t>f.jouwsma@gitp.nl</t>
  </si>
  <si>
    <t>+31 88 448 7409</t>
  </si>
  <si>
    <t>Projectmedewerker Planning &amp; Levering Trainingen</t>
  </si>
  <si>
    <t>Astrid</t>
  </si>
  <si>
    <t>Kamphorst</t>
  </si>
  <si>
    <t>Ketels</t>
  </si>
  <si>
    <t>+32 2 546 70 11</t>
  </si>
  <si>
    <t>Talent partner</t>
  </si>
  <si>
    <t>Jutta</t>
  </si>
  <si>
    <t>Klein</t>
  </si>
  <si>
    <t>juttamaria.klein@borealisgroup.com</t>
  </si>
  <si>
    <t>+43 1 22400848</t>
  </si>
  <si>
    <t>+43 664 88712289</t>
  </si>
  <si>
    <t>Team lead Talent Acquisition CEE</t>
  </si>
  <si>
    <t>Konings</t>
  </si>
  <si>
    <t>ilse.konings@schilde.be</t>
  </si>
  <si>
    <t>+32 3 380 16 08</t>
  </si>
  <si>
    <t>Jimmy</t>
  </si>
  <si>
    <t>Koppen</t>
  </si>
  <si>
    <t>jimmy.koppen@sgrdender.be</t>
  </si>
  <si>
    <t>+32 496 71 59 53</t>
  </si>
  <si>
    <t>Jennifer</t>
  </si>
  <si>
    <t>Korte</t>
  </si>
  <si>
    <t>jennifer.korte@gea.com</t>
  </si>
  <si>
    <t>+49 172 4510208</t>
  </si>
  <si>
    <t>CFO Pharma &amp; Healthcare BU</t>
  </si>
  <si>
    <t>Daisy</t>
  </si>
  <si>
    <t>Korthout</t>
  </si>
  <si>
    <t>daisy.korthout@leviat.com</t>
  </si>
  <si>
    <t>Wanda</t>
  </si>
  <si>
    <t>Kraal</t>
  </si>
  <si>
    <t>w.kraal@gitp.nl</t>
  </si>
  <si>
    <t>+31 6 12967524</t>
  </si>
  <si>
    <t>Trainer en Accountmanager</t>
  </si>
  <si>
    <t>Kraan</t>
  </si>
  <si>
    <t>e.kraan@gitp.nl</t>
  </si>
  <si>
    <t>+31 6 13770831</t>
  </si>
  <si>
    <t>Adviseur (Contact JLR)</t>
  </si>
  <si>
    <t>Krauch</t>
  </si>
  <si>
    <t>Wijngaardveld 36
9300 AalstAalst
België</t>
  </si>
  <si>
    <t>fk@viano.be</t>
  </si>
  <si>
    <t>+32 475 46 98 91</t>
  </si>
  <si>
    <t>Patricia</t>
  </si>
  <si>
    <t>Krynen</t>
  </si>
  <si>
    <t>patricia.krynen@brasschaat.be</t>
  </si>
  <si>
    <t>+32 3 650 02 97</t>
  </si>
  <si>
    <t>Medewerkster HR</t>
  </si>
  <si>
    <t>Yolande</t>
  </si>
  <si>
    <t>Kuppens</t>
  </si>
  <si>
    <t>Brusselsesteenweg 94
9090 Melle
België</t>
  </si>
  <si>
    <t>yolande.kuppens@vgd.eu</t>
  </si>
  <si>
    <t>+32 486 33 33 20</t>
  </si>
  <si>
    <t xml:space="preserve">Annelies </t>
  </si>
  <si>
    <t xml:space="preserve">Laenen </t>
  </si>
  <si>
    <t>+32 479 37 52 03</t>
  </si>
  <si>
    <t>Laevaert</t>
  </si>
  <si>
    <t>sarah.laevaert@vlotter.be</t>
  </si>
  <si>
    <t>+32 472 07 63 38</t>
  </si>
  <si>
    <t>Stafmedewerker</t>
  </si>
  <si>
    <t>Bruno</t>
  </si>
  <si>
    <t>Lambrechts</t>
  </si>
  <si>
    <t>bruno.lambrechts@honda-eu.com</t>
  </si>
  <si>
    <t>+32 53 76 70 68</t>
  </si>
  <si>
    <t>Senior Manager BA &amp; Pursus Division</t>
  </si>
  <si>
    <t xml:space="preserve">Lambrechts </t>
  </si>
  <si>
    <t>Frankrijklei 126
2000 Antwerpen
België</t>
  </si>
  <si>
    <t>Joyce</t>
  </si>
  <si>
    <t>Lambreghts</t>
  </si>
  <si>
    <t>joyce.lambreghts@joosconsulting.be</t>
  </si>
  <si>
    <t>+32 3 448 38 64</t>
  </si>
  <si>
    <t>Recruitment Lead</t>
  </si>
  <si>
    <t>Lameir</t>
  </si>
  <si>
    <t>Otto Veniusstraat 22
2000 Antwerpen
België</t>
  </si>
  <si>
    <t>ria.lameir@gmail.com</t>
  </si>
  <si>
    <t>+32 475 65 05 87</t>
  </si>
  <si>
    <t>Raad Van Bestuur</t>
  </si>
  <si>
    <t>Rony</t>
  </si>
  <si>
    <t>Lammertijn</t>
  </si>
  <si>
    <t>rony.lammertijn@kloeckner.com</t>
  </si>
  <si>
    <t>+32 496 26 80 92</t>
  </si>
  <si>
    <t>Jolanda</t>
  </si>
  <si>
    <t>Landman</t>
  </si>
  <si>
    <t>j.landman@gitp.nl</t>
  </si>
  <si>
    <t>+31 6 28272078</t>
  </si>
  <si>
    <t>Programmamanager content &amp; portfolio</t>
  </si>
  <si>
    <t>Langendoen</t>
  </si>
  <si>
    <t>Haven 3000 A, John Kennedylaan 32
9042 Gent
België</t>
  </si>
  <si>
    <t>marjan.langendoen@northseaport.com</t>
  </si>
  <si>
    <t>+31 115 647 493</t>
  </si>
  <si>
    <t>+31 6 22600861</t>
  </si>
  <si>
    <t>Jerome</t>
  </si>
  <si>
    <t>Laredo</t>
  </si>
  <si>
    <t>jerome.laredo@deliverect.com</t>
  </si>
  <si>
    <t>Larosse</t>
  </si>
  <si>
    <t>joris.larosse@hansea.be</t>
  </si>
  <si>
    <t>+32 485 55 97 17</t>
  </si>
  <si>
    <t>Joost</t>
  </si>
  <si>
    <t>Laureys</t>
  </si>
  <si>
    <t>joost.laureys@hasselt.be</t>
  </si>
  <si>
    <t>+32 496 58 74 23</t>
  </si>
  <si>
    <t>Adjunct Gemeentesecretaris</t>
  </si>
  <si>
    <t>sarah.laureys@oleon.com</t>
  </si>
  <si>
    <t>+32 485 82 96 92</t>
  </si>
  <si>
    <t>Corporate Talent Manager</t>
  </si>
  <si>
    <t>Laurijssen</t>
  </si>
  <si>
    <t>catherine.laurijssen@kdg.be</t>
  </si>
  <si>
    <t>+32 475 58 64 88</t>
  </si>
  <si>
    <t>Lauryssen</t>
  </si>
  <si>
    <t>annick.lauryssen@codit.eu</t>
  </si>
  <si>
    <t>+32 475 93 75 28</t>
  </si>
  <si>
    <t>Lauwerier</t>
  </si>
  <si>
    <t>marjolijn.lauwerier@vanbreda.be</t>
  </si>
  <si>
    <t>0497.542135</t>
  </si>
  <si>
    <t>Tom</t>
  </si>
  <si>
    <t>Le Roy</t>
  </si>
  <si>
    <t>tom.leroy@mivb.brussels</t>
  </si>
  <si>
    <t>+32 2 515 37 94</t>
  </si>
  <si>
    <t>+32 474 53 18 70</t>
  </si>
  <si>
    <t>Assessment and Reward Operations &amp; OD Officer.</t>
  </si>
  <si>
    <t>Laetitia</t>
  </si>
  <si>
    <t>Lebrun</t>
  </si>
  <si>
    <t>+32 2 518 61 11</t>
  </si>
  <si>
    <t>Jonathan</t>
  </si>
  <si>
    <t>Lechien</t>
  </si>
  <si>
    <t>+32 471 61 53 56</t>
  </si>
  <si>
    <t>Heidi</t>
  </si>
  <si>
    <t>Lecocq</t>
  </si>
  <si>
    <t>heidi.lecocq@gea.com</t>
  </si>
  <si>
    <t>+32 497 62 85 74</t>
  </si>
  <si>
    <t>Director Service - Pharma Solid Dosage Tablet Comp</t>
  </si>
  <si>
    <t>Lieven</t>
  </si>
  <si>
    <t>Leenders</t>
  </si>
  <si>
    <t>lieven.leenders@essers.com</t>
  </si>
  <si>
    <t>+32 495 55 94 61</t>
  </si>
  <si>
    <t>Group CFO</t>
  </si>
  <si>
    <t>Margot</t>
  </si>
  <si>
    <t>Leenen</t>
  </si>
  <si>
    <t>Leeuwenveldseweg 5a
1382 LV Weesp
Nederland</t>
  </si>
  <si>
    <t>m.leenen@vanmeeuwen.com</t>
  </si>
  <si>
    <t>+31 294 494 472</t>
  </si>
  <si>
    <t>+31 6 42675328</t>
  </si>
  <si>
    <t>Prescilia</t>
  </si>
  <si>
    <t>Lefebvre</t>
  </si>
  <si>
    <t>prescillia.lefebvre@oleon.com</t>
  </si>
  <si>
    <t>+33 3 44 90 70 37</t>
  </si>
  <si>
    <t>Gestionnaire RH (France)</t>
  </si>
  <si>
    <t>hilde</t>
  </si>
  <si>
    <t>lemmens</t>
  </si>
  <si>
    <t>hilde.lemmens@pia.be</t>
  </si>
  <si>
    <t>HR Project Lead</t>
  </si>
  <si>
    <t xml:space="preserve">Filip </t>
  </si>
  <si>
    <t>Lesaffer</t>
  </si>
  <si>
    <t>Koningsstraat 146
1000 Brussel
België</t>
  </si>
  <si>
    <t>Dominique</t>
  </si>
  <si>
    <t>Leus</t>
  </si>
  <si>
    <t>dominique.leus@homeport-fs.be</t>
  </si>
  <si>
    <t>+32 498 80 50 02</t>
  </si>
  <si>
    <t>Office Manager</t>
  </si>
  <si>
    <t>Peter</t>
  </si>
  <si>
    <t>Leys</t>
  </si>
  <si>
    <t>peter.leys@materialise.be</t>
  </si>
  <si>
    <t>Leyseele</t>
  </si>
  <si>
    <t>charlotte.leyseele@indaver.com</t>
  </si>
  <si>
    <t>+32 479 84 00 60</t>
  </si>
  <si>
    <t>liesbeth.leyseele@infrabel.be</t>
  </si>
  <si>
    <t>+32 2 432 26 27</t>
  </si>
  <si>
    <t>Adviseur Intern Talent Management</t>
  </si>
  <si>
    <t>Robin</t>
  </si>
  <si>
    <t>Leysen</t>
  </si>
  <si>
    <t>robin.leysen@vito.be</t>
  </si>
  <si>
    <t>+32 14 33 50 53</t>
  </si>
  <si>
    <t>+32 489 40 80 66</t>
  </si>
  <si>
    <t>Magali</t>
  </si>
  <si>
    <t>Libert</t>
  </si>
  <si>
    <t>magali.libert@vsse.be</t>
  </si>
  <si>
    <t>+32 2 542 71 62</t>
  </si>
  <si>
    <t>Attaché Vorming en ontwikkeling</t>
  </si>
  <si>
    <t>Lind</t>
  </si>
  <si>
    <t>hans.lind@weeffect.org</t>
  </si>
  <si>
    <t>+32 478 93 91 04</t>
  </si>
  <si>
    <t>Senior Advisor on Cooperative Development</t>
  </si>
  <si>
    <t>Lodewijckx</t>
  </si>
  <si>
    <t>an@fja-oeyen.be</t>
  </si>
  <si>
    <t>Eigenares</t>
  </si>
  <si>
    <t>Loef</t>
  </si>
  <si>
    <t>m.loef@gitp.nl</t>
  </si>
  <si>
    <t>31 (0)6 14 72 28 22</t>
  </si>
  <si>
    <t>Designer Marketing team</t>
  </si>
  <si>
    <t>Longerstay</t>
  </si>
  <si>
    <t>evelien.longerstay@economie.fgov.be</t>
  </si>
  <si>
    <t>+32 496 11 20 54</t>
  </si>
  <si>
    <t>Teamcoördinator Stafdienst Personeel en Organisati</t>
  </si>
  <si>
    <t>Loosvelt</t>
  </si>
  <si>
    <t>tom.loosvelt@oleon.com</t>
  </si>
  <si>
    <t>+32 499 86 63 71</t>
  </si>
  <si>
    <t>Lorent</t>
  </si>
  <si>
    <t>nathalie.lorent@erasme.ulb.ac.be</t>
  </si>
  <si>
    <t>HR Manager, Cellule Business Partner</t>
  </si>
  <si>
    <t>Eric</t>
  </si>
  <si>
    <t>Loveniers</t>
  </si>
  <si>
    <t>+32 475 29 43 48</t>
  </si>
  <si>
    <t>Business Unit Manager</t>
  </si>
  <si>
    <t>+32 473 98 96 14</t>
  </si>
  <si>
    <t>Corporate Treasurer</t>
  </si>
  <si>
    <t>Jean</t>
  </si>
  <si>
    <t>Luc Laurent</t>
  </si>
  <si>
    <t>jeanluc.laurent.ext@test-achats.be</t>
  </si>
  <si>
    <t>+32 497 52 63 25</t>
  </si>
  <si>
    <t>Luyckx</t>
  </si>
  <si>
    <t>karen.luyckx@jessazh.be</t>
  </si>
  <si>
    <t>+32 472 55 58 59</t>
  </si>
  <si>
    <t xml:space="preserve">Edwin </t>
  </si>
  <si>
    <t>Madou</t>
  </si>
  <si>
    <t>Ottergemsesteenweg Zuid 808
9000 Gent
België</t>
  </si>
  <si>
    <t>edwin.madou@energylab.be</t>
  </si>
  <si>
    <t>+32 475 87 86 23</t>
  </si>
  <si>
    <t>Sien</t>
  </si>
  <si>
    <t>Maebe</t>
  </si>
  <si>
    <t>sien@poolstok.be</t>
  </si>
  <si>
    <t>+32 16 38 10 29</t>
  </si>
  <si>
    <t>Interne Account Consultant</t>
  </si>
  <si>
    <t>Maelbrancke</t>
  </si>
  <si>
    <t>sarah.maelbrancke@houseofhr.com</t>
  </si>
  <si>
    <t>+32 476 49 83 85</t>
  </si>
  <si>
    <t>Els</t>
  </si>
  <si>
    <t>Maes</t>
  </si>
  <si>
    <t>Stropstraat 1
9000 Gent
België</t>
  </si>
  <si>
    <t>els.maes@farys.be</t>
  </si>
  <si>
    <t>+32 9 240 03 36</t>
  </si>
  <si>
    <t>Selectieverantwoordelijke HRM</t>
  </si>
  <si>
    <t>Erik</t>
  </si>
  <si>
    <t>Mampaey</t>
  </si>
  <si>
    <t>erik.mampaey@gimv.com</t>
  </si>
  <si>
    <t xml:space="preserve">Stefan </t>
  </si>
  <si>
    <t>Marcassoli</t>
  </si>
  <si>
    <t>+32 476 75 00 79</t>
  </si>
  <si>
    <t>Martens</t>
  </si>
  <si>
    <t>magali.martens@indaver.com</t>
  </si>
  <si>
    <t>+32 499 36 70 11</t>
  </si>
  <si>
    <t>Sylviane</t>
  </si>
  <si>
    <t>Martin</t>
  </si>
  <si>
    <t>sylviane.martin@mqh.be</t>
  </si>
  <si>
    <t>+32 2 215 04 96</t>
  </si>
  <si>
    <t>Maryns</t>
  </si>
  <si>
    <t>caroline.maryns@bankvanbreda.be</t>
  </si>
  <si>
    <t>Daphné</t>
  </si>
  <si>
    <t>Masson</t>
  </si>
  <si>
    <t>daphne.masson@test-achats.be</t>
  </si>
  <si>
    <t>+32 471 81 24 91</t>
  </si>
  <si>
    <t>Fanny</t>
  </si>
  <si>
    <t>Matthijs</t>
  </si>
  <si>
    <t>fanny.matthijs@fujioileurope.com</t>
  </si>
  <si>
    <t>+32 9 343 02 02</t>
  </si>
  <si>
    <t>Paul</t>
  </si>
  <si>
    <t>Matton</t>
  </si>
  <si>
    <t>esther.matton@dewatergroep.be</t>
  </si>
  <si>
    <t>+32 2 238 94 11</t>
  </si>
  <si>
    <t>Monica</t>
  </si>
  <si>
    <t>Mauri</t>
  </si>
  <si>
    <t>monica.mauri@eriks.com</t>
  </si>
  <si>
    <t>+31 6 51373068</t>
  </si>
  <si>
    <t>Renaud</t>
  </si>
  <si>
    <t>Mazy</t>
  </si>
  <si>
    <t>Avenue Hippocrate 10
1200 Brussel (Sint-Lambrechts-Woluwe)
Belgique</t>
  </si>
  <si>
    <t>renaud.mazy@saintluc.uclouvain.be</t>
  </si>
  <si>
    <t>+32 476 77 92 02</t>
  </si>
  <si>
    <t>William</t>
  </si>
  <si>
    <t>Meerschaut</t>
  </si>
  <si>
    <t>william.meerschaut@alcomotive.com</t>
  </si>
  <si>
    <t>+32 3 450 02 11</t>
  </si>
  <si>
    <t>Meeus</t>
  </si>
  <si>
    <t>tom.meeus@federale.be</t>
  </si>
  <si>
    <t>+32 2 509 04 11</t>
  </si>
  <si>
    <t>Meirlaen</t>
  </si>
  <si>
    <t>+32 473 85 10 08</t>
  </si>
  <si>
    <t>Fleur</t>
  </si>
  <si>
    <t>Melkert</t>
  </si>
  <si>
    <t>Mauritsweg 35
3012 JT Rotterdam
Nederland</t>
  </si>
  <si>
    <t>fleurmelkert@equalture.com</t>
  </si>
  <si>
    <t>+31 6 57316270</t>
  </si>
  <si>
    <t>Equalture</t>
  </si>
  <si>
    <t>Menschaert</t>
  </si>
  <si>
    <t>Satenrozen 8
2550 Kontich
België</t>
  </si>
  <si>
    <t>filip.menschaert@moteogroup.com</t>
  </si>
  <si>
    <t>+32 3 450 17 41</t>
  </si>
  <si>
    <t>+32 471 90 97 28</t>
  </si>
  <si>
    <t>Merckx</t>
  </si>
  <si>
    <t>Mertens</t>
  </si>
  <si>
    <t>ellen@poolstok.be</t>
  </si>
  <si>
    <t>+32 492 88 31 10</t>
  </si>
  <si>
    <t>Severine</t>
  </si>
  <si>
    <t>Meuleman</t>
  </si>
  <si>
    <t>+32 499 81 79 05</t>
  </si>
  <si>
    <t>Meuris</t>
  </si>
  <si>
    <t>hilde.meuris@zorgbedrijf.antwerpen.be</t>
  </si>
  <si>
    <t>+32 3 431 27 53</t>
  </si>
  <si>
    <t>+32 499 80 24 03</t>
  </si>
  <si>
    <t>Michiels</t>
  </si>
  <si>
    <t>annelies.michiels@bdmyshopi.com</t>
  </si>
  <si>
    <t>+32 491 36 97 03</t>
  </si>
  <si>
    <t>Veronique</t>
  </si>
  <si>
    <t>veronique.michiels@argenta.be</t>
  </si>
  <si>
    <t>Michielsen</t>
  </si>
  <si>
    <t>hilde.michielsen@randstadgroup.be</t>
  </si>
  <si>
    <t>+32 497 51 14 09</t>
  </si>
  <si>
    <t>Senior Advisor L&amp;D</t>
  </si>
  <si>
    <t>martine.michielsen@dematic.com</t>
  </si>
  <si>
    <t>+32 479 38 01 39</t>
  </si>
  <si>
    <t>HR Consultant</t>
  </si>
  <si>
    <t>Valerie</t>
  </si>
  <si>
    <t>Milissen</t>
  </si>
  <si>
    <t>valerie.milissen@logi-technic.be</t>
  </si>
  <si>
    <t>Minck</t>
  </si>
  <si>
    <t>astrid.minck@energeticanatura.com</t>
  </si>
  <si>
    <t>+32 3 789 09 59</t>
  </si>
  <si>
    <t>Personnel Advisor</t>
  </si>
  <si>
    <t>Loes</t>
  </si>
  <si>
    <t>Mispoulier</t>
  </si>
  <si>
    <t>loes.mispoulier@abvv.be</t>
  </si>
  <si>
    <t>Syndiaal Algemeen Diensthoofd</t>
  </si>
  <si>
    <t>Modderman</t>
  </si>
  <si>
    <t>j.modderman@skill-full.com</t>
  </si>
  <si>
    <t>+31 6 24577107</t>
  </si>
  <si>
    <t>Sally</t>
  </si>
  <si>
    <t>Mok</t>
  </si>
  <si>
    <t>chui.ting.mok@erasme.ulb.ac.be</t>
  </si>
  <si>
    <t>HR Manager - Talent Mgt</t>
  </si>
  <si>
    <t>Mommeyer</t>
  </si>
  <si>
    <t>Slachthuisstraat 8
3800 Sint-Truiden
België</t>
  </si>
  <si>
    <t>0493 41 52 75</t>
  </si>
  <si>
    <t>Project coördinator</t>
  </si>
  <si>
    <t>Jente</t>
  </si>
  <si>
    <t>Moock</t>
  </si>
  <si>
    <t>+32 478 15 56 19</t>
  </si>
  <si>
    <t>Moons</t>
  </si>
  <si>
    <t>dries.moons@dewatergroep.be</t>
  </si>
  <si>
    <t>+32 476 23 99 74</t>
  </si>
  <si>
    <t>Morren</t>
  </si>
  <si>
    <t>sandra.morren@telenetgroup.be</t>
  </si>
  <si>
    <t>+32 494 04 73 88</t>
  </si>
  <si>
    <t>Assistant Kirsten Florentie</t>
  </si>
  <si>
    <t>Isja</t>
  </si>
  <si>
    <t>Mosselman</t>
  </si>
  <si>
    <t>Moury</t>
  </si>
  <si>
    <t>Ine</t>
  </si>
  <si>
    <t>Moyaert</t>
  </si>
  <si>
    <t>ine.moyaert@logi-technic.be</t>
  </si>
  <si>
    <t>+32 492 20 83 23</t>
  </si>
  <si>
    <t>Joachim</t>
  </si>
  <si>
    <t>Muls</t>
  </si>
  <si>
    <t>joachim.muls@argenta.be</t>
  </si>
  <si>
    <t>Mario</t>
  </si>
  <si>
    <t>Naeye</t>
  </si>
  <si>
    <t>Jacobien</t>
  </si>
  <si>
    <t>Nagel</t>
  </si>
  <si>
    <t>+32 483 35 98 83</t>
  </si>
  <si>
    <t>Negrello</t>
  </si>
  <si>
    <t>sara.negrello@materialise.be</t>
  </si>
  <si>
    <t>+32 487 16 47 56</t>
  </si>
  <si>
    <t>Neirynck</t>
  </si>
  <si>
    <t>ellen.neirynck@sdworx.com</t>
  </si>
  <si>
    <t>+32 477 63 02 48</t>
  </si>
  <si>
    <t>International Talent Director</t>
  </si>
  <si>
    <t>Henri</t>
  </si>
  <si>
    <t>Nelen</t>
  </si>
  <si>
    <t>henri.nelen@argo-law.be</t>
  </si>
  <si>
    <t>Neuts</t>
  </si>
  <si>
    <t>Gentstraat 52
9971 Kaprijke
België</t>
  </si>
  <si>
    <t>stijn.neuts@lotusbakeries.com</t>
  </si>
  <si>
    <t>+32 9 376 26 13</t>
  </si>
  <si>
    <t>Neyens</t>
  </si>
  <si>
    <t>tim.neyens@mediagenix.tv</t>
  </si>
  <si>
    <t>+32 2 467 34 30</t>
  </si>
  <si>
    <t>Birna</t>
  </si>
  <si>
    <t>Neyt</t>
  </si>
  <si>
    <t>birna.neyt@minfin.fed.be</t>
  </si>
  <si>
    <t>+32 470 75 50 98</t>
  </si>
  <si>
    <t>Nowicki</t>
  </si>
  <si>
    <t>marc.nowicki@vanhavermaet.be</t>
  </si>
  <si>
    <t>+32 497 46 92 80</t>
  </si>
  <si>
    <t>Manager Werving &amp; Selectie</t>
  </si>
  <si>
    <t>Noynaert</t>
  </si>
  <si>
    <t>Koningsstraat 217
1000 Brussel
België</t>
  </si>
  <si>
    <t>Deborah</t>
  </si>
  <si>
    <t>Nuyts</t>
  </si>
  <si>
    <t>deborah.nuyts@agfa.com</t>
  </si>
  <si>
    <t>+32 494 56 11 66</t>
  </si>
  <si>
    <t>Obbo</t>
  </si>
  <si>
    <t>laura.obbo@colruytgroup.com</t>
  </si>
  <si>
    <t>+32 2 363 53 43</t>
  </si>
  <si>
    <t>Flip</t>
  </si>
  <si>
    <t>Oeyen</t>
  </si>
  <si>
    <t>flip@fja-oeyen.be</t>
  </si>
  <si>
    <t>+32 14 31 13 92</t>
  </si>
  <si>
    <t>Piet</t>
  </si>
  <si>
    <t>piet@fja-oeyen.be</t>
  </si>
  <si>
    <t>Olivier</t>
  </si>
  <si>
    <t>Bremenstraat 3
2030 Antwerpen
België</t>
  </si>
  <si>
    <t>Ombelets</t>
  </si>
  <si>
    <t>evelien.ombelets@codit.eu</t>
  </si>
  <si>
    <t>+32 491 52 80 17</t>
  </si>
  <si>
    <t>Onsea</t>
  </si>
  <si>
    <t>i.onsea@samsung.com</t>
  </si>
  <si>
    <t>+32 479 65 57 95</t>
  </si>
  <si>
    <t>L&amp;D Manager Benelux</t>
  </si>
  <si>
    <t>Emilie</t>
  </si>
  <si>
    <t>Ooms</t>
  </si>
  <si>
    <t>emilie.ooms@argo-law.be</t>
  </si>
  <si>
    <t>Jan</t>
  </si>
  <si>
    <t>Head of HR &amp; Change</t>
  </si>
  <si>
    <t>oorts</t>
  </si>
  <si>
    <t>kris.oorts@polletmedicalgroup.com</t>
  </si>
  <si>
    <t>+32 476 97 45 84</t>
  </si>
  <si>
    <t>Katrien</t>
  </si>
  <si>
    <t>Op de Beeck</t>
  </si>
  <si>
    <t>katrien.opdebeeck@bankvanbreda.be</t>
  </si>
  <si>
    <t>+32 499 51 21 62</t>
  </si>
  <si>
    <t>Gemeentestraat 21
2570 Duffel
België</t>
  </si>
  <si>
    <t>tim.opdebeeck@duffel.be</t>
  </si>
  <si>
    <t>Opsteyn</t>
  </si>
  <si>
    <t>erik.opsteyn@bayer.com</t>
  </si>
  <si>
    <t>+32 471 98 04 69</t>
  </si>
  <si>
    <t>Learning &amp; Development Manager Benelux</t>
  </si>
  <si>
    <t xml:space="preserve">Pamela </t>
  </si>
  <si>
    <t>Ostendorf</t>
  </si>
  <si>
    <t>pamela.ostendorf@essity.com</t>
  </si>
  <si>
    <t>+31 6 21924530</t>
  </si>
  <si>
    <t>www.essity.nl</t>
  </si>
  <si>
    <t xml:space="preserve">Joke </t>
  </si>
  <si>
    <t>Otté</t>
  </si>
  <si>
    <t>+32 475 70 13 08</t>
  </si>
  <si>
    <t>joke.otte@vanbreda.be</t>
  </si>
  <si>
    <t>+32 3 292 05 37</t>
  </si>
  <si>
    <t>Yougnes</t>
  </si>
  <si>
    <t>Ouama</t>
  </si>
  <si>
    <t>yougnes.ouama@belgiantrain.be</t>
  </si>
  <si>
    <t>+32 476 28 27 15</t>
  </si>
  <si>
    <t>Karine</t>
  </si>
  <si>
    <t>Paelinck</t>
  </si>
  <si>
    <t>Christel</t>
  </si>
  <si>
    <t>Paeshuys</t>
  </si>
  <si>
    <t>christel.paeshuys@portofantwerp.com</t>
  </si>
  <si>
    <t>+32 3 205 20 11</t>
  </si>
  <si>
    <t>Talent &amp; Development Teamleader</t>
  </si>
  <si>
    <t>Barbara</t>
  </si>
  <si>
    <t>Peeters</t>
  </si>
  <si>
    <t>barbara.peeters@dematic.com</t>
  </si>
  <si>
    <t>Senior TA Partner Central Europe</t>
  </si>
  <si>
    <t>eric.peeters@sesvanderhave.com</t>
  </si>
  <si>
    <t>+32 475 29 62 10</t>
  </si>
  <si>
    <t>IT</t>
  </si>
  <si>
    <t>IT Transition manager</t>
  </si>
  <si>
    <t>Peirsman</t>
  </si>
  <si>
    <t>jan.peirsman@indaver.com</t>
  </si>
  <si>
    <t>+32 3 568 48 47</t>
  </si>
  <si>
    <t>+32 478 92 09 89</t>
  </si>
  <si>
    <t>Senior Buyer</t>
  </si>
  <si>
    <t>Peleman</t>
  </si>
  <si>
    <t>annick.peleman@vandemoortele.com</t>
  </si>
  <si>
    <t>+32 475 87 09 95</t>
  </si>
  <si>
    <t>HR Manager (Izegem)</t>
  </si>
  <si>
    <t>Marieville</t>
  </si>
  <si>
    <t>Perez</t>
  </si>
  <si>
    <t>marieville.perez.ext@test-achats.be</t>
  </si>
  <si>
    <t>www.test-achats.be</t>
  </si>
  <si>
    <t>Persoons</t>
  </si>
  <si>
    <t>barbara.persoons@pvgroup.be</t>
  </si>
  <si>
    <t>+32 496 58 95 52</t>
  </si>
  <si>
    <t>Peters</t>
  </si>
  <si>
    <t>apeters@itg.be</t>
  </si>
  <si>
    <t>+32 472 96 36 87</t>
  </si>
  <si>
    <t>Peumans</t>
  </si>
  <si>
    <t>sofie.peumans@heilighartlier.be</t>
  </si>
  <si>
    <t>+32 496 96 36 11</t>
  </si>
  <si>
    <t>HR directeur</t>
  </si>
  <si>
    <t xml:space="preserve">Katelijne </t>
  </si>
  <si>
    <t xml:space="preserve">Pickery </t>
  </si>
  <si>
    <t>Maarschalk Gérardstraat 18
2000 Antwerpen
België</t>
  </si>
  <si>
    <t>katelijne.pickery@stludgardis.be</t>
  </si>
  <si>
    <t>+32 473 45 32 02</t>
  </si>
  <si>
    <t>www.stludgardis.be</t>
  </si>
  <si>
    <t>Picq</t>
  </si>
  <si>
    <t>+32 471 66 37 95</t>
  </si>
  <si>
    <t>Pierre Martin</t>
  </si>
  <si>
    <t>jean-pierre.martin@stib.brussels</t>
  </si>
  <si>
    <t>+32 476 42 42 14</t>
  </si>
  <si>
    <t>SVP HR</t>
  </si>
  <si>
    <t>Pijls</t>
  </si>
  <si>
    <t>fpijls@sqli.com</t>
  </si>
  <si>
    <t>+32 470 67 32 59</t>
  </si>
  <si>
    <t>Human Resource Partner</t>
  </si>
  <si>
    <t>Pille</t>
  </si>
  <si>
    <t>martine.pille@pvgroup.be</t>
  </si>
  <si>
    <t>+32 2 406 35 42</t>
  </si>
  <si>
    <t>+32 479 99 60 39</t>
  </si>
  <si>
    <t>Alex</t>
  </si>
  <si>
    <t>Pire</t>
  </si>
  <si>
    <t>alex.pire@federale.be</t>
  </si>
  <si>
    <t>+32 2 509 04 10</t>
  </si>
  <si>
    <t>Directeur Niet-Leven</t>
  </si>
  <si>
    <t>Plasschaert</t>
  </si>
  <si>
    <t>tom.plasschaert@fsma.be</t>
  </si>
  <si>
    <t>+32 2 220 54 80</t>
  </si>
  <si>
    <t>Coordinator of (Public) Procurement and Facilities</t>
  </si>
  <si>
    <t>DDS</t>
  </si>
  <si>
    <t>72</t>
  </si>
  <si>
    <t>118.80</t>
  </si>
  <si>
    <t>Bernice</t>
  </si>
  <si>
    <t>Poppe</t>
  </si>
  <si>
    <t>bernice.poppe@hrlinkit.be</t>
  </si>
  <si>
    <t>+32 9 298 04 99</t>
  </si>
  <si>
    <t>HR, FInance, Facility</t>
  </si>
  <si>
    <t>Arnaud</t>
  </si>
  <si>
    <t>Portael</t>
  </si>
  <si>
    <t>aportael@test-achats.be</t>
  </si>
  <si>
    <t>+32 491 15 05 85</t>
  </si>
  <si>
    <t>John</t>
  </si>
  <si>
    <t>Porter</t>
  </si>
  <si>
    <t>john.porter@telenetgroup.be</t>
  </si>
  <si>
    <t>Prims</t>
  </si>
  <si>
    <t>erik.prims@lint.be</t>
  </si>
  <si>
    <t>+32 496 53 61 26</t>
  </si>
  <si>
    <t>Putman</t>
  </si>
  <si>
    <t>michael.putman@putman.be</t>
  </si>
  <si>
    <t>+32 487 36 26 32</t>
  </si>
  <si>
    <t>Puype</t>
  </si>
  <si>
    <t>Justitiestraat 30
2018 Antwerpen
België</t>
  </si>
  <si>
    <t>danny.puype@induver.be</t>
  </si>
  <si>
    <t>Inspiring People</t>
  </si>
  <si>
    <t>Machteld</t>
  </si>
  <si>
    <t>Quintelier</t>
  </si>
  <si>
    <t>machteld_quintelier@carrefour.com</t>
  </si>
  <si>
    <t>+32 479 57 55 07</t>
  </si>
  <si>
    <t>Recruitment &amp; Mobility Assistant</t>
  </si>
  <si>
    <t>Quix</t>
  </si>
  <si>
    <t>ellen.quix@portofantwerp.com</t>
  </si>
  <si>
    <t>+32 486 36 20 16</t>
  </si>
  <si>
    <t>Online &amp; CRM Manager</t>
  </si>
  <si>
    <t>Daniar</t>
  </si>
  <si>
    <t>Ramankulov</t>
  </si>
  <si>
    <t>daniar.ramankulov@borealisgroup.com</t>
  </si>
  <si>
    <t>HR Businees Partner international</t>
  </si>
  <si>
    <t>Sales &amp; Marketing roles</t>
  </si>
  <si>
    <t>Ramboer</t>
  </si>
  <si>
    <t>Jetse steenweg 221
1080 Brussel (Sint-Jans-Molenbeek)
België</t>
  </si>
  <si>
    <t>rebecca.ramboer@protect.be</t>
  </si>
  <si>
    <t>+32 2 412 39 86</t>
  </si>
  <si>
    <t>Marleen</t>
  </si>
  <si>
    <t>Ransbotyn</t>
  </si>
  <si>
    <t>Marnixdreef 5
2500 Lier
België</t>
  </si>
  <si>
    <t>+32 475 64 53 53</t>
  </si>
  <si>
    <t xml:space="preserve">Carine </t>
  </si>
  <si>
    <t>Renaer</t>
  </si>
  <si>
    <t>Place Du Luxembourg 2
1050 Brussel (Elsene)
België</t>
  </si>
  <si>
    <t>Reniers</t>
  </si>
  <si>
    <t>Bianca</t>
  </si>
  <si>
    <t>Reuse</t>
  </si>
  <si>
    <t>bianca.reuse@randstadgroup.be</t>
  </si>
  <si>
    <t>Walter</t>
  </si>
  <si>
    <t>Reynaert</t>
  </si>
  <si>
    <t>walter.reynaert@randstadgroup.be</t>
  </si>
  <si>
    <t>+32 495 57 55 09</t>
  </si>
  <si>
    <t>Xavier</t>
  </si>
  <si>
    <t>Rigo</t>
  </si>
  <si>
    <t>Schaarbeeklei 600 
1800 Vilvoorde
België</t>
  </si>
  <si>
    <t>Rijckaert</t>
  </si>
  <si>
    <t>Nijverheidsstraat 7
8310 Brugge
België</t>
  </si>
  <si>
    <t>els.rijckaert@d-artagnan.be</t>
  </si>
  <si>
    <t>NV D'artagnan Conceptual Communication</t>
  </si>
  <si>
    <t>Employer Brand Strateeg</t>
  </si>
  <si>
    <t>Cécile</t>
  </si>
  <si>
    <t>Robert</t>
  </si>
  <si>
    <t>cro@comensia.be</t>
  </si>
  <si>
    <t>+32 2 500 18 66</t>
  </si>
  <si>
    <t>+32 490 67 68 62</t>
  </si>
  <si>
    <t>Jean-François</t>
  </si>
  <si>
    <t>Roche</t>
  </si>
  <si>
    <t>jean-francois.roche@graphicpkg.com</t>
  </si>
  <si>
    <t>+33 6 86 95 38 05</t>
  </si>
  <si>
    <t>President Europe</t>
  </si>
  <si>
    <t>Rene</t>
  </si>
  <si>
    <t xml:space="preserve">Rogaar </t>
  </si>
  <si>
    <t>rene.rogaar@hitachicm.eu</t>
  </si>
  <si>
    <t>+31 6 54904025</t>
  </si>
  <si>
    <t>hitachi.nl</t>
  </si>
  <si>
    <t>Koenraad</t>
  </si>
  <si>
    <t>Rogiers</t>
  </si>
  <si>
    <t>koenraad.rogiers@essers.com</t>
  </si>
  <si>
    <t>Perrine</t>
  </si>
  <si>
    <t>Roland</t>
  </si>
  <si>
    <t>perrine.roland@facq.be</t>
  </si>
  <si>
    <t>+32 474 71 90 96</t>
  </si>
  <si>
    <t>Annemie</t>
  </si>
  <si>
    <t>Rombouts</t>
  </si>
  <si>
    <t>annemie.rombouts@fsma.be</t>
  </si>
  <si>
    <t>+32 2 220 59 06</t>
  </si>
  <si>
    <t>Vice Voorzitter</t>
  </si>
  <si>
    <t>Ronsyn</t>
  </si>
  <si>
    <t>tom.ronsyn@hr-rail.be</t>
  </si>
  <si>
    <t>+32 2 525 40 64</t>
  </si>
  <si>
    <t>Procurement Adviseur</t>
  </si>
  <si>
    <t>Loic</t>
  </si>
  <si>
    <t>Roose</t>
  </si>
  <si>
    <t>loic.roose@alcomotive.com</t>
  </si>
  <si>
    <t>+32 476 97 37 13</t>
  </si>
  <si>
    <t>Rooselaers</t>
  </si>
  <si>
    <t>Boulevard De L'empereur 3
1000 Brussel
België</t>
  </si>
  <si>
    <t>HR Coordinator</t>
  </si>
  <si>
    <t xml:space="preserve">Eef </t>
  </si>
  <si>
    <t>Rosseel</t>
  </si>
  <si>
    <t>Villalaan 96
1500 Halle
België</t>
  </si>
  <si>
    <t xml:space="preserve">Vanessa </t>
  </si>
  <si>
    <t xml:space="preserve">Rouquart </t>
  </si>
  <si>
    <t>Heetveldelaan</t>
  </si>
  <si>
    <t>Heetveldelaan 10
1700 Dilbeek
België</t>
  </si>
  <si>
    <t>vanessa.rouquart@dilbeek.be</t>
  </si>
  <si>
    <t>+32 2 481 01 80</t>
  </si>
  <si>
    <t>Financieel Directeur</t>
  </si>
  <si>
    <t>Solange</t>
  </si>
  <si>
    <t>Rouschop</t>
  </si>
  <si>
    <t>solange.rouschop@be.abnamro.com</t>
  </si>
  <si>
    <t>+32 473 82 86 99</t>
  </si>
  <si>
    <t>Country Manager</t>
  </si>
  <si>
    <t>Nick</t>
  </si>
  <si>
    <t>Rouwens</t>
  </si>
  <si>
    <t>Posthofbrug 10/4
2600 Antwerpen
België</t>
  </si>
  <si>
    <t>nick.rouwens@perfettivanmelle.be</t>
  </si>
  <si>
    <t>+32 498 87 94 36</t>
  </si>
  <si>
    <t>Connie</t>
  </si>
  <si>
    <t>Rozeleer</t>
  </si>
  <si>
    <t>connie.roozeleer@mediagenix.tv</t>
  </si>
  <si>
    <t>Saelens</t>
  </si>
  <si>
    <t>Erenbodegem</t>
  </si>
  <si>
    <t>+32 494 35 80 98</t>
  </si>
  <si>
    <t>Vivian</t>
  </si>
  <si>
    <t>Sajet</t>
  </si>
  <si>
    <t>Uitbreidingstraat 60-62
2600 Antwerpen
België</t>
  </si>
  <si>
    <t>+32 495 15 57 18</t>
  </si>
  <si>
    <t>Founder</t>
  </si>
  <si>
    <t>Layla</t>
  </si>
  <si>
    <t>Salek</t>
  </si>
  <si>
    <t>+32 499 57 91 34</t>
  </si>
  <si>
    <t>Salmon</t>
  </si>
  <si>
    <t>Directeur P&amp;O</t>
  </si>
  <si>
    <t>Sano</t>
  </si>
  <si>
    <t>Orteliuskaai 2/1
2000 Antwerpen
België</t>
  </si>
  <si>
    <t>ellen@yuki.be</t>
  </si>
  <si>
    <t>+32 494 76 53 11</t>
  </si>
  <si>
    <t>Sebastiaan</t>
  </si>
  <si>
    <t>Sarton</t>
  </si>
  <si>
    <t>Vleutensevaart 100
3532AD Utrecht
Nederland</t>
  </si>
  <si>
    <t>sebastiaan.sarton@ixly.nl</t>
  </si>
  <si>
    <t>+31 88 495 9000</t>
  </si>
  <si>
    <t>IXLY</t>
  </si>
  <si>
    <t>Teamlead Customer Support</t>
  </si>
  <si>
    <t>Ines</t>
  </si>
  <si>
    <t>Sax</t>
  </si>
  <si>
    <t>i.sax@llbg.com</t>
  </si>
  <si>
    <t>+32 54 31 82 00</t>
  </si>
  <si>
    <t>Daan</t>
  </si>
  <si>
    <t>Schalck</t>
  </si>
  <si>
    <t>Rudi</t>
  </si>
  <si>
    <t>Schautteet</t>
  </si>
  <si>
    <t>rudi.schautteet@brico.be</t>
  </si>
  <si>
    <t>+32 477 67 13 03</t>
  </si>
  <si>
    <t>HR Director Brico</t>
  </si>
  <si>
    <t>Alfons Gossetlaan 
1700 Dilbeek
België</t>
  </si>
  <si>
    <t>Daniël</t>
  </si>
  <si>
    <t>Schell</t>
  </si>
  <si>
    <t>Woluwestraat 1
1830 Machelen
België</t>
  </si>
  <si>
    <t>+32 2 254 12 35</t>
  </si>
  <si>
    <t>+32 476 42 42 15</t>
  </si>
  <si>
    <t>Schillemans</t>
  </si>
  <si>
    <t>ann.schillemans@kuleuven.be</t>
  </si>
  <si>
    <t>+32 478 78 73 64</t>
  </si>
  <si>
    <t>HR Talent en Ontwikkeling</t>
  </si>
  <si>
    <t>Marie-Laure</t>
  </si>
  <si>
    <t>Schobbens</t>
  </si>
  <si>
    <t>Schoenmaekers</t>
  </si>
  <si>
    <t>geert.schoenmaekers@energeticanatura.com</t>
  </si>
  <si>
    <t>+32 476 44 40 45</t>
  </si>
  <si>
    <t>Schrauwen</t>
  </si>
  <si>
    <t>annelies.schrauwen@agidens.com</t>
  </si>
  <si>
    <t>+32 3 800 78 57</t>
  </si>
  <si>
    <t>Corporate Recruiter</t>
  </si>
  <si>
    <t xml:space="preserve">Schreurs </t>
  </si>
  <si>
    <t>hanne.schreurs@limburg.be</t>
  </si>
  <si>
    <t>Miet</t>
  </si>
  <si>
    <t>Schreurs</t>
  </si>
  <si>
    <t>miet.schreurs@essers.com</t>
  </si>
  <si>
    <t>+32 499 54 15 03</t>
  </si>
  <si>
    <t>Recruitment Officer</t>
  </si>
  <si>
    <t>Corinne</t>
  </si>
  <si>
    <t>Scoyer</t>
  </si>
  <si>
    <t>+32 476 82 54 29</t>
  </si>
  <si>
    <t>Raf</t>
  </si>
  <si>
    <t>Scroyen</t>
  </si>
  <si>
    <t>raf.scroyen@ichoosr.com</t>
  </si>
  <si>
    <t>+32 473 63 34 50</t>
  </si>
  <si>
    <t>Segers</t>
  </si>
  <si>
    <t>Kruisweg 8
2040 Antwerpen
België</t>
  </si>
  <si>
    <t>+31 6 53786251</t>
  </si>
  <si>
    <t>Kaat</t>
  </si>
  <si>
    <t>Sergooris</t>
  </si>
  <si>
    <t>Medialaan 50
1800 Vilvoorde
België</t>
  </si>
  <si>
    <t>kaat.sergooris@reynaers.com</t>
  </si>
  <si>
    <t>+32 476 22 26 71</t>
  </si>
  <si>
    <t>Lara</t>
  </si>
  <si>
    <t>Serpentier</t>
  </si>
  <si>
    <t>B-9042</t>
  </si>
  <si>
    <t>Haven 3000 A, John Kennedylaan 32
B-9042 Gent
België</t>
  </si>
  <si>
    <t>lara.serpentier@northseaport.com</t>
  </si>
  <si>
    <t>+32 9 274 23 49</t>
  </si>
  <si>
    <t>+32 472 31 50 18</t>
  </si>
  <si>
    <t>Jean-Paul</t>
  </si>
  <si>
    <t>Servais</t>
  </si>
  <si>
    <t>jean-paul.servais@fsma.be</t>
  </si>
  <si>
    <t>+32 2 220 53 01</t>
  </si>
  <si>
    <t>Cindy</t>
  </si>
  <si>
    <t>Sevenhans</t>
  </si>
  <si>
    <t>cindy.sevenhans@brasschaat.be</t>
  </si>
  <si>
    <t>+32 3 650 02 76</t>
  </si>
  <si>
    <t>Siebens</t>
  </si>
  <si>
    <t>inge.siebens@kdg.be</t>
  </si>
  <si>
    <t>+32 472 72 04 59</t>
  </si>
  <si>
    <t>Slaager</t>
  </si>
  <si>
    <t>Wayenborgstraat 19
2800 Mechelen
België</t>
  </si>
  <si>
    <t>+31 6 15258559</t>
  </si>
  <si>
    <t>Inne</t>
  </si>
  <si>
    <t xml:space="preserve">Slaedts </t>
  </si>
  <si>
    <t>inne.slaedts@vito.be</t>
  </si>
  <si>
    <t>+32 14 33 55 63</t>
  </si>
  <si>
    <t>+32 478 42 50 92</t>
  </si>
  <si>
    <t>Carla</t>
  </si>
  <si>
    <t>Slaets</t>
  </si>
  <si>
    <t>Country President</t>
  </si>
  <si>
    <t>Else</t>
  </si>
  <si>
    <t>Slegers</t>
  </si>
  <si>
    <t>e.slegers@gitp.nl</t>
  </si>
  <si>
    <t>+31 6 11916898</t>
  </si>
  <si>
    <t>Smets</t>
  </si>
  <si>
    <t>christian.smets@belgiantrain.be</t>
  </si>
  <si>
    <t>+32 486 64 41 41</t>
  </si>
  <si>
    <t>Expert Sourcing &amp; Employer Branding</t>
  </si>
  <si>
    <t>Lore</t>
  </si>
  <si>
    <t>Antwerpsesteenweg 130
2390 Malle
België</t>
  </si>
  <si>
    <t>lore.smets@etaplighting.com</t>
  </si>
  <si>
    <t>+32 3 310 03 02</t>
  </si>
  <si>
    <t>HR talent officer</t>
  </si>
  <si>
    <t>Smeulders</t>
  </si>
  <si>
    <t>sven.smeulders@moteogroup.com</t>
  </si>
  <si>
    <t>+32 497 11 68 35</t>
  </si>
  <si>
    <t>Snoeks</t>
  </si>
  <si>
    <t>caroline.snoeks@materialise.be</t>
  </si>
  <si>
    <t>+32 16 39 66 11</t>
  </si>
  <si>
    <t>Sobry</t>
  </si>
  <si>
    <t>karin.sobry@duffel.be</t>
  </si>
  <si>
    <t>+32 15 30 72 76</t>
  </si>
  <si>
    <t>+32 498 94 67 72</t>
  </si>
  <si>
    <t>Afdelingshoofd HR &amp; communicatie</t>
  </si>
  <si>
    <t>Socquet</t>
  </si>
  <si>
    <t>guy.socquet@eneco.com</t>
  </si>
  <si>
    <t>Craig</t>
  </si>
  <si>
    <t>Soenen</t>
  </si>
  <si>
    <t>Klokstraat 16
2600 Antwerpen
België</t>
  </si>
  <si>
    <t>+32 498 10 77 24</t>
  </si>
  <si>
    <t>Teamlead Digital</t>
  </si>
  <si>
    <t>Soetaers</t>
  </si>
  <si>
    <t>fabienne.soetaers@machiels.com</t>
  </si>
  <si>
    <t>+32 11 28 70 70</t>
  </si>
  <si>
    <t>Benoit</t>
  </si>
  <si>
    <t>Somers</t>
  </si>
  <si>
    <t>benoit.somers@frisomat.com</t>
  </si>
  <si>
    <t>+32 3 353 33 99</t>
  </si>
  <si>
    <t>Directie</t>
  </si>
  <si>
    <t>jsomers@gs1belu.org</t>
  </si>
  <si>
    <t>+32 478 22 06 64</t>
  </si>
  <si>
    <t>Souvagie</t>
  </si>
  <si>
    <t>Maria</t>
  </si>
  <si>
    <t>Spallina</t>
  </si>
  <si>
    <t>maria.spallina@eneco.com</t>
  </si>
  <si>
    <t>+32 498 94 77 48</t>
  </si>
  <si>
    <t>Spape</t>
  </si>
  <si>
    <t>h.spape@gitp.nl</t>
  </si>
  <si>
    <t>+31 6 53313023</t>
  </si>
  <si>
    <t>Lien</t>
  </si>
  <si>
    <t>Spitaels</t>
  </si>
  <si>
    <t>Merestraat 80
9300 Aalst
België</t>
  </si>
  <si>
    <t>Hella</t>
  </si>
  <si>
    <t>Staes</t>
  </si>
  <si>
    <t>hella.staes@fanc.fgov.be</t>
  </si>
  <si>
    <t>+32 473 66 25 38</t>
  </si>
  <si>
    <t>Johan</t>
  </si>
  <si>
    <t>Stassen</t>
  </si>
  <si>
    <t>johan.stassen@acv-csc.be</t>
  </si>
  <si>
    <t>+32 494 86 00 17</t>
  </si>
  <si>
    <t>Coordinator Personeel</t>
  </si>
  <si>
    <t>Lieze</t>
  </si>
  <si>
    <t>lieze@poolstok.be</t>
  </si>
  <si>
    <t>+32 495 28 65 73</t>
  </si>
  <si>
    <t>Steghers</t>
  </si>
  <si>
    <t>e.steghers@iec-iab.be</t>
  </si>
  <si>
    <t>+32 475 62 30 43</t>
  </si>
  <si>
    <t>Stemgée</t>
  </si>
  <si>
    <t>+32 3 265 47 43</t>
  </si>
  <si>
    <t>Liv</t>
  </si>
  <si>
    <t>Steurs</t>
  </si>
  <si>
    <t>+32 499 96 37 21</t>
  </si>
  <si>
    <t>HR &amp; Organizational change consultant</t>
  </si>
  <si>
    <t>Stevens</t>
  </si>
  <si>
    <t>jan.stevens@honda-eu.com</t>
  </si>
  <si>
    <t>+32 475 34 92 98</t>
  </si>
  <si>
    <t>Senior Manager Sales Division</t>
  </si>
  <si>
    <t>Livy</t>
  </si>
  <si>
    <t>Stiers</t>
  </si>
  <si>
    <t>livy.stiers@3dsystems.com</t>
  </si>
  <si>
    <t>+32 486 90 15 88</t>
  </si>
  <si>
    <t>People &amp; Culture Director EMEA</t>
  </si>
  <si>
    <t>Steven</t>
  </si>
  <si>
    <t>Stockman</t>
  </si>
  <si>
    <t>Leerwijk 1
2180 Antwerpen Ekeren
België</t>
  </si>
  <si>
    <t>sstockman@villersvzw.be</t>
  </si>
  <si>
    <t>Verantwoordelijke HR</t>
  </si>
  <si>
    <t>Stockmans</t>
  </si>
  <si>
    <t>sofie.stockmans@portofantwerp.com</t>
  </si>
  <si>
    <t>Talent &amp; Development Manager</t>
  </si>
  <si>
    <t>Stokmans</t>
  </si>
  <si>
    <t>nathalie.stokmans@sdworx.com</t>
  </si>
  <si>
    <t>+32 3 220 27 60</t>
  </si>
  <si>
    <t>+32 475 69 96 49</t>
  </si>
  <si>
    <t>Talent Acquisition Lead Benelux  - France</t>
  </si>
  <si>
    <t>Stoop</t>
  </si>
  <si>
    <t>tom.stoop@belgiantrain.be</t>
  </si>
  <si>
    <t>+32 490 13 59 19</t>
  </si>
  <si>
    <t>Talent &amp; Career Expert</t>
  </si>
  <si>
    <t>Hendrik</t>
  </si>
  <si>
    <t>Storme</t>
  </si>
  <si>
    <t>Desguinlei 25
2060 Antwerpen
België</t>
  </si>
  <si>
    <t>hendrik.storme@desingel.be</t>
  </si>
  <si>
    <t>+32 498 12 46 86</t>
  </si>
  <si>
    <t>Strauven</t>
  </si>
  <si>
    <t>inge.strauven@claesretailgroup.com</t>
  </si>
  <si>
    <t>Tine</t>
  </si>
  <si>
    <t>Stroobants</t>
  </si>
  <si>
    <t>tine.stroobants@so.antwerpen.be</t>
  </si>
  <si>
    <t>Consulent Werving &amp; Selectie</t>
  </si>
  <si>
    <t>Stubbe</t>
  </si>
  <si>
    <t>Hoge Hul 2
8000 Brugge
België</t>
  </si>
  <si>
    <t>+32 477 56 34 36</t>
  </si>
  <si>
    <t>Glenn</t>
  </si>
  <si>
    <t>Swaelen</t>
  </si>
  <si>
    <t>glenn.swaelen@graphicpkg.com</t>
  </si>
  <si>
    <t>+32 493 51 00 15</t>
  </si>
  <si>
    <t>Head of HR EMEA</t>
  </si>
  <si>
    <t>Sweldens</t>
  </si>
  <si>
    <t>+32 11 30 13 50</t>
  </si>
  <si>
    <t>Swinnen</t>
  </si>
  <si>
    <t>myriam.swinnen@facq.be</t>
  </si>
  <si>
    <t>+32 2 719 86 32</t>
  </si>
  <si>
    <t>Tack</t>
  </si>
  <si>
    <t>+32 478 45 87 13</t>
  </si>
  <si>
    <t>Stéphanie</t>
  </si>
  <si>
    <t>Laarstraat 5
9100 Sint-Niklaas
België</t>
  </si>
  <si>
    <t>stack@idirect.net</t>
  </si>
  <si>
    <t>Eline</t>
  </si>
  <si>
    <t>Talboom</t>
  </si>
  <si>
    <t>eline@wearejane.be</t>
  </si>
  <si>
    <t>+32 495 59 73 64</t>
  </si>
  <si>
    <t>We are Jane</t>
  </si>
  <si>
    <t>Frauke</t>
  </si>
  <si>
    <t>Taverniers</t>
  </si>
  <si>
    <t>frauke@m18.eu</t>
  </si>
  <si>
    <t>+32 497 88 53 28</t>
  </si>
  <si>
    <t>Temmerman</t>
  </si>
  <si>
    <t>Vicus Pontrave 53
9250 Waasmunster
België</t>
  </si>
  <si>
    <t>sara.temmerman@vandemoortele.com</t>
  </si>
  <si>
    <t>+32 9 242 45 73</t>
  </si>
  <si>
    <t>+32 498 13 72 68</t>
  </si>
  <si>
    <t>Bas</t>
  </si>
  <si>
    <t>Ten Hove</t>
  </si>
  <si>
    <t>+31 6 46444045</t>
  </si>
  <si>
    <t>Talent Management</t>
  </si>
  <si>
    <t>Nadine</t>
  </si>
  <si>
    <t>Tercalavres</t>
  </si>
  <si>
    <t>nadine.tercalavres@scholengroep11.net</t>
  </si>
  <si>
    <t>Secretariaat Basisonderwijs</t>
  </si>
  <si>
    <t>Testelmans</t>
  </si>
  <si>
    <t>hilde.testelmans@sbsbelgium.be</t>
  </si>
  <si>
    <t>+32 494 25 82 60</t>
  </si>
  <si>
    <t>Teughels</t>
  </si>
  <si>
    <t>lesley.teughels@sdworx.com</t>
  </si>
  <si>
    <t>+32 473 26 51 75</t>
  </si>
  <si>
    <t>Michal</t>
  </si>
  <si>
    <t>Teunkens</t>
  </si>
  <si>
    <t>+32 495 99 82 39</t>
  </si>
  <si>
    <t>Theunis</t>
  </si>
  <si>
    <t>mathias.theunis@elia.be</t>
  </si>
  <si>
    <t>Recruitment &amp; Selection</t>
  </si>
  <si>
    <t>sophie.theunis@dentius.be</t>
  </si>
  <si>
    <t>+32 478 58 30 78</t>
  </si>
  <si>
    <t>Steffi</t>
  </si>
  <si>
    <t>Theuwissen</t>
  </si>
  <si>
    <t>stheuwissen@idirect.net</t>
  </si>
  <si>
    <t>+32 494 60 90 05</t>
  </si>
  <si>
    <t>Khady</t>
  </si>
  <si>
    <t>Thiam</t>
  </si>
  <si>
    <t>People &amp; Talent Director</t>
  </si>
  <si>
    <t>Pauline</t>
  </si>
  <si>
    <t>Thierens</t>
  </si>
  <si>
    <t>pauline.thierens@brico.be</t>
  </si>
  <si>
    <t>+32 473 83 96 92</t>
  </si>
  <si>
    <t>HR Assistant</t>
  </si>
  <si>
    <t>Eve</t>
  </si>
  <si>
    <t>eve.thomas@brico.be</t>
  </si>
  <si>
    <t>+32 475 95 99 28</t>
  </si>
  <si>
    <t>HR Manager Services</t>
  </si>
  <si>
    <t>Alfons Gossetlaan 
1700 Dilbeek
Belgique</t>
  </si>
  <si>
    <t>Tielens</t>
  </si>
  <si>
    <t>joke.tielens@borealisgroup.com</t>
  </si>
  <si>
    <t>+32 11 45 91 54</t>
  </si>
  <si>
    <t xml:space="preserve">Sigrid </t>
  </si>
  <si>
    <t xml:space="preserve">Tierens </t>
  </si>
  <si>
    <t>sigrid.tierens@dilbeek.be</t>
  </si>
  <si>
    <t>Vrije Tijd</t>
  </si>
  <si>
    <t>Tijskens</t>
  </si>
  <si>
    <t>sarah.tijskens@greenyard.group</t>
  </si>
  <si>
    <t>+32 485 07 33 18</t>
  </si>
  <si>
    <t>Evi</t>
  </si>
  <si>
    <t>Tilkens</t>
  </si>
  <si>
    <t>Nijverheidskaai 170
1070 Brussel (Anderlecht)
België</t>
  </si>
  <si>
    <t>evi.tilkens@ehb.be</t>
  </si>
  <si>
    <t>+32 2 559 15 84</t>
  </si>
  <si>
    <t>Timmermans</t>
  </si>
  <si>
    <t>dorien.timmermans@borealisgroup.com</t>
  </si>
  <si>
    <t xml:space="preserve">Timmermans </t>
  </si>
  <si>
    <t>Lichtenberglaan 2019
3800 Sint-Truiden
België</t>
  </si>
  <si>
    <t>stephanie.timmermans@globachem.com</t>
  </si>
  <si>
    <t>+32 499 41 37 79</t>
  </si>
  <si>
    <t>Natalie</t>
  </si>
  <si>
    <t>Tonneau</t>
  </si>
  <si>
    <t>Medialaan 30
1800 Vilvoorde
België</t>
  </si>
  <si>
    <t>+32 471 45 54 51</t>
  </si>
  <si>
    <t>Torfs</t>
  </si>
  <si>
    <t>jan.torfs@so.antwerpen.be</t>
  </si>
  <si>
    <t>Alice</t>
  </si>
  <si>
    <t>Tranchant</t>
  </si>
  <si>
    <t>Brouwersvliet 2
2000 Antwerpen
Belgium</t>
  </si>
  <si>
    <t>alice.tranchant@huapii.com</t>
  </si>
  <si>
    <t>Troch</t>
  </si>
  <si>
    <t>griet.troch@synergiejobs.be</t>
  </si>
  <si>
    <t>+32 3 293 21 23</t>
  </si>
  <si>
    <t>Recruiter Expert</t>
  </si>
  <si>
    <t>Pieter</t>
  </si>
  <si>
    <t>Ugille</t>
  </si>
  <si>
    <t>pieter.ugille@accentjobs.be</t>
  </si>
  <si>
    <t>+32 471 58 00 30</t>
  </si>
  <si>
    <t>Talent Acquisition</t>
  </si>
  <si>
    <t>Ulens</t>
  </si>
  <si>
    <t>anke.ulens@vivaldisinterim.be</t>
  </si>
  <si>
    <t>COPUS Group</t>
  </si>
  <si>
    <t>Ulrich</t>
  </si>
  <si>
    <t>nathalie.ulrich@heidelbergcement.com</t>
  </si>
  <si>
    <t>+32 2 678 37 00</t>
  </si>
  <si>
    <t>HR Director Benelux</t>
  </si>
  <si>
    <t>Anaëlle</t>
  </si>
  <si>
    <t>Urien</t>
  </si>
  <si>
    <t>anaelle.urien@erasme.ulb.ac.be</t>
  </si>
  <si>
    <t>+32 2 555 85 78</t>
  </si>
  <si>
    <t>Uyttebroeck</t>
  </si>
  <si>
    <t>erwin.uyttebroeck@grouppeeters.com</t>
  </si>
  <si>
    <t>+32 478 68 70 65</t>
  </si>
  <si>
    <t>Muriel</t>
  </si>
  <si>
    <t>Uytterhaegen</t>
  </si>
  <si>
    <t>muriel.uytterhaegen@wearejane.be</t>
  </si>
  <si>
    <t>+32 473 84 48 39</t>
  </si>
  <si>
    <t>Vaes</t>
  </si>
  <si>
    <t>+32 2 505 18 65</t>
  </si>
  <si>
    <t>+32 474 38 11 85</t>
  </si>
  <si>
    <t>Valck</t>
  </si>
  <si>
    <t>stephanie.valck3@telenetgroup.be</t>
  </si>
  <si>
    <t>+32 479 10 56 28</t>
  </si>
  <si>
    <t>Valkeners</t>
  </si>
  <si>
    <t>sofie.valkeners@jessazh.be</t>
  </si>
  <si>
    <t>+32 495 81 20 30</t>
  </si>
  <si>
    <t>Hoofd Selectie</t>
  </si>
  <si>
    <t>Vallaeys</t>
  </si>
  <si>
    <t>mieke@menzenco.be</t>
  </si>
  <si>
    <t>+32 479 73 82 83</t>
  </si>
  <si>
    <t>Valtin</t>
  </si>
  <si>
    <t>katleen.valtin@dilbeek.be</t>
  </si>
  <si>
    <t>+32 479 90 32 45</t>
  </si>
  <si>
    <t>Bart</t>
  </si>
  <si>
    <t>Van Acker</t>
  </si>
  <si>
    <t>bart.vanacker@qbd.eu</t>
  </si>
  <si>
    <t>+32 486 27 99 71</t>
  </si>
  <si>
    <t>Yrela</t>
  </si>
  <si>
    <t>Van Aerschot</t>
  </si>
  <si>
    <t>yrela.van.aerschot@scholengroep11.net</t>
  </si>
  <si>
    <t>+32 16 31 45 70</t>
  </si>
  <si>
    <t>Secretariaat</t>
  </si>
  <si>
    <t>Remon</t>
  </si>
  <si>
    <t>van Asperen</t>
  </si>
  <si>
    <t>r.van.asperen@picompany.nl</t>
  </si>
  <si>
    <t>+31 6 51284837</t>
  </si>
  <si>
    <t>Account Manager</t>
  </si>
  <si>
    <t>Ignace</t>
  </si>
  <si>
    <t>Van Avermaet</t>
  </si>
  <si>
    <t>ignace.vanavermaet@d-artagnan.be</t>
  </si>
  <si>
    <t>+32 474 85 39 93</t>
  </si>
  <si>
    <t>Afrom</t>
  </si>
  <si>
    <t>Van Berg</t>
  </si>
  <si>
    <t>afrom.vanberg@eriks.be</t>
  </si>
  <si>
    <t>+32 477 98 01 70</t>
  </si>
  <si>
    <t>Roel</t>
  </si>
  <si>
    <t>Van Besouw</t>
  </si>
  <si>
    <t>Van Bockhaven</t>
  </si>
  <si>
    <t>Uitbreidingstraat 66
2600 Antwerpen
België</t>
  </si>
  <si>
    <t>wouter.van.bockhaven@talentlogiqs.com</t>
  </si>
  <si>
    <t>+32 473 80 65 90</t>
  </si>
  <si>
    <t>Talent Logiqs</t>
  </si>
  <si>
    <t>Marijke</t>
  </si>
  <si>
    <t>Van Cauteren</t>
  </si>
  <si>
    <t>marijke.vancauteren@codit.eu</t>
  </si>
  <si>
    <t>+32 497 45 63 03</t>
  </si>
  <si>
    <t>Van Damme</t>
  </si>
  <si>
    <t>bernice.vandamme@colruytgroup.com</t>
  </si>
  <si>
    <t>Zoe</t>
  </si>
  <si>
    <t>zoe.vandamme@zorgbedrijf.antwerpen.be</t>
  </si>
  <si>
    <t>Van De Paer</t>
  </si>
  <si>
    <t>inge.vandepaer@nbb.be</t>
  </si>
  <si>
    <t>Training &amp; Development Manager</t>
  </si>
  <si>
    <t>Véronique</t>
  </si>
  <si>
    <t>Van de Peer</t>
  </si>
  <si>
    <t>veronique.vandepeer@synergiejobs.be</t>
  </si>
  <si>
    <t>+32 494 51 74 19</t>
  </si>
  <si>
    <t>Van de Sompele</t>
  </si>
  <si>
    <t>marijke@growpilot.be</t>
  </si>
  <si>
    <t>+32 492 97 60 75</t>
  </si>
  <si>
    <t>Jeff</t>
  </si>
  <si>
    <t>Van de Velde</t>
  </si>
  <si>
    <t>jeff.vandevelde@abvv.be</t>
  </si>
  <si>
    <t>+32 11 22 97 77</t>
  </si>
  <si>
    <t>Adjunct Diensthoofd Werkloosheid</t>
  </si>
  <si>
    <t>Van De Velde</t>
  </si>
  <si>
    <t>Lange Lozanastraat 200
2018 Antwerpen
België</t>
  </si>
  <si>
    <t xml:space="preserve">Sabine </t>
  </si>
  <si>
    <t>Algemeen Coordinator</t>
  </si>
  <si>
    <t>Vicky</t>
  </si>
  <si>
    <t>Oostlaan 5
8560 Wevelgem
België</t>
  </si>
  <si>
    <t>+32 473 84 76 23</t>
  </si>
  <si>
    <t>Van de Vijver</t>
  </si>
  <si>
    <t>sofie.vandevijver@hr-rail.be</t>
  </si>
  <si>
    <t>+32 2 525 23 27</t>
  </si>
  <si>
    <t xml:space="preserve">Tom </t>
  </si>
  <si>
    <t>Van de Voorde</t>
  </si>
  <si>
    <t>tom.vandevoorde@gimv.com</t>
  </si>
  <si>
    <t>Dirk-Jan</t>
  </si>
  <si>
    <t>Van de Werfhorst</t>
  </si>
  <si>
    <t>dirk-jan.vandewerfhorst@ixly.nl</t>
  </si>
  <si>
    <t>+31 6 22519155</t>
  </si>
  <si>
    <t>Van de Wetering</t>
  </si>
  <si>
    <t>p.van.de.wetering@gitp.nl</t>
  </si>
  <si>
    <t>Niels</t>
  </si>
  <si>
    <t>Van de Winkel</t>
  </si>
  <si>
    <t>niels.vandewinkel@minfin.fed.be</t>
  </si>
  <si>
    <t>Attaché</t>
  </si>
  <si>
    <t>Van de Wyer</t>
  </si>
  <si>
    <t>Algemeen Manager (sinds oktober 2019)</t>
  </si>
  <si>
    <t>Van den Abeele</t>
  </si>
  <si>
    <t>griet.vandenabeele@zorgstekene.be</t>
  </si>
  <si>
    <t>+32 468 16 18 23</t>
  </si>
  <si>
    <t>Jasmijn</t>
  </si>
  <si>
    <t>Van den Borne</t>
  </si>
  <si>
    <t>(0)76 525 42 20</t>
  </si>
  <si>
    <t>Van den Branden</t>
  </si>
  <si>
    <t>svdbranden@villersvzw.be</t>
  </si>
  <si>
    <t>+32 3 543 92 16</t>
  </si>
  <si>
    <t>Carlien</t>
  </si>
  <si>
    <t>Van den Bril</t>
  </si>
  <si>
    <t>carlien@yuki.be</t>
  </si>
  <si>
    <t>Chief People Officer</t>
  </si>
  <si>
    <t>Van den Broeck</t>
  </si>
  <si>
    <t>daan.vandenbroeck@graphicpkg.com</t>
  </si>
  <si>
    <t>+32 494 32 90 91</t>
  </si>
  <si>
    <t>els@freshconnection.be</t>
  </si>
  <si>
    <t>+32 472 57 79 95</t>
  </si>
  <si>
    <t>Manager Accounting Dpt</t>
  </si>
  <si>
    <t>Martijn</t>
  </si>
  <si>
    <t xml:space="preserve">van den Dungen </t>
  </si>
  <si>
    <t>Ambachtsstraat 13
 Nijkerk
België</t>
  </si>
  <si>
    <t>Van den Hende</t>
  </si>
  <si>
    <t>tim.vandenhende@synergiejobs.be</t>
  </si>
  <si>
    <t>+32 3 293 21 19</t>
  </si>
  <si>
    <t>Van den Heuvel</t>
  </si>
  <si>
    <t>+32 476 32 87 24</t>
  </si>
  <si>
    <t>Van Den Langenbergh</t>
  </si>
  <si>
    <t>nathalie.van.den.langenbergh@etaplighting.com</t>
  </si>
  <si>
    <t>+32 3 310 03 60</t>
  </si>
  <si>
    <t>Jitka</t>
  </si>
  <si>
    <t>Van der Bruggen</t>
  </si>
  <si>
    <t>Processorstraat 12
1033NZ Amsterdam
Nederland</t>
  </si>
  <si>
    <t>jitka.vanderbruggen@tmi.nl</t>
  </si>
  <si>
    <t>van der Leen</t>
  </si>
  <si>
    <t>d.van.der.leen@gitp.nl</t>
  </si>
  <si>
    <t>+31 6 13976607</t>
  </si>
  <si>
    <t>Adviseur (back-up JLR)</t>
  </si>
  <si>
    <t>van der Meer</t>
  </si>
  <si>
    <t>m.van.der.meer@gitp.nl</t>
  </si>
  <si>
    <t>+31 6 51572564</t>
  </si>
  <si>
    <t>Van der Paelt</t>
  </si>
  <si>
    <t>kathleen.vanderpaelt@fanc.fgov.be</t>
  </si>
  <si>
    <t>+32 475 37 38 50</t>
  </si>
  <si>
    <t>HR Director a.i.</t>
  </si>
  <si>
    <t>Van der Poorten</t>
  </si>
  <si>
    <t>isabelle.vanderpoorten@engie.com</t>
  </si>
  <si>
    <t>+32 477 36 10 63</t>
  </si>
  <si>
    <t>Corporate Communications</t>
  </si>
  <si>
    <t>Van der Schueren</t>
  </si>
  <si>
    <t>bart.vanderschueren@materialise.be</t>
  </si>
  <si>
    <t>+32 16 39 66 32</t>
  </si>
  <si>
    <t>+32 486 44 45 01</t>
  </si>
  <si>
    <t>CTO and Executive Vice President Software</t>
  </si>
  <si>
    <t>Didi</t>
  </si>
  <si>
    <t>van der Vleuten</t>
  </si>
  <si>
    <t>Grote Markt 52
2300 Turnhout
België</t>
  </si>
  <si>
    <t>didivandervleuten@scholengroepfluxus.be</t>
  </si>
  <si>
    <t>+32 471 86 68 50</t>
  </si>
  <si>
    <t>Leidend ambtenaar</t>
  </si>
  <si>
    <t>Janice</t>
  </si>
  <si>
    <t>Van Deun</t>
  </si>
  <si>
    <t>Esplanade 1/96
1020 Brussel
België</t>
  </si>
  <si>
    <t>+32 484 98 38 48</t>
  </si>
  <si>
    <t>People Experience Manager</t>
  </si>
  <si>
    <t>Van Dijck</t>
  </si>
  <si>
    <t>Slachthuisstraat 68/6
2300 Turnhout
België</t>
  </si>
  <si>
    <t>Wendy</t>
  </si>
  <si>
    <t>gwendolina.van.dijck@schindler.com</t>
  </si>
  <si>
    <t>+32 473 53 60 77</t>
  </si>
  <si>
    <t xml:space="preserve">Naomi </t>
  </si>
  <si>
    <t xml:space="preserve">Van Donnick </t>
  </si>
  <si>
    <t>naomi.van.donnick@indaver.com</t>
  </si>
  <si>
    <t>+32 3 575 66 85</t>
  </si>
  <si>
    <t>+32 472 26 13 46</t>
  </si>
  <si>
    <t>Etienne</t>
  </si>
  <si>
    <t>Van Dooren</t>
  </si>
  <si>
    <t>etienne.vandooren@resitec.com</t>
  </si>
  <si>
    <t>+32 475 37 04 04</t>
  </si>
  <si>
    <t>gilles.vandooren@resitec.com</t>
  </si>
  <si>
    <t>+32 474 46 12 57</t>
  </si>
  <si>
    <t>Dagmar</t>
  </si>
  <si>
    <t>Van Doorsselaer</t>
  </si>
  <si>
    <t>dagmar.vandoorsselaer@dds-verko.be</t>
  </si>
  <si>
    <t>+32 472 59 12 54</t>
  </si>
  <si>
    <t xml:space="preserve">Nathalie </t>
  </si>
  <si>
    <t>Van Duyse</t>
  </si>
  <si>
    <t xml:space="preserve">Liesbeth </t>
  </si>
  <si>
    <t>Van Dyck</t>
  </si>
  <si>
    <t>liesbeth.vandyck@zorgbedrijf.be</t>
  </si>
  <si>
    <t>+32 487 69 95 13</t>
  </si>
  <si>
    <t>van Elsen</t>
  </si>
  <si>
    <t>hanne.vanelsen@eriks.be</t>
  </si>
  <si>
    <t>Product Board Director</t>
  </si>
  <si>
    <t>Van Erck</t>
  </si>
  <si>
    <t>marianne.vanerck@bankvanbreda.be</t>
  </si>
  <si>
    <t>+32 494 60 82 09</t>
  </si>
  <si>
    <t>Van Gaever</t>
  </si>
  <si>
    <t>gvangae1@jaguarlandrover.com</t>
  </si>
  <si>
    <t>+32 473 25 02 78</t>
  </si>
  <si>
    <t>Van Gastel</t>
  </si>
  <si>
    <t>gert.vangastel@zorgbedrijf.be</t>
  </si>
  <si>
    <t>+32 487 33 17 41</t>
  </si>
  <si>
    <t>Van Gelder</t>
  </si>
  <si>
    <t>eva.vangelder@kdg.be</t>
  </si>
  <si>
    <t>Manuela</t>
  </si>
  <si>
    <t>van Gent</t>
  </si>
  <si>
    <t>manuela.vangent@graphicpkg.com</t>
  </si>
  <si>
    <t>+031 164611529</t>
  </si>
  <si>
    <t>+31 6 43431640</t>
  </si>
  <si>
    <t>Nienke</t>
  </si>
  <si>
    <t>Van Gerrevink</t>
  </si>
  <si>
    <t>nienke.van.gerrevink@perfettivanmelle.com</t>
  </si>
  <si>
    <t>+31 6 50039691</t>
  </si>
  <si>
    <t>Van Gestel</t>
  </si>
  <si>
    <t>ann.vangestel@acv-csc.be</t>
  </si>
  <si>
    <t>022443542</t>
  </si>
  <si>
    <t>joke.van.gestel@telenetgroup.be</t>
  </si>
  <si>
    <t>Angelique</t>
  </si>
  <si>
    <t>Van Gils</t>
  </si>
  <si>
    <t>Sint-Michielstraat 21
2000 Antwerpen
België</t>
  </si>
  <si>
    <t>angelique@pursuit-femmes.com</t>
  </si>
  <si>
    <t>+31 6 46843272</t>
  </si>
  <si>
    <t>Pursuit Femmes</t>
  </si>
  <si>
    <t>Ditke</t>
  </si>
  <si>
    <t>Van Goethem</t>
  </si>
  <si>
    <t>Leuvensesteenweg</t>
  </si>
  <si>
    <t>561</t>
  </si>
  <si>
    <t>Leuvensesteenweg 561
1930 Zaventem
België</t>
  </si>
  <si>
    <t>ditke.vangoethem@facq.be</t>
  </si>
  <si>
    <t>+32 2 719 86 26</t>
  </si>
  <si>
    <t>+32 491 72 06 80</t>
  </si>
  <si>
    <t>philippe.vangoethem@enabel.be</t>
  </si>
  <si>
    <t>+32 485 60 76 75</t>
  </si>
  <si>
    <t>Achats &amp; Facility Management</t>
  </si>
  <si>
    <t>Dirk</t>
  </si>
  <si>
    <t>Van Hamme</t>
  </si>
  <si>
    <t>dirk.van.hamme@telenetgroup.be</t>
  </si>
  <si>
    <t>+32 15 36 65 07</t>
  </si>
  <si>
    <t>+32 476 30 84 57</t>
  </si>
  <si>
    <t>Buyer</t>
  </si>
  <si>
    <t>Van Harck</t>
  </si>
  <si>
    <t>eline.vanharck@eneco.com</t>
  </si>
  <si>
    <t>+32 474 84 64 11</t>
  </si>
  <si>
    <t>Van Hasselt</t>
  </si>
  <si>
    <t>Ambachtsweg 16
4906Ch Oosterhout Nb
Nederland</t>
  </si>
  <si>
    <t>Van Heukelom</t>
  </si>
  <si>
    <t>laura.van-heukelom@basf.com</t>
  </si>
  <si>
    <t>+32 488 31 26 61</t>
  </si>
  <si>
    <t>Recruitment</t>
  </si>
  <si>
    <t>Van Hevel</t>
  </si>
  <si>
    <t>+32 475 42 50 50</t>
  </si>
  <si>
    <t>Eef</t>
  </si>
  <si>
    <t>Van Hoey</t>
  </si>
  <si>
    <t>eef.vanhoey@zorgbedrijf.be</t>
  </si>
  <si>
    <t xml:space="preserve">Paul </t>
  </si>
  <si>
    <t>Kasteelpleinstraat 31
2000 Antwerpen
België</t>
  </si>
  <si>
    <t>paul.vanhoey@slca.be</t>
  </si>
  <si>
    <t>+32 475 38 57 62</t>
  </si>
  <si>
    <t>Jinthe</t>
  </si>
  <si>
    <t>Van Hoof</t>
  </si>
  <si>
    <t>jinthe.vanhoof@hubo.be</t>
  </si>
  <si>
    <t>+32 3 350 35 79</t>
  </si>
  <si>
    <t>Personeelsdienst</t>
  </si>
  <si>
    <t>Van Hooteghem</t>
  </si>
  <si>
    <t>+32 475 46 21 16</t>
  </si>
  <si>
    <t>Interim HR Adviseur</t>
  </si>
  <si>
    <t>Van Hooydonk</t>
  </si>
  <si>
    <t>+32 479 45 12 35</t>
  </si>
  <si>
    <t>Van Horebeek</t>
  </si>
  <si>
    <t>anne.vanhorebeek@essers.com</t>
  </si>
  <si>
    <t>+32 478 26 26 02</t>
  </si>
  <si>
    <t>Talent en Development Manager</t>
  </si>
  <si>
    <t>Van Hove</t>
  </si>
  <si>
    <t>inge@poolstok.be</t>
  </si>
  <si>
    <t>+32 478 44 84 87</t>
  </si>
  <si>
    <t>Van Hoye</t>
  </si>
  <si>
    <t>koen.van.hoye@fidea.be</t>
  </si>
  <si>
    <t>Mark</t>
  </si>
  <si>
    <t>Van Ieperenburg</t>
  </si>
  <si>
    <t>m.van.ieperenburg@picompany.nl</t>
  </si>
  <si>
    <t>+31 6 11189160</t>
  </si>
  <si>
    <t>Consultant PiCompany</t>
  </si>
  <si>
    <t>Van Kerckhove</t>
  </si>
  <si>
    <t>Annuntiatenstraat 47
8000 Brugge
België</t>
  </si>
  <si>
    <t>geert.vankerckhove@wgkwvl.be</t>
  </si>
  <si>
    <t>+32 478 96 83 66</t>
  </si>
  <si>
    <t>Van Kerckhoven</t>
  </si>
  <si>
    <t>geert.van.kerckhoven@cksa.be</t>
  </si>
  <si>
    <t>marc.vankerckhoven@vanbreda.be</t>
  </si>
  <si>
    <t>+32 473 65 70 98</t>
  </si>
  <si>
    <t>Fay</t>
  </si>
  <si>
    <t>Van Kerkhoven</t>
  </si>
  <si>
    <t>fay.van.kerkhoven@moteogroup.com</t>
  </si>
  <si>
    <t>+32 3 450 05 75</t>
  </si>
  <si>
    <t>+32 468 28 70 21</t>
  </si>
  <si>
    <t>koen.vankerkhoven@acv-csc.be</t>
  </si>
  <si>
    <t>+32 478 62 38 65</t>
  </si>
  <si>
    <t>Secretaris Generaal</t>
  </si>
  <si>
    <t>Van Landeghem</t>
  </si>
  <si>
    <t>Koningin Astridlaan 24
9100 Sint-Niklaas
België</t>
  </si>
  <si>
    <t>info@tifre.be</t>
  </si>
  <si>
    <t>+32 488 81 60 55</t>
  </si>
  <si>
    <t>Van Lathem</t>
  </si>
  <si>
    <t>yana@vadigran.be</t>
  </si>
  <si>
    <t>+32 494 45 04 09</t>
  </si>
  <si>
    <t>Thijs</t>
  </si>
  <si>
    <t>Van Lier</t>
  </si>
  <si>
    <t>thijs.vanlier@beschutwonenantwerpen.be</t>
  </si>
  <si>
    <t>+32 489 54 11 06</t>
  </si>
  <si>
    <t>Van Lint</t>
  </si>
  <si>
    <t>hans.vanlint@zorgbedrijf.antwerpen.be</t>
  </si>
  <si>
    <t>Manager Leercenter</t>
  </si>
  <si>
    <t>Van Loon</t>
  </si>
  <si>
    <t>ann.vanloon@sesvanderhave.com</t>
  </si>
  <si>
    <t>+32 16 80 82 12</t>
  </si>
  <si>
    <t>+32 496 58 82 12</t>
  </si>
  <si>
    <t>Gunther</t>
  </si>
  <si>
    <t>gvl@tvl.vanloon.be</t>
  </si>
  <si>
    <t>+32 3 542 50 25</t>
  </si>
  <si>
    <t>Van Looveren</t>
  </si>
  <si>
    <t>dominique.vanlooveren@zeelandia.be</t>
  </si>
  <si>
    <t>Directie Assistente</t>
  </si>
  <si>
    <t>Van Looy</t>
  </si>
  <si>
    <t>annik.vanlooy@iko.com</t>
  </si>
  <si>
    <t>0494/83,51,17</t>
  </si>
  <si>
    <t>Van Malderen</t>
  </si>
  <si>
    <t>vincent@poolstok.be</t>
  </si>
  <si>
    <t>+32 485 85 35 27</t>
  </si>
  <si>
    <t xml:space="preserve">Nicolas </t>
  </si>
  <si>
    <t>Van Mele</t>
  </si>
  <si>
    <t>nicolas.vanmele@fanc.fgov.be</t>
  </si>
  <si>
    <t>Van Merbeeck</t>
  </si>
  <si>
    <t>nick.vanmeerbeeck@portofantwerp.com</t>
  </si>
  <si>
    <t>0488202972 (whatspp)</t>
  </si>
  <si>
    <t>Controlling Manager</t>
  </si>
  <si>
    <t>Van Mieghem</t>
  </si>
  <si>
    <t>eline.van.mieghem@reynaers.com</t>
  </si>
  <si>
    <t>+32 15 30 85 98</t>
  </si>
  <si>
    <t>Van Moer</t>
  </si>
  <si>
    <t>ilse.vanmoer@zemst.be</t>
  </si>
  <si>
    <t>+32 15 62 71 49</t>
  </si>
  <si>
    <t>Deskundige P&amp;O</t>
  </si>
  <si>
    <t>Van Molle</t>
  </si>
  <si>
    <t>Guldendal 15
1850 Grimbergen
België</t>
  </si>
  <si>
    <t>lieve.van.molle@talentafutura.com</t>
  </si>
  <si>
    <t>+32 496 28 38 45</t>
  </si>
  <si>
    <t>Talenta Futura</t>
  </si>
  <si>
    <t>Van Nieuwenhove</t>
  </si>
  <si>
    <t>hr.zwijndrecht@dematic.com</t>
  </si>
  <si>
    <t>Van Opstal</t>
  </si>
  <si>
    <t>patricia.vanopstal@aalst.be</t>
  </si>
  <si>
    <t>+32 478 88 01 54</t>
  </si>
  <si>
    <t>Directeur dienstverlening</t>
  </si>
  <si>
    <t>Van Orshaegen</t>
  </si>
  <si>
    <t>david.vanorshaegen@dematic.com</t>
  </si>
  <si>
    <t>+32 3 641 12 12</t>
  </si>
  <si>
    <t>Kevin</t>
  </si>
  <si>
    <t>Van Ostaden</t>
  </si>
  <si>
    <t>kevin.vanostaden@eriks.com</t>
  </si>
  <si>
    <t>+31 6 22978881</t>
  </si>
  <si>
    <t>Global HR Business Partner</t>
  </si>
  <si>
    <t>Van Peteghem</t>
  </si>
  <si>
    <t>sarah.vanpeteghem@eriks.be</t>
  </si>
  <si>
    <t>+32 497 48 02 21</t>
  </si>
  <si>
    <t>Elfrie</t>
  </si>
  <si>
    <t>Van Poppelen</t>
  </si>
  <si>
    <t>elfrie.van-poppelen@partners.eurochem.be</t>
  </si>
  <si>
    <t>+32 497 44 60 03</t>
  </si>
  <si>
    <t>Recruitment Consultant</t>
  </si>
  <si>
    <t>Terra</t>
  </si>
  <si>
    <t>Van Puyenbroeck</t>
  </si>
  <si>
    <t>terra.vanpuyenbroeck@sea-tankterminal.com</t>
  </si>
  <si>
    <t>+32 496 03 19 90</t>
  </si>
  <si>
    <t>Van Puyvelde</t>
  </si>
  <si>
    <t>Product sale support manager</t>
  </si>
  <si>
    <t>Van Raemdonck</t>
  </si>
  <si>
    <t>ellen.vanraemdonck@tessenderlo.com</t>
  </si>
  <si>
    <t>+32 470 87 84 67</t>
  </si>
  <si>
    <t>Van Raes</t>
  </si>
  <si>
    <t>jan.vanraes@uzbrussel.be</t>
  </si>
  <si>
    <t>+32 476 41 00 45</t>
  </si>
  <si>
    <t>Van Ree</t>
  </si>
  <si>
    <t>+31 6 51034205</t>
  </si>
  <si>
    <t>Account Manager Regio Zuid</t>
  </si>
  <si>
    <t>van Roekel</t>
  </si>
  <si>
    <t>peter.vanroekel@ixly.com</t>
  </si>
  <si>
    <t>+31 6 42339247</t>
  </si>
  <si>
    <t>Van Rompaey</t>
  </si>
  <si>
    <t>steven.vanrompaey@covestro.com</t>
  </si>
  <si>
    <t>+32 3 540 39 74</t>
  </si>
  <si>
    <t>Van Sannen</t>
  </si>
  <si>
    <t>valerie.vansannen@materialise.be</t>
  </si>
  <si>
    <t>Anthony</t>
  </si>
  <si>
    <t>Van Sele</t>
  </si>
  <si>
    <t>anthony.vansele@hr-rail.be</t>
  </si>
  <si>
    <t>+32 2 525 41 38</t>
  </si>
  <si>
    <t>Sigrid</t>
  </si>
  <si>
    <t>Van Steenberge</t>
  </si>
  <si>
    <t>Aurlie</t>
  </si>
  <si>
    <t>Van Strien</t>
  </si>
  <si>
    <t>aurelievanstrien@michaelpage.be</t>
  </si>
  <si>
    <t>+32 470 70 06 61</t>
  </si>
  <si>
    <t>Christien</t>
  </si>
  <si>
    <t>Van Vaerenberg</t>
  </si>
  <si>
    <t>christien.vanvvaerenberg@portofantwerp.com</t>
  </si>
  <si>
    <t>Salma</t>
  </si>
  <si>
    <t>Van Vlierberghe</t>
  </si>
  <si>
    <t>salma.van.vlierberghe.ext@indaver.com</t>
  </si>
  <si>
    <t>Van Zandycke</t>
  </si>
  <si>
    <t>lieve.vanzandycke@fanc.fgov.be</t>
  </si>
  <si>
    <t>+32 475 55 05 07</t>
  </si>
  <si>
    <t>Personal Assistant</t>
  </si>
  <si>
    <t xml:space="preserve">Els </t>
  </si>
  <si>
    <t xml:space="preserve">Vanbelle </t>
  </si>
  <si>
    <t>els.vanbelle@dilbeek.be</t>
  </si>
  <si>
    <t>Consulent Organisatieontwikkeling</t>
  </si>
  <si>
    <t>Vanbrabant</t>
  </si>
  <si>
    <t>Francis</t>
  </si>
  <si>
    <t>Vanbrussel</t>
  </si>
  <si>
    <t>francis.vanbrussel@graphicpkg.com</t>
  </si>
  <si>
    <t>+32 473 95 89 13</t>
  </si>
  <si>
    <t>Vancoillie</t>
  </si>
  <si>
    <t>veerle.vancoillie@hr-rail.be</t>
  </si>
  <si>
    <t>+32 490 49 04 73</t>
  </si>
  <si>
    <t>Fried</t>
  </si>
  <si>
    <t>Vancraen</t>
  </si>
  <si>
    <t>fried.vancraen@materialise.be</t>
  </si>
  <si>
    <t>Vande Weijer</t>
  </si>
  <si>
    <t>erik.vande-weijer@eurochem.be</t>
  </si>
  <si>
    <t>+32 475 50 10 86</t>
  </si>
  <si>
    <t>Recruitment &amp; Talent</t>
  </si>
  <si>
    <t>Vanessa</t>
  </si>
  <si>
    <t>Vanden Abeele</t>
  </si>
  <si>
    <t>Roggestraat 70
9000 Gent
België</t>
  </si>
  <si>
    <t>vanessa.vandenabeele@bwzc.be</t>
  </si>
  <si>
    <t>+32 9 268 88 63</t>
  </si>
  <si>
    <t>Arbeidspsycholoog</t>
  </si>
  <si>
    <t>Vanden Berghe</t>
  </si>
  <si>
    <t>+32 9 264 31 39</t>
  </si>
  <si>
    <t>+32 486 48 93 30</t>
  </si>
  <si>
    <t>Logistiek beheerder</t>
  </si>
  <si>
    <t>Vanden Bogaerde</t>
  </si>
  <si>
    <t>Eugène Flageyplein 18
1050 Brussel (Elsene)
België</t>
  </si>
  <si>
    <t>david.vandenbogaerde@lizy.be</t>
  </si>
  <si>
    <t>+32 471 09 07 88</t>
  </si>
  <si>
    <t>BV Lizy Belgium</t>
  </si>
  <si>
    <t>Vanden Bussche</t>
  </si>
  <si>
    <t xml:space="preserve">Vanden Houte </t>
  </si>
  <si>
    <t>marianne.vandenhoute@dilbeek.be</t>
  </si>
  <si>
    <t>Vandenameele</t>
  </si>
  <si>
    <t>lieze.vandenameele@gritt.be</t>
  </si>
  <si>
    <t>Vandenberghe</t>
  </si>
  <si>
    <t>Vijfhoekstraat 40
1800 Vilvoorde
België</t>
  </si>
  <si>
    <t>a.vandenberghe@batenborch.com</t>
  </si>
  <si>
    <t>+32 489 11 14 70</t>
  </si>
  <si>
    <t>Junior Consultant</t>
  </si>
  <si>
    <t>wim.vandenberghe@niko.eu</t>
  </si>
  <si>
    <t>Yoni</t>
  </si>
  <si>
    <t>Vandenborne</t>
  </si>
  <si>
    <t>Vosstraat 200
2600 Antwerpen
België</t>
  </si>
  <si>
    <t>+32 471 44 83 36</t>
  </si>
  <si>
    <t>Vandenbossche</t>
  </si>
  <si>
    <t>julie.vandenbossche@cheops.be</t>
  </si>
  <si>
    <t>+32 473 72 50 91</t>
  </si>
  <si>
    <t>Vandenbroeck</t>
  </si>
  <si>
    <t>Arenbergstraat 13/1
1000 Brussel
België</t>
  </si>
  <si>
    <t>eline.vandenbroeck@swecobelgium.be</t>
  </si>
  <si>
    <t>Vandenbroucke</t>
  </si>
  <si>
    <t>Group Financial Analyst EMEA</t>
  </si>
  <si>
    <t>Vandenbuerie</t>
  </si>
  <si>
    <t>bert@connexi.eu</t>
  </si>
  <si>
    <t>+32 477 46 22 17</t>
  </si>
  <si>
    <t>Vandenbussche</t>
  </si>
  <si>
    <t>raf.vandenbussche@uzbrussel.be</t>
  </si>
  <si>
    <t>+32 2 477 55 72</t>
  </si>
  <si>
    <t>Vandendriessche</t>
  </si>
  <si>
    <t>petra.vandendriessche@nationale-loterij.be</t>
  </si>
  <si>
    <t>+32 2 238 46 35</t>
  </si>
  <si>
    <t>HR Strategy &amp; Management</t>
  </si>
  <si>
    <t>Vandensavel</t>
  </si>
  <si>
    <t>kaat.vandensavel@scholengroep11.net</t>
  </si>
  <si>
    <t>Vandeput</t>
  </si>
  <si>
    <t>katrien.vandeput@belgiantrain.be</t>
  </si>
  <si>
    <t>+32 494 89 31 26</t>
  </si>
  <si>
    <t>Willy</t>
  </si>
  <si>
    <t>Vanderborcht</t>
  </si>
  <si>
    <t>willy.vanderborcht@hrfactory.be</t>
  </si>
  <si>
    <t>+32 470 92 02 27</t>
  </si>
  <si>
    <t>Interim Project HR</t>
  </si>
  <si>
    <t>Vanderstock</t>
  </si>
  <si>
    <t>+32 471 66 25 90</t>
  </si>
  <si>
    <t>Vandervelde</t>
  </si>
  <si>
    <t>buy@fsma.be</t>
  </si>
  <si>
    <t>Vandervelden</t>
  </si>
  <si>
    <t>steven.vandervelden@stuk.be</t>
  </si>
  <si>
    <t>Vandervorst</t>
  </si>
  <si>
    <t>stijn.vandervorst@accentjobs.be</t>
  </si>
  <si>
    <t>+32 51 46 05 00</t>
  </si>
  <si>
    <t>Vanderwielen</t>
  </si>
  <si>
    <t>Bd Roi Albert II 37
1000 Brussel
België</t>
  </si>
  <si>
    <t>sandra.vanderwielen@msamlin.com</t>
  </si>
  <si>
    <t>+32 476 33 91 93</t>
  </si>
  <si>
    <t>Maud</t>
  </si>
  <si>
    <t>Vandevelde</t>
  </si>
  <si>
    <t>directie@toneelhuis.be</t>
  </si>
  <si>
    <t>+32 475 51 35 61</t>
  </si>
  <si>
    <t>Vandevivere</t>
  </si>
  <si>
    <t>patrick.vandevivere@sabca.be</t>
  </si>
  <si>
    <t>Supply Chain</t>
  </si>
  <si>
    <t>Production Manager</t>
  </si>
  <si>
    <t>Vandewaetere</t>
  </si>
  <si>
    <t>mieke.vandewaetere@accentjobs.be</t>
  </si>
  <si>
    <t>Carole</t>
  </si>
  <si>
    <t>Vandooren</t>
  </si>
  <si>
    <t>carole.vandooren@minfin.fed.be</t>
  </si>
  <si>
    <t>+32 471 02 01 73</t>
  </si>
  <si>
    <t>Vanègue</t>
  </si>
  <si>
    <t>avanegue@bakercorp.com</t>
  </si>
  <si>
    <t>+33 7 50 65 12 58</t>
  </si>
  <si>
    <t>Vangodtsenhoven</t>
  </si>
  <si>
    <t>katleen.vangodtsenhoven@adecco.be</t>
  </si>
  <si>
    <t>+32 496 90 66 63</t>
  </si>
  <si>
    <t>Vanhaeverbeek</t>
  </si>
  <si>
    <t>sandra.vanhaeverbeek@telenetgroup.be</t>
  </si>
  <si>
    <t>Vanhemmens</t>
  </si>
  <si>
    <t>Maanstraat 7D
2800 Mechelen
België</t>
  </si>
  <si>
    <t>sven@eventpilots.be</t>
  </si>
  <si>
    <t>+32 472 22 44 66</t>
  </si>
  <si>
    <t>Rina</t>
  </si>
  <si>
    <t>Vanherck</t>
  </si>
  <si>
    <t>rina.vanherck@kapellen.be</t>
  </si>
  <si>
    <t>+32 3 660 66 29</t>
  </si>
  <si>
    <t>Diensthoofd Personeel</t>
  </si>
  <si>
    <t xml:space="preserve">Vanhoof </t>
  </si>
  <si>
    <t>+32 497 54 26 71</t>
  </si>
  <si>
    <t>Vanhorenbeke</t>
  </si>
  <si>
    <t>koen.vanhorenbeke@wereldhave.com</t>
  </si>
  <si>
    <t>Head of Accounting</t>
  </si>
  <si>
    <t>Vanhove</t>
  </si>
  <si>
    <t>nathalie.vanhove@eneco.com</t>
  </si>
  <si>
    <t>Styn</t>
  </si>
  <si>
    <t>s.vanhove@essent.be</t>
  </si>
  <si>
    <t>Vanleene</t>
  </si>
  <si>
    <t>veerle.vanleene@swecobelgium.be</t>
  </si>
  <si>
    <t>+32 491 93 10 36</t>
  </si>
  <si>
    <t>Vanleke</t>
  </si>
  <si>
    <t>lesley.vanleke@talentlogiqs.com</t>
  </si>
  <si>
    <t>+32 478 51 96 66</t>
  </si>
  <si>
    <t>Franky</t>
  </si>
  <si>
    <t>Vanlerberghe</t>
  </si>
  <si>
    <t>franky@ac-solutions.be</t>
  </si>
  <si>
    <t>+32 475 91 33 88</t>
  </si>
  <si>
    <t>Liesbet</t>
  </si>
  <si>
    <t>Vannerum</t>
  </si>
  <si>
    <t>liesbet.vannerum@ae.be</t>
  </si>
  <si>
    <t>+32 16 39 30 60</t>
  </si>
  <si>
    <t>Vanneste</t>
  </si>
  <si>
    <t>+32 474 95 31 17</t>
  </si>
  <si>
    <t>Gaby</t>
  </si>
  <si>
    <t>Vanoni</t>
  </si>
  <si>
    <t>gaby.vanoni@aldautomotive.com</t>
  </si>
  <si>
    <t>+32 493 40 59 67</t>
  </si>
  <si>
    <t>Talent Acquisition &amp; Internal Mobility</t>
  </si>
  <si>
    <t>Vanrobaeys</t>
  </si>
  <si>
    <t>Grote Markt 1
2000 Antwerpen
België</t>
  </si>
  <si>
    <t>barbara.vanrobaeys@antwerpen.be</t>
  </si>
  <si>
    <t>+32 3 338 67 42</t>
  </si>
  <si>
    <t>+32 492 91 52 48</t>
  </si>
  <si>
    <t>Vansintjan</t>
  </si>
  <si>
    <t>liesbeth.vansintjan@bdmyshopi.com</t>
  </si>
  <si>
    <t>+32 473 20 55 05</t>
  </si>
  <si>
    <t>Vanuytsel</t>
  </si>
  <si>
    <t>sofie.vanuytsel@materialise.be</t>
  </si>
  <si>
    <t>+32 473 80 54 36</t>
  </si>
  <si>
    <t>Jean-Luc</t>
  </si>
  <si>
    <t>Verbaet</t>
  </si>
  <si>
    <t>jean-luc.verbaet@induver.be</t>
  </si>
  <si>
    <t>+32 3 224 86 12</t>
  </si>
  <si>
    <t>Director International Accounts</t>
  </si>
  <si>
    <t>Verbeeck</t>
  </si>
  <si>
    <t>ellen.verbeeck@kdg.be</t>
  </si>
  <si>
    <t>+32 3 613 13 86</t>
  </si>
  <si>
    <t>+32 496 98 52 86</t>
  </si>
  <si>
    <t>Verberckt</t>
  </si>
  <si>
    <t>+32 3 641 17 70</t>
  </si>
  <si>
    <t>Verbert</t>
  </si>
  <si>
    <t>lievenverbert@scholengroepfluxus.be</t>
  </si>
  <si>
    <t>+32 495 33 73 68</t>
  </si>
  <si>
    <t>Verbrugghe</t>
  </si>
  <si>
    <t>thomas.verbrugghe.ext@edfluminus.be</t>
  </si>
  <si>
    <t>+32 2 229 19 50</t>
  </si>
  <si>
    <t>saskia</t>
  </si>
  <si>
    <t>Vercammen</t>
  </si>
  <si>
    <t>saskia.vercammen@kdg.be</t>
  </si>
  <si>
    <t>+32 478 65 07 36</t>
  </si>
  <si>
    <t>Beleidsmedewerker HR</t>
  </si>
  <si>
    <t>Vercauteren</t>
  </si>
  <si>
    <t>karolien.varcauteren@borealisgroup.com</t>
  </si>
  <si>
    <t>Betty</t>
  </si>
  <si>
    <t>Verdeyen</t>
  </si>
  <si>
    <t>betty.verdeyen@leuven.be</t>
  </si>
  <si>
    <t>+32 16 27 24 44</t>
  </si>
  <si>
    <t xml:space="preserve">Sen </t>
  </si>
  <si>
    <t xml:space="preserve">Verdievel </t>
  </si>
  <si>
    <t>sen.verdievel@dilbeek.be</t>
  </si>
  <si>
    <t>Vereecke</t>
  </si>
  <si>
    <t>celine.vereecke@campofriofg.com</t>
  </si>
  <si>
    <t>+32 479 75 15 75</t>
  </si>
  <si>
    <t>Helen</t>
  </si>
  <si>
    <t>Verelst</t>
  </si>
  <si>
    <t>helen.verelst@grobbendonk.be</t>
  </si>
  <si>
    <t>Human Resources</t>
  </si>
  <si>
    <t>Verfaille</t>
  </si>
  <si>
    <t>Emmanuel</t>
  </si>
  <si>
    <t>Verhaegen</t>
  </si>
  <si>
    <t>Jan Samijnstraat 9
9050 Gent
België</t>
  </si>
  <si>
    <t>emmanuel@ubbink.be</t>
  </si>
  <si>
    <t>+32 499 51 61 51</t>
  </si>
  <si>
    <t>Accounting Manager</t>
  </si>
  <si>
    <t>Priscilla</t>
  </si>
  <si>
    <t>priscilla.verhaegen@allianz.be</t>
  </si>
  <si>
    <t>Verhaert</t>
  </si>
  <si>
    <t>willy.verhaert@gea.com</t>
  </si>
  <si>
    <t>+32 475 23 72 00</t>
  </si>
  <si>
    <t>Teamlead &amp; Customer Service Account Manager</t>
  </si>
  <si>
    <t>Silke</t>
  </si>
  <si>
    <t>Verheyen</t>
  </si>
  <si>
    <t>silke.verheyen@kuleuven.be</t>
  </si>
  <si>
    <t>Teamleader Rekrutering</t>
  </si>
  <si>
    <t>Verijke</t>
  </si>
  <si>
    <t>peter.verijke@bankvanbreda.be</t>
  </si>
  <si>
    <t>+32 475 26 40 30</t>
  </si>
  <si>
    <t>Yaël</t>
  </si>
  <si>
    <t>Verlie</t>
  </si>
  <si>
    <t>Spinnerijkaai 43
8500 Kortrijk
België</t>
  </si>
  <si>
    <t>yverlie@eecc.be</t>
  </si>
  <si>
    <t>+32 468 33 52 14</t>
  </si>
  <si>
    <t>Verlinden</t>
  </si>
  <si>
    <t>ilse.verlinden@hr-rail.be</t>
  </si>
  <si>
    <t>manager career administration and internal mobilit</t>
  </si>
  <si>
    <t>Vermander</t>
  </si>
  <si>
    <t>dieter.vermander@attendoprofessional.be</t>
  </si>
  <si>
    <t>Vermeiren</t>
  </si>
  <si>
    <t>lotte.vermeire@astrasweets.com</t>
  </si>
  <si>
    <t>+32 472 87 05 38</t>
  </si>
  <si>
    <t>Joni</t>
  </si>
  <si>
    <t>Vermessen</t>
  </si>
  <si>
    <t>Vermeulen</t>
  </si>
  <si>
    <t>Generaal de Wittelaan 17
2800 Mechelen
België</t>
  </si>
  <si>
    <t>tim.vermeulen@infosupport.com</t>
  </si>
  <si>
    <t>+32 494 98 01 72</t>
  </si>
  <si>
    <t>Verschoore</t>
  </si>
  <si>
    <t>Kortrijkstraat 122
8770 Ingelmunster
België</t>
  </si>
  <si>
    <t>+32 475 38 25 47</t>
  </si>
  <si>
    <t>Evelyn</t>
  </si>
  <si>
    <t xml:space="preserve">Verschueren </t>
  </si>
  <si>
    <t>evelyn.verschueren.ext@vito.be</t>
  </si>
  <si>
    <t>+32 499 19 84 45</t>
  </si>
  <si>
    <t>Versluys</t>
  </si>
  <si>
    <t>els.versluys@niko.eu</t>
  </si>
  <si>
    <t>Verstraete</t>
  </si>
  <si>
    <t>Verstraeten</t>
  </si>
  <si>
    <t>johan.verstraeten@basf.com</t>
  </si>
  <si>
    <t>+32 474 95 14 91</t>
  </si>
  <si>
    <t xml:space="preserve">Verstraeten </t>
  </si>
  <si>
    <t>simon.verstraeten@abylsen.com</t>
  </si>
  <si>
    <t>+32 486 28 47 10</t>
  </si>
  <si>
    <t>Kristel</t>
  </si>
  <si>
    <t>Verstrepen</t>
  </si>
  <si>
    <t>kristel.verstrepen@cigna.com</t>
  </si>
  <si>
    <t>+32 473 68 76 21</t>
  </si>
  <si>
    <t>Pascaline</t>
  </si>
  <si>
    <t>Vertessen</t>
  </si>
  <si>
    <t>p.vertessen@emmi-benchmarks.eu</t>
  </si>
  <si>
    <t>+32 479 97 19 66</t>
  </si>
  <si>
    <t>Head of Corporate Services</t>
  </si>
  <si>
    <t>Vertommen</t>
  </si>
  <si>
    <t>d.vertommen@samsung.com</t>
  </si>
  <si>
    <t>Head of HR &amp; GA BeLux</t>
  </si>
  <si>
    <t>Ruth</t>
  </si>
  <si>
    <t>+32 15 32 42 00</t>
  </si>
  <si>
    <t>Hr business partner</t>
  </si>
  <si>
    <t>tine.vertommen@basf.com</t>
  </si>
  <si>
    <t>+32 494 17 85 95</t>
  </si>
  <si>
    <t>Vervisch</t>
  </si>
  <si>
    <t>tine.vervisch@schilde.be</t>
  </si>
  <si>
    <t>+32 476 47 95 30</t>
  </si>
  <si>
    <t>Vervoort</t>
  </si>
  <si>
    <t>Frankrijklei 64-68
2000 Antwerpen
België</t>
  </si>
  <si>
    <t>vanessa@xior.be</t>
  </si>
  <si>
    <t>Yasmine</t>
  </si>
  <si>
    <t>Vetters</t>
  </si>
  <si>
    <t>y.vetters@batenborch.com</t>
  </si>
  <si>
    <t>+32 483 47 34 26</t>
  </si>
  <si>
    <t>Viatour</t>
  </si>
  <si>
    <t>yves.viatour@vandemoortele.com</t>
  </si>
  <si>
    <t>+32 474 98 89 87</t>
  </si>
  <si>
    <t>HR Manager (Seneffe)</t>
  </si>
  <si>
    <t xml:space="preserve">Visser </t>
  </si>
  <si>
    <t>jeroen.visser@dilbeek.be</t>
  </si>
  <si>
    <t>+32 491 96 83 95</t>
  </si>
  <si>
    <t>Vissers</t>
  </si>
  <si>
    <t>inge.vissers@hubo.be</t>
  </si>
  <si>
    <t>+32 474 87 50 69</t>
  </si>
  <si>
    <t>Vlerick</t>
  </si>
  <si>
    <t>manon.vlerick.ext@test-aankoop.be</t>
  </si>
  <si>
    <t>+32 474 71 89 18</t>
  </si>
  <si>
    <t>Vlieghe</t>
  </si>
  <si>
    <t>carol.vlieghe@accentjobs.be</t>
  </si>
  <si>
    <t>Vlogaert</t>
  </si>
  <si>
    <t>elisabeth.vlogaert@sick.be</t>
  </si>
  <si>
    <t>Marion</t>
  </si>
  <si>
    <t>Voermans</t>
  </si>
  <si>
    <t>marion@ac-solutions.be</t>
  </si>
  <si>
    <t>HR, Marketing &amp; communications</t>
  </si>
  <si>
    <t>Voets</t>
  </si>
  <si>
    <t>ellen.voets@niko.eu</t>
  </si>
  <si>
    <t>+32 492 35 32 66</t>
  </si>
  <si>
    <t>HRBP a.i</t>
  </si>
  <si>
    <t>hanne.voets@essers.com</t>
  </si>
  <si>
    <t>+32 473 91 40 37</t>
  </si>
  <si>
    <t>Senior Consultant HR</t>
  </si>
  <si>
    <t>Guido</t>
  </si>
  <si>
    <t>Vrijens</t>
  </si>
  <si>
    <t>Maastrichtersteenweg 2B
3770 Riemst
België</t>
  </si>
  <si>
    <t>guido.vrijens@riemst.be</t>
  </si>
  <si>
    <t>+32 12 44 03 01</t>
  </si>
  <si>
    <t>Vugts</t>
  </si>
  <si>
    <t>jan.vugts@gea.com</t>
  </si>
  <si>
    <t>+32 3 350 12 20</t>
  </si>
  <si>
    <t>Director application Development</t>
  </si>
  <si>
    <t>Waeytens</t>
  </si>
  <si>
    <t>dominique.waeytens@hansea.be</t>
  </si>
  <si>
    <t>+32 475 34 67 80</t>
  </si>
  <si>
    <t>Wallaert</t>
  </si>
  <si>
    <t>filip.wallaert@stadsbader-contractors.be</t>
  </si>
  <si>
    <t>+32 485 40 23 11</t>
  </si>
  <si>
    <t>Warson</t>
  </si>
  <si>
    <t>johan.warson@octaplus.be</t>
  </si>
  <si>
    <t>+32 2 255 76 09</t>
  </si>
  <si>
    <t>+32 475 89 89 61</t>
  </si>
  <si>
    <t>Jean-Louis</t>
  </si>
  <si>
    <t>Wattiez</t>
  </si>
  <si>
    <t>jean-louis.wattiez@federale.be</t>
  </si>
  <si>
    <t>+32 492 74 30 36</t>
  </si>
  <si>
    <t>Facility &amp; Human Resources Manager</t>
  </si>
  <si>
    <t>Thibaut</t>
  </si>
  <si>
    <t>thibaut.wattiez@minfin.fed.be</t>
  </si>
  <si>
    <t>Responsable des Centres d’Expertises Développement</t>
  </si>
  <si>
    <t>Frederic</t>
  </si>
  <si>
    <t>Weiler</t>
  </si>
  <si>
    <t>Rue Joseph Ii 40/3
1000 Brussel
Belgique</t>
  </si>
  <si>
    <t>Stefan</t>
  </si>
  <si>
    <t>Wellens</t>
  </si>
  <si>
    <t>Liefdadigheidsstraat</t>
  </si>
  <si>
    <t>Liefdadigheidsstraat 22
1210 Brussel
België</t>
  </si>
  <si>
    <t>+32 2 548 01 31</t>
  </si>
  <si>
    <t>+32 472 38 02 89</t>
  </si>
  <si>
    <t>www.trias.ngo</t>
  </si>
  <si>
    <t>Wens</t>
  </si>
  <si>
    <t>marianne.wens@vito.be</t>
  </si>
  <si>
    <t>+32 494 70 38 70</t>
  </si>
  <si>
    <t>Werck</t>
  </si>
  <si>
    <t>pascale.werck@vandemoortele.com</t>
  </si>
  <si>
    <t>+32 9 242 47 01</t>
  </si>
  <si>
    <t>Joy</t>
  </si>
  <si>
    <t>Wezenbeek</t>
  </si>
  <si>
    <t>joy.wezenbeek@stabroek.be</t>
  </si>
  <si>
    <t>+32 3 210 11 94</t>
  </si>
  <si>
    <t>+32 471 77 70 58</t>
  </si>
  <si>
    <t>Ann-Michèle</t>
  </si>
  <si>
    <t>Wieleman</t>
  </si>
  <si>
    <t>ann-michele.wieleman@acv-csc.be</t>
  </si>
  <si>
    <t>+32 2 244 32 09</t>
  </si>
  <si>
    <t>+32 472 58 37 07</t>
  </si>
  <si>
    <t>Wijns</t>
  </si>
  <si>
    <t>joke.wijns@groupsuerickx.be</t>
  </si>
  <si>
    <t>+32 472 21 84 91</t>
  </si>
  <si>
    <t>Willems</t>
  </si>
  <si>
    <t>anne.willems@allianz.be</t>
  </si>
  <si>
    <t>+32 479 28 33 63</t>
  </si>
  <si>
    <t>Anneleen</t>
  </si>
  <si>
    <t>carmen.willems@kmska.be</t>
  </si>
  <si>
    <t>Claudia</t>
  </si>
  <si>
    <t>claudia.willems@heidelbergcement.com</t>
  </si>
  <si>
    <t>+31 6 29097721</t>
  </si>
  <si>
    <t>Development Coordinator</t>
  </si>
  <si>
    <t>tim.willems@moteogroup.com</t>
  </si>
  <si>
    <t>+32 473 22 18 18</t>
  </si>
  <si>
    <t>Wilssens</t>
  </si>
  <si>
    <t>Westpoort 68
2070 Zwijndrecht
België</t>
  </si>
  <si>
    <t>koen@runnerslab.be</t>
  </si>
  <si>
    <t>+32 496 83 79 73</t>
  </si>
  <si>
    <t>Kathy</t>
  </si>
  <si>
    <t xml:space="preserve">Winckelmans </t>
  </si>
  <si>
    <t>Hoogstraat 29
2870 Puurs-Sint-Amands
België</t>
  </si>
  <si>
    <t>kathy.winckelmans@puursam.be</t>
  </si>
  <si>
    <t>+32 3 203 29 72</t>
  </si>
  <si>
    <t>Digna</t>
  </si>
  <si>
    <t>Wonink</t>
  </si>
  <si>
    <t>digna.wonink@scania.com</t>
  </si>
  <si>
    <t>Marlon</t>
  </si>
  <si>
    <t>Woudstra</t>
  </si>
  <si>
    <t>Eleen</t>
  </si>
  <si>
    <t>Wouters</t>
  </si>
  <si>
    <t>eleen.wouters@bankvanbreda.be</t>
  </si>
  <si>
    <t>+32 497 20 81 08</t>
  </si>
  <si>
    <t>Specialist Recrutering &amp; Selectie</t>
  </si>
  <si>
    <t>Kristien</t>
  </si>
  <si>
    <t>kristien.wouters@vgd.eu</t>
  </si>
  <si>
    <t>+32 52 45 87 43</t>
  </si>
  <si>
    <t>Verantwoordelijke werving</t>
  </si>
  <si>
    <t>Noëlla</t>
  </si>
  <si>
    <t>noella.wouters@hasselt.be</t>
  </si>
  <si>
    <t>+32 496 58 90 01</t>
  </si>
  <si>
    <t>Secretariaat Stadssecretaris</t>
  </si>
  <si>
    <t>olivier.wouters@claeysengels.be</t>
  </si>
  <si>
    <t>+32 2 761 46 24</t>
  </si>
  <si>
    <t>+32 476 64 27 66</t>
  </si>
  <si>
    <t xml:space="preserve">Tahnee </t>
  </si>
  <si>
    <t xml:space="preserve">Wullepit </t>
  </si>
  <si>
    <t>+32 471 62 35 83</t>
  </si>
  <si>
    <t>Wuytack</t>
  </si>
  <si>
    <t>stefanie.wuytack@dds-verko.be</t>
  </si>
  <si>
    <t>+32 474 35 50 31</t>
  </si>
  <si>
    <t>wim.wuytack@niko.eu</t>
  </si>
  <si>
    <t>+32 491 16 22 49</t>
  </si>
  <si>
    <t>Wuyts</t>
  </si>
  <si>
    <t>Belgiëlaan</t>
  </si>
  <si>
    <t>Belgiëlaan 54
2200 Herentals
België</t>
  </si>
  <si>
    <t>Jet</t>
  </si>
  <si>
    <t>Zantvoord</t>
  </si>
  <si>
    <t>j.zantvoord@gitp.nl</t>
  </si>
  <si>
    <t>Product Developer Leren &amp; Ontwikkelen</t>
  </si>
  <si>
    <t>Zheng</t>
  </si>
  <si>
    <t>azheng@fedex.com</t>
  </si>
  <si>
    <t>+32 493 09 40 40</t>
  </si>
  <si>
    <t>Program Manager</t>
  </si>
  <si>
    <t>Hanna</t>
  </si>
  <si>
    <t>Zijlstra</t>
  </si>
  <si>
    <t>Noorderplaats 5
2000 Antwerpen
België</t>
  </si>
  <si>
    <t>In Contact list?</t>
  </si>
  <si>
    <t>Match company name</t>
  </si>
  <si>
    <t>Basisnaam</t>
  </si>
  <si>
    <t>Match on address</t>
  </si>
  <si>
    <t>AdresLookup</t>
  </si>
  <si>
    <t>Website Lookup</t>
  </si>
  <si>
    <t>Match on Website</t>
  </si>
  <si>
    <t>Match Bizzy</t>
  </si>
  <si>
    <t>Match on name + company</t>
  </si>
  <si>
    <t>match on Email</t>
  </si>
  <si>
    <t>Match on phone</t>
  </si>
  <si>
    <t>Matched?</t>
  </si>
  <si>
    <t>Source</t>
  </si>
  <si>
    <t>Bedrijfsnummer</t>
  </si>
  <si>
    <t>BTW-nummer</t>
  </si>
  <si>
    <t>E-mail</t>
  </si>
  <si>
    <t>E-mail geverifieerd</t>
  </si>
  <si>
    <t>Telefoonnummer</t>
  </si>
  <si>
    <t>Telefoon geverifieerd</t>
  </si>
  <si>
    <t>WebsiteLookup</t>
  </si>
  <si>
    <t>Beschrijving</t>
  </si>
  <si>
    <t>Amount of vacancies</t>
  </si>
  <si>
    <t>Bedienden</t>
  </si>
  <si>
    <t>Adres</t>
  </si>
  <si>
    <t>Activiteiten</t>
  </si>
  <si>
    <t>Geschat aantal werknemers</t>
  </si>
  <si>
    <t>Geschatte omzet</t>
  </si>
  <si>
    <t>Bizzy</t>
  </si>
  <si>
    <t>24+</t>
  </si>
  <si>
    <t>0895.810.836</t>
  </si>
  <si>
    <t>BE0895.810.836</t>
  </si>
  <si>
    <t>info@24plus.be</t>
  </si>
  <si>
    <t>Geverifieerd</t>
  </si>
  <si>
    <t>+32 3 283 35 35</t>
  </si>
  <si>
    <t>https://www.24plus.be</t>
  </si>
  <si>
    <t>24+ is een klantenservicecentrum dat administratieve en niet-commerciële ondersteuning biedt aan KBC, CBC en KBC Brussels, evenals andere KBC-groepsbedrijven in België. Ze richten zich op het leveren van hoogwaardige klantbelevingen in meerdere talen.</t>
  </si>
  <si>
    <t>Pastoor Coplaan 100, 2070 Zwijndrecht</t>
  </si>
  <si>
    <t>Pastoor Coplaan</t>
  </si>
  <si>
    <t>100</t>
  </si>
  <si>
    <t>Callcenters</t>
  </si>
  <si>
    <t>200 - 500</t>
  </si>
  <si>
    <t>€10M - €50M</t>
  </si>
  <si>
    <t>3M Belgium</t>
  </si>
  <si>
    <t>0402.683.721</t>
  </si>
  <si>
    <t>BE0402.683.721</t>
  </si>
  <si>
    <t>Empty.</t>
  </si>
  <si>
    <t>Diegem</t>
  </si>
  <si>
    <t>Hermeslaan</t>
  </si>
  <si>
    <t>€100M - €500M</t>
  </si>
  <si>
    <t>A.M.L.</t>
  </si>
  <si>
    <t>0426.279.168</t>
  </si>
  <si>
    <t>BE0426.279.168</t>
  </si>
  <si>
    <t>info@aml-lab.be</t>
  </si>
  <si>
    <t>+32 3 877 28 17</t>
  </si>
  <si>
    <t>https://aml-lab.be</t>
  </si>
  <si>
    <t>Algemeen Medisch Laboratorium (AML is een hoog aangeschreven laboratorium dat gespecialiseerd is in klinisch biologische, moleculair biologische en pathologische analyses voor zowel menselijke als veterinaire monsters. Ze maken gebruik van een breed scala aan geavanceerde technieken om hoogwaardige en betrouwbare resultaten te leveren, inclusief gespecialiseerde methoden voor arbeidsgeneeskunde en forensische analyses.</t>
  </si>
  <si>
    <t>2020</t>
  </si>
  <si>
    <t>Emiel Vloorsstraat 9, 2020 Antwerpen</t>
  </si>
  <si>
    <t>Emiel Vloorsstraat</t>
  </si>
  <si>
    <t>Gezondheidszorg</t>
  </si>
  <si>
    <t>€50M - €100M</t>
  </si>
  <si>
    <t>ABLYNX</t>
  </si>
  <si>
    <t>0475.295.446</t>
  </si>
  <si>
    <t>BE0475.295.446</t>
  </si>
  <si>
    <t>https://ablynx.com</t>
  </si>
  <si>
    <t>Ablynx is een leider in de ontwikkeling van vaccins, die bescherming biedt tegen verschillende infectieziekten en jaarlijks miljoenen levens redt. Het bedrijf richt zich op innovatie en onderzoek om de vaccinatiegraad en de volksgezondheid te verbeteren.</t>
  </si>
  <si>
    <t>Zwijnaarde</t>
  </si>
  <si>
    <t>Technologiepark-Zwijnaarde</t>
  </si>
  <si>
    <t>ACCENT GROUP</t>
  </si>
  <si>
    <t>0846.963.913</t>
  </si>
  <si>
    <t>BE0846.963.913</t>
  </si>
  <si>
    <t>info@accentjobs.be</t>
  </si>
  <si>
    <t>+32 473 56 43 31</t>
  </si>
  <si>
    <t>https://accentjobs.be</t>
  </si>
  <si>
    <t>Accent Jobs is een talentenbemiddelingsbedrijf met een gespecialiseerd kantorennetwerk in België, dat diensten aanbiedt op het gebied van verkoop, administratie, bouw, logistiek, distributie, technologie en productie.</t>
  </si>
  <si>
    <t>Arbeidsbemiddeling - Human resources</t>
  </si>
  <si>
    <t>100 - 200</t>
  </si>
  <si>
    <t>ACROS ORGANICS</t>
  </si>
  <si>
    <t>0451.781.854</t>
  </si>
  <si>
    <t>BE0451.781.854</t>
  </si>
  <si>
    <t>support.informatics@thermofisher.com</t>
  </si>
  <si>
    <t>https://acros.com</t>
  </si>
  <si>
    <t>Acros Organics stelt klanten in staat om de wereld gezonder, schoner en veiliger te maken door technologie, farmaceutische en biotechnologische diensten te leveren. Ze bieden een breed scala aan producten en diensten, waaronder antilichamen, celkweekmedia, chemicaliën, laboratoriumapparatuur en meer.</t>
  </si>
  <si>
    <t>Geel</t>
  </si>
  <si>
    <t>Janssen-Pharmaceuticalaan</t>
  </si>
  <si>
    <t>Actief Interim</t>
  </si>
  <si>
    <t>0433.344.035</t>
  </si>
  <si>
    <t>BE0433.344.035</t>
  </si>
  <si>
    <t>actief.aalst@actief.be</t>
  </si>
  <si>
    <t>+32 10 23 95 00</t>
  </si>
  <si>
    <t>https://www.actief.be</t>
  </si>
  <si>
    <t>Actief Interim is een ervaren HR-partner die gespecialiseerd is in tijdelijk werk, bouw en dienstencheques. Met een sterke aanwezigheid in België en internationale expansie streeft Actief Interim ernaar om zowel kandidaten als klanten een hoogwaardige service en een persoonlijke aanpak te bieden.</t>
  </si>
  <si>
    <t>Lummen</t>
  </si>
  <si>
    <t>Bosstraat</t>
  </si>
  <si>
    <t>500 - 1K</t>
  </si>
  <si>
    <t>Action Belgium</t>
  </si>
  <si>
    <t>0873.975.443</t>
  </si>
  <si>
    <t>BE0873.975.443</t>
  </si>
  <si>
    <t>m.uyttersprot@action.be</t>
  </si>
  <si>
    <t>+33 1 55 56 41 52</t>
  </si>
  <si>
    <t>https://shop.action.com</t>
  </si>
  <si>
    <t>Action Belgium is een bedrijf dat actief is in de medische industrie en zich richt op het leveren van hoogwaardige producten door middel van nauwkeurige aandacht voor detail en strenge kwaliteitscontroles. Ze geven prioriteit aan uitstekende prestaties vanaf het begin, waarbij ervoor wordt gezorgd dat elk aspect van ontwerp, fabricage, verpakking en levering voldoet aan hun normen.</t>
  </si>
  <si>
    <t>Gentsesteenweg</t>
  </si>
  <si>
    <t>Detailhandel in voedingsmiddelen</t>
  </si>
  <si>
    <t>2K - 5K</t>
  </si>
  <si>
    <t>&gt;€500M</t>
  </si>
  <si>
    <t>ADB SAFEGATE</t>
  </si>
  <si>
    <t>0400.624.648</t>
  </si>
  <si>
    <t>BE0400.624.648</t>
  </si>
  <si>
    <t>gateservice.us@adbsafegate.com</t>
  </si>
  <si>
    <t>+1 614 861 1304</t>
  </si>
  <si>
    <t>https://adbsafegate.com</t>
  </si>
  <si>
    <t>ADB Safegate is een wereldwijde aanbieder van geïntegreerde oplossingen voor luchthavens, luchtvaartmaatschappijen en luchtverkeersleiders, en biedt een scala aan producten en diensten die de efficiëntie, veiligheid en duurzaamheid verbeteren. Met een focus op luchtvaartverlichting, verkeersleidingssystemen, automatisering van het aanmeren en geavanceerde IT-oplossingen, streeft ADB Safegate ernaar om de luchthavenoperaties te optimaliseren vanaf de nadering tot het vertrek.</t>
  </si>
  <si>
    <t>Vervaardiging van elektrische apparatuur</t>
  </si>
  <si>
    <t>ADECCO PERSONNEL SERVICES</t>
  </si>
  <si>
    <t>0404.221.962</t>
  </si>
  <si>
    <t>BE0404.221.962</t>
  </si>
  <si>
    <t>Groot-Bijgaarden</t>
  </si>
  <si>
    <t>Advices for Technical Systems</t>
  </si>
  <si>
    <t>0425.815.647</t>
  </si>
  <si>
    <t>BE0425.815.647</t>
  </si>
  <si>
    <t>info@atsgroep.be</t>
  </si>
  <si>
    <t>+32 9 210 04 11</t>
  </si>
  <si>
    <t>https://www.atsgroep.be</t>
  </si>
  <si>
    <t>ATS NV is een multidisciplinaire technologiegroep die gespecialiseerd is in het creëren van duurzame en innovatieve productie- en werkomgevingen. Ze bieden sleutel-op-de-deur projecten aan op het gebied van elektrische, mechanische en distributieactiviteiten, waarbij ze zich bezighouden met onder andere de productie van industriële machines, elektrische installatie, automatisering, paneelbouw, middenspanning, energiekwaliteit en mechanische installatie.</t>
  </si>
  <si>
    <t>Karel De Roosestraat 15, 9820 Merelbeke</t>
  </si>
  <si>
    <t>Karel De Roosestraat</t>
  </si>
  <si>
    <t>Installatie van industriële machines en gereedschappen</t>
  </si>
  <si>
    <t>0466.550.303</t>
  </si>
  <si>
    <t>BE0466.550.303</t>
  </si>
  <si>
    <t>inspire@ae.be</t>
  </si>
  <si>
    <t>https://www.ae.be</t>
  </si>
  <si>
    <t>AE - Adapt and Enable is een adviesbureau dat gespecialiseerd is in digitale transformatie en naadloze ICT-oplossingen biedt waarmee organisaties hun zakelijke doelstellingen kunnen behalen in een steeds complexere wereld. Met de focus op klanten, mensen, processen en technologieën, biedt AE - Adapt and Enable praktisch advies en pragmatische oplossingen voor succesvolle verandering.</t>
  </si>
  <si>
    <t>Heverlee</t>
  </si>
  <si>
    <t>Interleuvenlaan 27B, 3001 Heverlee</t>
  </si>
  <si>
    <t>Interleuvenlaan</t>
  </si>
  <si>
    <t>27B</t>
  </si>
  <si>
    <t>Consulting voor bedrijven</t>
  </si>
  <si>
    <t>Agfa HealthCare</t>
  </si>
  <si>
    <t>0403.003.524</t>
  </si>
  <si>
    <t>BE0403.003.524</t>
  </si>
  <si>
    <t>graphics@agfa.com</t>
  </si>
  <si>
    <t>+32 3 444 21 11</t>
  </si>
  <si>
    <t>https://www.agfahealthcare.com</t>
  </si>
  <si>
    <t>Mortsel</t>
  </si>
  <si>
    <t>Septestraat</t>
  </si>
  <si>
    <t>Groothandel in elektronica</t>
  </si>
  <si>
    <t>Agilitas Group</t>
  </si>
  <si>
    <t>0478.971.449</t>
  </si>
  <si>
    <t>BE0478.971.449</t>
  </si>
  <si>
    <t>info@agilitasgroup.be</t>
  </si>
  <si>
    <t>+32 800 84 900</t>
  </si>
  <si>
    <t>https://agilitasgroup.be</t>
  </si>
  <si>
    <t>Agilitas Group is gespecialiseerd in het creëren van perfecte matches tussen bedrijven en werknemers in een dynamische arbeidsmarkt. Hun expertise ligt in het verrijken van de werkervaring voor beide partijen.</t>
  </si>
  <si>
    <t>AGRISTO</t>
  </si>
  <si>
    <t>0425.038.558</t>
  </si>
  <si>
    <t>BE0425.038.558</t>
  </si>
  <si>
    <t>info@agristo.com</t>
  </si>
  <si>
    <t>+32 56 54 09 00</t>
  </si>
  <si>
    <t>https://agristo.com</t>
  </si>
  <si>
    <t>Agristo is een familiebedrijf dat gespecialiseerd is in het produceren van diepgevroren aardappelproducten. Met een focus op de private label markt, leveren zij hun hoogwaardige producten aan meer dan 300 klanten in 116 landen wereldwijd.</t>
  </si>
  <si>
    <t>Wielsbeke</t>
  </si>
  <si>
    <t>8710</t>
  </si>
  <si>
    <t>Ridder de Ghellinckstraat 9, 8710 Wielsbeke</t>
  </si>
  <si>
    <t>Ridder de Ghellinckstraat</t>
  </si>
  <si>
    <t>Productie van aardappelproducten</t>
  </si>
  <si>
    <t>AIR LIQUIDE INDUSTRIES BELGIUM</t>
  </si>
  <si>
    <t>0457.652.730</t>
  </si>
  <si>
    <t>BE0457.652.730</t>
  </si>
  <si>
    <t>christelle.delat@airliquide.com</t>
  </si>
  <si>
    <t>+32 2 431 72 00</t>
  </si>
  <si>
    <t>https://be.airliquide.com</t>
  </si>
  <si>
    <t>ALIB is een wereldleider in gassen, technologieën en diensten voor de industrie en de gezondheidszorg, en bedient wereldwijd meer dan 4 miljoen klanten en patiënten. Het bedrijf zet zich in voor duurzaamheid en innovatie in zijn activiteiten.</t>
  </si>
  <si>
    <t>Haren</t>
  </si>
  <si>
    <t>Bourgetlaan 44, 1130 Haren</t>
  </si>
  <si>
    <t>Bourgetlaan</t>
  </si>
  <si>
    <t>44</t>
  </si>
  <si>
    <t>Gas</t>
  </si>
  <si>
    <t>Air Products</t>
  </si>
  <si>
    <t>0402.052.330</t>
  </si>
  <si>
    <t>BE0402.052.330</t>
  </si>
  <si>
    <t>info@airproducts.com</t>
  </si>
  <si>
    <t>+32 2 255 28 11</t>
  </si>
  <si>
    <t>https://www.airproducts.com</t>
  </si>
  <si>
    <t>Air Products is wereldwijd marktleider in het leveren van essentiële industriële gassen, bijbehorende apparatuur en expertise op het gebied van toepassingen aan klanten in verschillende industrieën. Ze richten zich op het creëren van een schonere toekomst door waterstofoplossingen voor mobiliteit aan te bieden en tegemoet te komen aan de behoefte aan schone energie en materialen, terwijl ze de milieueffecten verminderen.</t>
  </si>
  <si>
    <t>Leonardo da Vincilaan 19C/ 4, 1831 Diegem</t>
  </si>
  <si>
    <t>19C</t>
  </si>
  <si>
    <t>Vervaardiging van chemische producten</t>
  </si>
  <si>
    <t>AJINOMOTO OMNICHEM</t>
  </si>
  <si>
    <t>0403.078.352</t>
  </si>
  <si>
    <t>BE0403.078.352</t>
  </si>
  <si>
    <t>+32 10 48 31 11</t>
  </si>
  <si>
    <t>https://www.ajinomoto-omnichem.com</t>
  </si>
  <si>
    <t>Ajinomoto OmniChem is een toonaangevende wereldwijde zakelijke partner in de farmaceutische fijnchemische industrie, gespecialiseerd in de ontwikkeling en productie van fijnchemicaliën voor het farmaceutische veld. Met een sterke focus op kwaliteit en innovatie bieden zij een breed scala aan producten en diensten, waaronder farmaceutische API's en tussenproducten, aminozuren, agrochemicaliën en botanische extracten.</t>
  </si>
  <si>
    <t>Wetteren</t>
  </si>
  <si>
    <t>9230</t>
  </si>
  <si>
    <t>Cooppallaan 91, 9230 Wetteren</t>
  </si>
  <si>
    <t>Cooppallaan</t>
  </si>
  <si>
    <t>91</t>
  </si>
  <si>
    <t>Vervaardiging van chemische producten - Vervaardiging van farmaceutische producten</t>
  </si>
  <si>
    <t>Akkodis Belgium</t>
  </si>
  <si>
    <t>0435.968.478</t>
  </si>
  <si>
    <t>BE0435.968.478</t>
  </si>
  <si>
    <t>+32 2 712 60 00</t>
  </si>
  <si>
    <t>https://akka-technologies.com</t>
  </si>
  <si>
    <t>AKZO NOBEL PAINTS BELGIUM</t>
  </si>
  <si>
    <t>0405.746.050</t>
  </si>
  <si>
    <t>BE0405.746.050</t>
  </si>
  <si>
    <t>+32 2 235 12 14</t>
  </si>
  <si>
    <t>https://www.akzonobel.com</t>
  </si>
  <si>
    <t>Akzo Nobel N.V is een bedrijf dat al meer dan 200 jaar de wereld van coatings pioniert. Ze zijn experts in het maken van coatings en hebben een portfolio van wereldklasse met merken zoals Dulux, International, Sikkens en Interpon.</t>
  </si>
  <si>
    <t>Leuvensesteenweg 248/ B, 1800 Vilvoorde</t>
  </si>
  <si>
    <t>248</t>
  </si>
  <si>
    <t>Albert Heijn België</t>
  </si>
  <si>
    <t>0830.512.812</t>
  </si>
  <si>
    <t>BE0830.512.812</t>
  </si>
  <si>
    <t>https://www.ah.be</t>
  </si>
  <si>
    <t>AH is een persoonlijke kruidenier die genot in hun werk vooropstelt, en creëert winkels waar mensen met plezier winkelen. Ze bereiken dit door variëteit, persoonlijke aandacht, openheid, positieve energie, coaching en interessante arbeidsvoordelen aan te bieden.</t>
  </si>
  <si>
    <t>Karel Oomsstraat</t>
  </si>
  <si>
    <t>1K - 2K</t>
  </si>
  <si>
    <t>Alcon - Couvreur</t>
  </si>
  <si>
    <t>0402.134.977</t>
  </si>
  <si>
    <t>BE0402.134.977</t>
  </si>
  <si>
    <t>care_nl.order@alcon.com</t>
  </si>
  <si>
    <t>+32 15 53 31 11</t>
  </si>
  <si>
    <t>https://www.be.alcon.com</t>
  </si>
  <si>
    <t>"ALCON",   "FALCON" is wereldwijd een toonaangevende speler op het gebied van oogzorg en biedt een breed scala aan producten om het zicht te verbeteren en het leven van mensen te verbeteren. Met een focus op innovatieve producten en samenwerkingen met oogzorgprofessionals streeft "ALCON",   "FALCON" ernaar om wereldwijd een leider te zijn in het bieden van optimale ooggezondheid en innovatieve oogzorgoplossingen.</t>
  </si>
  <si>
    <t>Rijksweg</t>
  </si>
  <si>
    <t>Vervaardiging van farmaceutische producten</t>
  </si>
  <si>
    <t>Aldi</t>
  </si>
  <si>
    <t>0403.837.823</t>
  </si>
  <si>
    <t>BE0403.837.823</t>
  </si>
  <si>
    <t>klantendienst@aldi.be</t>
  </si>
  <si>
    <t>http://www.aldi.be/</t>
  </si>
  <si>
    <t>ALDI Belgium  is een toonaangevende supermarktketen die zich inzet voor het aanbieden van kwaliteitsproducten tegen de laagst mogelijke prijzen, terwijl het een geweldige werkomgeving voor zijn medewerkers bevordert. Het bedrijf legt de nadruk op consistentie, eenvoud en verantwoordelijkheid in zijn bedrijfsvoering.</t>
  </si>
  <si>
    <t>Veedijk</t>
  </si>
  <si>
    <t>Alken-Maes</t>
  </si>
  <si>
    <t>0716.926.901</t>
  </si>
  <si>
    <t>BE0716.926.901</t>
  </si>
  <si>
    <t>privacy@alken-maes.com</t>
  </si>
  <si>
    <t>+32 15 30 90 11</t>
  </si>
  <si>
    <t>https://jobs.alken-maes.com</t>
  </si>
  <si>
    <t>Amadrinks is een toonaangevende speler op de Belgische biermarkt, bekend om zijn rijke geschiedenis en toewijding aan traditie en vakmanschap. Met een divers assortiment aan producten, waaronder bier, cider, frisdranken, wijn, koffie en meer, streeft Amadrinks ernaar waarde te creëren en marktaandeel te laten groeien als de op een na grootste brouwer in België.</t>
  </si>
  <si>
    <t>Blarenberglaan</t>
  </si>
  <si>
    <t>3C</t>
  </si>
  <si>
    <t>Productie van bier - Productie van dranken - Productie van mout</t>
  </si>
  <si>
    <t>ALLIA INSURANCE BROKERS</t>
  </si>
  <si>
    <t>0508.449.056</t>
  </si>
  <si>
    <t>BE0508.449.056</t>
  </si>
  <si>
    <t>info@allia.be</t>
  </si>
  <si>
    <t>+32 11 36 21 21</t>
  </si>
  <si>
    <t>https://www.allia.be</t>
  </si>
  <si>
    <t>AlliA is een verzekeringsmakelaar die een scala aan dekkingsopties biedt voor bedrijven, zelfstandigen en gezinnen, waaronder schade aan eigendommen, aansprakelijkheid en cyberverzekeringen. Ze zetten zich in om talent te vinden en kansen voor groei in de verzekeringssector te bieden.</t>
  </si>
  <si>
    <t>Kwadestraat</t>
  </si>
  <si>
    <t>Verzekeringen</t>
  </si>
  <si>
    <t>ALLNEX BELGIUM</t>
  </si>
  <si>
    <t>0864.542.984</t>
  </si>
  <si>
    <t>BE0864.542.984</t>
  </si>
  <si>
    <t>communications@allnex.com</t>
  </si>
  <si>
    <t>+32 2 334 51 11</t>
  </si>
  <si>
    <t>https://allnex.com</t>
  </si>
  <si>
    <t>Allnex GMBH is wereldwijd marktleider in industriële coatingharsen en is gespecialiseerd in de productie van lijmen, kitten en speciale coatings voor verschillende industrieën en toepassingen.</t>
  </si>
  <si>
    <t>Drogenbos</t>
  </si>
  <si>
    <t>1620</t>
  </si>
  <si>
    <t>Anderlechtstraat 33, 1620 Drogenbos</t>
  </si>
  <si>
    <t>Anderlechtstraat</t>
  </si>
  <si>
    <t>Vervaardiging van chemische producten - Vervaardiging van kunststoffen</t>
  </si>
  <si>
    <t>ALPHA CREDIT</t>
  </si>
  <si>
    <t>0445.781.316</t>
  </si>
  <si>
    <t>BE0445.781.316</t>
  </si>
  <si>
    <t>diandra.huber@alphacredit.be</t>
  </si>
  <si>
    <t>https://www.alphacredit.be</t>
  </si>
  <si>
    <t>Alpha Credit biedt krediet- en verzekeringsoplossingen voor zowel B2B- als B2C-klanten via haar twee merken, AlphaCredit en Cetelem. Hun missie is om klanten op een verantwoorde en innovatieve manier te helpen hun doelen te bereiken, terwijl ze een positieve impact op de economie creëren.</t>
  </si>
  <si>
    <t>Warandeberg 8, 1000 Brussel</t>
  </si>
  <si>
    <t>Warandeberg</t>
  </si>
  <si>
    <t>Bankactiviteiten</t>
  </si>
  <si>
    <t>ALPHABET BELGIUM LONG TERM RENTAL</t>
  </si>
  <si>
    <t>0438.973.597</t>
  </si>
  <si>
    <t>BE0438.973.597</t>
  </si>
  <si>
    <t>info@alphabet.be</t>
  </si>
  <si>
    <t>+32 3 450 18 18</t>
  </si>
  <si>
    <t>https://alphabet.be</t>
  </si>
  <si>
    <t>Alphabet Belgium biedt op maat gemaakte mobiliteitsoplossingen voor bedrijven, waaronder operationele leasing, kortetermijnverhuur en vlootbeheer, om de mobiliteit en het welzijn van werknemers te verbeteren. Ze richten zich op het verminderen van complexiteit en het maximaliseren van flexibiliteit voor bedrijven.</t>
  </si>
  <si>
    <t>Ingberthoeveweg</t>
  </si>
  <si>
    <t>Verhuur en leasing</t>
  </si>
  <si>
    <t>ALPRO</t>
  </si>
  <si>
    <t>0420.429.375</t>
  </si>
  <si>
    <t>BE0420.429.375</t>
  </si>
  <si>
    <t>+32 9 260 22 11</t>
  </si>
  <si>
    <t>https://www.alpro.com</t>
  </si>
  <si>
    <t>The Plantbased Factory ook bekend als Alpro, produceert plantaardige voedsel- en drankproducten zoals yoghurtalternatieven, havermelk en amandelmelk.</t>
  </si>
  <si>
    <t>Vlamingstraat</t>
  </si>
  <si>
    <t>Altrad Services</t>
  </si>
  <si>
    <t>0404.000.446</t>
  </si>
  <si>
    <t>BE0404.000.446</t>
  </si>
  <si>
    <t>Asb.Info@altrad.com</t>
  </si>
  <si>
    <t>+32 3 360 61 00</t>
  </si>
  <si>
    <t>https://bnl.altradservices.com</t>
  </si>
  <si>
    <t>ALTRAD SERVICES Benelux is een wereldwijd industrieel dienstverlenend bedrijf dat een breed scala aan multidisciplinaire oplossingen biedt, waaronder toegangsoplossingen, steigers, touwtoegang, isolatie, schilderen en speciale diensten zoals asbestverwijdering en thermografie. Ze hebben veiligheid en efficiëntie als prioriteit bij het leveren van hoogwaardige diensten gedurende de hele levenscyclus van bedrijfsinstallaties.</t>
  </si>
  <si>
    <t>Doel</t>
  </si>
  <si>
    <t>Aven Ackers</t>
  </si>
  <si>
    <t>Bouw</t>
  </si>
  <si>
    <t>Aluminium Duffel</t>
  </si>
  <si>
    <t>0403.045.292</t>
  </si>
  <si>
    <t>BE0403.045.292</t>
  </si>
  <si>
    <t>info.duffel@aluminiumduffel.com</t>
  </si>
  <si>
    <t>+32 15 30 21 11</t>
  </si>
  <si>
    <t>https://aluminiumduffel.com</t>
  </si>
  <si>
    <t>Aluminium Duffel is een Europese leider in de productie en verkoop van aluminium gewalste producten voor diverse industrieën wereldwijd. We bieden geavanceerde technologie en op maat gemaakte oplossingen voor specifieke klantbehoeften.</t>
  </si>
  <si>
    <t>A. Stocletlaan 87, 2570 Duffel</t>
  </si>
  <si>
    <t>A. Stocletlaan</t>
  </si>
  <si>
    <t>87</t>
  </si>
  <si>
    <t>Vervaardiging van metalen of metaalproducten</t>
  </si>
  <si>
    <t>AMCOR FLEXIBLES TRANSPAC</t>
  </si>
  <si>
    <t>0403.526.730</t>
  </si>
  <si>
    <t>BE0403.526.730</t>
  </si>
  <si>
    <t>+32 9 240 82 11</t>
  </si>
  <si>
    <t>WWW.AMCOR.COM</t>
  </si>
  <si>
    <t>Amcor Flexibles Gent is wereldwijd een toonaangevende speler op het gebied van verantwoorde verpakkingsoplossingen. We werken samen met toonaangevende bedrijven over de hele wereld om lichtgewicht, recyclebare en herbruikbare verpakkingen te creëren voor verschillende industrieën, zoals voedsel, dranken, farmaceutica en persoonlijke verzorging.</t>
  </si>
  <si>
    <t>Ottergemsesteenweg-Zuid 801, 9000 Gent</t>
  </si>
  <si>
    <t>Ottergemsesteenweg-Zuid</t>
  </si>
  <si>
    <t>801</t>
  </si>
  <si>
    <t>Vervaardiging van kunststoffen - Vervaardiging van verpakkingen</t>
  </si>
  <si>
    <t>Amplifon Belgium</t>
  </si>
  <si>
    <t>0418.975.266</t>
  </si>
  <si>
    <t>BE0418.975.266</t>
  </si>
  <si>
    <t>ixelles@amplifon.com</t>
  </si>
  <si>
    <t>+32 2 345 97 43</t>
  </si>
  <si>
    <t>https://www.amplifon.com/</t>
  </si>
  <si>
    <t>Groothandel in farmaceutische producten</t>
  </si>
  <si>
    <t>Anglo Belgian Corporation</t>
  </si>
  <si>
    <t>0420.246.659</t>
  </si>
  <si>
    <t>BE0420.246.659</t>
  </si>
  <si>
    <t>info@abc-engines.com</t>
  </si>
  <si>
    <t>+32 475 26 59 95</t>
  </si>
  <si>
    <t>https://www.abc-engines.com</t>
  </si>
  <si>
    <t>ABC is een lang bestaande motorenfabrikant die gespecialiseerd is in maritieme en landgebonden energieopwekkingstoepassingen, evenals motoren voor tractie en speciale toepassingen. Ze bieden ook een scala aan diensten aan om hun producten te ondersteunen.</t>
  </si>
  <si>
    <t>Vervaardiging van machines en apparatuur</t>
  </si>
  <si>
    <t>ANSELL HEALTHCARE EUROPE</t>
  </si>
  <si>
    <t>0437.593.328</t>
  </si>
  <si>
    <t>BE0437.593.328</t>
  </si>
  <si>
    <t>communications@ansell.com</t>
  </si>
  <si>
    <t>+32 2 528 74 00</t>
  </si>
  <si>
    <t>https://www.ansell.com</t>
  </si>
  <si>
    <t>Ansell is wereldwijd een toonaangevende leverancier van innovatieve oplossingen voor gezondheids- en veiligheidsbescherming, waarbij een breed scala aan persoonlijke beschermingsmiddelen wordt geproduceerd en gedistribueerd voor verschillende sectoren, waaronder industrie, gezondheidszorg en life sciences.</t>
  </si>
  <si>
    <t>Anderlecht</t>
  </si>
  <si>
    <t>Boulevard International 55, 1070 Anderlecht</t>
  </si>
  <si>
    <t>Boulevard International</t>
  </si>
  <si>
    <t>Vervaardiging van kleding</t>
  </si>
  <si>
    <t>ANTARGAZ  BELGIUM</t>
  </si>
  <si>
    <t>0881.334.278</t>
  </si>
  <si>
    <t>BE0881.334.278</t>
  </si>
  <si>
    <t>info.be@antargaz.com</t>
  </si>
  <si>
    <t>+32 2 246 00 00</t>
  </si>
  <si>
    <t>https://www.antargaz.be</t>
  </si>
  <si>
    <t>ANTARGAZ  BELGIUM is een toonaangevende gasleverancier die gespecialiseerd is in het leveren van LPG in cilinders en tanks, evenals aardgas voor huishoudelijke, commerciële en industriële eindgebruikers. Ze bieden een breed scala aan gastanks, gasflessen en LPG, waardoor betrouwbare en duurzame energieoplossingen worden geboden.</t>
  </si>
  <si>
    <t>Woluwelaan</t>
  </si>
  <si>
    <t>AON BELGIUM</t>
  </si>
  <si>
    <t>0426.531.863</t>
  </si>
  <si>
    <t>BE0426.531.863</t>
  </si>
  <si>
    <t>Info.aps@aon.nl</t>
  </si>
  <si>
    <t>http://www.aon.be</t>
  </si>
  <si>
    <t>AON BELGIUM is gespecialiseerd in verzekeringsoplossingen voor professionals zoals advocaten, notarissen, belastingadviseurs, accountants en vermogensbeheerders. Zij helpen professionals bij het begrijpen en beheren van risico's en bieden dekking waar nodig.</t>
  </si>
  <si>
    <t>Telecomlaan 5-7, 1831 Diegem</t>
  </si>
  <si>
    <t>5-7</t>
  </si>
  <si>
    <t>Consulting voor bedrijven - Financiële diensten - Persoonlijke diensten</t>
  </si>
  <si>
    <t>APERAM STAINLESS BELGIUM</t>
  </si>
  <si>
    <t>0401.277.914</t>
  </si>
  <si>
    <t>BE0401.277.914</t>
  </si>
  <si>
    <t>christel.janssen@aperam.com</t>
  </si>
  <si>
    <t>+32 89 30 22 01</t>
  </si>
  <si>
    <t>https://www.aperam.com</t>
  </si>
  <si>
    <t>Aperam is een wereldspeler op het gebied van roestvrij staal, elektrisch staal en speciaal staal, en biedt innovatieve en hoogwaardige oplossingen. Ze zijn toegewijd aan milieuvriendelijkheid en bieden een breed scala aan roestvrij staal, legeringen, elektrisch staal en koolstofstaal producten.</t>
  </si>
  <si>
    <t>Swinnenwijerweg</t>
  </si>
  <si>
    <t>APOK</t>
  </si>
  <si>
    <t>0447.875.427</t>
  </si>
  <si>
    <t>BE0447.875.427</t>
  </si>
  <si>
    <t>info@apok.be</t>
  </si>
  <si>
    <t>+32 68 26 47 10</t>
  </si>
  <si>
    <t>https://www.apok.be</t>
  </si>
  <si>
    <t>Apok is de grootste distributeur van dakmaterialen in België en biedt een compleet pakket aan producten en diensten aan dakdekkers en gevelspecialisten. Met uitgebreide voorraden, klantgerichte service en efficiënte logistiek staat Apok bekend om zijn reputatie in de branche.</t>
  </si>
  <si>
    <t>Oudestraat 11, 1910 Kampenhout</t>
  </si>
  <si>
    <t>Oudestraat</t>
  </si>
  <si>
    <t>11</t>
  </si>
  <si>
    <t>Groothandel in bouwproducten</t>
  </si>
  <si>
    <t>AQUAFIN</t>
  </si>
  <si>
    <t>0440.691.388</t>
  </si>
  <si>
    <t>BE0440.691.388</t>
  </si>
  <si>
    <t>info@aquafin.be</t>
  </si>
  <si>
    <t>+32 3 450 44 36</t>
  </si>
  <si>
    <t>https://www.aquafin.be</t>
  </si>
  <si>
    <t>Aquafin NV is een bedrijf dat in 1990 is opgericht door de Vlaamse regio en dat rioleringsinfrastructuur in Vlaanderen exploiteert en financiert. Ze verzamelen huishoudelijk afvalwater, transporteren het naar zuiveringsinstallaties en zorgen voor schone waterwegen waar planten en dieren kunnen gedijen.</t>
  </si>
  <si>
    <t>Afvalverwerking en recycling</t>
  </si>
  <si>
    <t>ARCADIS BELGIUM</t>
  </si>
  <si>
    <t>0426.682.709</t>
  </si>
  <si>
    <t>BE0426.682.709</t>
  </si>
  <si>
    <t>communicatie@arcadis.nl</t>
  </si>
  <si>
    <t>+31 88 426 1261</t>
  </si>
  <si>
    <t>https://arcadis.com</t>
  </si>
  <si>
    <t>Arcadis France richt zich op het verbeteren van de levenskwaliteit door middel van duurzame ontwikkeling en innovatieve oplossingen in verschillende sectoren. Ze werken samen met klanten om hun doelen te bereiken, terwijl ze uitdagingen zoals klimaatverandering en stedelijke mobiliteit aanpakken.</t>
  </si>
  <si>
    <t>Rue du Marquis 1, 1000 Brussel</t>
  </si>
  <si>
    <t>Rue du Marquis</t>
  </si>
  <si>
    <t>Engineering</t>
  </si>
  <si>
    <t>ARHS Developments Belgium</t>
  </si>
  <si>
    <t>0878.848.308</t>
  </si>
  <si>
    <t>BE0878.848.308</t>
  </si>
  <si>
    <t>info@arhs-group.com</t>
  </si>
  <si>
    <t>+32 16 40 61 39</t>
  </si>
  <si>
    <t>https://www.arhs-group.com</t>
  </si>
  <si>
    <t>Arhs Developments Belgium SA is een marktleider in het beheren van complexe IT-projecten en systemen, en biedt op maat gemaakte softwareontwikkeling, data science, infrastructuurdiensten, digitale vertrouwen, mobiele ontwikkeling en meer aan overheidsinstellingen, telecomproviders en financiële instellingen. Met een focus op klanttevredenheid en kwaliteit levert Arhs Developments Belgium SA hoogwaardige IT-oplossingen met een holistische benadering.</t>
  </si>
  <si>
    <t>Ikaroslaan 53, 1930 Zaventem</t>
  </si>
  <si>
    <t>Ikaroslaan</t>
  </si>
  <si>
    <t>Computer consultancy</t>
  </si>
  <si>
    <t>ARVAL BELGIUM</t>
  </si>
  <si>
    <t>0436.781.102</t>
  </si>
  <si>
    <t>BE0436.781.102</t>
  </si>
  <si>
    <t>info.be@arval.be</t>
  </si>
  <si>
    <t>+32 2 240 01 99</t>
  </si>
  <si>
    <t>https://www.arval.be</t>
  </si>
  <si>
    <t>Arval BNP Paribas Group is een toonaangevende aanbieder van full-service voertuigleasing en nieuwe mobiliteitsoplossingen, die flexibele en duurzame opties biedt aan een breed scala aan klanten, van grote bedrijfsgroepen tot individuele retailklanten. Met een wereldwijde aanwezigheid en een sterke focus op klanttevredenheid, streeft Arval BNP Paribas Group ernaar om naadloze en zorgeloze reizen voor iedereen te leveren.</t>
  </si>
  <si>
    <t>Ikaroslaan 99, 1930 Zaventem</t>
  </si>
  <si>
    <t>Verhuur en leasing van caravans</t>
  </si>
  <si>
    <t>Arvesta Belgium</t>
  </si>
  <si>
    <t>0734.562.390</t>
  </si>
  <si>
    <t>BE0734.562.390</t>
  </si>
  <si>
    <t>info@arvesta.eu</t>
  </si>
  <si>
    <t>+32 16 24 26 26</t>
  </si>
  <si>
    <t>https://arvesta.eu/</t>
  </si>
  <si>
    <t>Arvesta Belgium is een full-service partner voor boeren en tuinders, die duurzame en innovatieve oplossingen biedt via haar netwerk van meer dan 2000 experts.</t>
  </si>
  <si>
    <t>Wilsele</t>
  </si>
  <si>
    <t>3012</t>
  </si>
  <si>
    <t>Aarschotsesteenweg 84, 3012 Wilsele</t>
  </si>
  <si>
    <t>Aarschotsesteenweg</t>
  </si>
  <si>
    <t>84</t>
  </si>
  <si>
    <t>ASCO INDUSTRIES</t>
  </si>
  <si>
    <t>0441.428.489</t>
  </si>
  <si>
    <t>BE0441.428.489</t>
  </si>
  <si>
    <t>info.ade@ascoindustries.com</t>
  </si>
  <si>
    <t>+32 2 716 08 59</t>
  </si>
  <si>
    <t>https://asco.be</t>
  </si>
  <si>
    <t>ASCO is een wereldleider in het ontwerp en de fabricage van hoogwaardige precisiecomponenten voor de luchtvaartindustrie, gespecialiseerd in hoogheffende apparaten, complexe mechanische assemblages en belangrijke functionele componenten. Met een rijke geschiedenis en een passie voor precisie, is ASCO toegewijd aan het bieden van innovatieve en concurrerende oplossingen aan haar klanten.</t>
  </si>
  <si>
    <t>Weiveldlaan 2, 1930 Zaventem</t>
  </si>
  <si>
    <t>Weiveldlaan</t>
  </si>
  <si>
    <t>Vervaardiging van vliegtuigen</t>
  </si>
  <si>
    <t>ASTRA SWEETS</t>
  </si>
  <si>
    <t>0432.549.427</t>
  </si>
  <si>
    <t>BE0432.549.427</t>
  </si>
  <si>
    <t>info@astrasweets.com</t>
  </si>
  <si>
    <t>+32 14 44 35 20</t>
  </si>
  <si>
    <t>https://www.astrasweets.com</t>
  </si>
  <si>
    <t>Astra Sweets is een snoepgoedbedrijf dat private label producten ontwikkelt en produceert, evenals hun eigen merken, waaronder het merk Frisia. Ze bieden een breed scala aan snoepjes in categorieën zoals kauwgom, marshmallows, UFO's en hard snoep, waarbij ze inspelen op consumententrends en innovatieve opties bieden voor klanten.</t>
  </si>
  <si>
    <t>Bleukenlaan 18, 2300 Turnhout</t>
  </si>
  <si>
    <t>Bleukenlaan</t>
  </si>
  <si>
    <t>Productie van chocoladeproducten</t>
  </si>
  <si>
    <t>AstraZeneca</t>
  </si>
  <si>
    <t>0400.165.679</t>
  </si>
  <si>
    <t>BE0400.165.679</t>
  </si>
  <si>
    <t>info.be@astrazeneca.com</t>
  </si>
  <si>
    <t>+32 2 370 48 11</t>
  </si>
  <si>
    <t>https://www.astrazeneca.be</t>
  </si>
  <si>
    <t>AstraZeneca BeLux is een wereldwijd biofarmaceutisch bedrijf dat zich richt op het ontdekken, ontwikkelen en commercialiseren van voorgeschreven geneesmiddelen. Ze verleggen de grenzen van de wetenschap om levensveranderende medicijnen te leveren op gebieden zoals oncologie, cardiovasculaire en metabole ziekten, en ademhalingsziekten, terwijl ze ook samenwerken met toonaangevende onderzoeksinstellingen om innovatie te stimuleren.</t>
  </si>
  <si>
    <t>ATHLON CAR LEASE BELGIUM</t>
  </si>
  <si>
    <t>0425.260.272</t>
  </si>
  <si>
    <t>BE0425.260.272</t>
  </si>
  <si>
    <t>https://www.be.athlon.com</t>
  </si>
  <si>
    <t>Peutiesesteenweg</t>
  </si>
  <si>
    <t>Atlas Copco Airpower</t>
  </si>
  <si>
    <t>0403.992.231</t>
  </si>
  <si>
    <t>BE0403.992.231</t>
  </si>
  <si>
    <t>ptsuk.support@atlascopco.com</t>
  </si>
  <si>
    <t>+31 800 181085</t>
  </si>
  <si>
    <t>https://www.atlascopco.com</t>
  </si>
  <si>
    <t>Atlas Copco Group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</si>
  <si>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Wilrijk</t>
  </si>
  <si>
    <t>Boomsesteenweg</t>
  </si>
  <si>
    <t>ATLAS COPCO RENTAL EUROPE</t>
  </si>
  <si>
    <t>0452.503.614</t>
  </si>
  <si>
    <t>BE0452.503.614</t>
  </si>
  <si>
    <t>https://www.atlascopco.com/</t>
  </si>
  <si>
    <t>Atlas Copco is een wereldwijd toonaangevende leverancier van duurzame productiviteitsoplossingen, die innovatieve compressoren, vacuümsystemen, luchtreinigingssystemen, bouwmaterieel, elektrisch gereedschap en montagesystemen aanbiedt om klanten te helpen hun productiviteit te verbeteren.</t>
  </si>
  <si>
    <t>Boom</t>
  </si>
  <si>
    <t>1 F</t>
  </si>
  <si>
    <t>AURUBIS BEERSE</t>
  </si>
  <si>
    <t>0403.075.580</t>
  </si>
  <si>
    <t>BE0403.075.580</t>
  </si>
  <si>
    <t>socialmedia@aurubis.com</t>
  </si>
  <si>
    <t>+49 40 78830</t>
  </si>
  <si>
    <t>https://www.metallo.com</t>
  </si>
  <si>
    <t>Aurubis Beerse NV is een recyclingbedrijf dat deel uitmaakt van de Aurubis Groep, die bekend staat om haar efficiënte, duurzame en geïntegreerde smelternetwerk. Ze zijn gespecialiseerd in metaalrecycling en bieden een breed scala aan producten en diensten aan, waaronder koperproducten, recyclingtechnologie, zwavelzuur en meer.</t>
  </si>
  <si>
    <t>Beerse</t>
  </si>
  <si>
    <t>Nieuwe dreef</t>
  </si>
  <si>
    <t>AURUBIS OLEN</t>
  </si>
  <si>
    <t>0873.533.993</t>
  </si>
  <si>
    <t>BE0873.533.993</t>
  </si>
  <si>
    <t>development-olen@aurubis.com</t>
  </si>
  <si>
    <t>+32 14 24 33 57</t>
  </si>
  <si>
    <t>https://www.aurubis.com/</t>
  </si>
  <si>
    <t>Aurubis Olen nv maakt deel uit van de Aurubis Groep en is gespecialiseerd in de productie van koperanodes, koperkathodes, Aurubis Rod, Aurubis Foxrod en Aurubis Bars &amp; Profiles. Ze zijn een belangrijke speler in de internationale grondstoffenindustrie en streven naar een duurzame en innovatieve toekomst in de koperproductie.</t>
  </si>
  <si>
    <t>Olen</t>
  </si>
  <si>
    <t>Watertorenstraat</t>
  </si>
  <si>
    <t>AUTO 5</t>
  </si>
  <si>
    <t>0447.265.812</t>
  </si>
  <si>
    <t>BE0447.265.812</t>
  </si>
  <si>
    <t>+32 2 352 05 60</t>
  </si>
  <si>
    <t>https://www.auto5.be/</t>
  </si>
  <si>
    <t>Auto 5 sinds 2002 onderdeel van de Mobivia Groep, is een toonaangevende aanbieder van automotive diensten in België. Ze bieden een breed scala aan automotive accessoires, onderhoud, mechanica en oplossingen voor zachte mobiliteit, met als doel mobiliteit weer plezierig te maken.</t>
  </si>
  <si>
    <t>Boulevard Paepsem 20, 1070 Anderlecht</t>
  </si>
  <si>
    <t>Boulevard Paepsem</t>
  </si>
  <si>
    <t>Detailhandel in motorvoertuigen - Reparatie en onderhoud van voertuigen</t>
  </si>
  <si>
    <t>Autogrill België</t>
  </si>
  <si>
    <t>0414.555.036</t>
  </si>
  <si>
    <t>BE0414.555.036</t>
  </si>
  <si>
    <t>customerexperience@autogrill.net</t>
  </si>
  <si>
    <t>+32 3 206 93 10</t>
  </si>
  <si>
    <t>http://jobs.autogrill.be</t>
  </si>
  <si>
    <t>Autogrill is een toonaangevende aanbieder van voedsel- en drankdiensten voor reizigers, actief op verschillende locaties zoals luchthavens, snelwegen, treinstations en culturele faciliteiten. Met een breed scala aan internationale en lokale merken biedt Autogrill een uitzonderlijke eetervaring aan haar klanten.</t>
  </si>
  <si>
    <t>Luchthaven Brussel Nationaal</t>
  </si>
  <si>
    <t>Horeca - Hotels - Restaurants</t>
  </si>
  <si>
    <t>Autoveiligheid</t>
  </si>
  <si>
    <t>0400.824.586</t>
  </si>
  <si>
    <t>BE0400.824.586</t>
  </si>
  <si>
    <t>birte@re-boot.be</t>
  </si>
  <si>
    <t>+32 78 05 90 42</t>
  </si>
  <si>
    <t>https://www.gocavlaanderen.be</t>
  </si>
  <si>
    <t>Autoveiligheid is een onafhankelijk platform dat zich richt op netwerken, expertiseontwikkeling, gegevensuitwisseling en training voor de voertuiginspectie- en rijbewijssector. Ze vertegenwoordigen de belangen van hun lidbedrijven en zorgen voor maatschappelijk verantwoorde mobiliteit en verkeersveiligheid.</t>
  </si>
  <si>
    <t>AVA - PAPIERWAREN</t>
  </si>
  <si>
    <t>0404.754.274</t>
  </si>
  <si>
    <t>BE0404.754.274</t>
  </si>
  <si>
    <t>info@ava.be</t>
  </si>
  <si>
    <t>+32 3 710 52 50</t>
  </si>
  <si>
    <t>https://www.ava.be</t>
  </si>
  <si>
    <t>ava is een feestexpert die een breed scala aan papierwaren, feestartikelen en kantoorproducten aanbiedt om een vleugje magie toe te voegen aan elke speciale gelegenheid. Ze bieden ook gepersonaliseerde wenskaarten en exclusieve cadeaus om elke viering onvergetelijk te maken.</t>
  </si>
  <si>
    <t>Kapelanielaan 6, 9140 Temse</t>
  </si>
  <si>
    <t>Kapelanielaan</t>
  </si>
  <si>
    <t>Groothandel in kantoorbenodigdheden - Groothandel in papier</t>
  </si>
  <si>
    <t>AVERY DENNISON BELGIE</t>
  </si>
  <si>
    <t>0414.794.368</t>
  </si>
  <si>
    <t>BE0414.794.368</t>
  </si>
  <si>
    <t>https://medical.averydennison.com</t>
  </si>
  <si>
    <t>AVERY DENNISON BELGIE is een wereldwijd bedrijf dat gespecialiseerd is in kleeftechnologieën voor medische toepassingen. Met meer dan 45 jaar expertise bieden zij op maat gemaakte oplossingen en werken zij samen met marktleiders in de gezondheidszorg om innovatieve medische apparaten van concept tot voltooiing te brengen.</t>
  </si>
  <si>
    <t>Tieblokkenlaan</t>
  </si>
  <si>
    <t>Aviapartner Belgium</t>
  </si>
  <si>
    <t>0404.529.392</t>
  </si>
  <si>
    <t>BE0404.529.392</t>
  </si>
  <si>
    <t>bewerbung.dus@aviapartner.aero</t>
  </si>
  <si>
    <t>+32 2 752 05 53</t>
  </si>
  <si>
    <t>https://aviapartner.aero</t>
  </si>
  <si>
    <t>AviaPartner biedt een uitgebreid netwerk van diensten op verschillende Europese luchthavens, met de nadruk op kwaliteit en klanttevredenheid. Ze leveren oplossingen voor zowel passagiers als luchtvaartmaatschappijen, waardoor de reiservaring wordt verbeterd.</t>
  </si>
  <si>
    <t>Luchthaven Brussel Nationaal zn, 1930 Zaventem</t>
  </si>
  <si>
    <t>zn</t>
  </si>
  <si>
    <t>Luchthaven - Luchtverkeersleiding - Luchtvracht</t>
  </si>
  <si>
    <t>Axalta Coating Systems Belgium</t>
  </si>
  <si>
    <t>0844.220.989</t>
  </si>
  <si>
    <t>BE0844.220.989</t>
  </si>
  <si>
    <t>dpo-data-protection-officer@axalta.com</t>
  </si>
  <si>
    <t>+32 16 46 46 40</t>
  </si>
  <si>
    <t>https://axalta.com</t>
  </si>
  <si>
    <t>Axalta is een wereldwijd coatingsbedrijf dat innovatieve en duurzame oplossingen biedt voor verschillende sectoren, waaronder mobiliteit en industriële toepassingen. Met meer dan 150 jaar ervaring bedient Axalta meer dan 100.000 klanten wereldwijd met hoogwaardige coatings en technologieën.</t>
  </si>
  <si>
    <t>Geerdegem-Schonenberg</t>
  </si>
  <si>
    <t>AXI</t>
  </si>
  <si>
    <t>0407.653.980</t>
  </si>
  <si>
    <t>BE0407.653.980</t>
  </si>
  <si>
    <t>info@axi.be</t>
  </si>
  <si>
    <t>+32 3 860 40 00</t>
  </si>
  <si>
    <t>https://www.axi.be</t>
  </si>
  <si>
    <t>AXI NV AXI SA is een ICT-partner die investeert in het succes van organisaties, en biedt een breed scala aan oplossingen en diensten voor de uitdagingen van morgen.</t>
  </si>
  <si>
    <t>Willebroek</t>
  </si>
  <si>
    <t>2830</t>
  </si>
  <si>
    <t>Molenweg 107, 2830 Willebroek</t>
  </si>
  <si>
    <t>Molenweg</t>
  </si>
  <si>
    <t>107</t>
  </si>
  <si>
    <t>AXXES</t>
  </si>
  <si>
    <t>0462.721.177</t>
  </si>
  <si>
    <t>BE0462.721.177</t>
  </si>
  <si>
    <t>info@axxes.com</t>
  </si>
  <si>
    <t>+32 3 234 99 58</t>
  </si>
  <si>
    <t>https://www.axxes.com</t>
  </si>
  <si>
    <t>AXXES NV is een full-service IT-adviesorganisatie die flexibele en hoogwaardige technische oplossingen biedt op het gebied van softwareontwikkeling, kwaliteitsborging, infrastructuur, DevOps, cloudoplossingen, architectuur en projectmanagement. Met meer dan 400 ervaren IT-consultants leveren zij expertise om de projecten van klanten te realiseren.</t>
  </si>
  <si>
    <t>Entrepotkaai 10A, 2000 Antwerpen</t>
  </si>
  <si>
    <t>Entrepotkaai</t>
  </si>
  <si>
    <t>10A</t>
  </si>
  <si>
    <t>Computer consultancy - Ontwikkeling van software</t>
  </si>
  <si>
    <t>AZO</t>
  </si>
  <si>
    <t>0454.487.659</t>
  </si>
  <si>
    <t>BE0454.487.659</t>
  </si>
  <si>
    <t>info@rcprocess.se</t>
  </si>
  <si>
    <t>+32 3 250 16 00</t>
  </si>
  <si>
    <t>https://www.azo.be</t>
  </si>
  <si>
    <t>AZO is wereldwijd marktleider in de productie van automatiseringsmachines, gespecialiseerd in de automatische behandeling van bulkgoederen en vloeistoffen. Ze bieden complete turnkey-systemen voor fabrieksconstructie, procesengineering en proces-IT, en bieden betrouwbare oplossingen voor industrieën zoals voeding, farmaceutica, chemie en kunststoffen.</t>
  </si>
  <si>
    <t>Katwilgweg</t>
  </si>
  <si>
    <t>Groothandel in machines en apparatuur</t>
  </si>
  <si>
    <t>BALTA INDUSTRIES</t>
  </si>
  <si>
    <t>0441.533.409</t>
  </si>
  <si>
    <t>BE0441.533.409</t>
  </si>
  <si>
    <t>webinfo@baltagroup.com</t>
  </si>
  <si>
    <t>+90 276 266 77 40</t>
  </si>
  <si>
    <t>https://orient.balta.com.tr</t>
  </si>
  <si>
    <t>BALTA INDUSTRIES is een professioneel, klantgericht bedrijf dat uitblinkt in de productie van tapijten en vloerkleden voor residentieel en commercieel gebruik, evenals non-woven textiel voor verschillende industrieën. Het bedrijf staat bekend om zijn toewijding aan innovatie en het produceren van producten die een positieve invloed hebben op het dagelijks leven van mensen.</t>
  </si>
  <si>
    <t>Wakkensteenweg</t>
  </si>
  <si>
    <t>Productie van textiel</t>
  </si>
  <si>
    <t>Baltimore Aircoil International</t>
  </si>
  <si>
    <t>0434.839.320</t>
  </si>
  <si>
    <t>BE0434.839.320</t>
  </si>
  <si>
    <t>info@baltimoreaircoil.eu</t>
  </si>
  <si>
    <t>+32 15 25 77 00</t>
  </si>
  <si>
    <t>https://www.baltimoreaircoil.eu</t>
  </si>
  <si>
    <t>Baltimore Aircoil International is een wereldwijde fabrikant die gespecialiseerd is in energiebesparende verdampingskoeling apparatuur, warmtewisselaars en diensten. Met meer dan 100.000 installaties en meer dan 100 patenten, zijn zij een betrouwbare leider in de industrie.</t>
  </si>
  <si>
    <t>Hallaar</t>
  </si>
  <si>
    <t>2220</t>
  </si>
  <si>
    <t>Industriepark ZN, 2220 Hallaar</t>
  </si>
  <si>
    <t>Industriepark</t>
  </si>
  <si>
    <t>ZN</t>
  </si>
  <si>
    <t>BARCO</t>
  </si>
  <si>
    <t>0473.191.041</t>
  </si>
  <si>
    <t>BE0473.191.041</t>
  </si>
  <si>
    <t>ann.bouckaert@barco.com</t>
  </si>
  <si>
    <t>+32 477 75 01 13</t>
  </si>
  <si>
    <t>https://www.barco.com/en</t>
  </si>
  <si>
    <t>Barco Nv is een bedrijf dat indrukwekkende visualisatie en innovatieve samenwerkingsoplossingen biedt voor professionele zorg, bedrijfs- en entertainmentomgevingen.</t>
  </si>
  <si>
    <t>President Kennedypark</t>
  </si>
  <si>
    <t>Barry Callebaut Manufacturing Halle</t>
  </si>
  <si>
    <t>0807.893.006</t>
  </si>
  <si>
    <t>BE0807.893.006</t>
  </si>
  <si>
    <t>headoffice@barry-callebaut.com</t>
  </si>
  <si>
    <t>+1 312 329 7679</t>
  </si>
  <si>
    <t>https://www.barry-callebaut.com/</t>
  </si>
  <si>
    <t>BCMH is de wereldwijde toonaangevende fabrikant van hoogwaardige chocolade- en cacaoproducten. Het bedrijf biedt een uitgebreid scala aan diensten, van het inkopen van cacaobonen tot het produceren van fijne chocolade voor verschillende sectoren van de voedingsindustrie. BCMH zet zich in om duurzame chocolade tegen 2025 de norm te maken.</t>
  </si>
  <si>
    <t>Brusselsesteenweg 450, 1500 Halle</t>
  </si>
  <si>
    <t>450</t>
  </si>
  <si>
    <t>BASF Antwerpen</t>
  </si>
  <si>
    <t>0404.754.472</t>
  </si>
  <si>
    <t>BE0404.754.472</t>
  </si>
  <si>
    <t>communicatiedienst@basf.com</t>
  </si>
  <si>
    <t>+32 3 561 21 11</t>
  </si>
  <si>
    <t>https://www.basf.com/be</t>
  </si>
  <si>
    <t>BASF SE creëert chemie voor een duurzame toekomst, met de nadruk op economisch succes naast milieubescherming en sociale verantwoordelijkheid in verschillende sectoren. Hun diverse portfolio omvat chemicaliën, materialen en agrarische oplossingen.</t>
  </si>
  <si>
    <t>0404.754.571</t>
  </si>
  <si>
    <t>BE0404.754.571</t>
  </si>
  <si>
    <t>info@bayer.com</t>
  </si>
  <si>
    <t>+32 2 535 63 11</t>
  </si>
  <si>
    <t>https://www.bayer.com</t>
  </si>
  <si>
    <t>Bayer AG is een bedrijf dat medische zorg verleent.</t>
  </si>
  <si>
    <t>Kouterveldstraat</t>
  </si>
  <si>
    <t>7A</t>
  </si>
  <si>
    <t>Groothandel in chemische producten - Groothandel in farmaceutische producten - Vervaardiging van chemische producten</t>
  </si>
  <si>
    <t>Bayer Agriculture</t>
  </si>
  <si>
    <t>0460.474.539</t>
  </si>
  <si>
    <t>BE0460.474.539</t>
  </si>
  <si>
    <t>www.bayer.be</t>
  </si>
  <si>
    <t>BDO BELGIUM</t>
  </si>
  <si>
    <t>0407.716.932</t>
  </si>
  <si>
    <t>BE0407.716.932</t>
  </si>
  <si>
    <t>benoit.gotti@bdo.be</t>
  </si>
  <si>
    <t>+32 497 86 25 81</t>
  </si>
  <si>
    <t>www.bdo.be</t>
  </si>
  <si>
    <t>BDO is een bedrijfsadvies- en dienstverleningsbedrijf dat een breed scala aan expertise biedt, waaronder audit en assurance, boekhouding en rapportage, belasting en juridische zaken, en adviesdiensten. Ze hebben een sterk internationaal netwerk en werken samen met klanten in verschillende sectoren zoals automotive en mobiliteit, financiële dienstverlening, gezondheidszorg, productie, transport en logistiek, en meer.</t>
  </si>
  <si>
    <t>Da Vincilaan</t>
  </si>
  <si>
    <t>Belgacom International Carrier Services</t>
  </si>
  <si>
    <t>0866.977.981</t>
  </si>
  <si>
    <t>BE0866.977.981</t>
  </si>
  <si>
    <t>info@bics.com</t>
  </si>
  <si>
    <t>+32 2 547 52 10</t>
  </si>
  <si>
    <t>www.bics.com</t>
  </si>
  <si>
    <t>BICS is een wereldwijd telecommunicatiebedrijf dat mensen, applicaties en apparaten wereldwijd met elkaar verbindt. Ze bieden een breed scala aan diensten, waaronder 5G, berichtenverkeer, spraak, fraudepreventie en geavanceerde analyses om digitale transformatie en bedrijfscommunicatie te ondersteunen.</t>
  </si>
  <si>
    <t>Schaerbeek</t>
  </si>
  <si>
    <t>Koning AlbertII laan 27, 1030 Schaerbeek</t>
  </si>
  <si>
    <t>Koning AlbertII laan</t>
  </si>
  <si>
    <t>27</t>
  </si>
  <si>
    <t>Telecommunicatie</t>
  </si>
  <si>
    <t>BelGaN</t>
  </si>
  <si>
    <t>0477.511.994</t>
  </si>
  <si>
    <t>BE0477.511.994</t>
  </si>
  <si>
    <t>info@belgan.com</t>
  </si>
  <si>
    <t>+32 55 33 22 11</t>
  </si>
  <si>
    <t>https://www.belgan.com</t>
  </si>
  <si>
    <t>BelGaN is een GaN foundry die zich richt op het ontwikkelen en produceren van innovatieve en hoogwaardige GaN halfgeleider technologieën voor verschillende industrieën, waaronder de auto-, industriële en medische sector, met als doel een groenere en energiezuinigere wereld te creëren.</t>
  </si>
  <si>
    <t>Oudenaarde</t>
  </si>
  <si>
    <t>9700</t>
  </si>
  <si>
    <t>Westerring 15, 9700 Oudenaarde</t>
  </si>
  <si>
    <t>Westerring</t>
  </si>
  <si>
    <t>Vervaardiging van computers of elektronica</t>
  </si>
  <si>
    <t>BELORTA</t>
  </si>
  <si>
    <t>0848.973.395</t>
  </si>
  <si>
    <t>BE0848.973.395</t>
  </si>
  <si>
    <t>info@belorta.be</t>
  </si>
  <si>
    <t>+32 15 55 11 11</t>
  </si>
  <si>
    <t>https://belorta.be</t>
  </si>
  <si>
    <t>BelOrta is een coöperatieve groente- en fruitveiling die meer dan 1.300 actieve telers samenbrengt om een breed scala aan verse producten aan te bieden, van conventioneel tot biologisch, geteeld volgens strenge normen. Ze streven ernaar om het genot van het proeven van lokaal geteelde groenten en fruit centraal te stellen.</t>
  </si>
  <si>
    <t>Mechelsesteenweg</t>
  </si>
  <si>
    <t>Groothandel in voedingsmiddelen - Verwerking van fruit - Verwerking van groenten</t>
  </si>
  <si>
    <t>0419.725.928</t>
  </si>
  <si>
    <t>BE0419.725.928</t>
  </si>
  <si>
    <t>+32 78 15 77 67</t>
  </si>
  <si>
    <t>https://bergerat-used.com</t>
  </si>
  <si>
    <t>Overijse</t>
  </si>
  <si>
    <t>BESIX Infra</t>
  </si>
  <si>
    <t>0406.922.918</t>
  </si>
  <si>
    <t>BE0406.922.918</t>
  </si>
  <si>
    <t>besixinfra@besix.com</t>
  </si>
  <si>
    <t>+32 3 253 01 76</t>
  </si>
  <si>
    <t>https://www.besixinfra.com</t>
  </si>
  <si>
    <t>BESIX Infra is een toonaangevende aannemer gespecialiseerd in infrastructuur- en wegenwerken, die zowel publieke als private klanten bedient op de Vlaamse en Brusselse markten. Ze staan bekend om hun expertise in wegenbouw, rioleringsinstallatie, milieusanering en de aanleg van openbare ruimtes.</t>
  </si>
  <si>
    <t>Schelle</t>
  </si>
  <si>
    <t>2627</t>
  </si>
  <si>
    <t>Steenwinkelstraat 640, 2627 Schelle</t>
  </si>
  <si>
    <t>Steenwinkelstraat</t>
  </si>
  <si>
    <t>640</t>
  </si>
  <si>
    <t>Bouw van infrastructuur</t>
  </si>
  <si>
    <t>BESIX Unitec</t>
  </si>
  <si>
    <t>0404.627.679</t>
  </si>
  <si>
    <t>BE0404.627.679</t>
  </si>
  <si>
    <t>info.unitec@besix.com</t>
  </si>
  <si>
    <t>+32 3 610 10 00</t>
  </si>
  <si>
    <t>https://www.besixunitec.com</t>
  </si>
  <si>
    <t>BESIX Unitec biedt complete oplossingen voor netwerken in nutsvoorzieningen en telecom, technische infrastructuur langs wegen, spoorwegen, waterwegen en in tunnels, evenals elektrotechnische installaties voor industriële machinebouw.</t>
  </si>
  <si>
    <t>Bouw - Bouw van infrastructuur - Elektrische installatiewerkzaamheden - Groothandel in bouwproducten - Woningbouw</t>
  </si>
  <si>
    <t>Betcenter Group</t>
  </si>
  <si>
    <t>0877.184.856</t>
  </si>
  <si>
    <t>BE0877.184.856</t>
  </si>
  <si>
    <t>bewerbung@gauselmann.de</t>
  </si>
  <si>
    <t>+49 5772 49345</t>
  </si>
  <si>
    <t>https://gauselmann.de</t>
  </si>
  <si>
    <t>Merkur Group Karriere is een door een familie gerund entertainmentbedrijf dat gamingervaringen biedt via casino's, sportweddenschappen en online gamingplatforms. Ze ontwikkelen en produceren ook elektronische gamingapparaten.</t>
  </si>
  <si>
    <t>Leopoldplein</t>
  </si>
  <si>
    <t>Gokken</t>
  </si>
  <si>
    <t>BIOBEST GROUP</t>
  </si>
  <si>
    <t>0893.948.337</t>
  </si>
  <si>
    <t>BE0893.948.337</t>
  </si>
  <si>
    <t>info@biobestgroup.com</t>
  </si>
  <si>
    <t>https://www.biobestgroup.com</t>
  </si>
  <si>
    <t>Oevel</t>
  </si>
  <si>
    <t>2260</t>
  </si>
  <si>
    <t>Ilse Velden 18, 2260 Oevel</t>
  </si>
  <si>
    <t>Ilse Velden</t>
  </si>
  <si>
    <t>Onderzoek en ontwikkeling in de biotechnologie</t>
  </si>
  <si>
    <t>Black &amp; Decker Limited</t>
  </si>
  <si>
    <t>0467.071.826</t>
  </si>
  <si>
    <t>BE0467.071.826</t>
  </si>
  <si>
    <t>bart.vanrenne@sbdinc.com</t>
  </si>
  <si>
    <t>+32 2 402 02 30</t>
  </si>
  <si>
    <t>Tessenderlo</t>
  </si>
  <si>
    <t>Kanaalweg</t>
  </si>
  <si>
    <t>BLECKMANN  BELGIË NV</t>
  </si>
  <si>
    <t>0424.797.345</t>
  </si>
  <si>
    <t>BE0424.797.345</t>
  </si>
  <si>
    <t>dorota.tankink@bleckmann.com</t>
  </si>
  <si>
    <t>+32 9 338 54 54</t>
  </si>
  <si>
    <t>www.bleckmann.com</t>
  </si>
  <si>
    <t>Bleckmann is een logistiek en fulfilment bedrijf dat een breed scala aan diensten aanbiedt, waaronder vrachtvervoer, circulaire oplossingen en distributie voor verschillende industrieën.</t>
  </si>
  <si>
    <t>Kruisem</t>
  </si>
  <si>
    <t>9770</t>
  </si>
  <si>
    <t>Industriezone 6/ C000, 9770 Kruisem</t>
  </si>
  <si>
    <t>Industriezone</t>
  </si>
  <si>
    <t>Goederenvervoer - Goederenvervoer over de weg - Opslag</t>
  </si>
  <si>
    <t>BMB BOUWMATERIALEN</t>
  </si>
  <si>
    <t>0421.683.744</t>
  </si>
  <si>
    <t>BE0421.683.744</t>
  </si>
  <si>
    <t>info@bmb-bouwmaterialen.be</t>
  </si>
  <si>
    <t>+32 11 25 11 94</t>
  </si>
  <si>
    <t>https://www.bmb-bouwmaterialen.be</t>
  </si>
  <si>
    <t>BMB BOUWMATERIALEN is een toonaangevende leverancier van bouwmaterialen en tegels, met een breed scala aan producten voor bouwprojecten, waaronder dakbedekking, pleisterwerk, hout en geventileerde gevels. Met een sterk en ervaren team bieden zij professioneel advies en maatwerk om aan de behoeften van hun klanten te voldoen.</t>
  </si>
  <si>
    <t>D'Herbouvillekaai 50, 2020 Antwerpen</t>
  </si>
  <si>
    <t>D'Herbouvillekaai</t>
  </si>
  <si>
    <t>BMW Belgium Luxembourg</t>
  </si>
  <si>
    <t>0413.533.863</t>
  </si>
  <si>
    <t>BE0413.533.863</t>
  </si>
  <si>
    <t>https://www.bmw.be</t>
  </si>
  <si>
    <t>BMW Group is een toonaangevende premium fabrikant van auto's en motoren, met vier merken waaronder BMW, MINI, Rolls-Royce en BMW Motorrad. Ze bieden ook premium financiële en mobiliteitsdiensten aan, met een wereldwijd verkoopnetwerk in meer dan 140 landen.</t>
  </si>
  <si>
    <t>Bornem</t>
  </si>
  <si>
    <t>Lodderstraat</t>
  </si>
  <si>
    <t>BOFROST ZENTRALE BELGIEN</t>
  </si>
  <si>
    <t>0480.369.536</t>
  </si>
  <si>
    <t>BE0480.369.536</t>
  </si>
  <si>
    <t>service@bofrost.be</t>
  </si>
  <si>
    <t>+32 16 74 08 00</t>
  </si>
  <si>
    <t>https://www.bofrost.be</t>
  </si>
  <si>
    <t>Bofrost België biedt een breed scala aan diepvriesproducten, waaronder ijs, kant-en-klaar maaltijden, vis, groenten en meer. Klanten kunnen eenvoudig bestellen via hun webshop en profiteren van een welkomstkorting van EUR 10.</t>
  </si>
  <si>
    <t>Wingepark 27d, 3110 Rotselaar</t>
  </si>
  <si>
    <t>27d</t>
  </si>
  <si>
    <t>Productie van bevroren fruit en groenten</t>
  </si>
  <si>
    <t>Bolloré Logistics Belgium</t>
  </si>
  <si>
    <t>0408.195.103</t>
  </si>
  <si>
    <t>BE0408.195.103</t>
  </si>
  <si>
    <t>beanr@bollore.com</t>
  </si>
  <si>
    <t>+32 2 752 22 11</t>
  </si>
  <si>
    <t>https://www.bollore-logistics.com</t>
  </si>
  <si>
    <t>Bolloré Logistics  is een dochteronderneming van Bolloré, een wereldleider op het gebied van transport en logistiek. Met een krachtig netwerk dat zich uitstrekt over 109 landen en een team van meer dan 19.500 professionals, bieden zij een breed scala aan diensten aan, waaronder internationaal transport, douane, supply chain management en industriële projecten.</t>
  </si>
  <si>
    <t>Italiëlei</t>
  </si>
  <si>
    <t>Goederenvervoer - Opslag</t>
  </si>
  <si>
    <t>BOMA</t>
  </si>
  <si>
    <t>0422.029.182</t>
  </si>
  <si>
    <t>BE0422.029.182</t>
  </si>
  <si>
    <t>mbierebeeck@boma.be</t>
  </si>
  <si>
    <t>+32 11 27 93 93</t>
  </si>
  <si>
    <t>https://www.boma.be</t>
  </si>
  <si>
    <t>BOMA NV is een stabiel groeiend bedrijf dat gespecialiseerd is in groothandelsdistributie van professionele schoonmaakmaterialen, producten en machines, en het bieden van training op alle aspecten van schoonmaken.</t>
  </si>
  <si>
    <t>Noorderlaan</t>
  </si>
  <si>
    <t>Groothandel in chemische producten</t>
  </si>
  <si>
    <t>BOREALIS POLYMERS</t>
  </si>
  <si>
    <t>0457.665.893</t>
  </si>
  <si>
    <t>BE0457.665.893</t>
  </si>
  <si>
    <t>ria.dillen@borealisgroup.com</t>
  </si>
  <si>
    <t>+32 15 47 97 11</t>
  </si>
  <si>
    <t>https://borealisgroup.com</t>
  </si>
  <si>
    <t>Borealis AG is een toonaangevende leverancier van geavanceerde en duurzame polyolefine-oplossingen, met de focus op innovatieve kunststoffen, chemicaliën en meststoffen die inspelen op wereldwijde uitdagingen zoals klimaatverandering en afval. Het bedrijf zet zich in voor het creëren van een circulaire economie door middel van zijn recyclinginitiatieven en hoogwaardige producten in verschillende sectoren.</t>
  </si>
  <si>
    <t>Paal</t>
  </si>
  <si>
    <t>3583</t>
  </si>
  <si>
    <t>Industrieweg 148, 3583 Paal</t>
  </si>
  <si>
    <t>148</t>
  </si>
  <si>
    <t>BOSCH THERMOTECHNOLOGY</t>
  </si>
  <si>
    <t>0403.598.687</t>
  </si>
  <si>
    <t>BE0403.598.687</t>
  </si>
  <si>
    <t>patrick.dekeersmaecker@be.bosch.com</t>
  </si>
  <si>
    <t>+32 15 46 56 00</t>
  </si>
  <si>
    <t>https://bosch-thermotechnology.com</t>
  </si>
  <si>
    <t>Bosch Lietuva is een toonaangevende Europese aanbieder van slimme, duurzame en energie-efficiënte oplossingen voor verwarming, koeling, comfort en proceswarmte. Ze bieden baanbrekende oplossingen en diensten voor gebouwen, openbare instellingen, energieleveranciers, commerciële en industriële sectoren.</t>
  </si>
  <si>
    <t>Zandvoortstraat</t>
  </si>
  <si>
    <t>Installatie van verwarming</t>
  </si>
  <si>
    <t>BPC Group</t>
  </si>
  <si>
    <t>0425.342.624</t>
  </si>
  <si>
    <t>BE0425.342.624</t>
  </si>
  <si>
    <t>info@bpcgroup.be</t>
  </si>
  <si>
    <t>+32 2 663 60 00</t>
  </si>
  <si>
    <t>www.bpcgroup.be</t>
  </si>
  <si>
    <t>BPC Group is een belangrijke speler in de bouwsector, gespecialiseerd in de bouw en renovatie van projecten van alle groottes voor zowel de particuliere als de publieke markt. Met meer dan 150 jaar ervaring richt het bedrijf zich op duurzame oplossingen en operationele uitmuntendheid.</t>
  </si>
  <si>
    <t>Oudergem</t>
  </si>
  <si>
    <t>Av. Edmond Van Nieuwenhuyse 30, 1160 Oudergem</t>
  </si>
  <si>
    <t>Av. Edmond Van Nieuwenhuyse</t>
  </si>
  <si>
    <t>Bouw - Bouw van infrastructuur - Bouw van kantoorgebouwen</t>
  </si>
  <si>
    <t>BRANTANO</t>
  </si>
  <si>
    <t>0432.980.383</t>
  </si>
  <si>
    <t>BE0432.980.383</t>
  </si>
  <si>
    <t>service@vanharen.be</t>
  </si>
  <si>
    <t>+32 71 68 65 73</t>
  </si>
  <si>
    <t>https://www.brantano.co.uk</t>
  </si>
  <si>
    <t>Erembodegem</t>
  </si>
  <si>
    <t>Kwadelapstraat</t>
  </si>
  <si>
    <t>Detailhandel in schoenen</t>
  </si>
  <si>
    <t>BRICO BELGIUM</t>
  </si>
  <si>
    <t>0427.572.733</t>
  </si>
  <si>
    <t>BE0427.572.733</t>
  </si>
  <si>
    <t>digitalmarketing@brico.be</t>
  </si>
  <si>
    <t>+32 800 12 230</t>
  </si>
  <si>
    <t>https://www.brico.be</t>
  </si>
  <si>
    <t>Brico is een Belgische doe-het-zelf winkel die een breed scala aan producten biedt voor het ontwerpen en renoveren van huis en tuin. Het bedrijf heeft een netwerk van meer dan 143 winkels en een online winkel met meer dan 40.000 items.</t>
  </si>
  <si>
    <t>Detailhandel in bouwproducten</t>
  </si>
  <si>
    <t>BRICSYS</t>
  </si>
  <si>
    <t>0846.256.902</t>
  </si>
  <si>
    <t>BE0846.256.902</t>
  </si>
  <si>
    <t>jobs@bricsys.com</t>
  </si>
  <si>
    <t>+32 9 244 01 90</t>
  </si>
  <si>
    <t>https://www.bricsys.com</t>
  </si>
  <si>
    <t>Bricsys, part of Hexagon is een bedrijf dat BricsCAD aanbiedt, een krachtige en intuïtieve CAD-software met verschillende productniveaus, waaronder 2D-tekenen, 3D-modelleren, BIM en mechanisch ontwerpgereedschap, gericht op professionals in de techniek, architectuur, productie en meer.</t>
  </si>
  <si>
    <t>Gentbrugge</t>
  </si>
  <si>
    <t>Bellevue</t>
  </si>
  <si>
    <t>BRIDGESTONE EUROPE NV/SA</t>
  </si>
  <si>
    <t>0441.192.820</t>
  </si>
  <si>
    <t>BE0441.192.820</t>
  </si>
  <si>
    <t>facebook-de@bridgestone.eu</t>
  </si>
  <si>
    <t>+32 2 714 67 00</t>
  </si>
  <si>
    <t>https://www.bridgestone.be</t>
  </si>
  <si>
    <t>Bridgestone is de regionale Strategische Business Unit van Bridgestone Corporation, een wereldleider in premium banden en duurzame mobiliteitsoplossingen, actief in Europa, het Midden-Oosten en Afrika. Ze bieden een divers portfolio van premium banden, bandentechnologieën en geavanceerde mobiliteitsoplossingen, met als doel sociale en klantwaarde te bieden als een duurzaam bedrijf voor oplossingen.</t>
  </si>
  <si>
    <t>Da Vincilaan 1, 1930 Zaventem</t>
  </si>
  <si>
    <t>Groothandel in motorvoertuigen</t>
  </si>
  <si>
    <t>Bright Plus Outsourcing Solutions</t>
  </si>
  <si>
    <t>0475.945.940</t>
  </si>
  <si>
    <t>BE0475.945.940</t>
  </si>
  <si>
    <t>info@brightplus.be</t>
  </si>
  <si>
    <t>+32 11 26 96 86</t>
  </si>
  <si>
    <t>https://www.brightplus.be/</t>
  </si>
  <si>
    <t>Bright Plus Outsourcing Solutions Vilvoorde is een gespecialiseerd wervingsbureau en selectiekantoor dat zich richt op het vinden en behouden van top meertalig talent voor verschillende sectoren, waaronder managementondersteuning, marketing, verkoop, HR, medisch, juridisch, logistiek, inkoop en facilitair. Met meer dan 25 jaar ervaring en een uitgebreide database van professionals streven zij ernaar om langetermijnpartnerschappen te ontwikkelen en begeleiding te bieden gedurende de loopbaan van hun kandidaten.</t>
  </si>
  <si>
    <t>Administratieve activiteiten</t>
  </si>
  <si>
    <t>BRU TEXTILES</t>
  </si>
  <si>
    <t>0453.835.284</t>
  </si>
  <si>
    <t>BE0453.835.284</t>
  </si>
  <si>
    <t>+32 3 451 80 00</t>
  </si>
  <si>
    <t>https://brutex.com</t>
  </si>
  <si>
    <t>BRU TEXTILES levert hoogwaardige stoffen en richt zich op continue innovatie om te voldoen aan de behoeften van professionals wereldwijd. Het bedrijf streeft ernaar een digitale leider in de sector te zijn, met de nadruk op de vereisten van de klant.</t>
  </si>
  <si>
    <t>2A</t>
  </si>
  <si>
    <t>BT Global Services Belgium</t>
  </si>
  <si>
    <t>0719.724.459</t>
  </si>
  <si>
    <t>BE0719.724.459</t>
  </si>
  <si>
    <t>https://www.globalservices.bt.com/en</t>
  </si>
  <si>
    <t>BUURTWINKELS OKAY</t>
  </si>
  <si>
    <t>0464.994.145</t>
  </si>
  <si>
    <t>BE0464.994.145</t>
  </si>
  <si>
    <t>info@colruytgroup.com</t>
  </si>
  <si>
    <t>https://colruytgroup.com</t>
  </si>
  <si>
    <t>OKAY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</si>
  <si>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Demesmaekerstraat</t>
  </si>
  <si>
    <t>C&amp;A Belgique</t>
  </si>
  <si>
    <t>0402.128.346</t>
  </si>
  <si>
    <t>BE0402.128.346</t>
  </si>
  <si>
    <t>J. Monnetlaan</t>
  </si>
  <si>
    <t>CAIROX BELGIUM</t>
  </si>
  <si>
    <t>0451.428.496</t>
  </si>
  <si>
    <t>BE0451.428.496</t>
  </si>
  <si>
    <t>sales@cairox.be</t>
  </si>
  <si>
    <t>+32 14 84 67 70</t>
  </si>
  <si>
    <t>www.cairox.be</t>
  </si>
  <si>
    <t>CAIROX BELGIUM is een toonaangevende leverancier van HVAC-producten en biedt een breed scala aan verwarmings-, ventilatie- en airconditioningoplossingen. Met een sterke aanwezigheid in België en samenwerkingen met gerenommeerde merken, leveren zij hoogwaardige producten en systemen voor luchtkwaliteitsverbetering, -beweging en -verspreiding.</t>
  </si>
  <si>
    <t>CALLENS WILLY</t>
  </si>
  <si>
    <t>0419.765.520</t>
  </si>
  <si>
    <t>BE0419.765.520</t>
  </si>
  <si>
    <t>info@callens.eu</t>
  </si>
  <si>
    <t>+32 14 54 28 60</t>
  </si>
  <si>
    <t>https://www.callens.eu</t>
  </si>
  <si>
    <t>Callens is gespecialiseerd in het leveren van thermische nutsvoorzieningen, waaronder stoom- en thermische olie-installaties, industriële luchttechnologieën en het transport van nutsvoorzieningen via industriële leidingen. Met meer dan 55 jaar ervaring bieden zij complete oplossingen voor warmte- en luchttechnologieën, waarbij zij zorgen voor de juiste temperatuur voor productieprocessen en ruimtes.</t>
  </si>
  <si>
    <t>Industrielaan</t>
  </si>
  <si>
    <t>Installatie van airconditioning - Installatie van industriële machines en gereedschappen - Installatie van ventilatie - Installatie van verwarming</t>
  </si>
  <si>
    <t>CAPGEMINI BELGIUM</t>
  </si>
  <si>
    <t>0407.184.521</t>
  </si>
  <si>
    <t>BE0407.184.521</t>
  </si>
  <si>
    <t>career.nl@capgemini.com</t>
  </si>
  <si>
    <t>+32 2 622 33 00</t>
  </si>
  <si>
    <t>https://www.capgemini.com</t>
  </si>
  <si>
    <t>Capgemini is een wereldwijde leider op het gebied van advies, technologische diensten en digitale transformatie. Ze bieden geïntegreerde oplossingen die technologie combineren met diepgaande sectorexpertise. Ze richten zich op verschillende industrieën en bieden diensten aan op gebieden zoals AI, cybersecurity en cloudbeheer.</t>
  </si>
  <si>
    <t>Computer consultancy - Informatietechnologieën en -diensten</t>
  </si>
  <si>
    <t>CAPSUGEL BELGIUM</t>
  </si>
  <si>
    <t>0400.767.772</t>
  </si>
  <si>
    <t>BE0400.767.772</t>
  </si>
  <si>
    <t>+32 3 890 05 11</t>
  </si>
  <si>
    <t>https://www.capsugel.com</t>
  </si>
  <si>
    <t>Lonza Capsules &amp; Health Ingredients is een betrouwbare zakelijke partner die gespecialiseerd is in innovatieve capsules, oplossingen voor doseringsvormen en gezondheidsingrediënten voor farmaceutische en gezondheids- en voedingsbedrijven. Ze bieden een breed scala aan capsuletechnologieën, op onderzoek gebaseerde ingrediënten en formuleringsservices om hun wereldwijde klanten te helpen de gezondheid en het welzijn van miljoenen patiënten en consumenten te verbeteren.</t>
  </si>
  <si>
    <t>CARGILL NV</t>
  </si>
  <si>
    <t>0405.546.706</t>
  </si>
  <si>
    <t>BE0405.546.706</t>
  </si>
  <si>
    <t>+32 3 540 18 00</t>
  </si>
  <si>
    <t>https://www.cargill.be</t>
  </si>
  <si>
    <t>CARGILL is een wereldwijd bedrijf met meer dan 160.000 professionals in 70 landen, gespecialiseerd in voedsel, landbouw, voeding en risicobeheer. Met een focus op innovatie en duurzaamheid helpen zij boeren om meer te groeien, zich te verbinden met bredere markten en producten te ontwikkelen die voldoen aan de behoeften van consumenten.</t>
  </si>
  <si>
    <t>Bedrijvenlaan 7-9, 2800 Mechelen</t>
  </si>
  <si>
    <t>Bedrijvenlaan</t>
  </si>
  <si>
    <t>7-9</t>
  </si>
  <si>
    <t>Productie van voedsel</t>
  </si>
  <si>
    <t>Cargill R&amp;D Centre Europe</t>
  </si>
  <si>
    <t>0479.775.163</t>
  </si>
  <si>
    <t>BE0479.775.163</t>
  </si>
  <si>
    <t>+32 2 770 94 08</t>
  </si>
  <si>
    <t>https://www.cargill.be/</t>
  </si>
  <si>
    <t>Cargill R&amp;D Centre Europe is een wereldwijd bedrijf dat jarenlange ervaring combineert met nieuwe technologieën om te fungeren als een betrouwbare partner in de voedsel-, landbouw-, financiële en industriële sectoren. Ze richten zich op het ontwikkelen van innovatieve producten, het bevorderen van voeding en het helpen van partners bij het beheersen van risico's voor een duurzame toekomst.</t>
  </si>
  <si>
    <t>Havenstraat</t>
  </si>
  <si>
    <t>CARGLASS</t>
  </si>
  <si>
    <t>0432.023.845</t>
  </si>
  <si>
    <t>BE0432.023.845</t>
  </si>
  <si>
    <t>service.consommateurs@carglass.fr</t>
  </si>
  <si>
    <t>+32 78 78 12 12</t>
  </si>
  <si>
    <t>https://www.carglass.fr</t>
  </si>
  <si>
    <t>CARGLASS is gespecialiseerd in het repareren en vervangen van autoruiten en ander voertuigglas. Wij bieden diensten aan zonder vooruitbetaling en met een levenslange garantie op alle ingrepen.</t>
  </si>
  <si>
    <t>Bilzen</t>
  </si>
  <si>
    <t>Kruisbosstraat</t>
  </si>
  <si>
    <t>Reparatie en onderhoud van voertuigen - Vervaardiging van glas</t>
  </si>
  <si>
    <t>Carpenter Engineered Foams Belgium</t>
  </si>
  <si>
    <t>0780.876.031</t>
  </si>
  <si>
    <t>BE0780.876.031</t>
  </si>
  <si>
    <t>+32 2 282 00 50</t>
  </si>
  <si>
    <t>https://recticelflexiblefoams.com</t>
  </si>
  <si>
    <t>Carpenter Engineered Foams Belgium is een wereldwijd bedrijf dat gespecialiseerd is in schuimproducten en een breed scala aan op maat gemaakte oplossingen en innovaties biedt in verschillende marktsegmenten. Met een sterke focus op duurzaamheid en een wereldwijd netwerk van productielocaties en R&amp;D-centra, bieden zij betrouwbare toeleveringsketens en hoogwaardige producten.</t>
  </si>
  <si>
    <t>Culliganlaan</t>
  </si>
  <si>
    <t>2 F</t>
  </si>
  <si>
    <t>CARREFOUR BELGIUM</t>
  </si>
  <si>
    <t>0448.826.918</t>
  </si>
  <si>
    <t>BE0448.826.918</t>
  </si>
  <si>
    <t>+32 2 729 21 11</t>
  </si>
  <si>
    <t>https://carrefour.be</t>
  </si>
  <si>
    <t>Carrefour is een retail media- en performanceplatform dat tot doel heeft klantbelevingen te verbeteren door gepersonaliseerde oplossingen te bieden voor partnerbedrijven. Ze maken gebruik van technologie van marktleiders zoals Criteo, Google en LiveRamp om retailgegevens, marketingcampagnes en merkbekendheid te optimaliseren.</t>
  </si>
  <si>
    <t>10K+</t>
  </si>
  <si>
    <t>CASTROL BELGIUM</t>
  </si>
  <si>
    <t>0757.677.886</t>
  </si>
  <si>
    <t>BE0757.677.886</t>
  </si>
  <si>
    <t>+32 9 257 32 11</t>
  </si>
  <si>
    <t>https://castrol.be</t>
  </si>
  <si>
    <t>Langerbruggekaai</t>
  </si>
  <si>
    <t>CATALENT BELGIUM</t>
  </si>
  <si>
    <t>0465.935.738</t>
  </si>
  <si>
    <t>BE0465.935.738</t>
  </si>
  <si>
    <t>info@catalent.com</t>
  </si>
  <si>
    <t>+32 54 55 74 63</t>
  </si>
  <si>
    <t>https://www.catalent.com/our-locations/europe/brussels-belgium/</t>
  </si>
  <si>
    <t>Catalent biedt CDMO-diensten en innovatieve leverings-technologieën voor de ontwikkeling en productie van farmaceutische producten, biologics en consumenten gezondheidsproducten.</t>
  </si>
  <si>
    <t>Neder-Over-Heembeek</t>
  </si>
  <si>
    <t>Sint Lendriksborre 10, 1120 Neder-Over-Heembeek</t>
  </si>
  <si>
    <t>Sint Lendriksborre</t>
  </si>
  <si>
    <t>CEBEO</t>
  </si>
  <si>
    <t>0405.318.953</t>
  </si>
  <si>
    <t>BE0405.318.953</t>
  </si>
  <si>
    <t>info@cebeo.be</t>
  </si>
  <si>
    <t>+32 56 23 80 00</t>
  </si>
  <si>
    <t>https://www.cebeo.be</t>
  </si>
  <si>
    <t>CEBEO is een elektrotechnische groothandel die een breed scala aan elektrische en elektrotechnische materialen aanbiedt, waaronder verlichting, domotica, warmtepompen, ventilatie, HVAC, kabels, huishoudelijke apparaten en gereedschap. Ze bieden op maat gemaakte diensten, deskundig advies en hebben een grote voorraad van meer dan 1,9 miljoen referenties van meer dan 500 merken.</t>
  </si>
  <si>
    <t>Eugène Bekaertlaan 63, 8790 Waregem</t>
  </si>
  <si>
    <t>63</t>
  </si>
  <si>
    <t>CEGEKA GROEP</t>
  </si>
  <si>
    <t>0448.621.832</t>
  </si>
  <si>
    <t>BE0448.621.832</t>
  </si>
  <si>
    <t>info@cegeka.com</t>
  </si>
  <si>
    <t>+32 11 24 02 34</t>
  </si>
  <si>
    <t>https://www.cegeka.com</t>
  </si>
  <si>
    <t>Cegeka is een familiebedrijf dat IT-oplossingen aanbiedt en een uitgebreid scala aan diensten levert, waaronder IT-advies, cloudoplossingen en data-analyse, om organisaties te helpen gepersonaliseerde digitale ervaringen te creëren. Ze richten zich op nauwe samenwerking met klanten om innovatie en transformatie in verschillende sectoren te stimuleren.</t>
  </si>
  <si>
    <t>Kempische steenweg 307, 3500 Hasselt</t>
  </si>
  <si>
    <t>Kempische steenweg</t>
  </si>
  <si>
    <t>307</t>
  </si>
  <si>
    <t>Informatietechnologieën en -diensten</t>
  </si>
  <si>
    <t>CEGELEC</t>
  </si>
  <si>
    <t>0402.031.346</t>
  </si>
  <si>
    <t>BE0402.031.346</t>
  </si>
  <si>
    <t>privacy.veb@vinci-energies.com</t>
  </si>
  <si>
    <t>+32 3 800 51 00</t>
  </si>
  <si>
    <t>https://www.vinci-energies.be</t>
  </si>
  <si>
    <t>CEGELEC is gespecialiseerd in het integreren van transportsystemen en lijnbeheer in productiefaciliteiten, met als doel de lijnoperatie te optimaliseren en de productiecapaciteit te verhogen door de perfecte integratie van machines en transportbandsystemen.</t>
  </si>
  <si>
    <t>Bourgetlaan 42, 1130 Haren</t>
  </si>
  <si>
    <t>42</t>
  </si>
  <si>
    <t>CellCarta</t>
  </si>
  <si>
    <t>0474.654.355</t>
  </si>
  <si>
    <t>BE0474.654.355</t>
  </si>
  <si>
    <t>info@cellcarta.com</t>
  </si>
  <si>
    <t>+32 3 502 05 00</t>
  </si>
  <si>
    <t>https://cellcarta.com</t>
  </si>
  <si>
    <t>CellCarta is wereldwijd marktleider op het gebied van precisiegeneeskunde testdiensten en biedt een breed scala aan diensten aan, waaronder immunologie, histopathologie, proteomics, genomics en digitale pathologie/AI.</t>
  </si>
  <si>
    <t>Sint-Bavostraat 78, 2610 Wilrijk</t>
  </si>
  <si>
    <t>Sint-Bavostraat</t>
  </si>
  <si>
    <t>78</t>
  </si>
  <si>
    <t>Onderzoek en ontwikkeling</t>
  </si>
  <si>
    <t>Centrum voor Informatica</t>
  </si>
  <si>
    <t>0860.972.295</t>
  </si>
  <si>
    <t>BE0860.972.295</t>
  </si>
  <si>
    <t>contactcenter@cevi.be</t>
  </si>
  <si>
    <t>+32 9 264 07 01</t>
  </si>
  <si>
    <t>https://www.cevi.be/</t>
  </si>
  <si>
    <t>Centrum voor Informatica is een softwarebedrijf dat gespecialiseerd is in het leveren van op maat gemaakte software- en hardwareoplossingen voor overheidsinstanties, zoals steden, gemeenten en sociale welzijnscentra. Ze bieden geïntegreerde systemen die processen en diensten automatiseren, samen met een breed scala aan diensten, waaronder training, advies en IT-ondersteuning.</t>
  </si>
  <si>
    <t>Bisdomplein</t>
  </si>
  <si>
    <t>Ontwikkeling van software</t>
  </si>
  <si>
    <t>CERBA HEALTHCARE BELGIUM</t>
  </si>
  <si>
    <t>0419.540.638</t>
  </si>
  <si>
    <t>BE0419.540.638</t>
  </si>
  <si>
    <t>+32 2 349 67 11</t>
  </si>
  <si>
    <t>https://www.cerbahealthcare.com</t>
  </si>
  <si>
    <t>CERBA HEALTHCARE BELGIUM is een wereldwijd gezondheidsbedrijf dat gespecialiseerd is in medische biologie en innovatieve oplossingen, ter ondersteuning van zorgprofessionals en patiënten bij diagnose, preventie en precisiegeneeskunde.</t>
  </si>
  <si>
    <t>Humaniteitslaan 116, 1070 Anderlecht</t>
  </si>
  <si>
    <t>Humaniteitslaan</t>
  </si>
  <si>
    <t>116</t>
  </si>
  <si>
    <t>Certis Belchim</t>
  </si>
  <si>
    <t>0458.909.077</t>
  </si>
  <si>
    <t>BE0458.909.077</t>
  </si>
  <si>
    <t>info@certisbelchim.com</t>
  </si>
  <si>
    <t>+32 52 30 09 06</t>
  </si>
  <si>
    <t>https://certisbelchim.com</t>
  </si>
  <si>
    <t>Atlas Agricole S.A nu bekend als Belchim Crop Protection, is een betrouwbaar en innovatief bedrijf dat gespecialiseerd is in duurzame gewasbeheeroplossingen. Met een focus op het ontwikkelen van veilige en effectieve producten, bieden zij echte en haalbare oplossingen voor de landbouwsector.</t>
  </si>
  <si>
    <t>Technologielaan</t>
  </si>
  <si>
    <t>CEVA Logistics Belgium</t>
  </si>
  <si>
    <t>0437.401.407</t>
  </si>
  <si>
    <t>BE0437.401.407</t>
  </si>
  <si>
    <t>+32 2 752 99 10</t>
  </si>
  <si>
    <t>https://cevalogistics.com</t>
  </si>
  <si>
    <t>Koningin Astridlaan 12, 2830 Willebroek</t>
  </si>
  <si>
    <t>Opslag</t>
  </si>
  <si>
    <t>CG POWER SYSTEMS BELGIUM NV</t>
  </si>
  <si>
    <t>0412.527.538</t>
  </si>
  <si>
    <t>BE0412.527.538</t>
  </si>
  <si>
    <t>info@cgglobal.com</t>
  </si>
  <si>
    <t>+91 22 2423 7865</t>
  </si>
  <si>
    <t>http://www.cgglobal.com/</t>
  </si>
  <si>
    <t>CG Power Systems Belgium is wereldwijd een toonaangevende speler op het gebied van het beheer en de toepassing van elektrische energie. Het bedrijf biedt een breed scala aan elektrische producten, systemen en diensten aan voor nutsbedrijven, energieopwekking, industrieën en consumenten. Met een sterke aanwezigheid in de energie-, industriële en automatiseringssectoren staat CG bekend om zijn innovatieve oplossingen en uitgebreide productportfolio.</t>
  </si>
  <si>
    <t>Antwerpsesteenweg 167, 2800 Mechelen</t>
  </si>
  <si>
    <t>167</t>
  </si>
  <si>
    <t>CHAUSSEA BRT</t>
  </si>
  <si>
    <t>0658.867.946</t>
  </si>
  <si>
    <t>BE0658.867.946</t>
  </si>
  <si>
    <t>sav@chaussea.fr</t>
  </si>
  <si>
    <t>+32 84 41 14 35</t>
  </si>
  <si>
    <t>https://www.chaussea.com</t>
  </si>
  <si>
    <t>Chaussea is gespecialiseerd in de verkoop van schoenen voor mannen, vrouwen en kinderen via hun website Chaussea.com. Ze bieden een ruime selectie aan tegen concurrerende prijzen, met mogelijkheden voor gratis retouren en afhalen in de winkel.</t>
  </si>
  <si>
    <t>Rue Neuve 36-38, 1000 Brussel</t>
  </si>
  <si>
    <t>Rue Neuve</t>
  </si>
  <si>
    <t>36-38</t>
  </si>
  <si>
    <t>Detailhandel in schoenen - Groothandel in schoenen</t>
  </si>
  <si>
    <t>CHEOPS TECHNOLOGY</t>
  </si>
  <si>
    <t>0438.846.311</t>
  </si>
  <si>
    <t>BE0438.846.311</t>
  </si>
  <si>
    <t>info@cheops.com</t>
  </si>
  <si>
    <t>+32 2 486 13 00</t>
  </si>
  <si>
    <t>https://www.cheops.com</t>
  </si>
  <si>
    <t>CHEOPS TECHNOLOGY is een toonaangevende leverancier van IT- en bedrijfstechnologiediensten, die bedrijven helpt om concurrerend te blijven door bewezen technologieën te benutten om efficiëntie, productiviteit en aanpassingsvermogen te vergroten. Met een focus op IT-diensten, advies, beheerde diensten, cloudoplossingen en IT-personeel zorgt Cheops ervoor dat bedrijven kunnen blijven groeien zonder gehinderd te worden door verouderde technologie of ingehaald te worden door nieuwe ontwikkelingen.</t>
  </si>
  <si>
    <t>Prins Boudewijnlaan</t>
  </si>
  <si>
    <t>7B</t>
  </si>
  <si>
    <t>Computer consultancy - Informatietechnologieën en -diensten - Ontwikkeling van software</t>
  </si>
  <si>
    <t>CHEVRON PHILLIPS CHEMICALS INTERNATIONAL</t>
  </si>
  <si>
    <t>0418.159.080</t>
  </si>
  <si>
    <t>BE0418.159.080</t>
  </si>
  <si>
    <t>aromaticscustsvc@cpchem.com</t>
  </si>
  <si>
    <t>+32 2 689 12 11</t>
  </si>
  <si>
    <t>https://www.cpchem.com</t>
  </si>
  <si>
    <t>Chevron Phillips Chemical is een wereldwijde leverancier van polymeren en petrochemische producten die wereldwijd worden gebruikt in productieprocessen, met een focus op veiligheid, verantwoordelijkheid en het verbeteren van levens door middel van hun hoogwaardige oplossingen.</t>
  </si>
  <si>
    <t>Leonardo da Vincilaan 19, 1831 Diegem</t>
  </si>
  <si>
    <t>Groothandel in chemische producten - Vervaardiging van chemische producten - Vervaardiging van olie en gas</t>
  </si>
  <si>
    <t>Cigna International Health Services</t>
  </si>
  <si>
    <t>0414.783.183</t>
  </si>
  <si>
    <t>BE0414.783.183</t>
  </si>
  <si>
    <t>+32 3 217 57 30</t>
  </si>
  <si>
    <t>https://www.cignahealthbenefits.com</t>
  </si>
  <si>
    <t>Cigna International Health Services is een wereldwijd gezondheidsdienstenbedrijf met een toegewijde afdeling die zich richt op de behoeften van internationale organisaties. Wij bieden op maat gemaakte ziektekostenverzekeringen en werknemersvoordelenprogramma's aan voor IGO's, NGO's en internationale bedrijven, evenals hun wereldwijd mobiele werknemers.</t>
  </si>
  <si>
    <t>Borgerhout</t>
  </si>
  <si>
    <t>Cipal Schaubroeck</t>
  </si>
  <si>
    <t>0664.474.051</t>
  </si>
  <si>
    <t>BE0664.474.051</t>
  </si>
  <si>
    <t>info@cipalschaubroeck.be</t>
  </si>
  <si>
    <t>+32 14 57 61 60</t>
  </si>
  <si>
    <t>https://www.cipalschaubroeck.be</t>
  </si>
  <si>
    <t>Cipal Schaubroeck is een joint venture tussen Cipal IT-oplossingen en Schaubroeck, die state-of-the-art IT-oplossingen biedt aan overheidsinstanties, waaronder burgeradministratie, financiële en belastinginningadministratie, salaris- en HR-administratie, ruimtelijke ordening en milieubeheer, sociale welzijnsadministratie, inkoopbeheer, Smart Cities &amp; mobiele applicaties, en IT-diensten.</t>
  </si>
  <si>
    <t>2440</t>
  </si>
  <si>
    <t>Cipalstraat 3, 2440 Geel</t>
  </si>
  <si>
    <t>Cipalstraat</t>
  </si>
  <si>
    <t>CIRCET BELGIUM</t>
  </si>
  <si>
    <t>0874.125.297</t>
  </si>
  <si>
    <t>BE0874.125.297</t>
  </si>
  <si>
    <t>info@circet.be</t>
  </si>
  <si>
    <t>+32 3 808 80 00</t>
  </si>
  <si>
    <t>https://careers.circet-benelux.eu</t>
  </si>
  <si>
    <t>CIRCET BELGIUM is gespecialiseerd in het bouwen en onderhouden van vaste en mobiele telecomnetwerken, en draagt bij aan de energietransitie door middel van innovatieve infrastructuuroplossingen. Het bedrijf legt de nadruk op training en ontwikkeling via de Circet Academy, wat groei bevordert voor zowel jonge talenten als ervaren professionals.</t>
  </si>
  <si>
    <t>Schoebroekstraat</t>
  </si>
  <si>
    <t>Bouw - Elektrische installatiewerkzaamheden</t>
  </si>
  <si>
    <t>Cisco Systems Belgium</t>
  </si>
  <si>
    <t>0447.138.227</t>
  </si>
  <si>
    <t>BE0447.138.227</t>
  </si>
  <si>
    <t>+32 800 94 242</t>
  </si>
  <si>
    <t>https://cisco.com</t>
  </si>
  <si>
    <t>CISCO SYSTEMS maakt krachtige verbindingen mogelijk door middel van innovatieve hardware, software en diensten die internetoplossingen creëren voor netwerken, beveiliging en samenwerking. Hun aanbod omvat geavanceerde technologieën zoals AI-gestuurde servicegarantie en kritieke netwerkbewaking.</t>
  </si>
  <si>
    <t>De Kleetlaan 6A, 1831 Diegem</t>
  </si>
  <si>
    <t>De Kleetlaan</t>
  </si>
  <si>
    <t>CITRIBEL</t>
  </si>
  <si>
    <t>0400.934.652</t>
  </si>
  <si>
    <t>BE0400.934.652</t>
  </si>
  <si>
    <t>ilke.dewaelheyns@citribel.com</t>
  </si>
  <si>
    <t>https://www.citriquebelge.com</t>
  </si>
  <si>
    <t>Citrique Belge is een toonaangevende producent van citroenzuur en gerelateerde bijproducten, waarbij gebruik wordt gemaakt van geavanceerde methoden en technologieën om hoogwaardige circulaire componenten te leveren door middel van natuurlijke oppervlaktefermentatie van suikermelasse.</t>
  </si>
  <si>
    <t>Tienen</t>
  </si>
  <si>
    <t>Pastorijstraat</t>
  </si>
  <si>
    <t>CLAREBOUT POTATOES</t>
  </si>
  <si>
    <t>0432.637.717</t>
  </si>
  <si>
    <t>BE0432.637.717</t>
  </si>
  <si>
    <t>communication@clarebout.com</t>
  </si>
  <si>
    <t>+32 57 44 69 01</t>
  </si>
  <si>
    <t>https://www.clarebout.com</t>
  </si>
  <si>
    <t>Clarebout Potatoes is gespecialiseerd in de ontwikkeling en productie van diepgevroren aardappelproducten op maat voor private labels, met meer dan 40 jaar ervaring in de aardappelindustrie. Het bedrijf hecht veel waarde aan kwaliteit, veiligheid en duurzaamheid in zijn bedrijfsvoering.</t>
  </si>
  <si>
    <t>Heuvelland</t>
  </si>
  <si>
    <t>8950</t>
  </si>
  <si>
    <t>Heirweg 26, 8950 Heuvelland</t>
  </si>
  <si>
    <t>Heirweg</t>
  </si>
  <si>
    <t>26</t>
  </si>
  <si>
    <t>CLEANING MASTERS</t>
  </si>
  <si>
    <t>0435.474.471</t>
  </si>
  <si>
    <t>BE0435.474.471</t>
  </si>
  <si>
    <t>https://www.multimasters.be</t>
  </si>
  <si>
    <t>Multi Masters Group is een veelzijdig bedrijf dat een breed scala aan zakelijke ondersteunende diensten aanbiedt, gespecialiseerd in industriële projecten zoals lassen, bouwwerkzaamheden, leidingwerk en mechanische installaties. Ze hebben hun eigen werkplaats en een team van vakbekwame professionals die maatwerkoplossingen bieden en zorgen voor hoge kwaliteitsnormen.</t>
  </si>
  <si>
    <t>Merksem</t>
  </si>
  <si>
    <t>Westkaai</t>
  </si>
  <si>
    <t>CLEAR CHANNEL BELGIUM</t>
  </si>
  <si>
    <t>0412.432.122</t>
  </si>
  <si>
    <t>BE0412.432.122</t>
  </si>
  <si>
    <t>info@clearchannel.be</t>
  </si>
  <si>
    <t>+32 2 641 73 00</t>
  </si>
  <si>
    <t>https://www.clearchannel.be</t>
  </si>
  <si>
    <t>Clear Channel Belgium is een gespecialiseerd reclamebureau dat zich richt op Out-Of-Home campagnes en display-oplossingen biedt om merken in contact te brengen met hun doelgroep. Ze maken gebruik van creativiteit, flexibiliteit en verantwoordelijkheid om te voldoen aan de huidige en toekomstige behoeften van hun klanten in het voortdurend veranderende reclamelandschap.</t>
  </si>
  <si>
    <t>Laurent-Benoit Dewezplein</t>
  </si>
  <si>
    <t>Marketing en reclame</t>
  </si>
  <si>
    <t>Clinisys</t>
  </si>
  <si>
    <t>0428.149.981</t>
  </si>
  <si>
    <t>BE0428.149.981</t>
  </si>
  <si>
    <t>+32 9 220 23 21</t>
  </si>
  <si>
    <t>https://mips.be</t>
  </si>
  <si>
    <t>CliniSys Group is een toonaangevende leverancier van IT-oplossingen voor klinische laboratoria in Europa, gespecialiseerd in de ontwikkeling en implementatie van Laboratorium Informatie Systemen (LIS) gedurende meer dan 35 jaar. Ze zijn toegewijd aan uitmuntendheid en streven voortdurend naar verbetering van hun technologie en ondersteuning om innovatieve waarde te bieden voor hun klanten.</t>
  </si>
  <si>
    <t>Sluisweg</t>
  </si>
  <si>
    <t>CLUB BRUGGE</t>
  </si>
  <si>
    <t>0460.444.251</t>
  </si>
  <si>
    <t>BE0460.444.251</t>
  </si>
  <si>
    <t>info@clubbrugge.be</t>
  </si>
  <si>
    <t>+32 50 40 21 21</t>
  </si>
  <si>
    <t>https://www.clubbrugge.be</t>
  </si>
  <si>
    <t>CLUB BRUGGE is een zeer professionele sportorganisatie in België, bekend om haar succes op het veld en haar uitzonderlijke fanbeleving. Ze bieden een scala aan diensten aan, waaronder Club Business, Club Kids, Club Foundation en Club Memberships.</t>
  </si>
  <si>
    <t>Knokke-Heist</t>
  </si>
  <si>
    <t>Herenweg</t>
  </si>
  <si>
    <t>Voetbalclub</t>
  </si>
  <si>
    <t>CNH INDUSTRIAL BELGIUM</t>
  </si>
  <si>
    <t>0400.444.803</t>
  </si>
  <si>
    <t>BE0400.444.803</t>
  </si>
  <si>
    <t>+32 492 34 38 45</t>
  </si>
  <si>
    <t>https://www.cnhindustrial.com</t>
  </si>
  <si>
    <t>CNH Industrial is een leider in landbouw- en bouwmachines, die innovatieve technologie en betrouwbare oplossingen biedt ter ondersteuning van de hardst werkende mensen ter wereld. Hun merken zijn toegewijd aan het bevorderen van vooruitgang en duurzaamheid in deze essentiële sectoren.</t>
  </si>
  <si>
    <t>Zedelgem</t>
  </si>
  <si>
    <t>Léon Claeysstraat</t>
  </si>
  <si>
    <t>3A</t>
  </si>
  <si>
    <t>COGNIZANT TECHNOLOGY SOLUTIONS BELGIUM</t>
  </si>
  <si>
    <t>0878.736.064</t>
  </si>
  <si>
    <t>BE0878.736.064</t>
  </si>
  <si>
    <t>globalp2psupport@cognizant.com</t>
  </si>
  <si>
    <t>+1 201 801 0233</t>
  </si>
  <si>
    <t>https://www.cognizant.com</t>
  </si>
  <si>
    <t>Cognizant is een software engineering bedrijf dat zich richt op het bouwen van duurzame systemen van levering en het ontwikkelen van producten die resultaten opleveren voor bedrijven.</t>
  </si>
  <si>
    <t>Havenlaan 86C, 1000 Brussel</t>
  </si>
  <si>
    <t>Havenlaan</t>
  </si>
  <si>
    <t>86C</t>
  </si>
  <si>
    <t>Big data - Computer consultancy - Cyberbeveiliging - Data analytics - Informatietechnologieën en -diensten - Machine learning - Ontwikkeling van software</t>
  </si>
  <si>
    <t>Colas Noord</t>
  </si>
  <si>
    <t>0404.206.225</t>
  </si>
  <si>
    <t>BE0404.206.225</t>
  </si>
  <si>
    <t>info@colas.be</t>
  </si>
  <si>
    <t>+32 13 54 93 60</t>
  </si>
  <si>
    <t>https://www.colas.be</t>
  </si>
  <si>
    <t>Colas Noord is een bedrijf dat diensten aanbiedt op het gebied van de bouw en het onderhoud van wegen, infrastructuur, industrieën, steengroeven en meer. Ze bieden ook ingenieursdiensten, milieudiensten en transportdiensten aan.</t>
  </si>
  <si>
    <t>Heusden-Zolder</t>
  </si>
  <si>
    <t>3550</t>
  </si>
  <si>
    <t>Dellestraat 25, 3550 Heusden-Zolder</t>
  </si>
  <si>
    <t>Dellestraat</t>
  </si>
  <si>
    <t>Collaboration Betters The World</t>
  </si>
  <si>
    <t>0895.492.518</t>
  </si>
  <si>
    <t>BE0895.492.518</t>
  </si>
  <si>
    <t>contact@apd-gba.be</t>
  </si>
  <si>
    <t>https://collaborationbetterstheworld.com</t>
  </si>
  <si>
    <t>CBTW is een onafhankelijke wereldwijde technologiegroep die end-to-end technologische oplossingen levert via een hybride model, waarbij zowel lokale als wereldwijde leveringscentra worden benut. Ze bieden een breed scala aan diensten aan, waaronder IT-consultancy, apps &amp; platforms, cloud, data &amp; analytics, hyperautomatisering, beveiliging en softwareproductontwikkeling, aan verschillende sectoren zoals bankwezen, verzekeringen, gezondheidszorg, detailhandel, transport, telecommunicatie en de publieke sector.</t>
  </si>
  <si>
    <t>Saint-Gilles</t>
  </si>
  <si>
    <t>Charleroise Steenweg 112, 1060 Saint-Gilles</t>
  </si>
  <si>
    <t>Charleroise Steenweg</t>
  </si>
  <si>
    <t>Computer consultancy - Mobiele app ontwikkeling - Ontwikkeling van software - Web ontwikkeling</t>
  </si>
  <si>
    <t>Colruyt Group</t>
  </si>
  <si>
    <t>0400.378.485</t>
  </si>
  <si>
    <t>BE0400.378.485</t>
  </si>
  <si>
    <t>https://www.colruytgroup.com</t>
  </si>
  <si>
    <t>Colruyt Group is een Belgisch familiebedrijf dat is uitgegroeid tot een retailgroep met meer dan 33.000 werknemers, actief in drie landen. Ze zijn toegewijd aan duurzaam ondernemerschap en bieden een breed scala aan consumentenmerken en diensten, met de nadruk op gezondheid, maatschappij, dierenwelzijn en milieu.</t>
  </si>
  <si>
    <t>Edingensesteenweg</t>
  </si>
  <si>
    <t>Detailhandel in voedingsmiddelen - Kruidenierswinkels</t>
  </si>
  <si>
    <t>COMBELL</t>
  </si>
  <si>
    <t>0541.977.701</t>
  </si>
  <si>
    <t>BE0541.977.701</t>
  </si>
  <si>
    <t>info@combell.com</t>
  </si>
  <si>
    <t>+32 800 85 678</t>
  </si>
  <si>
    <t>https://www.combell.com</t>
  </si>
  <si>
    <t>Combell nv biedt uptime-as-a-service aan, wat zorgt voor maximale beschikbaarheid voor websites, applicaties en servers. Ze bieden op maat gemaakte hostingoplossingen, deskundig advies, hoogwaardige infrastructuur en lokale ondersteuning, waardoor ze dé specialist zijn op het gebied van hosting.</t>
  </si>
  <si>
    <t>Desteldonk</t>
  </si>
  <si>
    <t>Skaldenstraat</t>
  </si>
  <si>
    <t>Webhosting</t>
  </si>
  <si>
    <t>COMMSCOPE CONNECTIVITY BELGIUM</t>
  </si>
  <si>
    <t>0405.721.306</t>
  </si>
  <si>
    <t>BE0405.721.306</t>
  </si>
  <si>
    <t>privacycontact@commscope.com</t>
  </si>
  <si>
    <t>+1 215 323 2345</t>
  </si>
  <si>
    <t>https://commscope.com</t>
  </si>
  <si>
    <t>Commscope bevordert breedbandnetwerken voor bedrijven en draadloze netwerken, waardoor de connectiviteit en capaciteit worden verbeterd om te voldoen aan de vraag naar hoge datasnelheden.</t>
  </si>
  <si>
    <t>Kessel Lo</t>
  </si>
  <si>
    <t>Diestsesteenweg</t>
  </si>
  <si>
    <t>€5M - €10M</t>
  </si>
  <si>
    <t>Compass Group Belgium</t>
  </si>
  <si>
    <t>0408.364.753</t>
  </si>
  <si>
    <t>BE0408.364.753</t>
  </si>
  <si>
    <t>info@compass-group.be</t>
  </si>
  <si>
    <t>+32 2 243 22 11</t>
  </si>
  <si>
    <t>https://www.compass-group.be</t>
  </si>
  <si>
    <t>COMPASS GROUP  is een voedsel- en kennispartner die de nieuwste trends en innovaties combineert om heerlijke, duurzame en gezonde maaltijden te serveren voor bedrijven, scholen en zorgcentra. Ze zijn gepassioneerd over het bestrijden van voedselverspilling en het bevorderen van een duurzame benadering van voedsel.</t>
  </si>
  <si>
    <t>1H</t>
  </si>
  <si>
    <t>Restaurants</t>
  </si>
  <si>
    <t>Confiserie Leonidas</t>
  </si>
  <si>
    <t>0407.824.919</t>
  </si>
  <si>
    <t>BE0407.824.919</t>
  </si>
  <si>
    <t>+32 2 343 28 70</t>
  </si>
  <si>
    <t>https://www.leonidas.com</t>
  </si>
  <si>
    <t>Leonidas is een Belgische chocolatier die sinds 1913 momenten van geluk creëert door de luxe van chocolade voor iedereen toegankelijk te maken. Het bedrijf staat bekend om zijn hoogwaardige pralines, delicatessen en duurzame cacaopraktijken.</t>
  </si>
  <si>
    <t>Jules Graindorlaan 43, 1070 Anderlecht</t>
  </si>
  <si>
    <t>Jules Graindorlaan</t>
  </si>
  <si>
    <t>CONNECT GROUP</t>
  </si>
  <si>
    <t>0448.332.911</t>
  </si>
  <si>
    <t>BE0448.332.911</t>
  </si>
  <si>
    <t>info@connectgroup.com</t>
  </si>
  <si>
    <t>+32 16 60 78 82</t>
  </si>
  <si>
    <t>http://www.connectgroup-ir.com</t>
  </si>
  <si>
    <t>Connect Group N.V. is een toonaangevende dienstverlener op het gebied van kabel-, PCB- en module-assemblage, die klanten ondersteunt met ontwerp, productie, logistiek en after-sales services. Ze bieden een volledig geïntegreerd pakket, van technische ondersteuning tot toegewijde logistiek, om klanten te helpen concurreren in de snel veranderende wereld van elektronica.</t>
  </si>
  <si>
    <t>Industriestraat 4, 1910 Kampenhout</t>
  </si>
  <si>
    <t>Industriestraat</t>
  </si>
  <si>
    <t>CONTINENTAL AUTOMOTIVE BENELUX</t>
  </si>
  <si>
    <t>0811.501.604</t>
  </si>
  <si>
    <t>BE0811.501.604</t>
  </si>
  <si>
    <t>mail_service@conti.de</t>
  </si>
  <si>
    <t>+32 2 716 01 40</t>
  </si>
  <si>
    <t>https://www.continental-automotive.com</t>
  </si>
  <si>
    <t>CONTINENTAL AUTOMOTIVE BENELUX is een technologiebedrijf dat innovatieve oplossingen ontwikkelt voor duurzame en verbonden mobiliteit, waarbij veilige, efficiënte en intelligente producten en diensten worden aangeboden voor voertuigen, machines, verkeer en transport.</t>
  </si>
  <si>
    <t>Generaal De Wittelaan</t>
  </si>
  <si>
    <t>Vervaardiging van motorvoertuigen</t>
  </si>
  <si>
    <t>Conway - The Convenience Company België</t>
  </si>
  <si>
    <t>0412.070.549</t>
  </si>
  <si>
    <t>BE0412.070.549</t>
  </si>
  <si>
    <t>info@conway.be</t>
  </si>
  <si>
    <t>+32 3 710 03 11</t>
  </si>
  <si>
    <t>https://www.conway.be</t>
  </si>
  <si>
    <t>Conway is een specialist in consumptie onderweg en levert snoepgoed, tabaksproducten, verse en diepvriesproducten en non-food items aan verschillende klanten zoals supermarkten, benzinestations, kiosken en meer. Ze streven ernaar de meest handige partner te zijn voor hun klanten, met een breed scala aan producten, sterke commerciële aanbiedingen en persoonlijk advies.</t>
  </si>
  <si>
    <t>Laagstraat</t>
  </si>
  <si>
    <t>Groothandel in chocolade - Groothandel in consumentengoederen - Groothandel in voedingsmiddelen</t>
  </si>
  <si>
    <t>COOP-APOTHEKEN</t>
  </si>
  <si>
    <t>0421.598.226</t>
  </si>
  <si>
    <t>BE0421.598.226</t>
  </si>
  <si>
    <t>info@coopapotheken.be</t>
  </si>
  <si>
    <t>+32 478 92 87 49</t>
  </si>
  <si>
    <t>https://www.coopapotheken.be</t>
  </si>
  <si>
    <t>Coop Apotheken is een netwerk van apotheken dat sinds 1881 actief is en zijn klanten persoonlijk advies en een breed scala aan producten en diensten biedt.</t>
  </si>
  <si>
    <t>Nieuwevaart 151, 9000 Gent</t>
  </si>
  <si>
    <t>Nieuwevaart</t>
  </si>
  <si>
    <t>151</t>
  </si>
  <si>
    <t>Apotheek</t>
  </si>
  <si>
    <t>CORDEEL ZETEL TEMSE</t>
  </si>
  <si>
    <t>0405.013.602</t>
  </si>
  <si>
    <t>BE0405.013.602</t>
  </si>
  <si>
    <t>info.hoeselt@cordeel.eu</t>
  </si>
  <si>
    <t>+32 3 710 55 00</t>
  </si>
  <si>
    <t>https://www.cordeel.be</t>
  </si>
  <si>
    <t>Cordeel  is een onafhankelijk familiebedrijf dat gespecialiseerd is in innovatieve bouwoplossingen, met een focus op duurzaamheid en efficiëntie gedurende het gehele bouwproces. Ze bieden een uitgebreid scala aan diensten, waaronder de productie van prefab beton en ontwerpengineering.</t>
  </si>
  <si>
    <t>Bouw - Woningbouw</t>
  </si>
  <si>
    <t>CORILUS</t>
  </si>
  <si>
    <t>0428.555.896</t>
  </si>
  <si>
    <t>BE0428.555.896</t>
  </si>
  <si>
    <t>info@corilus.be</t>
  </si>
  <si>
    <t>+32 3 253 20 20</t>
  </si>
  <si>
    <t>https://www.corilus.be</t>
  </si>
  <si>
    <t>Corilus NV is een Belgische marktleider op het gebied van ICT voor medische professionals en biedt een scala aan softwareoplossingen die zijn afgestemd op de behoeften van zorgverleners zoals huisartsen, specialisten, apothekers, tandartsen, verpleegkundigen, fysiotherapeuten en verpleeghuizen. Hun CareConnect-software heeft als doel zorgverleners, patiënten en belanghebbenden met elkaar te verbinden en zo een slim en efficiënt gezondheidssysteem te creëren.</t>
  </si>
  <si>
    <t>Gaston Crommenlaan 4/ 26, 9050 Gentbrugge</t>
  </si>
  <si>
    <t>Gaston Crommenlaan</t>
  </si>
  <si>
    <t>COURIR BELGIUM</t>
  </si>
  <si>
    <t>0729.569.860</t>
  </si>
  <si>
    <t>BE0729.569.860</t>
  </si>
  <si>
    <t>https://jobs.courir.be</t>
  </si>
  <si>
    <t>Courir is een sneakerwinkel die een breed scala aan hardloopschoenen en sneakermerken voor mannen, vrouwen en kinderen aanbiedt, samen met kleding en accessoires. Ze bieden gratis in-store levering en hebben een loyaliteitsprogramma waarmee klanten punten kunnen verzamelen en kunnen genieten van kortingen.</t>
  </si>
  <si>
    <t>Ixelles</t>
  </si>
  <si>
    <t>Elsense Steenweg 57, 1050 Ixelles</t>
  </si>
  <si>
    <t>Elsense Steenweg</t>
  </si>
  <si>
    <t>57</t>
  </si>
  <si>
    <t>Detailhandel in kleding - Detailhandel in sportartikelen - Groothandel in sportartikelen</t>
  </si>
  <si>
    <t>0627.857.343</t>
  </si>
  <si>
    <t>BE0627.857.343</t>
  </si>
  <si>
    <t>info@covestro.com</t>
  </si>
  <si>
    <t>+32 3 540 30 11</t>
  </si>
  <si>
    <t>www.covestro.be</t>
  </si>
  <si>
    <t>Covestro AG is een toonaangevende fabrikant van hoogwaardige polymeermaterialen en hun componenten, die wereldwijd klanten bedient in sectoren zoals mobiliteit, bouw, elektronica en gezondheid. Het bedrijf zet zich in voor het verbeteren van duurzaamheid en streeft ernaar om tegen 2035 volledig circulair en klimaatneutraal te worden.</t>
  </si>
  <si>
    <t>CPSP België</t>
  </si>
  <si>
    <t>0434.692.830</t>
  </si>
  <si>
    <t>BE0434.692.830</t>
  </si>
  <si>
    <t>+32 14 81 72 52</t>
  </si>
  <si>
    <t>https://www.centerparcs.be/</t>
  </si>
  <si>
    <t>CenterParcs maakt deel uit van de Pierre &amp; Vacances-Center Parcs Groep, een Europese leider in lokaal toerisme, die een unieke vakantie-ervaring biedt met een combinatie van natuur, water, cottages, recreatie en service op 24 locaties in 4 landen.</t>
  </si>
  <si>
    <t>Postelsesteenweg</t>
  </si>
  <si>
    <t>CREFIUS</t>
  </si>
  <si>
    <t>0405.549.377</t>
  </si>
  <si>
    <t>BE0405.549.377</t>
  </si>
  <si>
    <t>+32 81 46 82 11</t>
  </si>
  <si>
    <t>https://crefius.com</t>
  </si>
  <si>
    <t>CREFIUS is een business process outsourcing (BPO) dienstverlener die gespecialiseerd is in hypotheekverstrekking en uitgebreide oplossingen en expertise biedt op het gebied van kredietbeheer voor particulieren. Met een team van gespecialiseerde medewerkers en geavanceerde systemen biedt CREFIUS op maat gemaakte oplossingen voor lening- en kredietprocessen.</t>
  </si>
  <si>
    <t>Saint-Josse-Ten-Noode</t>
  </si>
  <si>
    <t>Karel Rogierplein 11, 1210 Saint-Josse-Ten-Noode</t>
  </si>
  <si>
    <t>Karel Rogierplein</t>
  </si>
  <si>
    <t>Cronos Europa</t>
  </si>
  <si>
    <t>0806.319.824</t>
  </si>
  <si>
    <t>BE0806.319.824</t>
  </si>
  <si>
    <t>contact@cronoseuropa.com</t>
  </si>
  <si>
    <t>+32 2 548 12 10</t>
  </si>
  <si>
    <t>https://www.cronoseuropa.com</t>
  </si>
  <si>
    <t>Cronos Europa is een IT- en digitale communicatiebedrijf dat gespecialiseerd is in het leveren van innovatieve oplossingen exclusief voor Europese instellingen, agentschappen en organen, waarmee zij worden uitgerust met de nodige tools en technologieën om te gedijen in het digitale tijdperk.</t>
  </si>
  <si>
    <t>Avenue des Arts 46/ 5, 1000 Brussel</t>
  </si>
  <si>
    <t>Avenue des Arts</t>
  </si>
  <si>
    <t>Vertaal- en tolkdiensten</t>
  </si>
  <si>
    <t>CUMMINS</t>
  </si>
  <si>
    <t>0428.096.632</t>
  </si>
  <si>
    <t>BE0428.096.632</t>
  </si>
  <si>
    <t>https://cummins.com</t>
  </si>
  <si>
    <t>Cummins is een wereldwijd bedrijf dat individuen in staat stelt om hun carrière te laten groeien door middel van betekenisvol werk, het bevorderen van inclusieve teams en het bieden van coaching- en ontwikkelingsmogelijkheden. Ze zijn gespecialiseerd in de productie van motorvoertuigen en bieden innovatieve technologieën en oplossingen op het gebied van motorzaken, energieopwekking, distributie, turbotechnologieën, emissieoplossingen, brandstofsystemen, filtratie en elektrische aandrijving.</t>
  </si>
  <si>
    <t>Rumst</t>
  </si>
  <si>
    <t>2840</t>
  </si>
  <si>
    <t>Catenbergstraat 1, 2840 Rumst</t>
  </si>
  <si>
    <t>Catenbergstraat</t>
  </si>
  <si>
    <t>CWS WORKWEAR BELGIE</t>
  </si>
  <si>
    <t>0403.828.420</t>
  </si>
  <si>
    <t>BE0403.828.420</t>
  </si>
  <si>
    <t>info@cws.com</t>
  </si>
  <si>
    <t>+32 14 60 60 00</t>
  </si>
  <si>
    <t>https://cws.com</t>
  </si>
  <si>
    <t>CWS Hygiene BeLux is een expert op het gebied van hygiëne en biedt een breed scala aan dispenserproducten en -diensten, zoals onderhoud, vervanging en service voor Vendor-machines. Ze stellen de belangrijkheid van hygiëne in organisaties voorop en bieden kwalitatieve en betrouwbare oplossingen voor het creëren van een veilige werkomgeving.</t>
  </si>
  <si>
    <t>Berchem</t>
  </si>
  <si>
    <t>Berchemstadionstraat 78, 2600 Berchem</t>
  </si>
  <si>
    <t>Berchemstadionstraat</t>
  </si>
  <si>
    <t>Schoonmaakdiensten</t>
  </si>
  <si>
    <t>DAF TRUCKS VLAANDEREN</t>
  </si>
  <si>
    <t>0449.372.294</t>
  </si>
  <si>
    <t>BE0449.372.294</t>
  </si>
  <si>
    <t>recruitment@daf.com</t>
  </si>
  <si>
    <t>+32 14 56 80 00</t>
  </si>
  <si>
    <t>https://daf.com</t>
  </si>
  <si>
    <t>Van Doornelaan</t>
  </si>
  <si>
    <t>DAIKIN AIRCONDITIONING BELGIUM</t>
  </si>
  <si>
    <t>0422.832.403</t>
  </si>
  <si>
    <t>BE0422.832.403</t>
  </si>
  <si>
    <t>info@daikineurope.com</t>
  </si>
  <si>
    <t>+32 59 55 81 11</t>
  </si>
  <si>
    <t>https://www.daikin.eu</t>
  </si>
  <si>
    <t>Daikin richt zich op het herstructureren van de koeltransportsector met een sterke focus op duurzaamheid en klantgerichte oplossingen, waarbij gebruik wordt gemaakt van de innovatieve technologieën van Daikin en de erfgoed van Zanotti. Ze bieden een uitgebreid assortiment energiezuinige klimaatbeheersingsproducten en -diensten om een veilige en duurzame koudeketen te waarborgen.</t>
  </si>
  <si>
    <t>Oostende</t>
  </si>
  <si>
    <t>Zandvoordestraat</t>
  </si>
  <si>
    <t>Installatie van airconditioning - Installatie van ventilatie</t>
  </si>
  <si>
    <t>DANA BELGIUM</t>
  </si>
  <si>
    <t>0459.906.692</t>
  </si>
  <si>
    <t>BE0459.906.692</t>
  </si>
  <si>
    <t>+32 50 40 22 11</t>
  </si>
  <si>
    <t>https://www.dana.be</t>
  </si>
  <si>
    <t>Dana is gespecialiseerd in innovatieve oplossingen voor gemotoriseerd vervoer en maakt gebruik van meer dan 50 jaar ervaring in de metaalsector. Het bedrijf zet zich in voor het ontwikkelen van talent en het waarborgen van een gezonde werk-privébalans voor zijn medewerkers.</t>
  </si>
  <si>
    <t>Sint-Andries</t>
  </si>
  <si>
    <t>Ten Briele</t>
  </si>
  <si>
    <t>DANONE ROTSELAAR SP</t>
  </si>
  <si>
    <t>0402.734.595</t>
  </si>
  <si>
    <t>BE0402.734.595</t>
  </si>
  <si>
    <t>consumer.belux@danone.com</t>
  </si>
  <si>
    <t>https://www.danone.be</t>
  </si>
  <si>
    <t>Danone is een toonaangevend multi-lokaal voedings- en drankbedrijf dat zich richt op gezondheidsgerichte en snelgroeiende categorieën, waaronder Essentiële Zuivel- en Plantaardige producten, Waters en Gespecialiseerde Voeding. Ze streven ernaar om gezondere en duurzamere eet- en drinkgewoonten te inspireren door middel van hun 'One Planet. One Health' benadering.</t>
  </si>
  <si>
    <t>DATWYLER PHARMA PACKAGING BELGIUM</t>
  </si>
  <si>
    <t>0438.160.084</t>
  </si>
  <si>
    <t>BE0438.160.084</t>
  </si>
  <si>
    <t>https://www.datwyler.com</t>
  </si>
  <si>
    <t>Dätwyler Holding Inc.  is een toonaangevende leverancier van hoogwaardige elastomeercomponenten en biedt innovatieve oplossingen op wereldwijde markten zoals Gezondheidszorg, Mobiliteit, Connectiviteit, Algemene Industrie en Voeding &amp; Dranken. Met erkende kerncompetenties op het gebied van oplossingsontwerp, materiaalkennis en operationele uitmuntendheid zijn zij een strategische engineeringpartner voor innovatieve systemen.</t>
  </si>
  <si>
    <t>Alken</t>
  </si>
  <si>
    <t>3570</t>
  </si>
  <si>
    <t>Industrieterrein Kolmen 1519, 3570 Alken</t>
  </si>
  <si>
    <t>Industrieterrein Kolmen</t>
  </si>
  <si>
    <t>1519</t>
  </si>
  <si>
    <t>Vervaardiging van rubber</t>
  </si>
  <si>
    <t>DB CARGO BELGIUM</t>
  </si>
  <si>
    <t>0831.406.596</t>
  </si>
  <si>
    <t>BE0831.406.596</t>
  </si>
  <si>
    <t>info.hrm.be@deutschebahn.com</t>
  </si>
  <si>
    <t>https://wisselvanspoor.be</t>
  </si>
  <si>
    <t>DB CARGO BELGIUM is de Belgische tak van DB Cargo AG, het grootste goederenvervoerbedrijf per spoor in Europa. Ze bieden railvrachtdiensten aan in heel Europa en hebben een sterke focus op het creëren van een prettige werkomgeving en het aanbieden van competitieve salarispakketten.</t>
  </si>
  <si>
    <t>Noorderlaan 111/ 17, 2030 Antwerpen</t>
  </si>
  <si>
    <t>Goederenvervoer - Goederenvervoer over de weg - Goederenvervoer over zee - Spoorwegvervoer</t>
  </si>
  <si>
    <t>DCA</t>
  </si>
  <si>
    <t>0450.900.045</t>
  </si>
  <si>
    <t>BE0450.900.045</t>
  </si>
  <si>
    <t>info@dca.be</t>
  </si>
  <si>
    <t>+32 14 28 28 00</t>
  </si>
  <si>
    <t>https://www.dca.be</t>
  </si>
  <si>
    <t>DCA is een bouwbedrijf met bijna 50 jaar ervaring, gespecialiseerd in bouw, infrastructuur, civiele techniek en woningbouwprojecten. Ze staan bekend om hun sterke samenwerkingsverbanden, persoonlijke aanpak en een breed scala aan interne mogelijkheden.</t>
  </si>
  <si>
    <t>2340</t>
  </si>
  <si>
    <t>Lilsedijk 50, 2340 Beerse</t>
  </si>
  <si>
    <t>Lilsedijk</t>
  </si>
  <si>
    <t>Bouw - Bouw van infrastructuur - Woningbouw</t>
  </si>
  <si>
    <t>DECAT Energy Technics</t>
  </si>
  <si>
    <t>0416.245.806</t>
  </si>
  <si>
    <t>BE0416.245.806</t>
  </si>
  <si>
    <t>officeinfo@decat.be</t>
  </si>
  <si>
    <t>+32 51 55 50 01</t>
  </si>
  <si>
    <t>https://www.decat.be</t>
  </si>
  <si>
    <t>Decat is een erkend installatiebedrijf met een omzet van 40 miljoen euro, dat innovatieve oplossingen biedt op het gebied van energie, automatisering, leidingwerk en ondersteuning &amp; onderhoud. Ze zijn gespecialiseerd in het leveren van multidisciplinaire en duurzame totaaloplossingen voor verschillende marktsectoren, waaronder gezondheidszorg, industrie, appartementsbouw, recreatie, onderwijs en werkruimte.</t>
  </si>
  <si>
    <t>Veurne</t>
  </si>
  <si>
    <t>8630</t>
  </si>
  <si>
    <t>Handelsstraat 15, 8630 Veurne</t>
  </si>
  <si>
    <t>Handelsstraat</t>
  </si>
  <si>
    <t>Elektrische installatiewerkzaamheden</t>
  </si>
  <si>
    <t>Dela Funerals Assistance 1</t>
  </si>
  <si>
    <t>0412.937.710</t>
  </si>
  <si>
    <t>BE0412.937.710</t>
  </si>
  <si>
    <t>info@dela.be</t>
  </si>
  <si>
    <t>+32 2 720 80 00</t>
  </si>
  <si>
    <t>Dela is een uitvaartdienstverlener die financiële, praktische en emotionele ondersteuning biedt bij uitvaarten, met als doel gemoedsrust te garanderen voor hun klanten en hun dierbaren.</t>
  </si>
  <si>
    <t>Noorderplaats 5/ 2, 2000 Antwerpen</t>
  </si>
  <si>
    <t>Begrafenisdiensten</t>
  </si>
  <si>
    <t>DELAWARE CONSULTING</t>
  </si>
  <si>
    <t>0479.117.543</t>
  </si>
  <si>
    <t>BE0479.117.543</t>
  </si>
  <si>
    <t>info@delaware.pro</t>
  </si>
  <si>
    <t>+32 3 230 15 11</t>
  </si>
  <si>
    <t>https://www.delaware.pro</t>
  </si>
  <si>
    <t>DELAWARE CONSULTING is een wereldwijd bedrijf dat geavanceerde IT-oplossingen en diensten levert, waarbij ze organisaties begeleiden bij hun zakelijke en digitale transformaties. Ze voorzien bedrijven van de tools om hun missiekritieke prioriteiten te behalen en hun bedrijven toekomstbestendig te maken.</t>
  </si>
  <si>
    <t>Kapel ter Bede</t>
  </si>
  <si>
    <t>DELL</t>
  </si>
  <si>
    <t>0447.550.278</t>
  </si>
  <si>
    <t>BE0447.550.278</t>
  </si>
  <si>
    <t>+32 80 64 76 82</t>
  </si>
  <si>
    <t>https://delltechnologies.com</t>
  </si>
  <si>
    <t>Dell Technologies is een toonaangevend laptop servicecentrum dat een breed scala aan diensten aanbiedt, waaronder scherm-, toetsenbord-, moederbord-, HDD-, batterij-, oplader-, scharnier-, RAM-, touchpad- en wifi-reparaties.</t>
  </si>
  <si>
    <t>Wemmel</t>
  </si>
  <si>
    <t>Avenue Reine Astrid</t>
  </si>
  <si>
    <t>Deloitte Consulting &amp; Advisory</t>
  </si>
  <si>
    <t>0474.429.572</t>
  </si>
  <si>
    <t>BE0474.429.572</t>
  </si>
  <si>
    <t>info@werkenbijdeloitte.nl</t>
  </si>
  <si>
    <t>+31 88 288 2888</t>
  </si>
  <si>
    <t>https://www2.deloitte.com/</t>
  </si>
  <si>
    <t>1 J</t>
  </si>
  <si>
    <t>Dematic</t>
  </si>
  <si>
    <t>0404.636.389</t>
  </si>
  <si>
    <t>BE0404.636.389</t>
  </si>
  <si>
    <t>internet@dematic.com</t>
  </si>
  <si>
    <t>https://www.dematic.com</t>
  </si>
  <si>
    <t>Dematic biedt automatisering van de supply chain, materiaalbehandeling, magazijnbeheer, logistiek, software en IT, en adviesdiensten aan. Ze maken gebruik van automatisering, AI en real-time data om de manier waarop bedrijven hun activiteiten beheren te verbeteren om aan de behoeften van klanten te voldoen.</t>
  </si>
  <si>
    <t>2050</t>
  </si>
  <si>
    <t>Katwilgweg 3c, 2050 Antwerpen</t>
  </si>
  <si>
    <t>3c</t>
  </si>
  <si>
    <t>DEME Offshore BE</t>
  </si>
  <si>
    <t>0729.849.576</t>
  </si>
  <si>
    <t>BE0729.849.576</t>
  </si>
  <si>
    <t>communications@deme-group.com</t>
  </si>
  <si>
    <t>+32 3 250 52 11</t>
  </si>
  <si>
    <t>https://deme-group.com</t>
  </si>
  <si>
    <t>DEME Group een lid van de DEME groep, is gespecialiseerd in milieuprojecten, waaronder bodemsanering, waterzuivering en het beheer van vervuilde mineralen. Ze bieden innovatieve en duurzame oplossingen voor complexe milieuvraagstukken en werken samen met klanten uit verschillende sectoren om waarde te creëren voor mens en planeet.</t>
  </si>
  <si>
    <t>Scheldedijk 30, 2070 Zwijndrecht</t>
  </si>
  <si>
    <t>Scheldedijk</t>
  </si>
  <si>
    <t>Baggerwerken - Waterbouw</t>
  </si>
  <si>
    <t>0521.880.388</t>
  </si>
  <si>
    <t>BE0521.880.388</t>
  </si>
  <si>
    <t>info@dentius.be</t>
  </si>
  <si>
    <t>+32 3 369 30 90</t>
  </si>
  <si>
    <t>https://dentius.be</t>
  </si>
  <si>
    <t>Dentius is een moderne tandheelkundige kliniek uitgerust met geavanceerde apparatuur en een team van gepassioneerde behandelaars die een breed scala aan tandheelkundige behandelingen aanbieden, waaronder implantologie, esthetische tandheelkunde, endodontie, parodontologie en meer.</t>
  </si>
  <si>
    <t>Jan van Gentstraat 7/ 401, 2000 Antwerpen</t>
  </si>
  <si>
    <t>Jan van Gentstraat</t>
  </si>
  <si>
    <t>Tandarts</t>
  </si>
  <si>
    <t>0416.585.801</t>
  </si>
  <si>
    <t>BE0416.585.801</t>
  </si>
  <si>
    <t>info@denys.com</t>
  </si>
  <si>
    <t>+32 16 03 10 19</t>
  </si>
  <si>
    <t>https://www.denys.be</t>
  </si>
  <si>
    <t>Denys is een multidisciplinaire bouwgroep die zich richt op het ontwerpen en bouwen van hoogwaardige infrastructuur, waarbij klantgerichte diensten worden aangeboden met een toewijding aan tijdige oplevering, hoge kwaliteit, en milieu- en werknemersveiligheid.</t>
  </si>
  <si>
    <t>Wondelgem</t>
  </si>
  <si>
    <t>Bouw - Bouw van infrastructuur</t>
  </si>
  <si>
    <t>Desco</t>
  </si>
  <si>
    <t>0404.105.166</t>
  </si>
  <si>
    <t>BE0404.105.166</t>
  </si>
  <si>
    <t>marketing@desco.be</t>
  </si>
  <si>
    <t>+32 3 326 26 07</t>
  </si>
  <si>
    <t>https://www.desco.be</t>
  </si>
  <si>
    <t>Desco NV is een betrouwbare groothandel gespecialiseerd in badkamers, sanitair, verwarming en technologie. Ze bieden een breed scala aan producten en bieden persoonlijk advies en ondersteuning om klanten te helpen bij hun renovatie- of inrichtingsbehoeften.</t>
  </si>
  <si>
    <t>Wijnegem</t>
  </si>
  <si>
    <t>Bijkhoevelaan</t>
  </si>
  <si>
    <t>Detailhandel in elektronica - Groothandel in elektronica</t>
  </si>
  <si>
    <t>DESMET BELGIUM</t>
  </si>
  <si>
    <t>0403.642.140</t>
  </si>
  <si>
    <t>BE0403.642.140</t>
  </si>
  <si>
    <t>info@desmetballestra.com</t>
  </si>
  <si>
    <t>+32 2 716 11 11</t>
  </si>
  <si>
    <t>https://www.desmetballestra.com</t>
  </si>
  <si>
    <t>Desmet Ballestra is een wereldwijd toonaangevend bedrijf dat gespecialiseerd is in het ontwerpen en leveren van installaties en apparatuur voor verschillende industrieën, waaronder Oliën en Vetten, Diervoeding, Detergenten, Oppervlakte-actieve stoffen, Zeep, Chemicaliën, Oleochemicaliën en Biodiesel. Met meer dan 70 jaar ervaring, een sterke R&amp;D-capaciteit en een uitgebreide klantenkring heeft Desmet Ballestra wereldwijd een reputatie opgebouwd van uitmuntendheid.</t>
  </si>
  <si>
    <t>DESOTEC</t>
  </si>
  <si>
    <t>0441.856.180</t>
  </si>
  <si>
    <t>BE0441.856.180</t>
  </si>
  <si>
    <t>info@desotec.com</t>
  </si>
  <si>
    <t>+32 51 24 60 57</t>
  </si>
  <si>
    <t>https://www.desotec.be</t>
  </si>
  <si>
    <t>DESOTEC biedt circulaire, mobiele filtratieoplossingen die bedrijven helpen om duurzamer te opereren en hun bedrijven toekomstbestendig te maken, vloeistoffen en gassen zuiverend om positieve ecologische verandering te bevorderen in verschillende industrieën.</t>
  </si>
  <si>
    <t>Regenbeekstraat</t>
  </si>
  <si>
    <t>deSter</t>
  </si>
  <si>
    <t>0413.763.693</t>
  </si>
  <si>
    <t>BE0413.763.693</t>
  </si>
  <si>
    <t>joindester@gategroup.com</t>
  </si>
  <si>
    <t>https://www.dester.com</t>
  </si>
  <si>
    <t>Dester is een toonaangevende leverancier van innovatieve voedselverpakkings- en serviceware-concepten voor de luchtvaart- en horecabranche. We leveren op maat gemaakte en klantgerichte oplossingen die anticiperen op toekomstige behoeften. Met meer dan 40 jaar ervaring in de branche en een sterke focus op duurzaamheid, is deSter toegewijd aan het creëren van duurzame voedsel- en reiservaringen.</t>
  </si>
  <si>
    <t>Hoogstraten</t>
  </si>
  <si>
    <t>Gelmelstraat</t>
  </si>
  <si>
    <t>DESTINY</t>
  </si>
  <si>
    <t>0442.894.476</t>
  </si>
  <si>
    <t>BE0442.894.476</t>
  </si>
  <si>
    <t>sales@dstny.be</t>
  </si>
  <si>
    <t>+32 2 401 97 00</t>
  </si>
  <si>
    <t>https://www.destiny.be</t>
  </si>
  <si>
    <t>Destiny is een toonaangevende Europese aanbieder van cloudgebaseerde zakelijke communicatie voor het MKB, waarbij interactieve communicatietools en geavanceerde netwerk- en beveiligingsoplossingen worden geboden om medewerkers en klanten samen te brengen via verschillende communicatieformaten.</t>
  </si>
  <si>
    <t>DEXIS BELGIUM</t>
  </si>
  <si>
    <t>0446.444.775</t>
  </si>
  <si>
    <t>BE0446.444.775</t>
  </si>
  <si>
    <t>info@centralauto-dexis.be</t>
  </si>
  <si>
    <t>+32 3 830 00 00</t>
  </si>
  <si>
    <t>https://www.dexis.be</t>
  </si>
  <si>
    <t>DEXIS BELGIUM is een marktleider in de MRO (Maintenance, Repair &amp; Operations) industrie en biedt een breed scala aan MRO-producten en op maat gemaakte oplossingen om bedrijven te ondersteunen bij hun strategische en operationele besluitvormingsproces.</t>
  </si>
  <si>
    <t>Voogdijstraat</t>
  </si>
  <si>
    <t>DFDS Belgium</t>
  </si>
  <si>
    <t>0442.647.523</t>
  </si>
  <si>
    <t>BE0442.647.523</t>
  </si>
  <si>
    <t>+33 809 54 18 90</t>
  </si>
  <si>
    <t>https://www.dfds.com/</t>
  </si>
  <si>
    <t>DFDS Belgium biedt een scala aan veerdiensten en cruises door heel Europa, waarmee passagiers en vracht via verschillende routes met elkaar worden verbonden. Ze bieden reisopties naar het VK, Scandinavië en de Baltische staten, evenals voorzieningen aan boord en pakketvakanties.</t>
  </si>
  <si>
    <t>Philips Landsbergiuslaan 11, 9000 Gent</t>
  </si>
  <si>
    <t>Philips Landsbergiuslaan</t>
  </si>
  <si>
    <t>Goederenvervoer - Goederenvervoer over zee</t>
  </si>
  <si>
    <t>DHL GLOBAL FORWARDING (BELGIUM)</t>
  </si>
  <si>
    <t>0400.615.641</t>
  </si>
  <si>
    <t>BE0400.615.641</t>
  </si>
  <si>
    <t>https://www.dhl.be</t>
  </si>
  <si>
    <t>Bedrijvenzone Machelen-Cargo</t>
  </si>
  <si>
    <t>DI</t>
  </si>
  <si>
    <t>0429.025.951</t>
  </si>
  <si>
    <t>BE0429.025.951</t>
  </si>
  <si>
    <t>contact@di.be</t>
  </si>
  <si>
    <t>+32 2 556 49 00</t>
  </si>
  <si>
    <t>https://www.di.be</t>
  </si>
  <si>
    <t>Di is een bedrijf dat een breed scala aan make-up merken en schoonheidsproducten aanbiedt, waaronder gezichts-, lichaams- en haarverzorging, parfums en huishoudelijke artikelen, met het gemak van snelle levering aan uw deur.</t>
  </si>
  <si>
    <t>Lennikse Baan 806, 1070 Anderlecht</t>
  </si>
  <si>
    <t>Lennikse Baan</t>
  </si>
  <si>
    <t>806</t>
  </si>
  <si>
    <t>Detailhandel in reinigingsmiddelen - Groothandel in parfums en toiletartikelen</t>
  </si>
  <si>
    <t>DISTRI-LOG</t>
  </si>
  <si>
    <t>0453.910.807</t>
  </si>
  <si>
    <t>BE0453.910.807</t>
  </si>
  <si>
    <t>info@distrilog.be</t>
  </si>
  <si>
    <t>+32 16 55 05 20</t>
  </si>
  <si>
    <t>https://www.distrilog.be</t>
  </si>
  <si>
    <t>Distrilog is een logistiek bedrijf dat slimme distributiediensten en een breed scala aan logistieke oplossingen biedt in de Benelux-regio. Ze zijn gespecialiseerd in opslag, distributie, expeditie en toegevoegde waarde diensten voor sectoren zoals retail, fast-moving consumer goods en meer.</t>
  </si>
  <si>
    <t>Koningin Astridlaan 14, 2830 Willebroek</t>
  </si>
  <si>
    <t>DOSSCHE MILLS</t>
  </si>
  <si>
    <t>0400.771.039</t>
  </si>
  <si>
    <t>BE0400.771.039</t>
  </si>
  <si>
    <t>info@dosschemills.com</t>
  </si>
  <si>
    <t>+32 9 381 44 44</t>
  </si>
  <si>
    <t>https://www.dosschemills.com</t>
  </si>
  <si>
    <t>Dossche Mills is een familiebedrijf dat al 150 jaar gepersonaliseerde service en ondersteuning biedt aan bakkerijen, waarbij zij de beste producten zoals bloem, meel, brood, gebak en functionele en voedingsproducten garanderen.</t>
  </si>
  <si>
    <t>Deinze</t>
  </si>
  <si>
    <t>Clemence Dosschestraat</t>
  </si>
  <si>
    <t>Productie van graanproducten</t>
  </si>
  <si>
    <t>DOVY KEUKENS</t>
  </si>
  <si>
    <t>0428.003.392</t>
  </si>
  <si>
    <t>BE0428.003.392</t>
  </si>
  <si>
    <t>info@dovy.be</t>
  </si>
  <si>
    <t>+32 51 26 04 02</t>
  </si>
  <si>
    <t>https://www.dovykeukens.be</t>
  </si>
  <si>
    <t>Dovy Kitchens nv is gespecialiseerd in het creëren van op maat gemaakte landelijke en moderne keukens, waarbij een breed scala aan stijlen en materialen wordt aangeboden om aan de behoeften van elke klant te voldoen. Met de nadruk op kwaliteit en klanttevredenheid streven zij ernaar om de verwachtingen te overtreffen en betrouwbare service te bieden.</t>
  </si>
  <si>
    <t>Vervaardiging van meubels</t>
  </si>
  <si>
    <t>DPG Media Services</t>
  </si>
  <si>
    <t>0403.506.340</t>
  </si>
  <si>
    <t>BE0403.506.340</t>
  </si>
  <si>
    <t>info@dpgmedia.be</t>
  </si>
  <si>
    <t>https://www.dpgmedia.be/nl</t>
  </si>
  <si>
    <t>DPG media is een toonaangevend mediabedrijf dat actief is in België en Nederland en onafhankelijke en betrouwbare media levert via verschillende platforms zoals kranten, tijdschriften, radio, televisie, websites, apps en podcasts.</t>
  </si>
  <si>
    <t>Mediaplein</t>
  </si>
  <si>
    <t>DREAMBABY</t>
  </si>
  <si>
    <t>0472.630.817</t>
  </si>
  <si>
    <t>BE0472.630.817</t>
  </si>
  <si>
    <t>advieslijn@dreambaby.be</t>
  </si>
  <si>
    <t>+32 2 363 56 65</t>
  </si>
  <si>
    <t>https://www.dreambaby.be/</t>
  </si>
  <si>
    <t>DREAMBABY is een specialist in baby's binnen de Colruyt Group en biedt een breed scala aan trendy babyproducten van topmerken en hun eigen merk, Dreambee, tegen de beste prijzen. Met meerdere winkels en een online platform bieden zij deskundig advies en hulp aan (toekomstige) ouders bij het samenstellen van geboortelijsten en het samenstellen van baby-uitzet.</t>
  </si>
  <si>
    <t>Bilkensveld</t>
  </si>
  <si>
    <t>Detailhandel</t>
  </si>
  <si>
    <t>Drukkerij-Uitgeverij Die Keure</t>
  </si>
  <si>
    <t>0405.108.325</t>
  </si>
  <si>
    <t>BE0405.108.325</t>
  </si>
  <si>
    <t>info@diekeure.be</t>
  </si>
  <si>
    <t>+32 467 09 92 04</t>
  </si>
  <si>
    <t>https://www.diekeure.be</t>
  </si>
  <si>
    <t>Die Keure Educatief is een toonaangevend drukkerij- en uitgeverijbedrijf dat gespecialiseerd is in het creëren en drukken van hoogwaardige inhoud, waaronder educatief materiaal, professionele publicaties en juridische boeken. Met meer dan 70 jaar ervaring zijn ze toegewijd aan het bieden van relevante en duurzame oplossingen aan hun klanten.</t>
  </si>
  <si>
    <t>Kleine Pathoekeweg 3, 8000 Brugge</t>
  </si>
  <si>
    <t>Kleine Pathoekeweg</t>
  </si>
  <si>
    <t>Drukwerkactiviteiten - Uitgeverij</t>
  </si>
  <si>
    <t>DS Smith Packaging Belgium</t>
  </si>
  <si>
    <t>0436.442.095</t>
  </si>
  <si>
    <t>BE0436.442.095</t>
  </si>
  <si>
    <t>+44 20 7756 1800</t>
  </si>
  <si>
    <t>https://www.dssmith.com</t>
  </si>
  <si>
    <t>DS Smith is een internationaal verpakkingsbedrijf dat zich richt op duurzame, plasticvrije verpakkingsoplossingen en geïntegreerde recyclingdiensten. Ze concentreren zich op innovatie en duurzaamheid om te voldoen aan de diverse behoeften van verschillende industrieën.</t>
  </si>
  <si>
    <t>New-Orleansstraat 100, 9000 Gent</t>
  </si>
  <si>
    <t>New-Orleansstraat</t>
  </si>
  <si>
    <t>Fabricage van papier - Vervaardiging van verpakkingen</t>
  </si>
  <si>
    <t>DSV AIR &amp; SEA</t>
  </si>
  <si>
    <t>0480.191.966</t>
  </si>
  <si>
    <t>BE0480.191.966</t>
  </si>
  <si>
    <t>karriere@de.dsv.com</t>
  </si>
  <si>
    <t>+45 25 41 77 37</t>
  </si>
  <si>
    <t>https://dsv.com</t>
  </si>
  <si>
    <t>DSV is een wereldwijd transport- en logistiekbedrijf dat oplossingen biedt voor weg-, lucht-, zee- en spoorvracht, evenals opslagdiensten. Ze richten zich op innovatie en duurzaamheid om de toeleveringsketens efficiënt te laten verlopen.</t>
  </si>
  <si>
    <t>Schoonmansveld 40, 2870 Puurs-Sint-Amands</t>
  </si>
  <si>
    <t>Schoonmansveld</t>
  </si>
  <si>
    <t>DSV Road</t>
  </si>
  <si>
    <t>0404.507.618</t>
  </si>
  <si>
    <t>BE0404.507.618</t>
  </si>
  <si>
    <t>+32 476 88 67 71</t>
  </si>
  <si>
    <t>https://www.dsv.com</t>
  </si>
  <si>
    <t>DSV Road is een wereldwijd transport- en logistiekbedrijf dat oplossingen biedt voor weg-, lucht-, zee- en spoorvracht, evenals opslagdiensten. Ze richten zich op innovatie en duurzaamheid om de toeleveringsketens efficiënt te laten verlopen.</t>
  </si>
  <si>
    <t>Du Pont de Nemours (Belgium)</t>
  </si>
  <si>
    <t>0400.837.058</t>
  </si>
  <si>
    <t>BE0400.837.058</t>
  </si>
  <si>
    <t>+32 15 44 10 11</t>
  </si>
  <si>
    <t>https://www.dupontdenemours.be</t>
  </si>
  <si>
    <t>Dupont is een wereldwijd bedrijf dat al meer dan 200 jaar innoveert en technologiegedreven oplossingen levert om industrieën en het dagelijks leven te transformeren. Ze zijn gespecialiseerd in het leveren van gespecialiseerde producten en oplossingen op gebieden zoals veiligheid, gezondheidszorg, elektronica, mobiliteit en bouw.</t>
  </si>
  <si>
    <t>Antoon Spinoystraat</t>
  </si>
  <si>
    <t>DUOMED BELGIUM</t>
  </si>
  <si>
    <t>0416.834.437</t>
  </si>
  <si>
    <t>BE0416.834.437</t>
  </si>
  <si>
    <t>info.be@acertys.com</t>
  </si>
  <si>
    <t>+32 3 870 11 11</t>
  </si>
  <si>
    <t>https://acertys.com</t>
  </si>
  <si>
    <t>ACERTYS HEALTHCARE is een dynamische organisatie die consultancy, verkoop, integratie, training en technische ondersteuning biedt voor medische technologie en apparaten voor ziekenhuizen en medische praktijken. Ze zijn de exclusieve partner van GE Healthcare voor OEC C-arm systemen in de Benelux.</t>
  </si>
  <si>
    <t>Oeyvaersbosch</t>
  </si>
  <si>
    <t>Detailhandel in medische artikelen</t>
  </si>
  <si>
    <t>Duracell Batteries</t>
  </si>
  <si>
    <t>0400.959.891</t>
  </si>
  <si>
    <t>BE0400.959.891</t>
  </si>
  <si>
    <t>+32 16 55 20 11</t>
  </si>
  <si>
    <t>https://www.duracell.be</t>
  </si>
  <si>
    <t>Duracell is 's werelds toonaangevende fabrikant en marketeer van hoogwaardige alkalinebatterijen, lithiummunten, oplaadbare batterijen en andere gespecialiseerde cellen. Ze voorzien wereldwijd een breed scala aan apparaten van stroom, van gameconsole-controllers tot babyfoons, met een focus op duurzame groei en toonaangevende innovatie.</t>
  </si>
  <si>
    <t>Aarschot</t>
  </si>
  <si>
    <t>3200</t>
  </si>
  <si>
    <t>Nijverheidslaan 7, 3200 Aarschot</t>
  </si>
  <si>
    <t>Nijverheidslaan</t>
  </si>
  <si>
    <t>DUVEL MOORTGAT</t>
  </si>
  <si>
    <t>0400.764.903</t>
  </si>
  <si>
    <t>BE0400.764.903</t>
  </si>
  <si>
    <t>brouwerijbezoek@duvel.be</t>
  </si>
  <si>
    <t>+32 3 324 48 81</t>
  </si>
  <si>
    <t>https://www.duvelmoortgat.be/</t>
  </si>
  <si>
    <t>Duvel Moortgat is een familiebedrijf dat al vier generaties lang authentieke ambachtelijke bieren brouwt. Ze zijn toegewijd aan het minimaliseren van hun milieu-impact en het bevorderen van een diverse en gezonde samenleving.</t>
  </si>
  <si>
    <t>Breendonk-Dorp</t>
  </si>
  <si>
    <t>Productie van bier - Productie van dranken</t>
  </si>
  <si>
    <t>E5 Fashion</t>
  </si>
  <si>
    <t>0762.705.852</t>
  </si>
  <si>
    <t>BE0762.705.852</t>
  </si>
  <si>
    <t>contact@e5.be</t>
  </si>
  <si>
    <t>+32 3 760 39 11</t>
  </si>
  <si>
    <t>https://www.e5.be</t>
  </si>
  <si>
    <t>E5 Fashion is een kledingwinkel die een breed scala aan stijlvolle en trendy kleding biedt voor zowel mannen als vrouwen. Met de nadruk op klantenservice en betaalbare mode, bieden zij een unieke winkelervaring via hun webshop en fysieke winkels.</t>
  </si>
  <si>
    <t>Hoogkamerstraat 1, 9100 Sint-Niklaas</t>
  </si>
  <si>
    <t>Hoogkamerstraat</t>
  </si>
  <si>
    <t>Detailhandel in kleding - Detailhandel in schoenen - Detailhandel in textiel - Groothandel in kleding - Groothandel in schoenen</t>
  </si>
  <si>
    <t>ECS EUROPEAN CONTAINERS</t>
  </si>
  <si>
    <t>0435.131.508</t>
  </si>
  <si>
    <t>BE0435.131.508</t>
  </si>
  <si>
    <t>hello@ecs.be</t>
  </si>
  <si>
    <t>+32 50 50 20 20</t>
  </si>
  <si>
    <t>https://www.ecs.be</t>
  </si>
  <si>
    <t>ECS  is een toonaangevende aanbieder van geïntegreerde supply chain logistiek en intermodale transportoplossingen, gespecialiseerd in transport en logistiek tussen het Verenigd Koninkrijk en Ierland, en het Europese vasteland. Ze richten zich op het creëren van duurzame en betrouwbare logistiek, met een toewijding om de uitstoot van broeikasgassen te verminderen en een beter milieu te creëren.</t>
  </si>
  <si>
    <t>Dudzele</t>
  </si>
  <si>
    <t>Baron de Maerelaan</t>
  </si>
  <si>
    <t>ELECTRO DEPOT BELGIUM</t>
  </si>
  <si>
    <t>0549.949.715</t>
  </si>
  <si>
    <t>BE0549.949.715</t>
  </si>
  <si>
    <t>info@electrodepot.be</t>
  </si>
  <si>
    <t>+32 70 30 00 00</t>
  </si>
  <si>
    <t>https://www.electrodepot.be</t>
  </si>
  <si>
    <t>ELECTRO DEPOT BELGIUM is een bedrijf dat een breed scala aan kleine en grote huishoudelijke apparaten, computers en hoogwaardige technologieproducten aanbiedt tegen lage prijzen, met het gemak van gratis ophalen in de winkel en bezorgopties.</t>
  </si>
  <si>
    <t>Lennikse Baan 371, 1070 Anderlecht</t>
  </si>
  <si>
    <t>371</t>
  </si>
  <si>
    <t>Detailhandel in apparatuur - Detailhandel in elektronica - Detailhandel in huishoudelijke artikelen - Groothandel in elektronica</t>
  </si>
  <si>
    <t>ELIA ASSET</t>
  </si>
  <si>
    <t>0475.028.202</t>
  </si>
  <si>
    <t>BE0475.028.202</t>
  </si>
  <si>
    <t>info@elia.be</t>
  </si>
  <si>
    <t>https://elia.be</t>
  </si>
  <si>
    <t>Elia maakt deel uit van de Elia-groep, die een van Europa's top vijf TSO's is. Ze spelen een cruciale rol bij het overbrengen van elektriciteit van generatoren naar distributiesysteembeheerders en grote industriële verbruikers, terwijl ze ook elektriciteit importeren en exporteren van en naar buurlanden.</t>
  </si>
  <si>
    <t>Keizerslaan 20, 1000 Brussel</t>
  </si>
  <si>
    <t>Keizerslaan</t>
  </si>
  <si>
    <t>Elektriciteit - Transport van elektriciteit</t>
  </si>
  <si>
    <t>Eneco Belgium</t>
  </si>
  <si>
    <t>0683.948.879</t>
  </si>
  <si>
    <t>BE0683.948.879</t>
  </si>
  <si>
    <t>invoicing@eneco.be</t>
  </si>
  <si>
    <t>https://eneco.be</t>
  </si>
  <si>
    <t>Eneco is een duurzame energieleverancier die hernieuwbare energie produceert en distribueert, innovatieve energieoplossingen ontwikkelt en zich richt op het opbouwen van sterke langetermijnpartnerschappen met klanten.</t>
  </si>
  <si>
    <t>Battelsesteenweg 455 i, 2800 Mechelen</t>
  </si>
  <si>
    <t>Battelsesteenweg</t>
  </si>
  <si>
    <t>455 i</t>
  </si>
  <si>
    <t>Elektriciteit - Energie - Gas - Productie van elektriciteit</t>
  </si>
  <si>
    <t>ENESTIA BELGIUM</t>
  </si>
  <si>
    <t>0401.304.737</t>
  </si>
  <si>
    <t>BE0401.304.737</t>
  </si>
  <si>
    <t>info@sharpservices.com</t>
  </si>
  <si>
    <t>+32 11 44 01 11</t>
  </si>
  <si>
    <t>https://www.sharpservices.com/</t>
  </si>
  <si>
    <t>Sharp Packaging Solutions is wereldwijd marktleider op het gebied van klinische supply chain-diensten en contractverpakking voor farmaceutische producten, en biedt een breed scala aan oplossingen, variërend van diensten voor klinische proeflevering tot commerciële verpakking voor farmaceutische en biotechnologische klanten.</t>
  </si>
  <si>
    <t>Hamont-Achel</t>
  </si>
  <si>
    <t>3930</t>
  </si>
  <si>
    <t>Klöcknerstraat 1, 3930 Hamont-Achel</t>
  </si>
  <si>
    <t>Klöcknerstraat</t>
  </si>
  <si>
    <t>Vervaardiging van farmaceutische producten - Vervaardiging van verpakkingen</t>
  </si>
  <si>
    <t>ENGIE CC</t>
  </si>
  <si>
    <t>0442.100.363</t>
  </si>
  <si>
    <t>BE0442.100.363</t>
  </si>
  <si>
    <t>contact@ajusto.be</t>
  </si>
  <si>
    <t>+32 78 78 20 20</t>
  </si>
  <si>
    <t>https://engie.be</t>
  </si>
  <si>
    <t>Engie is een toonaangevend expertise- en onderzoekscentrum op het gebied van elektrische energietechnologie. Ze bieden operationeel onderzoek en ontwikkelingsdiensten, gespecialiseerde expertise en op maat gemaakte wereldwijde oplossingen voor klanten in de sectoren opwekking, transmissie, distributie, opslag en eindgebruik van elektriciteit. Ze richten zich op de energietransitie en netto nul koolstof, en bieden expertise op alle vormen van elektriciteitsopwekking, van fossiele en nucleaire tot hernieuwbare technologieën.</t>
  </si>
  <si>
    <t>Simon Bolivarlaan 36, 1000 Brussel</t>
  </si>
  <si>
    <t>Simon Bolivarlaan</t>
  </si>
  <si>
    <t/>
  </si>
  <si>
    <t>Envalior</t>
  </si>
  <si>
    <t>0867.573.542</t>
  </si>
  <si>
    <t>BE0867.573.542</t>
  </si>
  <si>
    <t>info.crossphase@envalior.com</t>
  </si>
  <si>
    <t>+32 2 218 88 50</t>
  </si>
  <si>
    <t>https://www.envalior.com/</t>
  </si>
  <si>
    <t>LANXESS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</si>
  <si>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Groothandel in chemische producten - Vervaardiging van chemische producten</t>
  </si>
  <si>
    <t>Envalior Specialty Compounds</t>
  </si>
  <si>
    <t>0430.597.648</t>
  </si>
  <si>
    <t>BE0430.597.648</t>
  </si>
  <si>
    <t>+32 89 30 05 11</t>
  </si>
  <si>
    <t>www.envalior.com</t>
  </si>
  <si>
    <t>DSM SPECIALTY COMPOUNDS is een wereldwijde krachtpatser op het gebied van technische materialen, die innovatieve en duurzame oplossingen biedt aan diverse industrieën. Met een gecombineerde geschiedenis van meer dan 100 jaar brengt Envalior twee gevestigde spelers samen, DSM Engineering Materials en LANXESS High Performance Materials, om een breed portfolio van hoogwaardige materialen en diensten te leveren voor de automotive, bouw en constructie, consumentengoederen, elektrische, hernieuwbare energie, medische, industriële apparatuur en transportsectoren.</t>
  </si>
  <si>
    <t>Paniswijerstraat</t>
  </si>
  <si>
    <t>EOC BELGIUM</t>
  </si>
  <si>
    <t>0422.191.708</t>
  </si>
  <si>
    <t>BE0422.191.708</t>
  </si>
  <si>
    <t>info@eocgroup.com</t>
  </si>
  <si>
    <t>+32 55 23 58 58</t>
  </si>
  <si>
    <t>https://www.eocgroup.com</t>
  </si>
  <si>
    <t>EOC is een familiebedrijf dat gespecialiseerd is in duurzame chemie. Ze bieden een breed scala aan chemische producten aan, waaronder lijmen, emulsies, oppervlakte-actieve stoffen en technische textielchemicaliën, met de nadruk op het bieden van uitstekende service en ondersteuning aan hun klanten.</t>
  </si>
  <si>
    <t>Industriepark "De Bruwaan" 24, 9700 Oudenaarde</t>
  </si>
  <si>
    <t>Industriepark "De Bruwaan"</t>
  </si>
  <si>
    <t>ERICSSON</t>
  </si>
  <si>
    <t>0414.653.818</t>
  </si>
  <si>
    <t>BE0414.653.818</t>
  </si>
  <si>
    <t>asq@ericsson.com</t>
  </si>
  <si>
    <t>+32 2 745 12 11</t>
  </si>
  <si>
    <t>https://www.ericsson.com</t>
  </si>
  <si>
    <t>ERICSSON is een technologiebedrijf dat streeft naar grenzeloze connectiviteit en het verbeteren van levens door middel van IT-diensten en advies. Ze zijn gespecialiseerd in gebieden zoals 5G, IoT, mobiel breedband, communicatiediensten en intelligente transportsystemen.</t>
  </si>
  <si>
    <t>Sint-Stevens-Woluwe</t>
  </si>
  <si>
    <t>Lozenberg</t>
  </si>
  <si>
    <t>18-20</t>
  </si>
  <si>
    <t>Informatietechnologieën en -diensten - Telecommunicatie</t>
  </si>
  <si>
    <t>ERIKS Belgium</t>
  </si>
  <si>
    <t>0402.956.608</t>
  </si>
  <si>
    <t>BE0402.956.608</t>
  </si>
  <si>
    <t>flangegaskets@eriks.be</t>
  </si>
  <si>
    <t>+32 14 34 64 00</t>
  </si>
  <si>
    <t>https://eriks.be</t>
  </si>
  <si>
    <t>ERIKS  is een gespecialiseerde industriële dienstverlener die een breed scala aan technische producten, co-engineering en maatwerkoplossingen, evenals gerelateerde diensten aanbiedt. Ze helpen klanten in verschillende industriële segmenten om de prestaties van hun producten te verbeteren en de totale eigendomskosten te verlagen.</t>
  </si>
  <si>
    <t>Roderveldlaan 3/ 1, 2600 Berchem</t>
  </si>
  <si>
    <t>Roderveldlaan</t>
  </si>
  <si>
    <t>Groothandel</t>
  </si>
  <si>
    <t>ERNST &amp; YOUNG CONSULTING</t>
  </si>
  <si>
    <t>0471.938.850</t>
  </si>
  <si>
    <t>BE0471.938.850</t>
  </si>
  <si>
    <t>mara.janssen@nl.ey.com</t>
  </si>
  <si>
    <t>https://ey.com</t>
  </si>
  <si>
    <t>EY helpt een betere werkomgeving te creëren door hoogwaardige diensten te bieden op het gebied van assurance, consulting, recht, strategie, belasting en transacties. Ze benutten data en technologie om langdurige waarde te creëren voor klanten en de samenleving. Hun diverse teams opereren wereldwijd om complexe vraagstukken aan te pakken en vertrouwen in de kapitaalmarkten te bevorderen.</t>
  </si>
  <si>
    <t>Kouterveldstraat 7B/ 1, 1831 Diegem</t>
  </si>
  <si>
    <t>ESKO - GRAPHICS</t>
  </si>
  <si>
    <t>0475.099.565</t>
  </si>
  <si>
    <t>BE0475.099.565</t>
  </si>
  <si>
    <t>info.eur@esko.com</t>
  </si>
  <si>
    <t>+32 497 53 43 30</t>
  </si>
  <si>
    <t>https://esko.com</t>
  </si>
  <si>
    <t>Esko-Graphics biedt innovatieve verpakkingsoplossingen die de ontwerp- en productieprocessen voor merken en verpakkingsfabrikanten automatiseren en versnellen. Hun productportfolio omvat tools voor het beheer van artwork, digitaal assetbeheer en structureel verpakkingsontwerp.</t>
  </si>
  <si>
    <t>Afsnee</t>
  </si>
  <si>
    <t>Raymonde de Larochelaan</t>
  </si>
  <si>
    <t>Estée Lauder Cosmetics</t>
  </si>
  <si>
    <t>0403.769.032</t>
  </si>
  <si>
    <t>BE0403.769.032</t>
  </si>
  <si>
    <t>+32 81 65 59 03</t>
  </si>
  <si>
    <t>https://elcompanies.com</t>
  </si>
  <si>
    <t>The Estée Lauder Companies is wereldwijd een toonaangevende speler op het gebied van prestigieuze schoonheid, waarbij hoogwaardige huidverzorgings-, make-up-, parfum- en haarverzorgingsproducten worden geproduceerd en op de markt gebracht onder verschillende gerenommeerde merknamen.</t>
  </si>
  <si>
    <t>Leonardo da Vincilaan 19C/ 2, 1831 Diegem</t>
  </si>
  <si>
    <t>Detailhandel in parfums en toiletartikelen - Groothandel in parfums en toiletartikelen</t>
  </si>
  <si>
    <t>ETAP Lighting International</t>
  </si>
  <si>
    <t>0424.980.655</t>
  </si>
  <si>
    <t>BE0424.980.655</t>
  </si>
  <si>
    <t>info.se@etaplighting.com</t>
  </si>
  <si>
    <t>+32 3 310 02 11</t>
  </si>
  <si>
    <t>https://www.etaplighting.com</t>
  </si>
  <si>
    <t>ETAP is een bedrijf dat zich richt op het bieden van duurzame, energiezuinige en circulaire verlichtingsoplossingen. Ze bieden diensten aan zoals renovatie, onderhoud en upgrades om afval te minimaliseren en de uitstoot van koolstof te verminderen.</t>
  </si>
  <si>
    <t>Antwerpsesteenweg 130, 2390 Malle</t>
  </si>
  <si>
    <t>ETEX SERVICES</t>
  </si>
  <si>
    <t>0459.431.788</t>
  </si>
  <si>
    <t>BE0459.431.788</t>
  </si>
  <si>
    <t>https://www.etexgroup.com/</t>
  </si>
  <si>
    <t>ETEX SERVICES biedt oplossingen voor de buitenkant van gebouwen.</t>
  </si>
  <si>
    <t>Kapelle-Op-Den-Bos</t>
  </si>
  <si>
    <t>1880</t>
  </si>
  <si>
    <t>Kuiermansstraat 1, 1880 Kapelle-Op-Den-Bos</t>
  </si>
  <si>
    <t>Kuiermansstraat</t>
  </si>
  <si>
    <t>EUPHONY BENELUX</t>
  </si>
  <si>
    <t>0471.435.836</t>
  </si>
  <si>
    <t>BE0471.435.836</t>
  </si>
  <si>
    <t>+32 2 882 19 75</t>
  </si>
  <si>
    <t>http://www.euphony.be/</t>
  </si>
  <si>
    <t>Orange een onderdeel van Orange, is een toonaangevende leverancier van wereldwijde IT- en telecommunicatiediensten aan multinationale bedrijven. Ze bieden oplossingen op het gebied van digitale, telecommunicatie-, vaste en mobiele netwerken, mobiele betalingen, IT en AI.</t>
  </si>
  <si>
    <t>Klipperstraat</t>
  </si>
  <si>
    <t>Eval Europe</t>
  </si>
  <si>
    <t>0461.831.747</t>
  </si>
  <si>
    <t>BE0461.831.747</t>
  </si>
  <si>
    <t>https://evalevoh.com</t>
  </si>
  <si>
    <t>EVAL is een dochteronderneming van Kuraray Co., Ltd. gespecialiseerd in de productie en verkoop van EVAL EVOH-harsen, evenals andere Kuraray-producten zoals PLANTIC biopolymeren en GENESTAR hittebestendige polyamide.</t>
  </si>
  <si>
    <t>Nieuwe Weg</t>
  </si>
  <si>
    <t>Eviden Belgium</t>
  </si>
  <si>
    <t>0401.848.135</t>
  </si>
  <si>
    <t>BE0401.848.135</t>
  </si>
  <si>
    <t>https://www.atos.net</t>
  </si>
  <si>
    <t>Atos Belgium ontwerpt digitale oplossingen, variërend van alledaagse toepassingen tot kritieke activiteiten op het gebied van kunstmatige intelligentie, hybride cloud, infrastructuurbeheer, decarbonisatie en gebruikerservaring. Ze zijn een internationale leider in betrouwbare, duurzame en datagestuurde digitale transformatie en de volgende generatie digitale ondernemingen.</t>
  </si>
  <si>
    <t>Da Vincilaan 5, 1930 Zaventem</t>
  </si>
  <si>
    <t>Evonik Antwerpen</t>
  </si>
  <si>
    <t>0406.183.144</t>
  </si>
  <si>
    <t>BE0406.183.144</t>
  </si>
  <si>
    <t>atendimentoprivacidade@evonik.com</t>
  </si>
  <si>
    <t>+32 3 560 31 44</t>
  </si>
  <si>
    <t>https://corporate.evonik.be</t>
  </si>
  <si>
    <t>Evonik is een bedrijf dat ideeën ontwikkelt en ze zo snel mogelijk op de markt brengt. Ze bieden hun werknemers een inspirerende werkomgeving met uitdagende en motiverende verantwoordelijkheden.</t>
  </si>
  <si>
    <t>Tijsmanstunnel-West</t>
  </si>
  <si>
    <t>Z/N</t>
  </si>
  <si>
    <t>EXPEDITORS INTERNATIONAL</t>
  </si>
  <si>
    <t>0440.971.797</t>
  </si>
  <si>
    <t>BE0440.971.797</t>
  </si>
  <si>
    <t>media@expeditors.com</t>
  </si>
  <si>
    <t>+1 206 674 3400</t>
  </si>
  <si>
    <t>https://www.expeditors.com/</t>
  </si>
  <si>
    <t>Expeditors is een wereldwijd logistiek bedrijf dat op maat gemaakte oplossingen en geïntegreerde informatiesystemen biedt voor internationale handel. Met een wereldwijd netwerk van meer dan 320 locaties bieden zij diensten aan zoals lucht- en zeevracht forwarding, douaneafhandeling en toegevoegde waarde logistieke diensten.</t>
  </si>
  <si>
    <t>Bedrijvenzone Machelen-Cargo 834, 1830 Machelen</t>
  </si>
  <si>
    <t>834</t>
  </si>
  <si>
    <t>Goederenvervoer</t>
  </si>
  <si>
    <t>EXXONMOBIL PETROLEUM &amp; CHEMICAL</t>
  </si>
  <si>
    <t>0416.375.270</t>
  </si>
  <si>
    <t>BE0416.375.270</t>
  </si>
  <si>
    <t>bnl.publicaffairs@exxonmobil.com</t>
  </si>
  <si>
    <t>+32 2 239 31 11</t>
  </si>
  <si>
    <t>https://www.exxonmobil.be</t>
  </si>
  <si>
    <t>Exxonmobil is 's werelds grootste beursgenoteerde internationale olie- en gasmaatschappij, die energie levert die bijdraagt aan groeiende economieën en de levensstandaard over de hele wereld verbetert. Ze zoeken naar, produceren en verkopen ruwe olie, aardgas en petroleumproducten, en exploiteren faciliteiten of vermarkten producten in de meeste landen ter wereld.</t>
  </si>
  <si>
    <t>Polderdijkweg</t>
  </si>
  <si>
    <t>Vervaardiging van olie en gas</t>
  </si>
  <si>
    <t>FABRIMODE</t>
  </si>
  <si>
    <t>0441.904.977</t>
  </si>
  <si>
    <t>BE0441.904.977</t>
  </si>
  <si>
    <t>hello@bel-bo.be</t>
  </si>
  <si>
    <t>+32 56 73 12 90</t>
  </si>
  <si>
    <t>https://bel-bo.be</t>
  </si>
  <si>
    <t>Bel&amp;Bo biedt kleurrijke kleding en accessoires voor het hele gezin, met 18 collecties per jaar en een focus op eerlijke productie en waar voor je geld.</t>
  </si>
  <si>
    <t>Deerlijk</t>
  </si>
  <si>
    <t>8540</t>
  </si>
  <si>
    <t>Theo Nuyttenslaan 5, 8540 Deerlijk</t>
  </si>
  <si>
    <t>Theo Nuyttenslaan</t>
  </si>
  <si>
    <t>Detailhandel in kleding</t>
  </si>
  <si>
    <t>FARM FRITES BELGIUM</t>
  </si>
  <si>
    <t>0424.947.694</t>
  </si>
  <si>
    <t>BE0424.947.694</t>
  </si>
  <si>
    <t>info@farmfrites.com</t>
  </si>
  <si>
    <t>+32 11 55 92 00</t>
  </si>
  <si>
    <t>https://farmfrites.com</t>
  </si>
  <si>
    <t>FARM FRITES is gespecialiseerd in het telen en verwerken van hoogwaardige aardappelen tot heerlijke frietjes en aardappelgerechten, met als doel de beste smaak en consumentenervaring te bieden. Het bedrijf zet zich in voor duurzaamheid en werkt nauw samen met boeren om kwaliteit te waarborgen en respect voor het milieu te tonen.</t>
  </si>
  <si>
    <t>Lommel</t>
  </si>
  <si>
    <t>Maatheide</t>
  </si>
  <si>
    <t>Productie van aardappelproducten - Productie van voedsel</t>
  </si>
  <si>
    <t>FEBELCO</t>
  </si>
  <si>
    <t>0458.780.306</t>
  </si>
  <si>
    <t>BE0458.780.306</t>
  </si>
  <si>
    <t>info@febelco.be</t>
  </si>
  <si>
    <t>+32 3 780 80 30</t>
  </si>
  <si>
    <t>https://www.febelco.be</t>
  </si>
  <si>
    <t>FEBELCO is een coöperatieve groothandelaar die volledig eigendom is van Belgische onafhankelijke apothekers en levert een breed scala aan (para)farmaceutische producten en waardevolle diensten, zoals individuele medicatiebereiding en thuiszorg, aan meer dan 3200 apotheken.</t>
  </si>
  <si>
    <t>Eigenlostraat</t>
  </si>
  <si>
    <t>Groothandel in chemische producten - Groothandel in farmaceutische producten - Groothandel in parfums en toiletartikelen - Groothandel in voedingsmiddelen</t>
  </si>
  <si>
    <t>Fluvius System Operator</t>
  </si>
  <si>
    <t>0477.445.084</t>
  </si>
  <si>
    <t>BE0477.445.084</t>
  </si>
  <si>
    <t>+32 11 26 60 01</t>
  </si>
  <si>
    <t>https://over.fluvius.be</t>
  </si>
  <si>
    <t>Fluvius is een multi-utility bedrijf dat miljoenen aansluitingen beheert voor elektriciteit, gas, kabel en riolering in Vlaamse gemeenten. Ze bieden diensten aan zoals meterstanden, subsidies, energierenovatie en meer.</t>
  </si>
  <si>
    <t>Bouw van infrastructuur - Distributie van elektriciteit</t>
  </si>
  <si>
    <t>5K - 10K</t>
  </si>
  <si>
    <t>Fnac Vanden Borre</t>
  </si>
  <si>
    <t>0412.723.419</t>
  </si>
  <si>
    <t>BE0412.723.419</t>
  </si>
  <si>
    <t>info@vandenborre.be</t>
  </si>
  <si>
    <t>+32 2 334 00 00</t>
  </si>
  <si>
    <t>https://www.vandenborre.be</t>
  </si>
  <si>
    <t>Vanden Borre is een specialist op het gebied van televisie, video, hi-fi, elektronica, multimedia en mobiele telefoons. Ze bieden een breed scala aan producten voor eenvoudige vergelijking, selectie en online aankoop.</t>
  </si>
  <si>
    <t>Sint-Pieters-Leeuw</t>
  </si>
  <si>
    <t>Slesbroekstraat</t>
  </si>
  <si>
    <t>Detailhandel in apparatuur - Detailhandel in elektronica</t>
  </si>
  <si>
    <t>FNG INTERNATIONAL</t>
  </si>
  <si>
    <t>0502.923.917</t>
  </si>
  <si>
    <t>BE0502.923.917</t>
  </si>
  <si>
    <t>https://fnginternational.com</t>
  </si>
  <si>
    <t>FNG International is een snelgroeiende modegroep die kleding en schoenen ontwerpt en distribueert voor vrouwen, kinderen en mannen via haar eigen conceptwinkels en een netwerk van multi-brand winkels in binnen- en buitenlandse markten.</t>
  </si>
  <si>
    <t>Bautersemstraat</t>
  </si>
  <si>
    <t>68A</t>
  </si>
  <si>
    <t>FORUM JOBS</t>
  </si>
  <si>
    <t>0460.046.650</t>
  </si>
  <si>
    <t>BE0460.046.650</t>
  </si>
  <si>
    <t>info@forumjobs.be</t>
  </si>
  <si>
    <t>+32 14 24 20 42</t>
  </si>
  <si>
    <t>https://www.forumjobs.be</t>
  </si>
  <si>
    <t>Forum Jobs is een bedrijf dat werkzoekenden verbindt met bedrijven, waarbij zij de kloof overbruggen tussen wat bedrijven zoeken en de mogelijkheden die beschikbaar zijn voor kandidaten. Ze geven prioriteit aan langdurige relaties en maken gebruik van technologie om gesprekken tussen kandidaten en bedrijven te vergemakkelijken.</t>
  </si>
  <si>
    <t>149a</t>
  </si>
  <si>
    <t>FrieslandCampina Belgium</t>
  </si>
  <si>
    <t>0402.814.175</t>
  </si>
  <si>
    <t>BE0402.814.175</t>
  </si>
  <si>
    <t>+32 9 326 40 00</t>
  </si>
  <si>
    <t>https://careers.frieslandcampina.com</t>
  </si>
  <si>
    <t>FrieslandCampina is een B2B-bedrijf dat gespecialiseerd is in het leveren van hoogwaardige ingrediënten voor verschillende voedingssegmenten, waaronder vroege levensfase, actieve, prestatie-, medische en celvoeding. Ze streven ernaar om hun klanten te helpen innovatieve en effectieve producten te creëren die voldoen aan de specifieke voedingsbehoeften van consumenten.</t>
  </si>
  <si>
    <t>Venecolaan</t>
  </si>
  <si>
    <t>FUJIFILM ELECTRONIC MATERIALS (EUROPE)</t>
  </si>
  <si>
    <t>0442.783.323</t>
  </si>
  <si>
    <t>BE0442.783.323</t>
  </si>
  <si>
    <t>+32 3 250 05 11</t>
  </si>
  <si>
    <t>https://fujifilm.com</t>
  </si>
  <si>
    <t>FUJIFILM Electronic Materials (Europe) NV ontwikkelt innovatieve producten en oplossingen in verschillende gebieden, met een focus op gezondheidszorg, beeldvorming en materialen, om de kwaliteit van leven te verbeteren en milieuduurzaamheid te bevorderen.</t>
  </si>
  <si>
    <t>Keetberglaan</t>
  </si>
  <si>
    <t>1a</t>
  </si>
  <si>
    <t>FUJITSU TECHNOLOGY SOLUTIONS</t>
  </si>
  <si>
    <t>0430.262.405</t>
  </si>
  <si>
    <t>BE0430.262.405</t>
  </si>
  <si>
    <t>productsales@au.fujitsu.com</t>
  </si>
  <si>
    <t>+55 11 3265 0850</t>
  </si>
  <si>
    <t>https://fujitsu.com</t>
  </si>
  <si>
    <t>Fujitsu richt zich op het creëren van innovatieve IT-diensten en -oplossingen die digitale transformatie en duurzaamheid voor bedrijven bevorderen, met gebruik van technologieën zoals AI en hybride cloud. Ze benadrukken co-creatie en samenwerking om complexe zakelijke uitdagingen en maatschappelijke vraagstukken aan te pakken.</t>
  </si>
  <si>
    <t>Culliganlaan 5/ 901, 1831 Diegem</t>
  </si>
  <si>
    <t>Computer consultancy - Informatietechnologieën en -diensten - Telecommunicatie</t>
  </si>
  <si>
    <t>GALAPAGOS</t>
  </si>
  <si>
    <t>0466.460.429</t>
  </si>
  <si>
    <t>BE0466.460.429</t>
  </si>
  <si>
    <t>medicalinfo@glpg.com</t>
  </si>
  <si>
    <t>+32 15 34 29 00</t>
  </si>
  <si>
    <t>https://www.glpg.com</t>
  </si>
  <si>
    <t>GALAPAGOS is toegewijd aan het verbeteren van de uitkomsten voor patiënten door middel van innovatieve wetenschap en geneeskunde, met de focus op het bieden van langere en betere levenskwaliteit voor mensen wereldwijd. Het bedrijf legt de nadruk op samenwerking en baanbrekende inspanningen om belangrijke gezondheidsbehoeften aan te pakken.</t>
  </si>
  <si>
    <t>L11</t>
  </si>
  <si>
    <t>Onderzoek en ontwikkeling in de biotechnologie - Onderzoek en ontwikkeling in de farmacie</t>
  </si>
  <si>
    <t>Gate Gourmet Belgium</t>
  </si>
  <si>
    <t>0477.705.697</t>
  </si>
  <si>
    <t>BE0477.705.697</t>
  </si>
  <si>
    <t>+32 2 723 72 02</t>
  </si>
  <si>
    <t>https://gategroup.com/</t>
  </si>
  <si>
    <t>Gategroup is wereldwijd marktleider op het gebied van luchtvaartcatering, verkoop aan boord en gastvrijheidsproducten en -diensten, waarbij passagiers superieure culinaire en winkelervaringen worden geboden door middel van innovatie en geavanceerde technologische oplossingen.</t>
  </si>
  <si>
    <t>Luchthaven Brussel Nationaal 53, 1930 Zaventem</t>
  </si>
  <si>
    <t>Horeca</t>
  </si>
  <si>
    <t>GB Foods Belgium</t>
  </si>
  <si>
    <t>0458.358.850</t>
  </si>
  <si>
    <t>BE0458.358.850</t>
  </si>
  <si>
    <t>inge_vandevelde@campbellsoup.be</t>
  </si>
  <si>
    <t>+32 3 890 87 26</t>
  </si>
  <si>
    <t>https://continentalfoods.eu</t>
  </si>
  <si>
    <t>GB Foods Belgium NV is een culinair oplossingenbedrijf dat een breed scala aan lokale merken aanbiedt, waaronder Jumbo, Gallina Blanca en Gino, onder andere. Met een focus op het vieren van lokale smaken, zijn ze diep geworteld in de lokale cultuur en de voorkeurskeuze van miljoenen consumenten geworden.</t>
  </si>
  <si>
    <t>Rijksweg 16, 2870 Puurs-Sint-Amands</t>
  </si>
  <si>
    <t>Groothandel in dranken</t>
  </si>
  <si>
    <t>GEA Process Engineering</t>
  </si>
  <si>
    <t>0400.888.924</t>
  </si>
  <si>
    <t>BE0400.888.924</t>
  </si>
  <si>
    <t>geacareers@gea.com</t>
  </si>
  <si>
    <t>https://www.gea.com</t>
  </si>
  <si>
    <t>GEA is een toonaangevende systeemleverancier die duurzaamheid en efficiëntie in de voedsel-, drank- en farmaceutische sectoren verbetert door middel van geavanceerde machines, proces technologie en uitgebreide diensten.</t>
  </si>
  <si>
    <t>Bergensesteenweg 186, 1500 Halle</t>
  </si>
  <si>
    <t>Bergensesteenweg</t>
  </si>
  <si>
    <t>186</t>
  </si>
  <si>
    <t>GENERAL LOGISTICS SYSTEMS BELGIUM</t>
  </si>
  <si>
    <t>0479.101.608</t>
  </si>
  <si>
    <t>BE0479.101.608</t>
  </si>
  <si>
    <t>info@primagaz.be</t>
  </si>
  <si>
    <t>+32 13 61 82 00</t>
  </si>
  <si>
    <t>https://primagaz.be</t>
  </si>
  <si>
    <t>Boulevard de l'Humanité</t>
  </si>
  <si>
    <t>GENERAL SERVICES ANTWERP</t>
  </si>
  <si>
    <t>0464.418.182</t>
  </si>
  <si>
    <t>BE0464.418.182</t>
  </si>
  <si>
    <t>Ketenislaan</t>
  </si>
  <si>
    <t>GENZYME FLANDERS</t>
  </si>
  <si>
    <t>0475.955.046</t>
  </si>
  <si>
    <t>BE0475.955.046</t>
  </si>
  <si>
    <t>GHENT HANDLING AND DISTRIBUTION</t>
  </si>
  <si>
    <t>0430.119.477</t>
  </si>
  <si>
    <t>BE0430.119.477</t>
  </si>
  <si>
    <t>+32 3 221 68 11</t>
  </si>
  <si>
    <t>https://www.katoennatie.com</t>
  </si>
  <si>
    <t>Katoen Natie ontwikkelt en levert slimmere logistieke en engineeringoplossingen die zijn afgestemd op de specifieke situatie van elke klant. Hun diensten variëren van het aanbieden van opslagoplossingen tot het ontwerpen, bouwen en opereren van on-site en multi-klant platforms.</t>
  </si>
  <si>
    <t>Skaldenstraat 102, 9042 Desteldonk</t>
  </si>
  <si>
    <t>Gekoelde opslag - Opslag</t>
  </si>
  <si>
    <t>GLS Belgium Distribution</t>
  </si>
  <si>
    <t>0883.914.874</t>
  </si>
  <si>
    <t>BE0883.914.874</t>
  </si>
  <si>
    <t>+32 2 556 62 11</t>
  </si>
  <si>
    <t>http://www.gls-group.com/</t>
  </si>
  <si>
    <t>Goed Farma</t>
  </si>
  <si>
    <t>0400.789.251</t>
  </si>
  <si>
    <t>BE0400.789.251</t>
  </si>
  <si>
    <t>info.farma@goed.be</t>
  </si>
  <si>
    <t>+32 3 205 69 29</t>
  </si>
  <si>
    <t>https://www.goed.be</t>
  </si>
  <si>
    <t>Goed Farma is een aanbieder van gezondheidsoplossingen die een volledig scala aan gepersonaliseerde gezondheids- en zorgoplossingen biedt via hun apotheken, hoorcentra en thuiszorgwinkels, waardoor individuen zelfstandig kunnen leven en hun kwaliteit van leven kunnen verbeteren.</t>
  </si>
  <si>
    <t>Antwerpsesteenweg 263, 2800 Mechelen</t>
  </si>
  <si>
    <t>263</t>
  </si>
  <si>
    <t>Apotheek - Groothandel in farmaceutische producten</t>
  </si>
  <si>
    <t>Gom</t>
  </si>
  <si>
    <t>0414.600.566</t>
  </si>
  <si>
    <t>BE0414.600.566</t>
  </si>
  <si>
    <t>+32 13 39 01 13</t>
  </si>
  <si>
    <t>https://www.facilicom.be</t>
  </si>
  <si>
    <t>Facilicom is een toegestaan beveiligingsbedrijf dat gespecialiseerd is in persoonlijke bewaking en de bewaking van goederen. We bieden een breed scala aan beveiligingsdiensten aan bedrijven, organisaties en overheidsinstellingen, waaronder permanente en mobiele bewaking, toegangscontrole, haven- en scheepsbewaking, winkelbewaking en VIP-bescherming.</t>
  </si>
  <si>
    <t>Grand Opticiens Belgium</t>
  </si>
  <si>
    <t>0424.735.977</t>
  </si>
  <si>
    <t>BE0424.735.977</t>
  </si>
  <si>
    <t>contact@grandopticalathome.com</t>
  </si>
  <si>
    <t>+32 57 30 10 78</t>
  </si>
  <si>
    <t>https://www.pearle.be</t>
  </si>
  <si>
    <t>GrandOptical Belgium ook bekend als GrandOptical, biedt een breed scala aan eigentijdse monturen van topmerken en professionele opticiens om persoonlijk advies te geven en de perfecte bril te vinden die past bij individuele stijlen en persoonlijkheden. Ze bieden ook zonnebrillen, contactlenzen en diverse oogzorgdiensten aan.</t>
  </si>
  <si>
    <t>102-108</t>
  </si>
  <si>
    <t>Opticien</t>
  </si>
  <si>
    <t>Greenyard Frozen Belgium</t>
  </si>
  <si>
    <t>0660.936.521</t>
  </si>
  <si>
    <t>BE0660.936.521</t>
  </si>
  <si>
    <t>corporate.communications@greenyard.group</t>
  </si>
  <si>
    <t>https://greenyard.group</t>
  </si>
  <si>
    <t>Greenyard is een wereldwijde marktleider in verse, diepgevroren en bereide fruit en groenten, die zich inzet voor het bieden van duurzame oplossingen en innovatieve producten ter bevordering van een gezonde levensstijl.</t>
  </si>
  <si>
    <t>Staden</t>
  </si>
  <si>
    <t>Romenstraat</t>
  </si>
  <si>
    <t>Detailhandel in fruit - Detailhandel in groenten - Productie van bevroren fruit en groenten - Verwerking van groenten</t>
  </si>
  <si>
    <t>GREENYARD PREPARED BELGIUM</t>
  </si>
  <si>
    <t>0437.126.936</t>
  </si>
  <si>
    <t>BE0437.126.936</t>
  </si>
  <si>
    <t>https://www.greenyard.group</t>
  </si>
  <si>
    <t>Greenyard  is een wereldwijde marktleider in verse, diepgevroren en bereide fruit en groenten, die zich inzet voor het bieden van duurzame oplossingen en innovatieve producten ter bevordering van een gezonde levensstijl.</t>
  </si>
  <si>
    <t>Bree</t>
  </si>
  <si>
    <t>Industrieterrein Kanaal-Noord</t>
  </si>
  <si>
    <t>Productie van bevroren fruit en groenten - Verwerking van groenten</t>
  </si>
  <si>
    <t>Griffith Foods</t>
  </si>
  <si>
    <t>0408.403.058</t>
  </si>
  <si>
    <t>BE0408.403.058</t>
  </si>
  <si>
    <t>gluscustomerservice@griffithfoods.com</t>
  </si>
  <si>
    <t>+32 14 25 42 11</t>
  </si>
  <si>
    <t>https://griffithfoods.com</t>
  </si>
  <si>
    <t>Griffith Foods is gespecialiseerd in productontwikkeling voor voedingsmiddelen waar consumenten van houden, en biedt op maat gemaakte oplossingen van idee tot productie. Ze combineren zorg en creativiteit om de wereld te voeden en samen beter te maken.</t>
  </si>
  <si>
    <t>Toekomstlaan 44, 2200 Herentals</t>
  </si>
  <si>
    <t>Toekomstlaan</t>
  </si>
  <si>
    <t>Groothandel in voedingsmiddelen - Productie van sauzen - Productie van voedsel</t>
  </si>
  <si>
    <t>H&amp;M HENNES &amp; MAURITZ LOGISTICS GBC</t>
  </si>
  <si>
    <t>0895.796.186</t>
  </si>
  <si>
    <t>BE0895.796.186</t>
  </si>
  <si>
    <t>info@hm.com</t>
  </si>
  <si>
    <t>+44 20 3116 9400</t>
  </si>
  <si>
    <t>H&amp;M HENNES &amp; MAURITZ LOGISTICS GBC is een wereldwijd bedrijf dat streeft naar het toegankelijk maken van geweldig design voor iedereen op een duurzame manier. Ze zijn toegewijd om een duurzamer bedrijf te worden en duurzame mode een dagelijkse optie te maken voor iedereen.</t>
  </si>
  <si>
    <t>Boulevard du Jardin Botanique 20, 1000 Brussel</t>
  </si>
  <si>
    <t>Boulevard du Jardin Botanique</t>
  </si>
  <si>
    <t>HAMANN INTERNATIONAL LOGISTICS</t>
  </si>
  <si>
    <t>0873.604.566</t>
  </si>
  <si>
    <t>BE0873.604.566</t>
  </si>
  <si>
    <t>info@nl.hamann.be</t>
  </si>
  <si>
    <t>+32 9 333 77 77</t>
  </si>
  <si>
    <t>https://www.hamann.be</t>
  </si>
  <si>
    <t>Hamann  is een toonaangevende logistieke speler die op maat gemaakte en sterke logistieke oplossingen biedt, gespecialiseerd in het organiseren van logistieke activiteiten, inclusief douane, opslag en orderpicking, voor zendingen binnen Europa en de CIS-landen.</t>
  </si>
  <si>
    <t>Vantegemstraat</t>
  </si>
  <si>
    <t>HANS ANDERS BELGIË</t>
  </si>
  <si>
    <t>0879.138.021</t>
  </si>
  <si>
    <t>BE0879.138.021</t>
  </si>
  <si>
    <t>brilgarantplan@hansanders.be</t>
  </si>
  <si>
    <t>+32 11 22 26 70</t>
  </si>
  <si>
    <t>https://www.hansanders.be</t>
  </si>
  <si>
    <t>Hans Anders België - Belgique is een internationale winkelketen gespecialiseerd in brillen, hoortoestellen en contactlenzen. Met meer dan 400 winkels in Nederland en België bieden zij een breed scala aan betaalbare brillen en hooroplossingen.</t>
  </si>
  <si>
    <t>Runkstersteenweg 247/ 2.01, 3500 Hasselt</t>
  </si>
  <si>
    <t>Runkstersteenweg</t>
  </si>
  <si>
    <t>247</t>
  </si>
  <si>
    <t>Haven van Antwerpen - Brugge</t>
  </si>
  <si>
    <t>0248.399.380</t>
  </si>
  <si>
    <t>BE0248.399.380</t>
  </si>
  <si>
    <t>wim.deweert@portofantwerp.com</t>
  </si>
  <si>
    <t>https://www.portofantwerpbruges.com/</t>
  </si>
  <si>
    <t>Zaha Hadidplein</t>
  </si>
  <si>
    <t>Goederenvervoer over zee - Haven</t>
  </si>
  <si>
    <t>HCL Technologies Belgium</t>
  </si>
  <si>
    <t>0542.547.130</t>
  </si>
  <si>
    <t>BE0542.547.130</t>
  </si>
  <si>
    <t>HEDIN AUTOMOTIVE</t>
  </si>
  <si>
    <t>0740.526.506</t>
  </si>
  <si>
    <t>BE0740.526.506</t>
  </si>
  <si>
    <t>+32 2 334 11 11</t>
  </si>
  <si>
    <t>https://www.hedinautomotive.be</t>
  </si>
  <si>
    <t>Industriepark-Noord 2, 9100 Sint-Niklaas</t>
  </si>
  <si>
    <t>Industriepark-Noord</t>
  </si>
  <si>
    <t>Detailhandel in motorvoertuigen - Groothandel in motorvoertuigen - Reparatie en onderhoud van voertuigen</t>
  </si>
  <si>
    <t>HENCO INDUSTRIES</t>
  </si>
  <si>
    <t>0443.598.222</t>
  </si>
  <si>
    <t>BE0443.598.222</t>
  </si>
  <si>
    <t>info@henco.be</t>
  </si>
  <si>
    <t>+32 14 28 56 60</t>
  </si>
  <si>
    <t>https://www.henco.be</t>
  </si>
  <si>
    <t>Henco is een toonaangevende leverancier van hoogwaardige producten, waaronder meerlaagse buizen, fittingen, vloerverwarmingssystemen en gereedschap. Met een sterke focus op kwaliteit en innovatie bieden zij betrouwbare oplossingen voor diverse toepassingen in de sanitair-, verwarmings- en gasinstallatiesector.</t>
  </si>
  <si>
    <t>Vervaardiging van kunststoffen</t>
  </si>
  <si>
    <t>HENRI ESSERS EN ZONEN INTERNATIONAAL TRANSPORT</t>
  </si>
  <si>
    <t>0401.296.720</t>
  </si>
  <si>
    <t>BE0401.296.720</t>
  </si>
  <si>
    <t>https://www.essers.com</t>
  </si>
  <si>
    <t>H.Essers is gespecialiseerd in het beheren en optimaliseren van toeleveringsketens en biedt gepersonaliseerde en geïntegreerde logistieke oplossingen in verschillende sectoren, waaronder de chemische industrie en de gezondheidszorg. Het bedrijf zet zich in voor duurzaam transport en efficiënte logistiek via een uitgebreid Europees netwerk.</t>
  </si>
  <si>
    <t>Transportlaan</t>
  </si>
  <si>
    <t>HERAEUS ELECTRO - NITE INTERNATIONAL</t>
  </si>
  <si>
    <t>0430.060.188</t>
  </si>
  <si>
    <t>BE0430.060.188</t>
  </si>
  <si>
    <t>consulting@heraeus.com</t>
  </si>
  <si>
    <t>https://www.heraeus.com</t>
  </si>
  <si>
    <t>HERAEUS ELECTRO - NITE INTERNATIONAL NV is een toonaangevende internationale technologiegroep die zich richt op het ontwikkelen van hoogwaardige oplossingen in verschillende sectoren, waaronder de medische technologie. Het bedrijf legt de nadruk op innovatie en duurzaamheid om de concurrentiekracht van zijn klanten te vergroten.</t>
  </si>
  <si>
    <t>HGC Hanos</t>
  </si>
  <si>
    <t>0416.635.388</t>
  </si>
  <si>
    <t>BE0416.635.388</t>
  </si>
  <si>
    <t>info@hanos.nl</t>
  </si>
  <si>
    <t>https://www.hanos.be</t>
  </si>
  <si>
    <t>Hanos is een internationale groothandel en totaalleverancier voor de horecabranche, die een breed scala aan voedsel- en non-foodproducten aanbiedt, waaronder verse producten, delicatessen, wijnen en dranken. Ze bieden ook op maat gemaakte oplossingen voor bedrijfskleding, horecakeukens en projectinrichting.</t>
  </si>
  <si>
    <t>Wommelgem</t>
  </si>
  <si>
    <t>Nijverheidsstraat</t>
  </si>
  <si>
    <t>Home Sebrechts</t>
  </si>
  <si>
    <t>0442.694.142</t>
  </si>
  <si>
    <t>BE0442.694.142</t>
  </si>
  <si>
    <t>info@armonea.be</t>
  </si>
  <si>
    <t>+32 15 74 51 00</t>
  </si>
  <si>
    <t>www.armonea.be</t>
  </si>
  <si>
    <t>Armonea is een toonaangevende aanbieder van seniorenzorg in België en biedt een breed scala aan diensten, waaronder verpleeghuizen, verzorgingshuizen, serviceflats en residenties. Met meer dan 60 locaties en 35 jaar ervaring staat Armonea bekend om haar dynamische en vooruitstrevende aanpak in de zorgsector.</t>
  </si>
  <si>
    <t>Stationsstraat 102, 2800 Mechelen</t>
  </si>
  <si>
    <t>Verpleeghuizen</t>
  </si>
  <si>
    <t>Honda Motor Europe Logistics</t>
  </si>
  <si>
    <t>0418.250.835</t>
  </si>
  <si>
    <t>BE0418.250.835</t>
  </si>
  <si>
    <t>infohmel@honda-eu.com</t>
  </si>
  <si>
    <t>+32 53 72 51 11</t>
  </si>
  <si>
    <t>https://hondamotoreuropelogistics.com</t>
  </si>
  <si>
    <t>Honda is verantwoordelijk voor de distributie van auto's, motorfietsen, krachtproducten en industriële motoren, evenals het coördineren van de logistiek van onderdelen en accessoires voor de Europese markt.</t>
  </si>
  <si>
    <t>Langerbruggestraat</t>
  </si>
  <si>
    <t>Detailhandel in motorvoertuigen - Groothandel in motorvoertuigen</t>
  </si>
  <si>
    <t>Honeywell</t>
  </si>
  <si>
    <t>0402.220.891</t>
  </si>
  <si>
    <t>BE0402.220.891</t>
  </si>
  <si>
    <t>honeywellprivacy@honeywell.com</t>
  </si>
  <si>
    <t>+32 56 24 56 90</t>
  </si>
  <si>
    <t>https://www.honeywell.com</t>
  </si>
  <si>
    <t>Honeywell transformeert industrieën door innovatieve oplossingen te bieden in de luchtvaart, energie, gezondheidszorg en automatisering, waardoor veiligheid en efficiëntie worden verbeterd. Ze ondersteunen bedrijven in hun duurzaamheids- en digitale transformatieprocessen.</t>
  </si>
  <si>
    <t>Hermeslaan 1H, 1831 Diegem</t>
  </si>
  <si>
    <t>HOTEL EXPLOITATIEMAATSCHAPPIJ DIEGEM</t>
  </si>
  <si>
    <t>0471.530.361</t>
  </si>
  <si>
    <t>BE0471.530.361</t>
  </si>
  <si>
    <t>+32 2 504 94 00</t>
  </si>
  <si>
    <t>HP Belgium</t>
  </si>
  <si>
    <t>0597.618.285</t>
  </si>
  <si>
    <t>BE0597.618.285</t>
  </si>
  <si>
    <t>https://www.hpe.com/</t>
  </si>
  <si>
    <t>Hubo België</t>
  </si>
  <si>
    <t>0411.982.457</t>
  </si>
  <si>
    <t>BE0411.982.457</t>
  </si>
  <si>
    <t>info@hubo.be</t>
  </si>
  <si>
    <t>https://www.hubo.be</t>
  </si>
  <si>
    <t>Hubo is een toonaangevende Belgische organisatie in de doe-het-zelfsector, met meer dan 150 winkels verspreid over het hele land. Ze bieden een breed scala aan hoogwaardige merkproducten voor doe-het-zelvers, variërend van gereedschap en bouwmaterialen tot tuinmeubelen en interieurdecoratie.</t>
  </si>
  <si>
    <t>2160</t>
  </si>
  <si>
    <t>Koralenhoeve 35, 2160 Wommelgem</t>
  </si>
  <si>
    <t>Koralenhoeve</t>
  </si>
  <si>
    <t>Hudson Belgium</t>
  </si>
  <si>
    <t>0459.165.435</t>
  </si>
  <si>
    <t>BE0459.165.435</t>
  </si>
  <si>
    <t>info@hudsonsolutions.com</t>
  </si>
  <si>
    <t>+32 478 17 59 48</t>
  </si>
  <si>
    <t>https://www.hudsonsolutions.com/</t>
  </si>
  <si>
    <t>Hudson is een toonaangevende HR-adviesverlener met meer dan 35 jaar ervaring. Wij bieden een uitgebreid scala aan diensten, waaronder werving, talentmanagement, coaching en personeelsoplossingen om organisaties te ondersteunen bij het ontwikkelen van hun menselijk kapitaal en het behalen van hun doelstellingen op het gebied van personeel.</t>
  </si>
  <si>
    <t>Avenue du Bourget 42, 1130 Haren</t>
  </si>
  <si>
    <t>Avenue du Bourget</t>
  </si>
  <si>
    <t>Consulting voor bedrijven - Human resources</t>
  </si>
  <si>
    <t>HUNTSMAN (EUROPE)</t>
  </si>
  <si>
    <t>0468.807.829</t>
  </si>
  <si>
    <t>BE0468.807.829</t>
  </si>
  <si>
    <t>contact_india@huntsman.com</t>
  </si>
  <si>
    <t>+32 15 20 68 12</t>
  </si>
  <si>
    <t>https://www.huntsman.com/</t>
  </si>
  <si>
    <t>HUNTSMAN (EUROPE) is een wereldwijde chemische fabrikant die gespecialiseerd is in gedifferentieerde en specialistische chemicaliën voor verschillende consumenten- en industriële sectoren, waaronder luchtvaart, automotive, elektronica, energie en schoeisel. Ze bieden een breed scala aan innovatieve oplossingen, zoals lijmen, coatings, composieten, elastomeren en batterijmaterialen, om te voldoen aan de veranderende behoeften van hun klanten.</t>
  </si>
  <si>
    <t>3300</t>
  </si>
  <si>
    <t>Grijpenlaan 18, 3300 Tienen</t>
  </si>
  <si>
    <t>Grijpenlaan</t>
  </si>
  <si>
    <t>ICOS VISION SYSTEMS</t>
  </si>
  <si>
    <t>0431.049.588</t>
  </si>
  <si>
    <t>BE0431.049.588</t>
  </si>
  <si>
    <t>talent.acquisition@kla.com</t>
  </si>
  <si>
    <t>+1 408 352 2808</t>
  </si>
  <si>
    <t>https://www.kla.com/</t>
  </si>
  <si>
    <t>ICOS ontwikkelt toonaangevende apparatuur en diensten die innovatie in de elektronica-industrie mogelijk maken. Ze bieden geavanceerde procescontrole en procesondersteunende oplossingen voor de productie van wafers en reticles, geïntegreerde schakelingen, verpakkingen, printplaten en vlakke panelen.</t>
  </si>
  <si>
    <t>Esperantolaan</t>
  </si>
  <si>
    <t>8C</t>
  </si>
  <si>
    <t>IEMANTS</t>
  </si>
  <si>
    <t>0456.528.520</t>
  </si>
  <si>
    <t>BE0456.528.520</t>
  </si>
  <si>
    <t>info@smulders.com</t>
  </si>
  <si>
    <t>+32 14 67 22 81</t>
  </si>
  <si>
    <t>https://smulders.com</t>
  </si>
  <si>
    <t>Smulders is een internationale organisatie met meer dan 50 jaar ervaring in engineering, constructie, levering en montage van stalen constructies. Ze zijn gespecialiseerd in het realiseren van unieke en uitdagende projecten in de Offshore Wind, Offshore Oil &amp; Gas en Civiele &amp; Industriële markten.</t>
  </si>
  <si>
    <t>Arendonk</t>
  </si>
  <si>
    <t>2370</t>
  </si>
  <si>
    <t>Hoge Mauw 200, 2370 Arendonk</t>
  </si>
  <si>
    <t>Hoge Mauw</t>
  </si>
  <si>
    <t>IGEPA BELUX</t>
  </si>
  <si>
    <t>0416.723.381</t>
  </si>
  <si>
    <t>BE0416.723.381</t>
  </si>
  <si>
    <t>info@igepa.be</t>
  </si>
  <si>
    <t>+32 4 263 89 60</t>
  </si>
  <si>
    <t>https://igepa.be</t>
  </si>
  <si>
    <t>Igepa Belux is een toonaangevende papierhandelaar die groothandel drijft in papier- en printbenodigdheden, viscom media, verpakkingen en schoonmaakproducten. Ze bieden een breed scala aan producten voor de grafische industrie, B2B, sign- en displaybedrijven, evenals verpakkingsmaterialen en schoonmaakproducten voor verschillende industrieën.</t>
  </si>
  <si>
    <t>Nijverheidslaan 4, 9880 Aalter</t>
  </si>
  <si>
    <t>Groothandel in papier</t>
  </si>
  <si>
    <t>IKEA BELGIUM</t>
  </si>
  <si>
    <t>0425.258.688</t>
  </si>
  <si>
    <t>BE0425.258.688</t>
  </si>
  <si>
    <t>data.privacy@inter.ikea.com</t>
  </si>
  <si>
    <t>+32 2 263 33 33</t>
  </si>
  <si>
    <t>https://www.ikea.com</t>
  </si>
  <si>
    <t>Inter IKEA Systems B.V. biedt een breed scala aan meubels en woonaccessoires die zijn ontworpen om te inspireren en het dagelijks leven te verbeteren, en is geschikt voor zowel grote dromen als kleine budgetten.</t>
  </si>
  <si>
    <t>Detailhandel in meubels</t>
  </si>
  <si>
    <t>IMPERBEL</t>
  </si>
  <si>
    <t>0400.484.591</t>
  </si>
  <si>
    <t>BE0400.484.591</t>
  </si>
  <si>
    <t>infobe@derbigum.com</t>
  </si>
  <si>
    <t>+32 2 334 87 00</t>
  </si>
  <si>
    <t>https://derbigum.com/</t>
  </si>
  <si>
    <t>Derbigum is een Belgisch familiebedrijf dat gespecialiseerd is in duurzame bitumineuze waterdichtingsmembranen voor platte daken. Met meer dan 85 jaar expertise bieden zij hoogwaardige producten en innovatieve oplossingen om de planeet te beschermen.</t>
  </si>
  <si>
    <t>Huizingen</t>
  </si>
  <si>
    <t>Guido Gezellestraat</t>
  </si>
  <si>
    <t>Dakbedekking</t>
  </si>
  <si>
    <t>IMPERIAL MEAT PRODUCTS</t>
  </si>
  <si>
    <t>0453.627.923</t>
  </si>
  <si>
    <t>BE0453.627.923</t>
  </si>
  <si>
    <t>info@imperial.be</t>
  </si>
  <si>
    <t>+32 84 45 00 00</t>
  </si>
  <si>
    <t>https://imperialmeatproducts.be</t>
  </si>
  <si>
    <t>IMPERIAL MEAT PRODUCTS is een leverancier van hoogwaardige vleeswaren, met een breed scala aan klassieke en innovatieve producten. Ze streven ernaar klanten te verrassen met hun natuurlijke vleestextuur, sappigheid en kookmogelijkheden.</t>
  </si>
  <si>
    <t>Lovendegem</t>
  </si>
  <si>
    <t>Productie van vleeswaren</t>
  </si>
  <si>
    <t>INDAVER</t>
  </si>
  <si>
    <t>0427.973.304</t>
  </si>
  <si>
    <t>BE0427.973.304</t>
  </si>
  <si>
    <t>communicatie@indaver.com</t>
  </si>
  <si>
    <t>+32 15 28 80 00</t>
  </si>
  <si>
    <t>https://indaver.com</t>
  </si>
  <si>
    <t>INDAVER is een bedrijf dat gespecialiseerd is in het verwerken van organische afvalstromen, zoals groenafval, tot hoogwaardige compost. Ze produceren ook houtsnippers voor biomassacentrales en beheren tijdelijke opslagplaatsen voor minerale bodem en slibstromen.</t>
  </si>
  <si>
    <t>Ineos</t>
  </si>
  <si>
    <t>0454.443.614</t>
  </si>
  <si>
    <t>BE0454.443.614</t>
  </si>
  <si>
    <t>insty.infopoint.americas@ineos.com</t>
  </si>
  <si>
    <t>+1 866 890 6353</t>
  </si>
  <si>
    <t>https://www.ineos-styrolution.com</t>
  </si>
  <si>
    <t>INEOS Ineos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</si>
  <si>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Nieuwe Weg 1, 2070 Zwijndrecht</t>
  </si>
  <si>
    <t>INEOS Aromatics Belgium</t>
  </si>
  <si>
    <t>0404.137.533</t>
  </si>
  <si>
    <t>BE0404.137.533</t>
  </si>
  <si>
    <t>https://www.bp.com</t>
  </si>
  <si>
    <t>Amocolaan</t>
  </si>
  <si>
    <t>INEOS MANUFACTURING BELGIUM</t>
  </si>
  <si>
    <t>0869.926.088</t>
  </si>
  <si>
    <t>BE0869.926.088</t>
  </si>
  <si>
    <t>shale.information@ineos.com</t>
  </si>
  <si>
    <t>+41 21 627 70 63</t>
  </si>
  <si>
    <t>https://ineos.com</t>
  </si>
  <si>
    <t>INEOS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</si>
  <si>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Scheldelaan 482, 2040 Antwerpen</t>
  </si>
  <si>
    <t>482</t>
  </si>
  <si>
    <t>INEOS Phenol Belgium</t>
  </si>
  <si>
    <t>0888.947.788</t>
  </si>
  <si>
    <t>BE0888.947.788</t>
  </si>
  <si>
    <t>+32 3 730 12 11</t>
  </si>
  <si>
    <t>INEOS Capital Limited is een wereldwijde producent van grondstoffen en energie, die essentiële producten vervaardigt die het dagelijks leven in verschillende sectoren verbeteren. Het bedrijf zet zich in voor een toekomst met nul koolstofemissies door middel van duurzame praktijken en innovatie.</t>
  </si>
  <si>
    <t>Geslecht</t>
  </si>
  <si>
    <t>INEOS STYROLUTION BELGIUM</t>
  </si>
  <si>
    <t>0806.439.291</t>
  </si>
  <si>
    <t>BE0806.439.291</t>
  </si>
  <si>
    <t>INEOS Styrolution Belgium is de toonaangevende wereldwijde leverancier van styreenproducten, met een focus op producten zoals styreenmonomeer, polystyreen en ABS Standard, en legt de nadruk op innovatie en duurzaamheid. Het bedrijf benut meer dan 90 jaar ervaring om op maat gemaakte oplossingen te bieden die klanten een concurrentievoordeel geven.</t>
  </si>
  <si>
    <t>Scheldelaan 600, 2040 Antwerpen</t>
  </si>
  <si>
    <t>Inetum Realdolmen Belgium</t>
  </si>
  <si>
    <t>0429.037.235</t>
  </si>
  <si>
    <t>BE0429.037.235</t>
  </si>
  <si>
    <t>info@realdolmen.com</t>
  </si>
  <si>
    <t>+32 2 801 55 55</t>
  </si>
  <si>
    <t>https://www.realdolmen.com</t>
  </si>
  <si>
    <t>Inetum-Realdolmen is een digitaal diensten- en oplossingenbedrijf dat bedrijven en overheden ondersteunt bij hun digitale transformatie door middel van innovatieve oplossingen en een unieke combinatie van nabijheid en sectorale organisatie.</t>
  </si>
  <si>
    <t>A. Vaucampslaan</t>
  </si>
  <si>
    <t>integrated DNA technologies</t>
  </si>
  <si>
    <t>0473.291.407</t>
  </si>
  <si>
    <t>BE0473.291.407</t>
  </si>
  <si>
    <t>+32 16 28 22 60</t>
  </si>
  <si>
    <t>12A</t>
  </si>
  <si>
    <t>INTERNATIONAL CAR OPERATORS</t>
  </si>
  <si>
    <t>0479.469.515</t>
  </si>
  <si>
    <t>BE0479.469.515</t>
  </si>
  <si>
    <t>agency.anr@icoterminals.com</t>
  </si>
  <si>
    <t>+32 3 570 33 11</t>
  </si>
  <si>
    <t>https://icoterminals.com</t>
  </si>
  <si>
    <t>ICO is wereldwijd marktleider in de behandeling en opslag van roll-on/roll-off lading, waarbij zij voertuigverwerking, scheepsagentuur en volledige douaneafhandeling aanbieden. Zij leveren logistieke pakketten van deur tot deur en verwerken jaarlijks meer dan 2 miljoen auto's via hun ultramoderne terminals in de havens van Antwerpen en Zeebrugge.</t>
  </si>
  <si>
    <t>8380</t>
  </si>
  <si>
    <t>Margareta van Oostenrijkstraat 1, 8380 Dudzele</t>
  </si>
  <si>
    <t>Margareta van Oostenrijkstraat</t>
  </si>
  <si>
    <t>iO Belgium</t>
  </si>
  <si>
    <t>0861.085.232</t>
  </si>
  <si>
    <t>BE0861.085.232</t>
  </si>
  <si>
    <t>financebe@iodigital.com</t>
  </si>
  <si>
    <t>+32 3 216 16 60</t>
  </si>
  <si>
    <t>https://www.iodigital.com</t>
  </si>
  <si>
    <t>IO combineert marketing, technologie en creativiteit om klantbelevingen te verbeteren en de impact van merken te vergroten. Ze bieden diensten aan op het gebied van merkontwerp, digitale platforms, marketingcampagnes, contentproductie en transformatieadvies.</t>
  </si>
  <si>
    <t>Zavelheide 15, 2200 Herentals</t>
  </si>
  <si>
    <t>Zavelheide</t>
  </si>
  <si>
    <t>Web ontwikkeling</t>
  </si>
  <si>
    <t>IQVIA Solutions Belgium</t>
  </si>
  <si>
    <t>0400.502.211</t>
  </si>
  <si>
    <t>BE0400.502.211</t>
  </si>
  <si>
    <t>https://www.iqvia.com/</t>
  </si>
  <si>
    <t>ITINERIS</t>
  </si>
  <si>
    <t>0474.964.260</t>
  </si>
  <si>
    <t>BE0474.964.260</t>
  </si>
  <si>
    <t>info@itineris.net</t>
  </si>
  <si>
    <t>+32 9 386 01 02</t>
  </si>
  <si>
    <t>https://www.itineris.net</t>
  </si>
  <si>
    <t>ITINERIS NV ontwikkelt en implementeert UMAX, een cloudgebaseerde CIS &amp; CRM-oplossing die speciaal is ontworpen voor nutsbedrijven. Hun krachtige software maakt gebruik van workflowautomatisering en AI om bedrijfsprocessen te stroomlijnen en geavanceerde klantbetrokkenheid te garanderen.</t>
  </si>
  <si>
    <t>9051</t>
  </si>
  <si>
    <t>Kortrijksesteenweg 1144, 9051 Afsnee</t>
  </si>
  <si>
    <t>Kortrijksesteenweg</t>
  </si>
  <si>
    <t>1144</t>
  </si>
  <si>
    <t>IVC</t>
  </si>
  <si>
    <t>0866.682.231</t>
  </si>
  <si>
    <t>BE0866.682.231</t>
  </si>
  <si>
    <t>info@ivcgroup.com</t>
  </si>
  <si>
    <t>+32 56 65 32 11</t>
  </si>
  <si>
    <t>https://www.ivcgroup.com</t>
  </si>
  <si>
    <t>IVC is Europa's toonaangevende fabrikant van luxe vinyltegels, vinylplaten en tapijttegels. Met een focus op duurzaamheid en innovatie bieden zij een breed scala aan vloeroplossingen voor residentiële en commerciële projecten.</t>
  </si>
  <si>
    <t>Nijverheidslaan 29, 8580 Avelgem</t>
  </si>
  <si>
    <t>JACOPS</t>
  </si>
  <si>
    <t>0415.826.627</t>
  </si>
  <si>
    <t>BE0415.826.627</t>
  </si>
  <si>
    <t>info@jacops.be</t>
  </si>
  <si>
    <t>+32 56 77 84 51</t>
  </si>
  <si>
    <t>https://www.jacops.be</t>
  </si>
  <si>
    <t>Jacops is een dynamisch en familiebedrijf met meer dan 50 jaar ervaring in infrastructuurtechnieken, gespecialiseerd in telecommunicatie, spoor en infrastructuur. Ze ontwerpen geïntegreerde oplossingen voor complexe en innovatieve projecten, waarbij ze investeren in kennis en vaardigheden om aan de langetermijndoelstellingen van hun klanten te voldoen.</t>
  </si>
  <si>
    <t>Jan De Nul</t>
  </si>
  <si>
    <t>0406.041.406</t>
  </si>
  <si>
    <t>BE0406.041.406</t>
  </si>
  <si>
    <t>+32 491 92 19 03</t>
  </si>
  <si>
    <t>https://www.jandenul.com</t>
  </si>
  <si>
    <t>Jan De Nul Group is een bedrijf dat gespecialiseerd is in offshore, maritieme, civiele, milieu- en projectontwikkeling. Ze bieden een breed scala aan diensten aan, waaronder maritieme infrastructuur, herstel van oesterbedden en havenconstructie.</t>
  </si>
  <si>
    <t>Gijzegem</t>
  </si>
  <si>
    <t>Tragel</t>
  </si>
  <si>
    <t>Janssen Pharmaceutica</t>
  </si>
  <si>
    <t>0403.834.160</t>
  </si>
  <si>
    <t>BE0403.834.160</t>
  </si>
  <si>
    <t>janssen@jacnl.jnj.com</t>
  </si>
  <si>
    <t>+32 2 746 30 00</t>
  </si>
  <si>
    <t>https://www.janssenpmp.com</t>
  </si>
  <si>
    <t>Janssen Research &amp; Development, Johnson &amp; Johnson, J&amp;J, Johnson &amp; Johnson Innovative Medicine, J&amp;J Innovative Medicine is een farmaceutisch bedrijf binnen de Johnson &amp; Johnson groep dat streeft naar het uitroeien van ziektes door de grenzen van de wetenschap te verleggen en de toegang tot zorg te verbeteren op therapeutische gebieden zoals cardiovasculaire en metabole ziektes, immunologie, infectieziektes en vaccins, neurologie, oncologie en pulmonale arteriële hypertensie.</t>
  </si>
  <si>
    <t>Turnhoutseweg</t>
  </si>
  <si>
    <t>JOHNSON &amp; JOHNSON MEDICAL</t>
  </si>
  <si>
    <t>0425.967.580</t>
  </si>
  <si>
    <t>BE0425.967.580</t>
  </si>
  <si>
    <t>+32 2 513 80 15</t>
  </si>
  <si>
    <t>https://www.jnj.com</t>
  </si>
  <si>
    <t>J&amp;J Medical, Ethicon, CSS, DePuy Synthes, J&amp;J Vision, Biosense Webster is het grootste gezondheidsbedrijf ter wereld en produceert dagelijks levensveranderende doorbraken door de combinatie van nieuwe technologieën en expertise. Hun teams creëren digitale tools om mensen te helpen de gezondheid van hun huid bij te houden, gepersonaliseerde kunstmatige gewrichten te 3D-printen en AI te gebruiken om levensreddende medicijnen te ontdekken.</t>
  </si>
  <si>
    <t>Leonardo da Vincilaan 15, 1831 Diegem</t>
  </si>
  <si>
    <t>JOHNSON CONTROLS</t>
  </si>
  <si>
    <t>0402.916.521</t>
  </si>
  <si>
    <t>BE0402.916.521</t>
  </si>
  <si>
    <t>veerle.hebbelinck@jci.com</t>
  </si>
  <si>
    <t>+32 2 467 78 31</t>
  </si>
  <si>
    <t>https://johnsoncontrols.com</t>
  </si>
  <si>
    <t>Johnson Controls BV is wereldwijd een toonaangevende speler op het gebied van slimme, gezonde en duurzame gebouwen en biedt een uitgebreid digitaal aanbod genaamd OpenBlue. Met meer dan 135 jaar aan innovatie bieden zij technologische oplossingen, software en diensten voor gebouwen in diverse sectoren over de hele wereld.</t>
  </si>
  <si>
    <t>De Kleetlaan 7/ b, 1831 Diegem</t>
  </si>
  <si>
    <t>JORIS IDE</t>
  </si>
  <si>
    <t>0450.452.063</t>
  </si>
  <si>
    <t>BE0450.452.063</t>
  </si>
  <si>
    <t>info@joriside.be</t>
  </si>
  <si>
    <t>+32 51 61 07 77</t>
  </si>
  <si>
    <t>https://www.joriside.com/</t>
  </si>
  <si>
    <t>Joris Ide is een toonaangevende internationale speler in de staalsector, die innovatieve en op maat gemaakte staaloplossingen biedt voor verschillende industrieën, waaronder de landbouw, de woningbouw en openbare gebouwen. Met meer dan dertig jaar ervaring opereren zij vanuit meerdere productielocaties om de kwaliteit en duurzaamheid van hun producten te waarborgen.</t>
  </si>
  <si>
    <t>Wingene</t>
  </si>
  <si>
    <t>8750</t>
  </si>
  <si>
    <t>Hille 174, 8750 Wingene</t>
  </si>
  <si>
    <t>Hille</t>
  </si>
  <si>
    <t>174</t>
  </si>
  <si>
    <t>JSR Micro</t>
  </si>
  <si>
    <t>0429.388.316</t>
  </si>
  <si>
    <t>BE0429.388.316</t>
  </si>
  <si>
    <t>complaint@jsrmicro.be</t>
  </si>
  <si>
    <t>+32 16 83 28 31</t>
  </si>
  <si>
    <t>https://www.jsrmicro.be</t>
  </si>
  <si>
    <t>JSR MICRO N.V. is een dochteronderneming van JSR Corporation, een toonaangevende leverancier van materialen in verschillende technologiegedreven markten. Ze zijn gespecialiseerd in onderzoeksgerichte samenwerkingen met vernieuwers in sectoren zoals life sciences, energieopslag, elektronische materialen, display en optische materialen.</t>
  </si>
  <si>
    <t>JULES BELGIQUE - JULES BELGIË</t>
  </si>
  <si>
    <t>0888.246.915</t>
  </si>
  <si>
    <t>BE0888.246.915</t>
  </si>
  <si>
    <t>+33 3 59 55 41 29</t>
  </si>
  <si>
    <t>https://www.jules.com/</t>
  </si>
  <si>
    <t>JULES BELGIQUE - JULES BELGIË biedt een breed scala aan herenmode, waaronder trendy kleding, pakken en verschillende stijlen jeans, allemaal ontworpen om te passen bij verschillende gelegenheden en persoonlijke stijlen. Hun collectie legt de nadruk op kwaliteit en betaalbaarheid, en voldoet aan de behoeften van de moderne mannen garderobe.</t>
  </si>
  <si>
    <t>Nieuwstraat 56, 1000 Brussel</t>
  </si>
  <si>
    <t>Nieuwstraat</t>
  </si>
  <si>
    <t>Detailhandel in kleding - Detailhandel in parfums en toiletartikelen</t>
  </si>
  <si>
    <t>Jumbo België</t>
  </si>
  <si>
    <t>0697.798.994</t>
  </si>
  <si>
    <t>BE0697.798.994</t>
  </si>
  <si>
    <t>https://www.jumbo.com/</t>
  </si>
  <si>
    <t>Jumbo Supermarkten is een bedrijf dat toegang biedt tot een bepaald soort dienst, maar de aard van de dienst is niet duidelijk uit de verstrekte tekst.</t>
  </si>
  <si>
    <t>Ruiterijschool 14, 2930 Brasschaat</t>
  </si>
  <si>
    <t>Detailhandel in voedingsmiddelen - Groothandel in voedingsmiddelen - Kruidenierswinkels</t>
  </si>
  <si>
    <t>Jungheinrich</t>
  </si>
  <si>
    <t>0415.997.465</t>
  </si>
  <si>
    <t>BE0415.997.465</t>
  </si>
  <si>
    <t>info@ungheinrich.be</t>
  </si>
  <si>
    <t>+32 16 39 87 11</t>
  </si>
  <si>
    <t>https://www.jungheinrich-profishop.be</t>
  </si>
  <si>
    <t>Jungheinrich is wereldwijd marktleider in intralogistieke oplossingen en biedt een uitgebreid assortiment aan producten en diensten, waaronder heftrucks, logistieke systemen en magazijnapparatuur. Met meer dan 60 jaar ervaring zijn zij gespecialiseerd in het ontwikkelen, implementeren en optimaliseren van hoogwaardige oplossingen om maximale doorvoer en efficiënte materiaalstroom te garanderen.</t>
  </si>
  <si>
    <t>Esperantolaan 1, 3001 Heverlee</t>
  </si>
  <si>
    <t>JYSK</t>
  </si>
  <si>
    <t>0666.889.252</t>
  </si>
  <si>
    <t>BE0666.889.252</t>
  </si>
  <si>
    <t>b2b-be@jysk.com</t>
  </si>
  <si>
    <t>+32 3 808 28 03</t>
  </si>
  <si>
    <t>https://jysk.be</t>
  </si>
  <si>
    <t>JYSK Belgium is een wereldwijde winkelketen die een breed scala aan Scandinavisch geïnspireerde producten voor slapen en wonen aanbiedt, met duizenden winkels en webshops in 51 landen wereldwijd.</t>
  </si>
  <si>
    <t>Bredabaan 1285/ C, 2900 Schoten</t>
  </si>
  <si>
    <t>Bredabaan</t>
  </si>
  <si>
    <t>1285</t>
  </si>
  <si>
    <t>Kaneka Belgium</t>
  </si>
  <si>
    <t>0407.633.194</t>
  </si>
  <si>
    <t>BE0407.633.194</t>
  </si>
  <si>
    <t>surfactin.info@kaneka.be</t>
  </si>
  <si>
    <t>+32 14 25 45 20</t>
  </si>
  <si>
    <t>https://www.kaneka.be</t>
  </si>
  <si>
    <t>Kaneka Belgium NV is een wereldwijde dochteronderneming van de Kaneka Corporation groep, gespecialiseerd in het leveren van tussenproducten voor verschillende industrieën zoals de auto-industrie, de bouwsector en de informatietechnologie. Ze zijn toegewijd aan het produceren van innovatieve producten die de kwaliteit van leven verbeteren en bijdragen aan een gezonder ecosysteem.</t>
  </si>
  <si>
    <t>Westerlo</t>
  </si>
  <si>
    <t>Nijverheidsstraat 16, 2260 Westerlo</t>
  </si>
  <si>
    <t>KBC Autolease</t>
  </si>
  <si>
    <t>0422.562.385</t>
  </si>
  <si>
    <t>BE0422.562.385</t>
  </si>
  <si>
    <t>https://www.carsales.autolease.kbc.com</t>
  </si>
  <si>
    <t>Professor Van Overstraetenplein</t>
  </si>
  <si>
    <t>KBC Group</t>
  </si>
  <si>
    <t>0403.227.515</t>
  </si>
  <si>
    <t>BE0403.227.515</t>
  </si>
  <si>
    <t>ellen.vandroogenbroeck@kbc.be</t>
  </si>
  <si>
    <t>+32 78 15 21 53</t>
  </si>
  <si>
    <t>https://www.kbc.be</t>
  </si>
  <si>
    <t>KBC Bank &amp; Verzekering is een geïntegreerde bank-verzekeraar die een scala aan financiële diensten aanbiedt, waaronder bankieren, verzekeringen, leningen en investeringsoplossingen voor zowel particulieren als kleine en middelgrote ondernemingen.</t>
  </si>
  <si>
    <t>Sint-Jans-Molenbeek</t>
  </si>
  <si>
    <t>Havenlaan 2, 1080 Sint-Jans-Molenbeek</t>
  </si>
  <si>
    <t>Keyence International (Belgium)</t>
  </si>
  <si>
    <t>0826.207.990</t>
  </si>
  <si>
    <t>BE0826.207.990</t>
  </si>
  <si>
    <t>info@keyence.eu</t>
  </si>
  <si>
    <t>+32 15 20 16 23</t>
  </si>
  <si>
    <t>https://keyence.eu</t>
  </si>
  <si>
    <t>Keyence is gespecialiseerd in het leveren van een breed scala aan fabrieksautomatiseringssensorproducten, waaronder sensoren, machine vision systemen, meetinstrumenten, barcodelezers, PLC's en meer.</t>
  </si>
  <si>
    <t>KIABI STOCK CENTRAL BELGIQUE</t>
  </si>
  <si>
    <t>0450.011.209</t>
  </si>
  <si>
    <t>BE0450.011.209</t>
  </si>
  <si>
    <t>serviceclient@kiabi.be</t>
  </si>
  <si>
    <t>+32 489 30 71 91</t>
  </si>
  <si>
    <t>https://www.kiabi.be</t>
  </si>
  <si>
    <t>Kiabi is een wereldwijde modeverkoper die betaalbare kleding, schoenen en accessoires aanbiedt voor vrouwen, mannen, kinderen en baby's. Met een breed scala aan trendy collecties en een netwerk van meer dan 505 winkels wereldwijd, streven ze ernaar om mode toegankelijk te maken voor alle gezinnen.</t>
  </si>
  <si>
    <t>Munt 14, 1000 Brussel</t>
  </si>
  <si>
    <t>Munt</t>
  </si>
  <si>
    <t>Detailhandel in kleding - Groothandel in kleding</t>
  </si>
  <si>
    <t>KOMATSU EUROPE INTERNATIONAL</t>
  </si>
  <si>
    <t>0404.968.268</t>
  </si>
  <si>
    <t>BE0404.968.268</t>
  </si>
  <si>
    <t>jobs.be@komatsu.eu</t>
  </si>
  <si>
    <t>+32 2 255 24 11</t>
  </si>
  <si>
    <t>https://www.komatsu.eu</t>
  </si>
  <si>
    <t>Komatsu Europe is het Europese hoofdkantoor van de Komatsu Groep, gespecialiseerd in de import, distributie en supervisie van Komatsu bouw-, mijnbouw- en nutsvoorzieningsapparatuur in heel Europa en Afrika. Ze staan ook bekend om hun hoogwaardige, betrouwbare en milieuvriendelijke machines.</t>
  </si>
  <si>
    <t>KONINGS</t>
  </si>
  <si>
    <t>0434.680.160</t>
  </si>
  <si>
    <t>BE0434.680.160</t>
  </si>
  <si>
    <t>info@konings.be</t>
  </si>
  <si>
    <t>+32 11 81 92 22</t>
  </si>
  <si>
    <t>https://www.konings.be</t>
  </si>
  <si>
    <t>Konings is een bedrijf dat gespecialiseerd is in co-packing en productie van een breed scala aan dranken, waaronder sappen, ciders, frisdranken, bieren, wijnen en gedistilleerde producten. Ze bieden oplossingen voor alles onder één dak en hebben expertise in verpakkingsoplossingen voor glas, PET, blik en Tetra containers.</t>
  </si>
  <si>
    <t>Zonhoven</t>
  </si>
  <si>
    <t>Beringersteenweg</t>
  </si>
  <si>
    <t>Detailhandel in dranken - Groothandel in dranken - Productie van bier - Productie van dranken - Productie van sterke drank</t>
  </si>
  <si>
    <t>KRINKELS</t>
  </si>
  <si>
    <t>0821.547.933</t>
  </si>
  <si>
    <t>BE0821.547.933</t>
  </si>
  <si>
    <t>info.naninne@krinkels.be</t>
  </si>
  <si>
    <t>+32 2 425 31 77</t>
  </si>
  <si>
    <t>https://www.krinkels.be</t>
  </si>
  <si>
    <t>Krinkels is een landschapsaannemer met meer dan 50 jaar ervaring in het ontwerpen en onderhouden van openbare en particuliere ruimtes. Ze bieden een breed scala aan diensten aan, waaronder wegonderhoud, bouw, boomverzorging en interieurbeplanting.</t>
  </si>
  <si>
    <t>Boulevard Auguste Reyers 80, 1030 Schaerbeek</t>
  </si>
  <si>
    <t>Boulevard Auguste Reyers</t>
  </si>
  <si>
    <t>Tuinbouwdiensten</t>
  </si>
  <si>
    <t>KRUIDVAT</t>
  </si>
  <si>
    <t>0446.891.668</t>
  </si>
  <si>
    <t>BE0446.891.668</t>
  </si>
  <si>
    <t>m.wante@be.aswatson.com</t>
  </si>
  <si>
    <t>+32 11 31 47 17</t>
  </si>
  <si>
    <t>https://www.werkenbijkruidvat.be</t>
  </si>
  <si>
    <t>KRUIDVAT is de meest succesvolle drogisterijketen in Nederland, met een breed scala aan hoogwaardige producten en aantrekkelijke aanbiedingen. Met meer dan 3 miljoen klanten die elke week bij KRUIDVAT winkelen, blijft het bedrijf groeien en innoveren, waardoor er kansen zijn voor carrière groei en ontwikkeling.</t>
  </si>
  <si>
    <t>Borsbeeksebrug</t>
  </si>
  <si>
    <t>Detailhandel in parfums en toiletartikelen</t>
  </si>
  <si>
    <t>Kuehne + Nagel</t>
  </si>
  <si>
    <t>0404.531.966</t>
  </si>
  <si>
    <t>BE0404.531.966</t>
  </si>
  <si>
    <t>info.antwerpen@kuehne-nagel.com</t>
  </si>
  <si>
    <t>+32 3 220 63 11</t>
  </si>
  <si>
    <t>https://home.kuehne-nagel.com</t>
  </si>
  <si>
    <t>Kuehne + Nagel is een toonaangevende wereldwijde logistieke dienstverlener die gespecialiseerd is in geïntegreerde oplossingen op het gebied van zee-, lucht-, weg- en contractlogistiek. Met een sterke focus op hoogwaardige toegevoegde waarde, is het bedrijf actief in meer dan 100 landen.</t>
  </si>
  <si>
    <t>KUEHNE + NAGEL LOGISTICS</t>
  </si>
  <si>
    <t>0876.061.339</t>
  </si>
  <si>
    <t>BE0876.061.339</t>
  </si>
  <si>
    <t>info.geel@kuehne-nagel.com</t>
  </si>
  <si>
    <t>+32 14 28 65 65</t>
  </si>
  <si>
    <t>https://kuehne-nagel.com</t>
  </si>
  <si>
    <t>K + N LOGISTICS is een toonaangevende wereldwijde logistieke dienstverlener die gespecialiseerd is in geïntegreerde oplossingen op het gebied van zee-, lucht-, weg- en contractlogistiek. Met een sterke focus op hoogwaardige toegevoegde waarde, is het bedrijf actief in meer dan 100 landen.</t>
  </si>
  <si>
    <t>Klaus-Michael Kuehnelaan 8, 2440 Geel</t>
  </si>
  <si>
    <t>Klaus-Michael Kuehnelaan</t>
  </si>
  <si>
    <t>KUWAIT PETROLEUM (Belgium)</t>
  </si>
  <si>
    <t>0404.584.525</t>
  </si>
  <si>
    <t>BE0404.584.525</t>
  </si>
  <si>
    <t>customerservice@support.q8.be</t>
  </si>
  <si>
    <t>+32 3 241 35 35</t>
  </si>
  <si>
    <t>https://www.q8.be</t>
  </si>
  <si>
    <t>KUWAIT PETROLEUM (Belgium) is een wereldwijd bedrijf dat transformeert van een traditionele petroleumspeler naar een duurzame mobiliteitsspeler, met een breed scala aan diensten, waaronder brandstoflevering, elektrisch opladen en mobiliteitsoplossingen. Ze hebben een sterk netwerk van tankstations en gemakswinkels en zijn toegewijd aan veiligheid, duurzaamheid en het bieden van een naadloze klantbeleving.</t>
  </si>
  <si>
    <t>Kyndryl Belgium</t>
  </si>
  <si>
    <t>0764.299.028</t>
  </si>
  <si>
    <t>BE0764.299.028</t>
  </si>
  <si>
    <t>sales@kyndryl.com</t>
  </si>
  <si>
    <t>+1 212 896 2100</t>
  </si>
  <si>
    <t>https://www.kyndryl.com</t>
  </si>
  <si>
    <t>Kyndryl Belgium is een wereldwijde aanbieder van IT-infrastructuurdiensten, gespecialiseerd in het ontwerpen, bouwen, beheren en moderniseren van mission-critische technologische systemen voor zakelijke klanten wereldwijd.</t>
  </si>
  <si>
    <t>Cyberbeveiliging - Informatietechnologieën en -diensten</t>
  </si>
  <si>
    <t>L&amp;L RETAIL BELGIUM</t>
  </si>
  <si>
    <t>0502.938.862</t>
  </si>
  <si>
    <t>BE0502.938.862</t>
  </si>
  <si>
    <t>+32 84 22 15 44</t>
  </si>
  <si>
    <t>http://www.lolaliza.com/</t>
  </si>
  <si>
    <t>LOLALIZA is een bedrijf dat een cookiebeheertool aanbiedt waarmee gebruikers kunnen kiezen welke cookies ze willen accepteren op een website.</t>
  </si>
  <si>
    <t>Zaterdagplein 1, 1000 Brussel</t>
  </si>
  <si>
    <t>Zaterdagplein</t>
  </si>
  <si>
    <t>LA LORRAINE NINOVE</t>
  </si>
  <si>
    <t>0402.225.247</t>
  </si>
  <si>
    <t>BE0402.225.247</t>
  </si>
  <si>
    <t>jobs@llbg.com</t>
  </si>
  <si>
    <t>https://www.llbg.com</t>
  </si>
  <si>
    <t>La Lorraine Bakery Group is een Belgisch familiebedrijf dat actief is in de maal- en bakkerijsectoren, met een breed scala aan hoogwaardige bakkerijproducten die in meer dan 35 landen worden verkocht. Met een focus op duurzaamheid en innovatie streven ze ernaar om een betere wereld te creëren met hun heerlijke en verse bakkerijproducten.</t>
  </si>
  <si>
    <t>Elisabethlaan 143, 9400 Ninove</t>
  </si>
  <si>
    <t>Elisabethlaan</t>
  </si>
  <si>
    <t>143</t>
  </si>
  <si>
    <t>Productie van brood - Productie van gebak - Productie van koekjes</t>
  </si>
  <si>
    <t>LabCorp</t>
  </si>
  <si>
    <t>0465.578.521</t>
  </si>
  <si>
    <t>BE0465.578.521</t>
  </si>
  <si>
    <t>privacyofficer@Labcorp.com</t>
  </si>
  <si>
    <t>+32 15 78 70 00</t>
  </si>
  <si>
    <t>Covance is een wereldwijde onderzoeks-, ontwikkelings- en testorganisatie die farmaceutische en biotechnologische bedrijven voorziet van diensten op het gebied van geneesmiddelen- en medische hulpmiddelenontwikkeling.</t>
  </si>
  <si>
    <t>Lagardère Travel Retail Belgium</t>
  </si>
  <si>
    <t>0424.748.350</t>
  </si>
  <si>
    <t>BE0424.748.350</t>
  </si>
  <si>
    <t>info@lagardere-tr.be</t>
  </si>
  <si>
    <t>+32 2 715 10 20</t>
  </si>
  <si>
    <t>https://www.lagardere-tr.be</t>
  </si>
  <si>
    <t>Lagardère Travel Retail Belgium is een wereldleider in de reisdetailhandel en exploiteert meer dan 5.000 winkels in reisbenodigdheden, belastingvrij winkelen, mode en horeca op luchthavens, treinstations en andere concessies in 42 landen wereldwijd.</t>
  </si>
  <si>
    <t>Steenokkerzeel</t>
  </si>
  <si>
    <t>Vliegveld</t>
  </si>
  <si>
    <t>LANSWEEPER</t>
  </si>
  <si>
    <t>0538.668.417</t>
  </si>
  <si>
    <t>BE0538.668.417</t>
  </si>
  <si>
    <t>support@lansweeper.com</t>
  </si>
  <si>
    <t>+32 52 69 66 96</t>
  </si>
  <si>
    <t>https://www.lansweeper.com/</t>
  </si>
  <si>
    <t>LANSWEEPER-HOOFDKANTOOR is een IT-inventarisplatform dat volledige zichtbaarheid en gecentraliseerd beheer biedt van de technologische activa van een organisatie, waardoor IT-professionals inzichten kunnen verkrijgen, taken kunnen automatiseren en kosten kunnen verlagen.</t>
  </si>
  <si>
    <t>Fraterstraat</t>
  </si>
  <si>
    <t>LEASEPLAN FLEET MANAGEMENT</t>
  </si>
  <si>
    <t>0424.632.148</t>
  </si>
  <si>
    <t>BE0424.632.148</t>
  </si>
  <si>
    <t>aftersales-netwerk@leaseplan.com</t>
  </si>
  <si>
    <t>https://www.leaseplan.com</t>
  </si>
  <si>
    <t>LeasePlan biedt innovatieve en duurzame leaseoplossingen voor een breed scala aan voertuigen, waaronder elektrische auto’s, aan zowel bedrijven als particulieren. Met meer dan 60 jaar ervaring leveren zij uitgebreide mobiliteitsdiensten en vlootbeheer in meerdere landen.</t>
  </si>
  <si>
    <t>LECOT</t>
  </si>
  <si>
    <t>0405.350.033</t>
  </si>
  <si>
    <t>BE0405.350.033</t>
  </si>
  <si>
    <t>info@lecot.be</t>
  </si>
  <si>
    <t>+32 56 36 45 11</t>
  </si>
  <si>
    <t>https://lecot-fleet.be</t>
  </si>
  <si>
    <t>Lecot is een toonaangevende leverancier voor de bouwsector, gespecialiseerd in de distributie van bouwbeslag en gereedschap voor timmerwerk en constructie. Ze streven ernaar om hun commerciële en logistieke prestaties te optimaliseren om de voorkeurspartner te worden voor zowel klanten als leveranciers.</t>
  </si>
  <si>
    <t>Bissegem</t>
  </si>
  <si>
    <t>Vier Linden</t>
  </si>
  <si>
    <t>LEEN BAKKER BELGIE NV</t>
  </si>
  <si>
    <t>0427.448.514</t>
  </si>
  <si>
    <t>BE0427.448.514</t>
  </si>
  <si>
    <t>sbaker@leenbakker.be</t>
  </si>
  <si>
    <t>+32 3 641 85 12</t>
  </si>
  <si>
    <t>https://leenbakker.be</t>
  </si>
  <si>
    <t>Leen Bakker België/Belgique is een omnichannel retailer met 170 winkels in Nederland en België, die een breed scala aan betaalbare meubels en accessoires voor in huis aanbiedt, waaronder tuin- en buitenmeubilair, zitmeubelen, tafels, bureaus, kasten en meer.</t>
  </si>
  <si>
    <t>Bredabaan 1209-1213, 2900 Schoten</t>
  </si>
  <si>
    <t>1209-1213</t>
  </si>
  <si>
    <t>Legend Biotech Belgium</t>
  </si>
  <si>
    <t>0769.992.730</t>
  </si>
  <si>
    <t>BE0769.992.730</t>
  </si>
  <si>
    <t>legendbiotech.commedical.information@legendbiotech.comjobs.europe</t>
  </si>
  <si>
    <t>https://legendbiotech.com</t>
  </si>
  <si>
    <t>Legend Biotech Belgium is een wereldwijd biotechnologiebedrijf dat nieuwe therapieën ontwikkelt en produceert voor ernstige en onbehandelbare ziekten, waaronder hematologische maligniteiten en solide tumoren. Ze zijn toegewijd aan het verbeteren van het leven van patiënten wereldwijd door middel van innovatieve technologieën en end-to-end celtherapie mogelijkheden.</t>
  </si>
  <si>
    <t>9052</t>
  </si>
  <si>
    <t>Technologiepark-Zwijnaarde 122, 9052 Zwijnaarde</t>
  </si>
  <si>
    <t>Legrand GROUP BELGIUM</t>
  </si>
  <si>
    <t>0403.114.380</t>
  </si>
  <si>
    <t>BE0403.114.380</t>
  </si>
  <si>
    <t>info@viselec.be</t>
  </si>
  <si>
    <t>+32 10 42 12 12</t>
  </si>
  <si>
    <t>https://www.legrand.be</t>
  </si>
  <si>
    <t>Legrand is een bedrijf dat gespecialiseerd is in het verbeteren van levens door het leveren van elektrische en digitale infrastructuren, evenals verbonden oplossingen die eenvoudig, innovatief en duurzaam zijn.</t>
  </si>
  <si>
    <t>Hector Henneaulaan</t>
  </si>
  <si>
    <t>LEVI STRAUSS &amp; co EUROPE</t>
  </si>
  <si>
    <t>0424.656.991</t>
  </si>
  <si>
    <t>BE0424.656.991</t>
  </si>
  <si>
    <t>https://www.levi.com</t>
  </si>
  <si>
    <t>LEVI STRAUSS &amp; co EUROPE is een gerenommeerd merk dat een breed scala aan stijlvolle en authentieke jeans, broeken, shirts en buitenkleding voor mannen, vrouwen en kinderen aanbiedt, inclusief populaire stijlen zoals Levi's 569, 550, 518, 505 en 501 jeans, evenals hun Vintage Clothing lijn.</t>
  </si>
  <si>
    <t>Liantis  corporate</t>
  </si>
  <si>
    <t>0436.534.147</t>
  </si>
  <si>
    <t>BE0436.534.147</t>
  </si>
  <si>
    <t>info@liantis.be</t>
  </si>
  <si>
    <t>+32 50 47 41 11</t>
  </si>
  <si>
    <t>https://www.liantis.be/</t>
  </si>
  <si>
    <t>Sint-Clarastraat</t>
  </si>
  <si>
    <t>LIGHTHOUSE INTELLIGENCE</t>
  </si>
  <si>
    <t>0676.420.293</t>
  </si>
  <si>
    <t>BE0676.420.293</t>
  </si>
  <si>
    <t>marketing@mylighthouse.com</t>
  </si>
  <si>
    <t>https://www.otainsight.com/</t>
  </si>
  <si>
    <t>OTA INSIGHT is wereldwijd marktleider op het gebied van data-intelligentie voor de horecabranche. Ze bieden gebruiksvriendelijke tools voor revenue management en bruikbare inzichten om slimmere beslissingen te nemen op het gebied van omzet, distributie en marketing. Met meer dan 50.000 accommodaties in meer dan 168 landen die vertrouwen op hun oplossingen, streeft OTA Insight ernaar om de omzetgroei te maximaliseren en horecaprofessionals te helpen hun volledige omzetpotentieel te benutten.</t>
  </si>
  <si>
    <t>LIVLINA</t>
  </si>
  <si>
    <t>0448.553.239</t>
  </si>
  <si>
    <t>BE0448.553.239</t>
  </si>
  <si>
    <t>info@livlina.eu</t>
  </si>
  <si>
    <t>+32 3 780 80 31</t>
  </si>
  <si>
    <t>https://livlina.eu</t>
  </si>
  <si>
    <t>Livlina is een betrouwbare en onafhankelijke logistieke partner voor de farmaceutische industrie in Europa, die opslag, orderverzameling, verpakking en distributiediensten voor farmaceutische producten aanbiedt, samen met andere toegevoegde waarde diensten die zijn afgestemd op de behoeften van klanten.</t>
  </si>
  <si>
    <t>LKQ Belgium</t>
  </si>
  <si>
    <t>0693.786.956</t>
  </si>
  <si>
    <t>BE0693.786.956</t>
  </si>
  <si>
    <t>info@lkqbelgium.be</t>
  </si>
  <si>
    <t>+32 2 313 31 80</t>
  </si>
  <si>
    <t>https://www.lkqbelgium.be</t>
  </si>
  <si>
    <t>LKQ Belgium is de grootste onafhankelijke distributeur van auto-onderdelen in België en biedt een breed scala aan automobielproducten en -diensten, waaronder onderdelen, verf, gereedschap en apparatuur, en ondersteuning. Met een gebruiksvriendelijk bestelplatform en een landelijk netwerk van vestigingen biedt LKQ Belgium een complete oplossing voor garage-eigenaren in de automotive aftermarket.</t>
  </si>
  <si>
    <t>Havendoklaan 14, 1800 Vilvoorde</t>
  </si>
  <si>
    <t>Havendoklaan</t>
  </si>
  <si>
    <t>LOTERIE NATIONALE</t>
  </si>
  <si>
    <t>0223.967.357</t>
  </si>
  <si>
    <t>BE0223.967.357</t>
  </si>
  <si>
    <t>stage@nationale-loterij.be</t>
  </si>
  <si>
    <t>+32 800 99 762</t>
  </si>
  <si>
    <t>https://www.nationale-loterij.be/</t>
  </si>
  <si>
    <t>NATIONALE LOTERIJ is een bedrijf dat openbare loterijen, wedstrijden en kansspelen op een sociaal verantwoorde en veilige manier organiseert, met zowel online als in de winkel speelmogelijkheden.</t>
  </si>
  <si>
    <t>Etterbeek</t>
  </si>
  <si>
    <t>Belliardstraat 25-33, 1040 Etterbeek</t>
  </si>
  <si>
    <t>Belliardstraat</t>
  </si>
  <si>
    <t>25-33</t>
  </si>
  <si>
    <t>Lotus Bakeries België</t>
  </si>
  <si>
    <t>0421.694.038</t>
  </si>
  <si>
    <t>BE0421.694.038</t>
  </si>
  <si>
    <t>dpr.corporate@lotusbakeries.com</t>
  </si>
  <si>
    <t>+32 9 376 26 00</t>
  </si>
  <si>
    <t>https://www.lotusbakeries.com</t>
  </si>
  <si>
    <t>Lotus Bakeries is een wereldwijd bedrijf dat gespecialiseerd is in verwennerij en natuurlijke snacks, en biedt een breed scala aan merken zoals Lotus, Lotus Biscoff, Dinosaurus, Peijnenburg, Annas, Nakd, TREK, BEAR en Kiddylicious. Met een focus op gekarameliseerde koekjes, taartspecialiteiten, wafels, peperkoek, gezonde snacks, volwaardige voeding en baby snacks en maaltijden, streeft Lotus Bakeries ernaar om heerlijke en gezonde traktaties te bieden aan consumenten wereldwijd.</t>
  </si>
  <si>
    <t>Lembeke</t>
  </si>
  <si>
    <t>Gentstraat 52, 9971 Lembeke</t>
  </si>
  <si>
    <t>Productie van gebak - Productie van koekjes</t>
  </si>
  <si>
    <t>Lubrizol Advanced Materials Europe</t>
  </si>
  <si>
    <t>0408.454.528</t>
  </si>
  <si>
    <t>BE0408.454.528</t>
  </si>
  <si>
    <t>coatingsasia-support@lubrizol.com</t>
  </si>
  <si>
    <t>+32 2 678 19 11</t>
  </si>
  <si>
    <t>https://www.lubrizol.com/</t>
  </si>
  <si>
    <t>Lubrizol Advanced Materials Europe is een marktgericht chemisch bedrijf dat innovatieve technologieën en oplossingen biedt voor verschillende industrieën, waaronder smeermiddeladditieven, brandstofadditieven, coatings, persoonlijke verzorgingsproducten en medische apparaten.</t>
  </si>
  <si>
    <t>Nijverheidsstraat 30, 2260 Westerlo</t>
  </si>
  <si>
    <t>LUNCH GARDEN</t>
  </si>
  <si>
    <t>0447.668.559</t>
  </si>
  <si>
    <t>BE0447.668.559</t>
  </si>
  <si>
    <t>contact@lunchgarden.be</t>
  </si>
  <si>
    <t>+32 2 300 10 00</t>
  </si>
  <si>
    <t>https://www.lunchgarden.be/</t>
  </si>
  <si>
    <t>Lunch Garden ook bekend als Lunch Garden, is een restaurantketen met 61 vestigingen door het hele land die een all-you-can-eat buffetstijl eetervaring biedt. Klanten kunnen kiezen uit een verscheidenheid aan gerechten, waaronder vegetarische en veganistische opties, en genieten van een snelle hap of een uitgebreid diner.</t>
  </si>
  <si>
    <t>Evere</t>
  </si>
  <si>
    <t>1140</t>
  </si>
  <si>
    <t>Olympiadenlaan 2, 1140 Evere</t>
  </si>
  <si>
    <t>Olympiadenlaan</t>
  </si>
  <si>
    <t>LVD COMPANY</t>
  </si>
  <si>
    <t>0405.350.231</t>
  </si>
  <si>
    <t>BE0405.350.231</t>
  </si>
  <si>
    <t>info.us@lvdgroup.com</t>
  </si>
  <si>
    <t>+32 56 43 05 11</t>
  </si>
  <si>
    <t>https://www.lvdgroup.com</t>
  </si>
  <si>
    <t>LVD Group is gespecialiseerd in innovatieve machines en software voor het efficiënt snijden, ponsen en buigen van plaatmetaal, waarbij de productieprocessen voor verschillende industrieën worden geoptimaliseerd. Hun oplossingen omvatten lasersnijmachines, kantbanken en automatiseringstechnologieën.</t>
  </si>
  <si>
    <t>Nijverheidslaan 2, 8560 Wevelgem</t>
  </si>
  <si>
    <t>MAN TRUCK &amp; BUS</t>
  </si>
  <si>
    <t>0420.069.782</t>
  </si>
  <si>
    <t>BE0420.069.782</t>
  </si>
  <si>
    <t>mtb@man.eu</t>
  </si>
  <si>
    <t>+32 2 453 01 04</t>
  </si>
  <si>
    <t>https://man-brabant.be</t>
  </si>
  <si>
    <t>MAN Truck &amp; Bus UK is een Belgische importeur en dochteronderneming van MAN Truck &amp; Bus UK AG, gespecialiseerd in de import, verkoop, marketing en after-sales services van bedrijfsvoertuigen, coaches en bussen van de merken MAN en Neoplan. Ze bieden een breed scala aan diensten aan, waaronder financiering, onderhoudscontracten, 24-uursservice en onderdelen en componenten.</t>
  </si>
  <si>
    <t>Detailhandel in motorvoertuigen - Groothandel in motorvoertuigen - Reparatie en onderhoud van voertuigen - Vervaardiging van motorvoertuigen</t>
  </si>
  <si>
    <t>Manuchar</t>
  </si>
  <si>
    <t>0407.045.751</t>
  </si>
  <si>
    <t>BE0407.045.751</t>
  </si>
  <si>
    <t>contact@manuchar.com</t>
  </si>
  <si>
    <t>+32 3 640 93 02</t>
  </si>
  <si>
    <t>https://www.manuchar.com</t>
  </si>
  <si>
    <t>Manuchar is een wereldwijd staalhandelsbedrijf dat gespecialiseerd is in het sourcen en distribueren van verschillende soorten staalproducten naar industrieën zoals de auto-, bouw- en productiesector. Ze maken gebruik van hun uitgebreide netwerk van staalproducenten en logistieke mogelijkheden om competitieve oplossingen te bieden voor hun leveranciers en klanten.</t>
  </si>
  <si>
    <t>Rietschoorvelden 20, 2170 Merksem</t>
  </si>
  <si>
    <t>Rietschoorvelden</t>
  </si>
  <si>
    <t>MARS BELGIUM</t>
  </si>
  <si>
    <t>0417.521.454</t>
  </si>
  <si>
    <t>BE0417.521.454</t>
  </si>
  <si>
    <t>https://www.mars.com</t>
  </si>
  <si>
    <t>Mars is een toonaangevende fabrikant van lekkernijen, voedzame maaltijden en geliefde producten voor zowel mensen als huisdieren, die zich inzet voor duurzaamheid en het welzijn van de gemeenschap. Het bedrijf richt zich op het creëren van een betere wereld door verantwoord inkopen en innovatieve praktijken.</t>
  </si>
  <si>
    <t>1932</t>
  </si>
  <si>
    <t>Kleine Kloosterstraat 8, 1932 Sint-Stevens-Woluwe</t>
  </si>
  <si>
    <t>Kleine Kloosterstraat</t>
  </si>
  <si>
    <t>Productie van dierenvoeding</t>
  </si>
  <si>
    <t>MATERIALISE</t>
  </si>
  <si>
    <t>0441.131.254</t>
  </si>
  <si>
    <t>BE0441.131.254</t>
  </si>
  <si>
    <t>investors@materialise.com</t>
  </si>
  <si>
    <t>+32 16 39 62 72</t>
  </si>
  <si>
    <t>https://www.materialise.com</t>
  </si>
  <si>
    <t>MATERIALISE is een toonaangevende leverancier van 3D-printoplossingen, gespecialiseerd in flexibele volumeproductie voor industriële toepassingen en het bevorderen van massapersonalisatie in de gezondheidszorg. Ze bieden een scala aan diensten aan, waaronder digitale productie, prototyping, softwareoplossingen en advies, om bedrijven te versterken en de resultaten voor patiënten te verbeteren.</t>
  </si>
  <si>
    <t>Technologielaan 15, 3001 Heverlee</t>
  </si>
  <si>
    <t>Vervaardiging - Vervaardiging van medische uitrusting</t>
  </si>
  <si>
    <t>Mazda Motor Logistics Europe</t>
  </si>
  <si>
    <t>0406.024.281</t>
  </si>
  <si>
    <t>BE0406.024.281</t>
  </si>
  <si>
    <t>https://www.mazda.eu</t>
  </si>
  <si>
    <t>Mazda Motor Europe werkt samen met Mazda Motor Europe en Mazda Research Europe aan het ontwikkelen van strategieën en processen om Mazda succesvol te positioneren in Europa. Hierbij ligt de focus op het leveren van een uitstekende rijervaring aan klanten door middel van hun producten en diensten.</t>
  </si>
  <si>
    <t>Blaasveldstraat</t>
  </si>
  <si>
    <t>MBG</t>
  </si>
  <si>
    <t>0413.352.434</t>
  </si>
  <si>
    <t>BE0413.352.434</t>
  </si>
  <si>
    <t>info@mbg.be</t>
  </si>
  <si>
    <t>+32 3 291 10 00</t>
  </si>
  <si>
    <t>https://www.mbg.be</t>
  </si>
  <si>
    <t>MBG is een toonaangevend bouwbedrijf dat zich richt op duurzame bouwpraktijken en innovatief ontwerp. Ze werken samen met klanten om kwalitatieve residentiële, commerciële en openbare projecten te creëren. Ze benadrukken ethische keuzes en streven ernaar te bouwen voor toekomstige generaties.</t>
  </si>
  <si>
    <t>Bouw - Bouw van kantoorgebouwen - Woningbouw</t>
  </si>
  <si>
    <t>MCC Verstraete</t>
  </si>
  <si>
    <t>0416.549.969</t>
  </si>
  <si>
    <t>BE0416.549.969</t>
  </si>
  <si>
    <t>jobs@mcclabel.com</t>
  </si>
  <si>
    <t>+32 50 30 13 01</t>
  </si>
  <si>
    <t>https://jobs.mccverstraete.com</t>
  </si>
  <si>
    <t>MCC Verstraete is wereldwijd marktleider in het offset-printen van labels op polypropyleen voor verschillende segmenten binnen de kunststofverpakkingsindustrie, waarbij dagelijks meer dan 60 miljoen in-mold labels worden geproduceerd. Met een focus op innovatie, duurzaamheid en uitstekende klantenservice bieden zij hoogwaardige IML-labeloplossingen wereldwijd aan om merkidentiteit te versterken en verpakkingsoplossingen te verbeteren.</t>
  </si>
  <si>
    <t>Adegem</t>
  </si>
  <si>
    <t>Vliegplein</t>
  </si>
  <si>
    <t>Drukwerkactiviteiten</t>
  </si>
  <si>
    <t>MEDIAFIN</t>
  </si>
  <si>
    <t>0404.800.301</t>
  </si>
  <si>
    <t>BE0404.800.301</t>
  </si>
  <si>
    <t>info@mediafin.be</t>
  </si>
  <si>
    <t>+32 2 423 16 11</t>
  </si>
  <si>
    <t>https://www.mediafin.be</t>
  </si>
  <si>
    <t>mediafin is een joint venture tussen Rossel en Roularta Media Group, en fungeert als een overkoepelende organisatie voor uitgevers van De Tijd en L'Echo. Ze voorzien invloedrijke en welgestelde doelgroepen in België van dagbladen, websites en tijdschriften, gericht op ondernemers, managers, investeerders en besluitvormers.</t>
  </si>
  <si>
    <t>Avenue du Port 86C/ 309, 1000 Brussel</t>
  </si>
  <si>
    <t>Avenue du Port</t>
  </si>
  <si>
    <t>Uitgeverij van kranten</t>
  </si>
  <si>
    <t>MEDIAGENIX</t>
  </si>
  <si>
    <t>0479.295.311</t>
  </si>
  <si>
    <t>BE0479.295.311</t>
  </si>
  <si>
    <t>info@mediagenix.tv</t>
  </si>
  <si>
    <t>https://mediagenix.info</t>
  </si>
  <si>
    <t>MGX biedt slimme SaaS-oplossingen voor contentstrategie, waardemanagement en planning, gericht op het maximaliseren van de betrokkenheid van het publiek en de ROI van content. Hun diensten stroomlijnen workflows en verbeteren de samenwerking voor mediaorganisaties.</t>
  </si>
  <si>
    <t>Nieuwe Gentsesteenweg</t>
  </si>
  <si>
    <t>MEDIAHUIS</t>
  </si>
  <si>
    <t>0439.849.666</t>
  </si>
  <si>
    <t>BE0439.849.666</t>
  </si>
  <si>
    <t>+32 71 20 05 70</t>
  </si>
  <si>
    <t>https://www.mediahuis.be</t>
  </si>
  <si>
    <t>Mediahuis is een toonaangevende mediagroep met meer dan 40 nationale en regionale nieuwsmerken die dagelijks nieuws leveren aan miljoenen lezers, zowel online als in print, door middel van verschillende platforms. Ze informeren, verklaren en inspireren.</t>
  </si>
  <si>
    <t>Katwilgweg 2, 2050 Antwerpen</t>
  </si>
  <si>
    <t>Uitgeverij - Uitgeverij van kranten</t>
  </si>
  <si>
    <t>MEDICIM</t>
  </si>
  <si>
    <t>0478.823.474</t>
  </si>
  <si>
    <t>BE0478.823.474</t>
  </si>
  <si>
    <t>info@medicim.com</t>
  </si>
  <si>
    <t>+32 15 44 32 00</t>
  </si>
  <si>
    <t>https://www2.medicim.com</t>
  </si>
  <si>
    <t>MEDICIM is een wereldleider in innovatieve softwareoplossingen voor de tandheelkundige sector, met de focus op het ontwikkelen van intuïtieve werkprocessen voor beeldverwerving, diagnostiek en behandelplanning. Hun oplossingen verbeteren de samenwerking binnen tandheelkundige teams om de patiëntenzorg te optimaliseren.</t>
  </si>
  <si>
    <t>MEDITERRANEAN SHIPPING COMPANY BELGIUM</t>
  </si>
  <si>
    <t>0464.255.361</t>
  </si>
  <si>
    <t>BE0464.255.361</t>
  </si>
  <si>
    <t>info@msc.com</t>
  </si>
  <si>
    <t>+32 3 543 22 00</t>
  </si>
  <si>
    <t>https://msc.com</t>
  </si>
  <si>
    <t>MSC Mediterranean Shipping Company SA is een wereldwijde leider in containervervoer en biedt op maat gemaakte logistieke oplossingen via lucht, land en zee om aan de diverse behoeften van klanten te voldoen. Met een uitgebreid netwerk van kantoren en routes zorgen zij voor efficiënte en betrouwbare transportdiensten over de hele wereld.</t>
  </si>
  <si>
    <t>Noorderlaan 127A, 2030 Antwerpen</t>
  </si>
  <si>
    <t>127A</t>
  </si>
  <si>
    <t>Medtronic Belgium</t>
  </si>
  <si>
    <t>0415.262.839</t>
  </si>
  <si>
    <t>BE0415.262.839</t>
  </si>
  <si>
    <t>rs.privacyeurope@medtronic.com</t>
  </si>
  <si>
    <t>+32 2 721 01 66</t>
  </si>
  <si>
    <t>https://www.medtronic.com</t>
  </si>
  <si>
    <t>Medtronic is een medisch technologiebedrijf dat gespecialiseerd is in medische apparaten, chirurgische instrumenten, medische benodigdheden, ademhalingsmonitoring en vasculaire therapieën.</t>
  </si>
  <si>
    <t>Jette</t>
  </si>
  <si>
    <t>1090</t>
  </si>
  <si>
    <t>Av. du Bourg. Etienne Demunter 5, 1090 Jette</t>
  </si>
  <si>
    <t>Av. du Bourg. Etienne Demunter</t>
  </si>
  <si>
    <t>Vervaardiging van medische uitrusting</t>
  </si>
  <si>
    <t>Melexis Technologies</t>
  </si>
  <si>
    <t>0467.222.076</t>
  </si>
  <si>
    <t>BE0467.222.076</t>
  </si>
  <si>
    <t>+32 13 39 16 88</t>
  </si>
  <si>
    <t>https://melexis.com</t>
  </si>
  <si>
    <t>Melexis Technologies NV is een wereldleider in oplossingen voor halfgeleiders in de auto-industrie, gespecialiseerd in geïntegreerde schakelingen en sensoren voor verschillende toepassingen, waaronder de auto-, slimme apparaten- en medische sectoren. Het bedrijf richt zich op engineeringstechnologie die de veiligheid, betrouwbaarheid en energie-efficiëntie verbetert.</t>
  </si>
  <si>
    <t>3980</t>
  </si>
  <si>
    <t>Transportstraat 1, 3980 Tessenderlo</t>
  </si>
  <si>
    <t>Transportstraat</t>
  </si>
  <si>
    <t>MENARINI BENELUX</t>
  </si>
  <si>
    <t>0403.075.481</t>
  </si>
  <si>
    <t>BE0403.075.481</t>
  </si>
  <si>
    <t>+32 2 721 45 45</t>
  </si>
  <si>
    <t>https://www.menarini.be</t>
  </si>
  <si>
    <t>MENARINI BENELUX is een toonaangevend Italiaans farmaceutisch bedrijf dat zich richt op onderzoek, innovatie en internationale samenwerking om hoogwaardige farmaceutische producten en diensten te leveren op verschillende therapeutische gebieden.</t>
  </si>
  <si>
    <t>Metagenics Belgium</t>
  </si>
  <si>
    <t>0881.352.886</t>
  </si>
  <si>
    <t>BE0881.352.886</t>
  </si>
  <si>
    <t>orders@metagenics.eu</t>
  </si>
  <si>
    <t>+32 59 29 50 30</t>
  </si>
  <si>
    <t>https://www.metagenics.be</t>
  </si>
  <si>
    <t>Metagenics België is een toonaangevende leverancier van hoogwaardige voedingssupplementen, toegewijd aan het bieden van effectieve micronutriënten voor zorgprofessionals om mensen te helpen gezonder en gelukkiger te leven.</t>
  </si>
  <si>
    <t>Edward Vlietinckstraat</t>
  </si>
  <si>
    <t>Productie van voedingssupplementen</t>
  </si>
  <si>
    <t>MICROSOFT</t>
  </si>
  <si>
    <t>0437.910.359</t>
  </si>
  <si>
    <t>BE0437.910.359</t>
  </si>
  <si>
    <t>+32 800 58 121</t>
  </si>
  <si>
    <t>https://www.microsoft.com</t>
  </si>
  <si>
    <t>Microsoft biedt een verscheidenheid aan diensten om mensen te helpen met hun dieet, waaronder voedingsadvies, maaltijdplanning en programma's voor gewichtsverlies.</t>
  </si>
  <si>
    <t>Luchthaven Brussel Nationaal 1K, 1930 Zaventem</t>
  </si>
  <si>
    <t>1K</t>
  </si>
  <si>
    <t>Miele</t>
  </si>
  <si>
    <t>0403.230.978</t>
  </si>
  <si>
    <t>BE0403.230.978</t>
  </si>
  <si>
    <t>info@miele.be</t>
  </si>
  <si>
    <t>+32 15 20 33 51</t>
  </si>
  <si>
    <t>https://www.miele.be</t>
  </si>
  <si>
    <t>Miele is een toonaangevende fabrikant van hoogwaardige huishoudelijke apparaten en biedt een breed scala aan keukenapparatuur, stofzuigers, wasmachines en meer. Met een focus op kwaliteit, prestaties, gemak, design en duurzaamheid streeft Miele ernaar om wereldwijd een plezierige ervaring te bieden aan haar klanten.</t>
  </si>
  <si>
    <t>Z. 5 Mollem</t>
  </si>
  <si>
    <t>Milcobel</t>
  </si>
  <si>
    <t>0870.019.427</t>
  </si>
  <si>
    <t>BE0870.019.427</t>
  </si>
  <si>
    <t>info@milcobel.com</t>
  </si>
  <si>
    <t>+32 13 35 59 80</t>
  </si>
  <si>
    <t>https://milcobel.com/</t>
  </si>
  <si>
    <t>Milcobel is de grootste zuivelgroep van België en verzamelt, verwerkt en commercialiseert meer dan 1,2 miljard liter melk van zuivelboerderijen. Ze bieden een breed scala aan zuivelproducten aan, waaronder kaas, boter, melkpoeder en ijs, en zijn toegewijd aan het leveren van voedzame en duurzame zuivelproducten die wereldwijd worden genoten.</t>
  </si>
  <si>
    <t>Beveren-Waas</t>
  </si>
  <si>
    <t>Fabriekstraat</t>
  </si>
  <si>
    <t>Productie van zuivelproducten</t>
  </si>
  <si>
    <t>Mohawk International Services</t>
  </si>
  <si>
    <t>0459.510.180</t>
  </si>
  <si>
    <t>BE0459.510.180</t>
  </si>
  <si>
    <t>communications@unilin.com</t>
  </si>
  <si>
    <t>+32 56 67 52 11</t>
  </si>
  <si>
    <t>https://unilin.com</t>
  </si>
  <si>
    <t>Unilin Group ontwerpt, produceert en verkoopt een breed scala aan vloeroplossingen, waaronder laminaat, luxe vinyltegels en isolatieproducten, met een focus op duurzaamheid en innovatief design. Het bedrijf maakt deel uit van Mohawk Industries en opereert onder verschillende bekende merken.</t>
  </si>
  <si>
    <t>Ooigemstraat 3, 8710 Wielsbeke</t>
  </si>
  <si>
    <t>Ooigemstraat</t>
  </si>
  <si>
    <t>Vloeren</t>
  </si>
  <si>
    <t>MONDELEZ BELGIUM</t>
  </si>
  <si>
    <t>0821.674.726</t>
  </si>
  <si>
    <t>BE0821.674.726</t>
  </si>
  <si>
    <t>+32 81 56 32 11</t>
  </si>
  <si>
    <t>Moore Finance &amp; Tax</t>
  </si>
  <si>
    <t>0451.657.041</t>
  </si>
  <si>
    <t>BE0451.657.041</t>
  </si>
  <si>
    <t>info@moore.be</t>
  </si>
  <si>
    <t>https://www.moore.be</t>
  </si>
  <si>
    <t>Moore Finance &amp; Tax opereert nu onder de naam Moore Belgium en biedt een uitgebreid scala aan diensten aan, waaronder accountancy, audit, bedrijfsanalyse, bedrijfsadvies, corporate finance, belasting- en juridische diensten, subsidies en stimuleringsmaatregelen, en interim management. Met een toegewijd team van experts bieden zij persoonlijke begeleiding en op maat gemaakt advies om bedrijven te ondersteunen in elke fase van hun groeiproces.</t>
  </si>
  <si>
    <t>Laeken</t>
  </si>
  <si>
    <t>Esplanade 1/ 96, 1020 Laeken</t>
  </si>
  <si>
    <t>MOWI BELGIUM</t>
  </si>
  <si>
    <t>0426.019.644</t>
  </si>
  <si>
    <t>BE0426.019.644</t>
  </si>
  <si>
    <t>hr.belgium@mowi.com</t>
  </si>
  <si>
    <t>+32 50 45 88 56</t>
  </si>
  <si>
    <t>https://werkenbijmowi.be</t>
  </si>
  <si>
    <t>MOWI BELGIUM is een toonaangevende producent van duurzaam gekweekte zalm en biedt een volledig assortiment vis- en zeevruchtenproducten die zijn afgestemd op marktontwikkelingen en klantbehoeften. Met een focus op kwaliteit, innovatie en duurzaamheid, streeft MOWI BELGIUM ernaar een duurzame voedselbron te creëren voor huidige en toekomstige generaties.</t>
  </si>
  <si>
    <t>Kolvestraat</t>
  </si>
  <si>
    <t>Productie van visproducten</t>
  </si>
  <si>
    <t>MSC PSA EUROPEAN TERMINAL</t>
  </si>
  <si>
    <t>0552.527.539</t>
  </si>
  <si>
    <t>BE0552.527.539</t>
  </si>
  <si>
    <t>info@mpet.be</t>
  </si>
  <si>
    <t>+32 3 260 61 11</t>
  </si>
  <si>
    <t>https://www.mpet.be</t>
  </si>
  <si>
    <t>MSC PSA European Terminal is de grootste containerterminal in Europa, met een totale verwerkingscapaciteit van 9 miljoen TEU per jaar. Met de nadruk op veiligheid, efficiëntie en klanttevredenheid, streven zij ernaar om een productieve en servicegerichte omgeving te bieden voor hun medewerkers en partners.</t>
  </si>
  <si>
    <t>Napelsstraat</t>
  </si>
  <si>
    <t>MULDER NATURAL FOODS</t>
  </si>
  <si>
    <t>0470.766.635</t>
  </si>
  <si>
    <t>BE0470.766.635</t>
  </si>
  <si>
    <t>salesmnf@muldernaturalfoods.be</t>
  </si>
  <si>
    <t>+32 51 70 82 80</t>
  </si>
  <si>
    <t>https://www.muldernaturalfoods.com</t>
  </si>
  <si>
    <t>Mulder is een expert in private label ontbijtgranen en biedt B2B-oplossingen voor de voedingsindustrie. Met jarenlange ervaring en een breed scala aan klanten uit meer dan 60 landen, streven zij naar topkwaliteit en streven zij ernaar een betrouwbare partner te zijn.</t>
  </si>
  <si>
    <t>Beversesteenweg 584, 8800 Roeselare</t>
  </si>
  <si>
    <t>584</t>
  </si>
  <si>
    <t>MULTI INDUSTRIAL DESIGN ENGINEERING SERVICE</t>
  </si>
  <si>
    <t>0456.077.469</t>
  </si>
  <si>
    <t>BE0456.077.469</t>
  </si>
  <si>
    <t>info@houseoftalents.be</t>
  </si>
  <si>
    <t>+32 56 23 95 30</t>
  </si>
  <si>
    <t>https://www.houseoftalents.be</t>
  </si>
  <si>
    <t>M.I.D.E.S.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</si>
  <si>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Beneluxpark 26/ b46, 8500 Kortrijk</t>
  </si>
  <si>
    <t>Beneluxpark</t>
  </si>
  <si>
    <t>Talent managers</t>
  </si>
  <si>
    <t>NELSON LABS</t>
  </si>
  <si>
    <t>0442.395.719</t>
  </si>
  <si>
    <t>BE0442.395.719</t>
  </si>
  <si>
    <t>sales@nelsonlabs.com</t>
  </si>
  <si>
    <t>+32 16 40 04 84</t>
  </si>
  <si>
    <t>https://www.nelsonlabs.com</t>
  </si>
  <si>
    <t>TOXIKON EUROPE NV is wereldwijd marktleider op het gebied van microbiologische en analytische chemische testen en adviesdiensten voor de medische hulpmiddelen- en farmaceutische industrieën. We bieden een uitgebreid scala aan laboratoriumtesten en deskundige begeleiding om de productveiligheid en kwaliteitsborging te waarborgen.</t>
  </si>
  <si>
    <t>Romeinse straat</t>
  </si>
  <si>
    <t>Nestlé Belgilux</t>
  </si>
  <si>
    <t>0402.231.383</t>
  </si>
  <si>
    <t>BE0402.231.383</t>
  </si>
  <si>
    <t>consum@be.nestle.com</t>
  </si>
  <si>
    <t>+32 2 529 52 30</t>
  </si>
  <si>
    <t>https://www.nestle.be</t>
  </si>
  <si>
    <t>Nestle is wereldwijd een leider op het gebied van voeding, gezondheid en welzijn en biedt een breed scala aan voedings- en drankproducten en diensten voor alle levensfasen, inclusief huisdierenverzorging. Met een rijke geschiedenis die teruggaat tot 1866, zijn ze toegewijd aan het verbeteren van de kwaliteit van leven voor iedereen door middel van de kracht van voeding.</t>
  </si>
  <si>
    <t>Rue de Birmingham 221, 1070 Anderlecht</t>
  </si>
  <si>
    <t>Rue de Birmingham</t>
  </si>
  <si>
    <t>NEUHAUS</t>
  </si>
  <si>
    <t>0406.774.844</t>
  </si>
  <si>
    <t>BE0406.774.844</t>
  </si>
  <si>
    <t>info@neuhaus.be</t>
  </si>
  <si>
    <t>+32 2 568 22 11</t>
  </si>
  <si>
    <t>https://neuhauschocolates.com</t>
  </si>
  <si>
    <t>neuhaus chocolates is een fabrikant van luxe Belgische chocolade, koekjes en ambachtelijk ijs, beroemd om het uitvinden van de chocoladepraline. Het bedrijf biedt een breed scala aan delicatessen, allemaal vervaardigd met natuurlijke ingrediënten en duurzame cacao.</t>
  </si>
  <si>
    <t>Vlezenbeek</t>
  </si>
  <si>
    <t>Postweg</t>
  </si>
  <si>
    <t>nexuzhealth</t>
  </si>
  <si>
    <t>0667.753.542</t>
  </si>
  <si>
    <t>BE0667.753.542</t>
  </si>
  <si>
    <t>info@nexuzhealth.com</t>
  </si>
  <si>
    <t>+32 16 39 38 65</t>
  </si>
  <si>
    <t>https://www.nexuzhealth.com</t>
  </si>
  <si>
    <t>Nexuzhealth is een toonaangevende aanbieder van gecentraliseerde elektronische patiëntendossiers (EPD) op de Vlaamse markt. Ze verbinden patiënten, zorginstellingen en professionals via een centraal platform, waarbij transparante en efficiënte toegang tot medische gegevens wordt geboden.</t>
  </si>
  <si>
    <t>Niko</t>
  </si>
  <si>
    <t>0405.045.670</t>
  </si>
  <si>
    <t>BE0405.045.670</t>
  </si>
  <si>
    <t>+32 3 778 90 00</t>
  </si>
  <si>
    <t>https://www.niko.eu</t>
  </si>
  <si>
    <t>Niko ontwerpt elektronische oplossingen om gebouwen te verbeteren, waardoor ze energiezuiniger, comfortabeler en veiliger worden. Hun producten omvatten domoticasystemen, schakelaars en stopcontacten, verlichtingsregeling en toegangscontrole.</t>
  </si>
  <si>
    <t>Industriepark-West 40, 9100 Sint-Niklaas</t>
  </si>
  <si>
    <t>Industriepark-West</t>
  </si>
  <si>
    <t>NIPPON SHOKUBAI EUROPE</t>
  </si>
  <si>
    <t>0465.267.131</t>
  </si>
  <si>
    <t>BE0465.267.131</t>
  </si>
  <si>
    <t>+32 3 250 37 05</t>
  </si>
  <si>
    <t>https://nippon-shokubai-europe-nv.jobsite.hr</t>
  </si>
  <si>
    <t>Nippon Shokubai Europe is een marktleider in de productie van superabsorberende materialen en biedt een solide werkomgeving waar moderne technologie en innovatie samengaan met een bedrijfscultuur gebaseerd op familiewaarden.</t>
  </si>
  <si>
    <t>NITTO  BELGIUM</t>
  </si>
  <si>
    <t>0413.638.781</t>
  </si>
  <si>
    <t>BE0413.638.781</t>
  </si>
  <si>
    <t>https://www.nitto.com</t>
  </si>
  <si>
    <t>Nitto is een wereldwijd bedrijf dat verschillende producten aanbiedt op gebieden zoals elektronica, auto's, huisvesting, infrastructuur, milieu en geneeskunde. Ze streven ernaar om een eeuwenoud bedrijf te worden dat altijd vertrouwd wordt door klanten en continu groeit op wereldwijde schaal met hun slogan "Innovatie voor klanten".</t>
  </si>
  <si>
    <t>Eikelaarstraat</t>
  </si>
  <si>
    <t>NOKIA BELL</t>
  </si>
  <si>
    <t>0404.621.642</t>
  </si>
  <si>
    <t>BE0404.621.642</t>
  </si>
  <si>
    <t>info@bell-labs.com</t>
  </si>
  <si>
    <t>https://www.bell-labs.com</t>
  </si>
  <si>
    <t>Nokia Bell NV is een industrieel onderzoekslaboratorium onder Nokia dat zich richt op verantwoordelijke en duurzame technologie-innovatie, met als doel een tastbare impact op de samenleving te maken.</t>
  </si>
  <si>
    <t>Copernicuslaan</t>
  </si>
  <si>
    <t>North Sea Port Flanders</t>
  </si>
  <si>
    <t>0218.843.678</t>
  </si>
  <si>
    <t>BE0218.843.678</t>
  </si>
  <si>
    <t>contact@northseaport.com</t>
  </si>
  <si>
    <t>+32 9 251 05 50</t>
  </si>
  <si>
    <t>https://www.northseaport.com</t>
  </si>
  <si>
    <t>North Sea Port Flanders is een bedrijf dat opereert binnen het gebied van de North Sea Port, met de focus op het beheer en de ontwikkeling van een duurzame en multimodale haven, die handel faciliteert en verschillende haven diensten biedt.</t>
  </si>
  <si>
    <t>John Kennedylaan</t>
  </si>
  <si>
    <t>NOVARTIS PHARMA</t>
  </si>
  <si>
    <t>0459.093.476</t>
  </si>
  <si>
    <t>BE0459.093.476</t>
  </si>
  <si>
    <t>contact.cell@novartis.com</t>
  </si>
  <si>
    <t>+1 201 602 9921</t>
  </si>
  <si>
    <t>https://novartis.com</t>
  </si>
  <si>
    <t>Novartis is een toonaangevend wereldwijd farmaceutisch bedrijf dat geneeskunde opnieuw vormgeeft door middel van innovatieve wetenschap en digitale technologieën, om transformerende behandelingen voor ernstige ziekten te creëren. Hun producten zijn gericht op het verbeteren en verlengen van levens, en bereiken bijna 1 miljard mensen wereldwijd.</t>
  </si>
  <si>
    <t>Medialaan 40, 1800 Vilvoorde</t>
  </si>
  <si>
    <t>Groothandel in farmaceutische producten - Onderzoek en ontwikkeling in de farmacie</t>
  </si>
  <si>
    <t>NV BEKAERT SA</t>
  </si>
  <si>
    <t>0405.388.536</t>
  </si>
  <si>
    <t>BE0405.388.536</t>
  </si>
  <si>
    <t>reach@bekaert.com</t>
  </si>
  <si>
    <t>+32 56 76 61 11</t>
  </si>
  <si>
    <t>https://www.bekaert.com</t>
  </si>
  <si>
    <t>Bekaert is wereldwijd markt- en technologieleider op het gebied van staaldraadtransformatie en coatingtechnologieën, en biedt een breed scala aan geavanceerde staaldraadproducten voor verschillende toepassingen in sectoren zoals automotive, bouw, energie, landbouw en consumentengoederen.</t>
  </si>
  <si>
    <t>Zwevegem</t>
  </si>
  <si>
    <t>Bekaertstraat</t>
  </si>
  <si>
    <t>NV VERIZON BELGIUM LUXEMBOURG</t>
  </si>
  <si>
    <t>0452.182.326</t>
  </si>
  <si>
    <t>BE0452.182.326</t>
  </si>
  <si>
    <t>+1 800 880 1077</t>
  </si>
  <si>
    <t>https://verizon.com</t>
  </si>
  <si>
    <t>Verizon Business biedt een scala aan zakelijke oplossingen, waaronder snelle internetverbindingen, telefoondiensten en 5G-apparaten. Ze bieden aanpasbare plannen voor bedrijven, om hen te helpen verbonden te blijven en een succesvolle toekomst op te bouwen.</t>
  </si>
  <si>
    <t>2E</t>
  </si>
  <si>
    <t>NYRSTAR BELGIUM</t>
  </si>
  <si>
    <t>0865.131.221</t>
  </si>
  <si>
    <t>BE0865.131.221</t>
  </si>
  <si>
    <t>PortPirie.Environment@nyrstar.com</t>
  </si>
  <si>
    <t>+31 495 512 920</t>
  </si>
  <si>
    <t>https://nyrstar.com</t>
  </si>
  <si>
    <t>Nyrstar is een toonaangevende fabrikant van zink, lood en andere metalen, die zich inzet voor duurzame inkoop, mijnbouw en verwerkingspraktijken. Met meer dan 150 jaar geschiedenis speelt het bedrijf een cruciale rol in het leveren van essentiële grondstoffen voor verschillende industrieën.</t>
  </si>
  <si>
    <t>Balen</t>
  </si>
  <si>
    <t>2490</t>
  </si>
  <si>
    <t>Zinkstraat 1, 2490 Balen</t>
  </si>
  <si>
    <t>Zinkstraat</t>
  </si>
  <si>
    <t>ONDERZOEKSCENTRUM VOOR AANWENDING VAN STAAL</t>
  </si>
  <si>
    <t>0444.177.945</t>
  </si>
  <si>
    <t>BE0444.177.945</t>
  </si>
  <si>
    <t>contactus@ocas.technology</t>
  </si>
  <si>
    <t>+32 9 345 12 11</t>
  </si>
  <si>
    <t>https://www.ocas.be/</t>
  </si>
  <si>
    <t>OnderzoeksCentrum voor de Aanwending van Staal (OCAS) is een geavanceerd R&amp;D-centrum dat gespecialiseerd is in metallurgie, coating en ontwikkeling van toepassingen. Ze versnellen de R&amp;D-processen van hun klanten door middel van een multidisciplinaire aanpak en innovatieve testmethodologieën.</t>
  </si>
  <si>
    <t>Pres. J.F. Kennedylaan</t>
  </si>
  <si>
    <t>Ontex</t>
  </si>
  <si>
    <t>0419.457.296</t>
  </si>
  <si>
    <t>BE0419.457.296</t>
  </si>
  <si>
    <t>+32 52 39 94 99</t>
  </si>
  <si>
    <t>https://ontex.com</t>
  </si>
  <si>
    <t>Ontex ontwikkelt en produceert hoogwaardige persoonlijke hygiëneproducten, waaronder luiers, tampons en oplossingen voor incontinentiezorg voor volwassenen, voor detailhandelaren en zorgverleners. Het bedrijf zet zich in voor innovatie en duurzaamheid, waardoor het dagelijks leven voor verschillende generaties gemakkelijker wordt.</t>
  </si>
  <si>
    <t>Buggenhout</t>
  </si>
  <si>
    <t>9255</t>
  </si>
  <si>
    <t>Genthof 5, 9255 Buggenhout</t>
  </si>
  <si>
    <t>Genthof</t>
  </si>
  <si>
    <t>Fabricage van papier</t>
  </si>
  <si>
    <t>OPTIMA</t>
  </si>
  <si>
    <t>0445.210.006</t>
  </si>
  <si>
    <t>BE0445.210.006</t>
  </si>
  <si>
    <t>info@optima.be</t>
  </si>
  <si>
    <t>+32 9 225 25 71</t>
  </si>
  <si>
    <t>https://faillissementoptimabank.eu/</t>
  </si>
  <si>
    <t>Optima Group is een financiële instelling die fungeert als een platform voor huiseigenaren, crediteuren, zekerheidshouders, depositohouders, leveranciers, personeel en garantiefonds, en biedt diensten aan zoals huurdepositorekeningen en faillissementsbijstand.</t>
  </si>
  <si>
    <t>Keizer Karelstraat</t>
  </si>
  <si>
    <t>Vastgoed</t>
  </si>
  <si>
    <t>ORANGE BUSINESS DIGITAL BELGIUM</t>
  </si>
  <si>
    <t>0453.257.244</t>
  </si>
  <si>
    <t>BE0453.257.244</t>
  </si>
  <si>
    <t>https://www.businessdecision.be/</t>
  </si>
  <si>
    <t>Business &amp; Decision is een betrouwbare partner in digitale transformatie, die end-to-end, soevereine en duurzame oplossingen biedt. Ze zijn gespecialiseerd in klantbeleving, digitale werkplek, data &amp; AI en cloudservices om bedrijven te helpen hun operationele uitmuntendheid te maximaliseren en tastbare bedrijfswaarde te genereren.</t>
  </si>
  <si>
    <t>Avenue du Bourget 3, 1140 Evere</t>
  </si>
  <si>
    <t>ORANGE CYBERDEFENSE BELGIUM</t>
  </si>
  <si>
    <t>0479.419.926</t>
  </si>
  <si>
    <t>BE0479.419.926</t>
  </si>
  <si>
    <t>reception.assistant@orangecyberdefense.com</t>
  </si>
  <si>
    <t>+32 3 641 95 95</t>
  </si>
  <si>
    <t>https://www.orangecyberdefense.com</t>
  </si>
  <si>
    <t>ORANGE CYBERDEFENSE BELGIUM biedt cybersecuritydiensten aan.</t>
  </si>
  <si>
    <t>Stokerijstraat</t>
  </si>
  <si>
    <t>Computer consultancy - Cyberbeveiliging</t>
  </si>
  <si>
    <t>Organon Heist</t>
  </si>
  <si>
    <t>0412.581.481</t>
  </si>
  <si>
    <t>BE0412.581.481</t>
  </si>
  <si>
    <t>PALL LIFE SCIENCES BELGIUM</t>
  </si>
  <si>
    <t>0407.606.965</t>
  </si>
  <si>
    <t>BE0407.606.965</t>
  </si>
  <si>
    <t>julie_tutton@europe.pall.com</t>
  </si>
  <si>
    <t>+1 516 671 4000</t>
  </si>
  <si>
    <t>https://www.pall.com</t>
  </si>
  <si>
    <t>Pall Corporation is wereldwijd marktleider op het gebied van zuivering en filtratietechnologieën en biedt een compleet scala aan oplossingen om te voldoen aan de uiteenlopende behoeften van industrieën zoals voedsel en drank, luchtvaart, chemie en halfgeleiders.</t>
  </si>
  <si>
    <t>Hoegaarden</t>
  </si>
  <si>
    <t>Reugelstraat</t>
  </si>
  <si>
    <t>Parfumerie Ici Paris XL</t>
  </si>
  <si>
    <t>0413.790.518</t>
  </si>
  <si>
    <t>BE0413.790.518</t>
  </si>
  <si>
    <t>https://www.iciparisxl.be</t>
  </si>
  <si>
    <t>Schaarbeeklei</t>
  </si>
  <si>
    <t>PATTYN BELGIUM</t>
  </si>
  <si>
    <t>0871.045.944</t>
  </si>
  <si>
    <t>BE0871.045.944</t>
  </si>
  <si>
    <t>info.asia@pattyn.com</t>
  </si>
  <si>
    <t>+32 471 44 76 83</t>
  </si>
  <si>
    <t>https://www.pattyn.com</t>
  </si>
  <si>
    <t>PATTYN BELGIUM is wereldwijd marktleider op het gebied van voedselverpakkingsapparatuur en oplossingen voor diverse industrieën. Ze bieden een breed scala aan verpakkingsmachines, turnkey-oplossingen en diensten om efficiënte en veilige verpakking van industriële producten te garanderen.</t>
  </si>
  <si>
    <t>Vervaardiging van machines en apparatuur - Vervaardiging van verpakkingen</t>
  </si>
  <si>
    <t>PAUWELS CONSULTING</t>
  </si>
  <si>
    <t>0466.878.816</t>
  </si>
  <si>
    <t>BE0466.878.816</t>
  </si>
  <si>
    <t>contact@pauwelsconsulting.com</t>
  </si>
  <si>
    <t>+32 9 324 70 80</t>
  </si>
  <si>
    <t>https://www.pauwelsconsulting.be</t>
  </si>
  <si>
    <t>PAUWELS CONSULTING is een IT-adviesbureau dat verschillende IT-diensten aanbiedt, waaronder full-service oplossingen en adviesdiensten met een focus op IT-infrastructuur.</t>
  </si>
  <si>
    <t>Lambroekstraat</t>
  </si>
  <si>
    <t>PEPSICO BELUX</t>
  </si>
  <si>
    <t>0448.207.405</t>
  </si>
  <si>
    <t>BE0448.207.405</t>
  </si>
  <si>
    <t>consumer.belux@pepsico.com</t>
  </si>
  <si>
    <t>+32 2 714 05 40</t>
  </si>
  <si>
    <t>https://looza.be</t>
  </si>
  <si>
    <t>Looza is een bedrijf dat zich bezighoudt met HTTP-statuscodes en de toegang tot aangevraagde bronnen.</t>
  </si>
  <si>
    <t>PETERSIME</t>
  </si>
  <si>
    <t>0404.527.612</t>
  </si>
  <si>
    <t>BE0404.527.612</t>
  </si>
  <si>
    <t>https://www.petersime.be</t>
  </si>
  <si>
    <t>Zulte</t>
  </si>
  <si>
    <t>Centrumstraat</t>
  </si>
  <si>
    <t>PFIZER MANUFACTURING BELGIUM</t>
  </si>
  <si>
    <t>0400.778.165</t>
  </si>
  <si>
    <t>BE0400.778.165</t>
  </si>
  <si>
    <t>https://www.pfizer.be</t>
  </si>
  <si>
    <t>Pfizer is een toonaangevend onderzoeksgestuurd biofarmaceutisch bedrijf dat wetenschap en wereldwijde middelen toepast om innovatieve therapieën te ontwikkelen, waardoor levens worden verlengd en aanzienlijk verbeterd door toegang te bieden tot veilige, effectieve en betaalbare geneesmiddelen en gezondheidszorgdiensten.</t>
  </si>
  <si>
    <t>PFIZER SERVICE COMPANY</t>
  </si>
  <si>
    <t>0478.242.365</t>
  </si>
  <si>
    <t>BE0478.242.365</t>
  </si>
  <si>
    <t>+32 2 722 02 11</t>
  </si>
  <si>
    <t>Hoge Wei</t>
  </si>
  <si>
    <t>Philip Morris Benelux</t>
  </si>
  <si>
    <t>0403.196.039</t>
  </si>
  <si>
    <t>BE0403.196.039</t>
  </si>
  <si>
    <t>https://www.pmi.com</t>
  </si>
  <si>
    <t>PICANOL</t>
  </si>
  <si>
    <t>0405.502.362</t>
  </si>
  <si>
    <t>BE0405.502.362</t>
  </si>
  <si>
    <t>info@picanol.be</t>
  </si>
  <si>
    <t>+32 57 22 20 01</t>
  </si>
  <si>
    <t>https://www.picanol.be</t>
  </si>
  <si>
    <t>Picanol Weaving Machines is een toonaangevende fabrikant van hoogwaardige weefmachines, gespecialiseerd in luchtstraal- en rapiertechnologie. Met een wereldwijde aanwezigheid bieden zij weefmachines, installatiediensten, reserveonderdelen en training aan weverijen over de hele wereld.</t>
  </si>
  <si>
    <t>Ieper</t>
  </si>
  <si>
    <t>8900</t>
  </si>
  <si>
    <t>Steverlyncklaan 15, 8900 Ieper</t>
  </si>
  <si>
    <t>Steverlyncklaan</t>
  </si>
  <si>
    <t>Pittsburgh Corning Europe</t>
  </si>
  <si>
    <t>0401.338.785</t>
  </si>
  <si>
    <t>BE0401.338.785</t>
  </si>
  <si>
    <t>+32 2 352 31 82</t>
  </si>
  <si>
    <t>https://owenscorning.com</t>
  </si>
  <si>
    <t>Foamglas biedt oplossingen voor bouw- en verbouwbehoeften, waaronder dakproducten, isolatie, shingles, asfalt, composietoplossingen, afwerking van kelders en akoestische systemen.</t>
  </si>
  <si>
    <t>Albertkade</t>
  </si>
  <si>
    <t>PLAN-IT</t>
  </si>
  <si>
    <t>0423.369.762</t>
  </si>
  <si>
    <t>BE0423.369.762</t>
  </si>
  <si>
    <t>PLANTYN</t>
  </si>
  <si>
    <t>0887.899.693</t>
  </si>
  <si>
    <t>BE0887.899.693</t>
  </si>
  <si>
    <t>facturen@plantyn.com</t>
  </si>
  <si>
    <t>+32 800 99 084</t>
  </si>
  <si>
    <t>https://www.plantyn.com</t>
  </si>
  <si>
    <t>Uitgeverij Plantyn is een bedrijf dat zich bezighoudt met het ontwikkelen en distribueren van educatief materiaal en biedt een breed scala aan onderwerpen voor het basisonderwijs, voortgezet onderwijs, hoger onderwijs en volwasseneneducatie. Ze bieden professionele informatie en hulpmiddelen voor leraren, directeuren, trainers en beleidsmakers, met als doel scholen en onderwijsprofessionals te ondersteunen in hun werk en de vaardigheden van studenten te verbeteren.</t>
  </si>
  <si>
    <t>Drukwerkactiviteiten - Uitgeverij - Uitgeverij van boeken - Uitgeverij van kranten</t>
  </si>
  <si>
    <t>PLUKON MAASMECHELEN</t>
  </si>
  <si>
    <t>0875.041.849</t>
  </si>
  <si>
    <t>BE0875.041.849</t>
  </si>
  <si>
    <t>agri@plukon.be</t>
  </si>
  <si>
    <t>+32 14 25 09 30</t>
  </si>
  <si>
    <t>https://plukon.be</t>
  </si>
  <si>
    <t>Plukon Food Group is een toonaangevende speler op de Europese markt voor pluimveevlees, gespecialiseerd in kipproducten en kant-en-klare maaltijden, met een sterke focus op duurzaamheid en voedselveiligheid. Het bedrijf investeert in innovatieve veehouderijsystemen en productontwikkeling om te voldoen aan de wensen van de consument.</t>
  </si>
  <si>
    <t>Maasmechelen</t>
  </si>
  <si>
    <t>Slakweidestraat</t>
  </si>
  <si>
    <t>POSTNL PAKKETTEN BELGIE</t>
  </si>
  <si>
    <t>0862.743.833</t>
  </si>
  <si>
    <t>BE0862.743.833</t>
  </si>
  <si>
    <t>klantenservice@postnl.be</t>
  </si>
  <si>
    <t>https://www.postnl.be</t>
  </si>
  <si>
    <t>PostNL is een logistiek specialist die een uitgebreid scala aan pakket-, pallet- en temperatuur gecontroleerde transportoplossingen biedt. Met expertise in farmaceutisch transport en internationale distributie, bieden zij flexibele en efficiënte diensten voor zowel bedrijven als consumenten.</t>
  </si>
  <si>
    <t>Bremheidelaan 10, 2300 Turnhout</t>
  </si>
  <si>
    <t>Bremheidelaan</t>
  </si>
  <si>
    <t>Post- en koeriersdiensten</t>
  </si>
  <si>
    <t>POWER TOOLS DISTRIBUTION</t>
  </si>
  <si>
    <t>0443.676.020</t>
  </si>
  <si>
    <t>BE0443.676.020</t>
  </si>
  <si>
    <t>+32 89 51 04 11</t>
  </si>
  <si>
    <t>https://atlascopco.com</t>
  </si>
  <si>
    <t>Hoeselt</t>
  </si>
  <si>
    <t>3730</t>
  </si>
  <si>
    <t>Industrielaan 40, 3730 Hoeselt</t>
  </si>
  <si>
    <t>PPD GLOBAL CENTRAL LABS</t>
  </si>
  <si>
    <t>0451.405.534</t>
  </si>
  <si>
    <t>BE0451.405.534</t>
  </si>
  <si>
    <t>+32 2 725 21 02</t>
  </si>
  <si>
    <t>https://www.ppd.com/</t>
  </si>
  <si>
    <t>PPD - Pharmaceutical Product Development is een wereldwijde contractonderzoeksorganisatie (CRO) die uitgebreide klinische expertise en op maat gemaakte oplossingen biedt om de ontwikkeling van geneesmiddelenprogramma's te versnellen en de prestaties van klinische onderzoeken te verbeteren.</t>
  </si>
  <si>
    <t>PPG Coatings Belgium</t>
  </si>
  <si>
    <t>0403.103.789</t>
  </si>
  <si>
    <t>BE0403.103.789</t>
  </si>
  <si>
    <t>chiefcomplianceofficer@ppg.com</t>
  </si>
  <si>
    <t>+1 412 434 3131</t>
  </si>
  <si>
    <t>https://bena.ppgrefinish.com</t>
  </si>
  <si>
    <t>PPG Coatings Belgium is wereldwijd marktleider in het bieden van duurzame oplossingen en innovatieve coatings in verschillende industrieën, waaronder luchtvaart, automotive, industrie, verpakking en scheepvaart. Met meer dan 140 jaar kleurleiderschap is PPG toegewijd aan het beschermen en verfraaien van de wereld met zijn hoogwaardige verf en beits.</t>
  </si>
  <si>
    <t>Chaussée de Haecht 1465, 1130 Haren</t>
  </si>
  <si>
    <t>Chaussée de Haecht</t>
  </si>
  <si>
    <t>1465</t>
  </si>
  <si>
    <t>PriceWaterhouseCoopers Belgium</t>
  </si>
  <si>
    <t>0458.263.335</t>
  </si>
  <si>
    <t>BE0458.263.335</t>
  </si>
  <si>
    <t>+32 11 37 53 85</t>
  </si>
  <si>
    <t>https://www.pwc.be</t>
  </si>
  <si>
    <t>PwC biedt een breed scala aan audit-, belasting- en adviesdiensten om bedrijven te helpen waarde te creëren en uitdagingen aan te gaan in verschillende sectoren.</t>
  </si>
  <si>
    <t>PROMATIC-B</t>
  </si>
  <si>
    <t>0427.372.793</t>
  </si>
  <si>
    <t>BE0427.372.793</t>
  </si>
  <si>
    <t>+32 56 23 94 10</t>
  </si>
  <si>
    <t>https://actemium.be</t>
  </si>
  <si>
    <t>PROMATIC-B een onderdeel van Actemium België, is gespecialiseerd in het verstrekken van advies, studie, realisatie en ondersteuning voor industriële processen op het gebied van automatisering, elektriciteit, instrumentatie en assemblage. Ze bieden een breed scala aan service mogelijkheden en trainingsprogramma's om de prestaties en productie-infrastructuur van hun klanten te verbeteren.</t>
  </si>
  <si>
    <t>Léon Bekaertlaan 24, 9880 Aalter</t>
  </si>
  <si>
    <t>Léon Bekaertlaan</t>
  </si>
  <si>
    <t>Prothya Biosolutions Belgium</t>
  </si>
  <si>
    <t>0462.229.645</t>
  </si>
  <si>
    <t>BE0462.229.645</t>
  </si>
  <si>
    <t>info@prothya.com</t>
  </si>
  <si>
    <t>+32 2 264 64 11</t>
  </si>
  <si>
    <t>https://prothya.com</t>
  </si>
  <si>
    <t>“Plasma Industries Belgium” (afgekort “PIBe”) is een wereldwijde organisatie gericht op gezondheidszorg die gespecialiseerd is in het isoleren van eiwitten uit bloedplasma om hoogwaardige, levensreddende geneesmiddelen te creëren voor immunologie en intensieve zorg. Ze bieden ook hun expertise en infrastructuur aan verschillende partners in de industrie.</t>
  </si>
  <si>
    <t>Avenue de Tyras 109, 1120 Neder-Over-Heembeek</t>
  </si>
  <si>
    <t>Avenue de Tyras</t>
  </si>
  <si>
    <t>109</t>
  </si>
  <si>
    <t>PROTIME</t>
  </si>
  <si>
    <t>0454.218.138</t>
  </si>
  <si>
    <t>BE0454.218.138</t>
  </si>
  <si>
    <t>contact@protime.eu</t>
  </si>
  <si>
    <t>+32 3 870 60 30</t>
  </si>
  <si>
    <t>https://www.protime.be</t>
  </si>
  <si>
    <t>Protime is een marktleider op het gebied van tijdregistratie, toegangscontrole en personeelsplanning oplossingen. Hun tools bevorderen transparantie, flexibiliteit en een goede balans tussen werk en privé, wat resulteert in betrokken medewerkers en een stimulans voor de bedrijfscultuur.</t>
  </si>
  <si>
    <t>PSA Antwerp</t>
  </si>
  <si>
    <t>0442.652.075</t>
  </si>
  <si>
    <t>BE0442.652.075</t>
  </si>
  <si>
    <t>psaa-info@globalpsa.com</t>
  </si>
  <si>
    <t>+32 3 735 69 70</t>
  </si>
  <si>
    <t>https://www.psa-antwerp.be</t>
  </si>
  <si>
    <t>PSA Antwerp is een toonaangevende containerhandler die jaarlijks miljoenen containers verwerkt en innovatieve vrachtoplossingen en efficiënte terminaldiensten biedt. Het bedrijf beheert meerdere terminals en is toegewijd aan het opbouwen van langdurige relaties met zijn klanten.</t>
  </si>
  <si>
    <t>Goederenvervoer - Haven</t>
  </si>
  <si>
    <t>PSS BELGIUM</t>
  </si>
  <si>
    <t>0884.161.532</t>
  </si>
  <si>
    <t>BE0884.161.532</t>
  </si>
  <si>
    <t>https://premiumsoundsolutions.com</t>
  </si>
  <si>
    <t>Appels</t>
  </si>
  <si>
    <t>9200</t>
  </si>
  <si>
    <t>Hoogveld 50, 9200 Appels</t>
  </si>
  <si>
    <t>Hoogveld</t>
  </si>
  <si>
    <t>PURATOS</t>
  </si>
  <si>
    <t>0438.632.416</t>
  </si>
  <si>
    <t>BE0438.632.416</t>
  </si>
  <si>
    <t>info@puratos.com</t>
  </si>
  <si>
    <t>+32 2 481 42 42</t>
  </si>
  <si>
    <t>https://www.puratos.com</t>
  </si>
  <si>
    <t>PURATOS  is een leverancier van hoogwaardige ingrediënten voor bakkerij, banketbakkerij en chocolade, met een breed scala aan producten en recepten om te voldoen aan de behoeften van professionals in de industrie.</t>
  </si>
  <si>
    <t>Industrialaan</t>
  </si>
  <si>
    <t>Productie van chocoladeproducten - Productie van gebak</t>
  </si>
  <si>
    <t>PVH BRANDS BELGIUM</t>
  </si>
  <si>
    <t>0475.871.409</t>
  </si>
  <si>
    <t>BE0475.871.409</t>
  </si>
  <si>
    <t>communications@pvh.com</t>
  </si>
  <si>
    <t>+1 212 381 3500</t>
  </si>
  <si>
    <t>https://www.pvh.com/</t>
  </si>
  <si>
    <t>PVH is een bedrijf dat actief is in de mode-industrie, met bekende merken zoals Calvin Klein en Tommy Hilfiger. Ze richten zich op verantwoordelijkheid, inclusie en diversiteit, en klimaatactie.</t>
  </si>
  <si>
    <t>Van Breestraat 2, 2018 Antwerpen</t>
  </si>
  <si>
    <t>Van Breestraat</t>
  </si>
  <si>
    <t>RADISSON HOSPITALITY BELGIUM</t>
  </si>
  <si>
    <t>0442.832.318</t>
  </si>
  <si>
    <t>BE0442.832.318</t>
  </si>
  <si>
    <t>https://radissonhotels.com</t>
  </si>
  <si>
    <t>RADISSON HOSPITALITY BELGIUM maakt deel uit van de Radisson Hotel Group, een van de grootste hotelgroepen ter wereld, die een divers portfolio van negen hotelmerken en een wereldwijd beloningsprogramma aanbiedt om de gastenervaring te verbeteren. Het bedrijf legt de nadruk op persoonlijke service en duurzaamheid via het Radisson Meetings-initiatief.</t>
  </si>
  <si>
    <t>Horeca - Hotels</t>
  </si>
  <si>
    <t>Radius Business Solutions (Belgium)</t>
  </si>
  <si>
    <t>0865.944.140</t>
  </si>
  <si>
    <t>BE0865.944.140</t>
  </si>
  <si>
    <t>+32 55 33 55 55</t>
  </si>
  <si>
    <t>https://tankkaart.be</t>
  </si>
  <si>
    <t>Belgian Fuel Card NV is gespecialiseerd in het aanbieden van brandstofkaarten, telematica en telecomoplossingen voor MKB's en SoHo's, en beheert jaarlijks meer dan 1 miljoen kaarten. Het bedrijf maakt deel uit van Radius Payment Solutions Ltd, een toonaangevende aanbieder van brandstofkaartbeheer in Europa.</t>
  </si>
  <si>
    <t>Rue Oscar Delghust</t>
  </si>
  <si>
    <t>RAFFINERIE TIRLEMONTOISE</t>
  </si>
  <si>
    <t>0436.410.522</t>
  </si>
  <si>
    <t>BE0436.410.522</t>
  </si>
  <si>
    <t>info@raftir.be</t>
  </si>
  <si>
    <t>+32 16 80 12 11</t>
  </si>
  <si>
    <t>https://www.raffinerietirlemontoise.com</t>
  </si>
  <si>
    <t>Raffinerie Tirlemontoise ook bekend als de Tiense Suikerraffinaderij, is een marktleider in België die suiker produceert voor zowel industriële als dagelijkse consumptie, zowel nationaal als internationaal.</t>
  </si>
  <si>
    <t>Aandorenstraat</t>
  </si>
  <si>
    <t>Productie van suiker</t>
  </si>
  <si>
    <t>RAIN CARBON</t>
  </si>
  <si>
    <t>0401.947.808</t>
  </si>
  <si>
    <t>BE0401.947.808</t>
  </si>
  <si>
    <t>info.severtar@raincarbon.com</t>
  </si>
  <si>
    <t>+32 9 342 95 42</t>
  </si>
  <si>
    <t>RAIN CARBON is wereldwijd een toonaangevende producent van koolstofgebaseerde producten en geavanceerde materialen die essentieel zijn voor verschillende industriële processen en vervaardigde goederen. Ze transformeren bijproducten van andere industrieën tot hoogwaardige producten, waarbij ze betrouwbaarheid en verantwoordelijkheid waarborgen in hun samenwerkingen met klanten.</t>
  </si>
  <si>
    <t>RAJAPACK BENELUX</t>
  </si>
  <si>
    <t>0432.683.445</t>
  </si>
  <si>
    <t>BE0432.683.445</t>
  </si>
  <si>
    <t>info@rajapack.be</t>
  </si>
  <si>
    <t>+32 12 26 02 60</t>
  </si>
  <si>
    <t>https://www.rajapack.be</t>
  </si>
  <si>
    <t>RAJA is een one-stop-shop voor verpakkingen, magazijnbenodigdheden, kantoorbenodigdheden en meer, en biedt een divers assortiment aan milieuvriendelijke producten en oplossingen. Met meer dan 9.000 beschikbare producten, bedienen zij de behoeften van bedrijven van alle groottes en sectoren.</t>
  </si>
  <si>
    <t>Tongeren</t>
  </si>
  <si>
    <t>Vrijheidweg</t>
  </si>
  <si>
    <t>Vervaardiging van verpakkingen</t>
  </si>
  <si>
    <t>ReCrewtment</t>
  </si>
  <si>
    <t>0633.875.006</t>
  </si>
  <si>
    <t>BE0633.875.006</t>
  </si>
  <si>
    <t>info@recrewtment.be</t>
  </si>
  <si>
    <t>+32 14 39 84 10</t>
  </si>
  <si>
    <t>https://recrewtment.be</t>
  </si>
  <si>
    <t>Recrewtment is een bedrijf voor human resources diensten dat HR-advies, werving, tijdelijk werk, interim en studentenbanen aanbiedt. Ze helpen individuen bij het vinden van banen die echt bij hun voorkeuren passen en bieden persoonlijke loopbaanbegeleiding.</t>
  </si>
  <si>
    <t>Terlindenhofstraat 36, 2170 Merksem</t>
  </si>
  <si>
    <t>Terlindenhofstraat</t>
  </si>
  <si>
    <t>Human resources</t>
  </si>
  <si>
    <t>RENEWI BELGIUM</t>
  </si>
  <si>
    <t>0429.366.144</t>
  </si>
  <si>
    <t>BE0429.366.144</t>
  </si>
  <si>
    <t>+32 2 384 79 65</t>
  </si>
  <si>
    <t>https://www.renewi.com</t>
  </si>
  <si>
    <t>RENEWI BELGIUM is een afvalverwerkingsbedrijf dat zich richt op het omzetten van afval in bruikbare materialen door middel van duurzame recyclingoplossingen. Met een breed scala aan diensten en expertise dragen zij bij aan een schonere, circulaire wereld door afval, koolstofemissies te verminderen en het efficiënte gebruik van grondstoffen te bevorderen.</t>
  </si>
  <si>
    <t>Gerard Mercatorstraat</t>
  </si>
  <si>
    <t>RENOTEC</t>
  </si>
  <si>
    <t>0436.207.911</t>
  </si>
  <si>
    <t>BE0436.207.911</t>
  </si>
  <si>
    <t>info@renotec.be</t>
  </si>
  <si>
    <t>+32 14 86 60 21</t>
  </si>
  <si>
    <t>https://www.renotec.be</t>
  </si>
  <si>
    <t>Renotec NV is een gespecialiseerde aannemer die zich richt op energierenovatie en restauratiewerkzaamheden, waarbij gebouwen, monumenten en kunstwerken worden verbeterd. Hun expertise omvat een breed scala aan diensten, zoals betonreparatie, asbestverwijdering en herbestemming, allemaal uitgevoerd door een vakkundig team.</t>
  </si>
  <si>
    <t>Acaciastraat 14C, 2440 Geel</t>
  </si>
  <si>
    <t>Acaciastraat</t>
  </si>
  <si>
    <t>14C</t>
  </si>
  <si>
    <t>RENSON</t>
  </si>
  <si>
    <t>0462.152.837</t>
  </si>
  <si>
    <t>BE0462.152.837</t>
  </si>
  <si>
    <t>info@renson.eu</t>
  </si>
  <si>
    <t>+32 56 62 71 11</t>
  </si>
  <si>
    <t>https://www.renson-ventilation.be</t>
  </si>
  <si>
    <t>Renson NV biedt een divers assortiment aan producten en diensten, afgestemd op verschillende markten. Klanten kunnen hun aanbod verkennen via een gebruiksvriendelijke website.</t>
  </si>
  <si>
    <t>Maalbeekstraat</t>
  </si>
  <si>
    <t>RENSON OUTDOOR</t>
  </si>
  <si>
    <t>0432.549.526</t>
  </si>
  <si>
    <t>BE0432.549.526</t>
  </si>
  <si>
    <t>info@renson.be</t>
  </si>
  <si>
    <t>+32 56 30 30 00</t>
  </si>
  <si>
    <t>https://renson.be</t>
  </si>
  <si>
    <t>Renson Outdoor NV biedt een divers assortiment aan producten en diensten, afgestemd op verschillende markten. Klanten kunnen hun aanbod verkennen via een gebruiksvriendelijke website.</t>
  </si>
  <si>
    <t>Polydore Rensonstraat</t>
  </si>
  <si>
    <t>Bouw - Elektrische installatiewerkzaamheden - Installatie van verwarming - Isolatie</t>
  </si>
  <si>
    <t>RENTOKIL</t>
  </si>
  <si>
    <t>0407.176.306</t>
  </si>
  <si>
    <t>BE0407.176.306</t>
  </si>
  <si>
    <t>https://www.rentokil-initial.com</t>
  </si>
  <si>
    <t>RENTOKIL is wereldwijd marktleider op het gebied van ongediertebestrijding, hygiëne en welzijnsdiensten. Ze bieden innovatieve oplossingen en operationele expertise aan bedrijven en gemeenschappen over de hele wereld.</t>
  </si>
  <si>
    <t>Brandekensweg 2, 2627 Schelle</t>
  </si>
  <si>
    <t>Brandekensweg</t>
  </si>
  <si>
    <t>RESILUX</t>
  </si>
  <si>
    <t>0447.354.397</t>
  </si>
  <si>
    <t>BE0447.354.397</t>
  </si>
  <si>
    <t>info@resilux.ro</t>
  </si>
  <si>
    <t>+32 9 365 74 74</t>
  </si>
  <si>
    <t>https://www.resilux.be</t>
  </si>
  <si>
    <t>Massemen</t>
  </si>
  <si>
    <t>Damstraat</t>
  </si>
  <si>
    <t>Retail Concepts</t>
  </si>
  <si>
    <t>0416.762.280</t>
  </si>
  <si>
    <t>BE0416.762.280</t>
  </si>
  <si>
    <t>team@asadventure.com</t>
  </si>
  <si>
    <t>+32 3 231 47 90</t>
  </si>
  <si>
    <t>https://www.asadventure.nl</t>
  </si>
  <si>
    <t>Retail Concepts is een winkelbedrijf dat een breed scala aan outdoor- en modieuze collecties aanbiedt, waaronder kleding, accessoires en uitrusting voor activiteiten zoals wandelen, fietsen, wintersport en meer. Ze bieden ook diensten zoals inspiratie, advies en onderhoudsproducten.</t>
  </si>
  <si>
    <t>Hoboken</t>
  </si>
  <si>
    <t>Smallandlaan</t>
  </si>
  <si>
    <t>Detailhandel in fietsen - Detailhandel in sportartikelen</t>
  </si>
  <si>
    <t>REXEL BELGIUM</t>
  </si>
  <si>
    <t>0437.237.396</t>
  </si>
  <si>
    <t>BE0437.237.396</t>
  </si>
  <si>
    <t>info@rexel.be</t>
  </si>
  <si>
    <t>+32 14 28 55 40</t>
  </si>
  <si>
    <t>https://rexel.be</t>
  </si>
  <si>
    <t>Rexel  is een toonaangevende familiebedrijf dat elektrische installatiematerialen distribueert, waaronder automatiseringscomponenten, verlichtingsarmaturen en elektrische apparatuur voor verschillende markten. Met een toegewijd team van 200 professionals verspreid over 16 vestigingen, biedt Rexel  deskundig advies aan professionele elektrische installateurs.</t>
  </si>
  <si>
    <t>Relegem</t>
  </si>
  <si>
    <t>Zuiderlaan 91, 1731 Relegem</t>
  </si>
  <si>
    <t>Zuiderlaan</t>
  </si>
  <si>
    <t>REYNAERS ALUMINIUM</t>
  </si>
  <si>
    <t>0437.278.077</t>
  </si>
  <si>
    <t>BE0437.278.077</t>
  </si>
  <si>
    <t>info@roval.nl</t>
  </si>
  <si>
    <t>+32 15 30 85 00</t>
  </si>
  <si>
    <t>https://www.reynaers.be</t>
  </si>
  <si>
    <t>REYNAERS ALUMINIUM is gespecialiseerd in innovatieve aluminium systemen voor ramen, deuren en gevels, waarbij duurzaamheid wordt gecombineerd met design en technologie. Ze ondersteunen architecten, aannemers en gevelbouwers bij het creëren van duurzame gebouwen voor huidige en toekomstige gebruikers.</t>
  </si>
  <si>
    <t>RGF Staffing Belgium</t>
  </si>
  <si>
    <t>0461.127.904</t>
  </si>
  <si>
    <t>BE0461.127.904</t>
  </si>
  <si>
    <t>info@rgfstaffing.be</t>
  </si>
  <si>
    <t>+32 3 800 64 00</t>
  </si>
  <si>
    <t>https://www.rgfstaffing.be</t>
  </si>
  <si>
    <t>RGF Staffing is een wereldwijde HR-dienstverlener die individuen en bedrijven met elkaar verbindt en een breed scala aan personeelsdiensten en oplossingen biedt. Ze richten zich op het creëren van kansen voor het leven door werkgelegenheid en onderwijsmogelijkheden te bieden aan achtergestelde groepen en gemeenschappen via hun RGF Connect-programma.</t>
  </si>
  <si>
    <t>RITUALS COSMETICS BELGIUM</t>
  </si>
  <si>
    <t>0876.522.781</t>
  </si>
  <si>
    <t>BE0876.522.781</t>
  </si>
  <si>
    <t>hanneke.klaver@rituals.com</t>
  </si>
  <si>
    <t>+31 6 22629843</t>
  </si>
  <si>
    <t>https://www.rituals.com/</t>
  </si>
  <si>
    <t>RITUALS COSMETICS BELGIUM is een bedrijf dat cosmetica en schoonheidsproducten online verkoopt. Ze bieden een breed scala aan producten en verzenden naar verschillende landen over de hele wereld.</t>
  </si>
  <si>
    <t>Meir 77, 2000 Antwerpen</t>
  </si>
  <si>
    <t>Meir</t>
  </si>
  <si>
    <t>77</t>
  </si>
  <si>
    <t>Groothandel in parfums en toiletartikelen</t>
  </si>
  <si>
    <t>Robert Bosch Produktie</t>
  </si>
  <si>
    <t>0407.251.926</t>
  </si>
  <si>
    <t>BE0407.251.926</t>
  </si>
  <si>
    <t>contact@bosch.com</t>
  </si>
  <si>
    <t>+32 16 80 07 46</t>
  </si>
  <si>
    <t>https://www.bosch.be</t>
  </si>
  <si>
    <t>Bosch is een toonaangevende wereldwijde leverancier van technologie en diensten, gespecialiseerd in mobiliteitsoplossingen, industriële technologie, consumentengoederen en energie- en bouwtechnologie. Ze bieden innovatieve oplossingen voor slimme huizen, Industrie 4.0 en verbonden mobiliteit, met als doel duurzame, veilige en spannende mobiliteitservaringen te creëren.</t>
  </si>
  <si>
    <t>Hamelendreef 80, 3300 Tienen</t>
  </si>
  <si>
    <t>Hamelendreef</t>
  </si>
  <si>
    <t>Reparatie en onderhoud van voertuigen</t>
  </si>
  <si>
    <t>Robert Half</t>
  </si>
  <si>
    <t>0440.965.760</t>
  </si>
  <si>
    <t>BE0440.965.760</t>
  </si>
  <si>
    <t>marketing@roberthalf.be</t>
  </si>
  <si>
    <t>+32 71 20 98 99</t>
  </si>
  <si>
    <t>https://www.roberthalf.be/</t>
  </si>
  <si>
    <t>Spoorwegstraat</t>
  </si>
  <si>
    <t>ROCHE DIAGNOSTICS BELGIUM</t>
  </si>
  <si>
    <t>0403.049.945</t>
  </si>
  <si>
    <t>BE0403.049.945</t>
  </si>
  <si>
    <t>dr.emma@rochepharma.be</t>
  </si>
  <si>
    <t>+32 2 247 47 47</t>
  </si>
  <si>
    <t>https://www.roche.be</t>
  </si>
  <si>
    <t>Roche BeLux is een wereldwijde pionier op het gebied van farmaceutica en diagnostiek, waarbij zij hun expertise op beide gebieden benutten om de wetenschap vooruit te helpen en het leven van mensen te verbeteren. Ze zijn toegewijd aan gepersonaliseerde gezondheidszorg, innovatie en samenwerkingen, en bieden een breed scala aan farmaceutische en diagnostische oplossingen.</t>
  </si>
  <si>
    <t>8A</t>
  </si>
  <si>
    <t>Roularta Media Group</t>
  </si>
  <si>
    <t>0434.278.896</t>
  </si>
  <si>
    <t>BE0434.278.896</t>
  </si>
  <si>
    <t>info@roularta.be</t>
  </si>
  <si>
    <t>+32 51 26 61 11</t>
  </si>
  <si>
    <t>https://www.roularta.be</t>
  </si>
  <si>
    <t>ROULARTA MEDIA GROUP is een Belgische multimediagroep die gespecialiseerd is in tijdschriften, lokale media, zakelijke televisie en evenementen. Ze bieden ook financiële en marketinggegevensdiensten aan en hebben een sterke aanwezigheid op de markt van seniorenbladen.</t>
  </si>
  <si>
    <t>Meiboomlaan</t>
  </si>
  <si>
    <t>Uitgeverij - Uitgeverij van tijdschriften</t>
  </si>
  <si>
    <t>RTL BELGIUM</t>
  </si>
  <si>
    <t>0428.201.847</t>
  </si>
  <si>
    <t>BE0428.201.847</t>
  </si>
  <si>
    <t>info@csa.be</t>
  </si>
  <si>
    <t>+32 2 337 68 11</t>
  </si>
  <si>
    <t>https://www.rtlbelgium.be</t>
  </si>
  <si>
    <t>RTL tvi is een mediabedrijf dat verschillende televisie- en radiokanalen exploiteert, waaronder RTL België, Radio Contact en bel RTL. Ze richten zich op het bieden van kwalitatieve en ethische informatie, evenals het organiseren van evenementen en partnerschappen in de mediabranche.</t>
  </si>
  <si>
    <t>Jacques Georginlaan 2, 1030 Schaerbeek</t>
  </si>
  <si>
    <t>Jacques Georginlaan</t>
  </si>
  <si>
    <t>Televisie</t>
  </si>
  <si>
    <t>SAINT-GOBAIN CONSTRUCTION PRODUCTS BELGIUM</t>
  </si>
  <si>
    <t>0400.865.465</t>
  </si>
  <si>
    <t>BE0400.865.465</t>
  </si>
  <si>
    <t>info@gyproc.be</t>
  </si>
  <si>
    <t>+32 3 360 22 11</t>
  </si>
  <si>
    <t>https://www.gyproc.be</t>
  </si>
  <si>
    <t>Gyproc onderdeel van de Gyproc-activiteit binnen de Saint-Gobain Groep, is wereldwijd marktleider in de productie en verkoop van gipsmaterialen voor binnen- en buitenafwerking in zowel nieuwbouw- als renovatieprojecten. Ze staan bekend om hun expertise, constante innovatie en toewijding aan duurzaamheid.</t>
  </si>
  <si>
    <t>Sint-Jansweg</t>
  </si>
  <si>
    <t>Vervaardiging van bouwproducten</t>
  </si>
  <si>
    <t>Samsonite Europe</t>
  </si>
  <si>
    <t>0400.245.655</t>
  </si>
  <si>
    <t>BE0400.245.655</t>
  </si>
  <si>
    <t>info@samsonite.com</t>
  </si>
  <si>
    <t>https://www.samsonite.com</t>
  </si>
  <si>
    <t>Bevere</t>
  </si>
  <si>
    <t>SAP BELGIUM - SYSTEMS APPLICATIONS AND PRODUCTS</t>
  </si>
  <si>
    <t>0441.797.980</t>
  </si>
  <si>
    <t>BE0441.797.980</t>
  </si>
  <si>
    <t>info.belgium@sap.com</t>
  </si>
  <si>
    <t>+32 2 674 65 11</t>
  </si>
  <si>
    <t>www.sap.com/belux</t>
  </si>
  <si>
    <t>Sap is een wereldwijd bedrijf dat zich toelegt op het helpen van bedrijven om optimaal te presteren door innovatieve oplossingen te bieden op het gebied van softwareontwikkeling, waaronder ERP, Financiën, Business Intelligence, Inkoop, HCM, SCM, planning, efficiëntie, duurzaamheid, innovatie, analytics, rapportage en dashboarding.</t>
  </si>
  <si>
    <t>Hermeslaan 9, 1831 Diegem</t>
  </si>
  <si>
    <t>Sappi Lanaken</t>
  </si>
  <si>
    <t>0420.732.352</t>
  </si>
  <si>
    <t>BE0420.732.352</t>
  </si>
  <si>
    <t>Communications@sappi.com</t>
  </si>
  <si>
    <t>+32 2 676 97 00</t>
  </si>
  <si>
    <t>https://www.sappi.com</t>
  </si>
  <si>
    <t>Sappi is een bedrijf dat gespecialiseerd is in het produceren van een breed scala aan duurzame papier- en pulpproducten, waaronder grafisch papier, verpakkingen en speciale papieren, giet- en loslaatpapieren, oplosbaar pulp en biomaterialen.</t>
  </si>
  <si>
    <t>Lanaken</t>
  </si>
  <si>
    <t>3620</t>
  </si>
  <si>
    <t>Montaigneweg 2, 3620 Lanaken</t>
  </si>
  <si>
    <t>Montaigneweg</t>
  </si>
  <si>
    <t>SCHENKER</t>
  </si>
  <si>
    <t>0406.315.776</t>
  </si>
  <si>
    <t>BE0406.315.776</t>
  </si>
  <si>
    <t>socialmedia@dbschenker.com</t>
  </si>
  <si>
    <t>+32 3 543 62 11</t>
  </si>
  <si>
    <t>https://www.dbschenker.com</t>
  </si>
  <si>
    <t>DB Schenker is gespecialiseerd in logistiek en oplossingen voor de toeleveringsketen. Wij bieden diensten aan, variërend van directe boekingen tot geavanceerde sector-specifieke oplossingen, ondersteund door een wereldwijd netwerk en lokale expertise.</t>
  </si>
  <si>
    <t>Noorderlaan 147, 2030 Antwerpen</t>
  </si>
  <si>
    <t>147</t>
  </si>
  <si>
    <t>SCHINDLER</t>
  </si>
  <si>
    <t>0416.481.673</t>
  </si>
  <si>
    <t>BE0416.481.673</t>
  </si>
  <si>
    <t>daniel.cannon@schindler.com</t>
  </si>
  <si>
    <t>+32 3 820 97 50</t>
  </si>
  <si>
    <t>https://www.schindler.com</t>
  </si>
  <si>
    <t>Schindler is een toonaangevende fabrikant en leverancier van liften, roltrappen en rolpaden, en biedt innovatieve en betrouwbare oplossingen voor verschillende gebouwen wereldwijd. Met een sterke focus op veiligheid, comfort en efficiëntie, staat Schindler voorop in de branche-innovatie en vervoert dagelijks meer dan anderhalf miljard mensen.</t>
  </si>
  <si>
    <t>Humaniteitslaan 241A, 1620 Drogenbos</t>
  </si>
  <si>
    <t>241A</t>
  </si>
  <si>
    <t>Schneider Electric</t>
  </si>
  <si>
    <t>0451.362.180</t>
  </si>
  <si>
    <t>BE0451.362.180</t>
  </si>
  <si>
    <t>paris_bp2s_service_actionnaires_nominatif@bnpparibas.com</t>
  </si>
  <si>
    <t>+32 2 373 77 11</t>
  </si>
  <si>
    <t>https://se.com</t>
  </si>
  <si>
    <t>Schneider Electric is een wereldwijde specialist in energiebeheer en automatisering, die geïntegreerde energieleveringen aanbiedt in verschillende marktsegmenten. Hun missie is om individuen en organisaties in staat te stellen energieverbruik en -bronnen te optimaliseren voor duurzaamheid.</t>
  </si>
  <si>
    <t>Uccle</t>
  </si>
  <si>
    <t>1180</t>
  </si>
  <si>
    <t>Dieweg 3, 1180 Uccle</t>
  </si>
  <si>
    <t>Dieweg</t>
  </si>
  <si>
    <t>ScioTeq</t>
  </si>
  <si>
    <t>0565.983.518</t>
  </si>
  <si>
    <t>BE0565.983.518</t>
  </si>
  <si>
    <t>info@scioteq.com</t>
  </si>
  <si>
    <t>+32 56 27 20 95</t>
  </si>
  <si>
    <t>https://www.scioteq.com</t>
  </si>
  <si>
    <t>ScioTeq is wereldwijd marktleider in geavanceerde visualisatieoplossingen voor de Avionica, ATC, Defensie en Beveiligingsmarkten, en biedt een breed scala aan robuuste displays, consoles, computers en videodistributieproducten. Met een erfgoed van 35 jaar en een sterke focus op klantintimiteit en professionele ondersteuning, levert ScioTeq missiekritieke informatie voor meer dan 150 vliegtuigtypen, 100 scheepstypen en 50 voertuigtypen.</t>
  </si>
  <si>
    <t>President Kennedypark 35A, 8500 Kortrijk</t>
  </si>
  <si>
    <t>35A</t>
  </si>
  <si>
    <t>SCR - SIBELCO</t>
  </si>
  <si>
    <t>0404.679.941</t>
  </si>
  <si>
    <t>BE0404.679.941</t>
  </si>
  <si>
    <t>sabine.van.osta@sibelco.com</t>
  </si>
  <si>
    <t>+32 3 393 10 10</t>
  </si>
  <si>
    <t>https://www.sibelco.com</t>
  </si>
  <si>
    <t>Sibelco Group is een wereldleider in het sourcen, transformeren en distribueren van speciale industriële mineralen, waaronder silica en klei, en blinkt ook uit in glasrecycling. Het bedrijf richt zich op het bieden van innovatieve materiaoplossingen die verschillende industrieën ondersteunen en duurzaamheid bevorderen.</t>
  </si>
  <si>
    <t>Plantin en Moretuslei 1A, 2018 Antwerpen</t>
  </si>
  <si>
    <t>1A</t>
  </si>
  <si>
    <t>Mijnbouw</t>
  </si>
  <si>
    <t>SD Worx People Solutions</t>
  </si>
  <si>
    <t>0450.864.215</t>
  </si>
  <si>
    <t>BE0450.864.215</t>
  </si>
  <si>
    <t>pieter.goetgebuer@sdworx.com</t>
  </si>
  <si>
    <t>+32 3 201 76 68</t>
  </si>
  <si>
    <t>https://www.sdworx.com</t>
  </si>
  <si>
    <t>SD Worx People Solutions is een toonaangevende Europese aanbieder van oplossingen voor mensen, die uitgebreide HR-diensten levert gedurende de gehele levenscyclus van werknemers, van werving tot salarisadministratie. Ze stellen organisaties in staat om hun personeelsperformance te verbeteren met technologie, outsourcing en data-gedreven inzichten.</t>
  </si>
  <si>
    <t>SESVANDERHAVE</t>
  </si>
  <si>
    <t>0431.431.749</t>
  </si>
  <si>
    <t>BE0431.431.749</t>
  </si>
  <si>
    <t>contact@sesvanderhave.com</t>
  </si>
  <si>
    <t>+32 16 80 82 11</t>
  </si>
  <si>
    <t>https://www.sesvanderhave.com</t>
  </si>
  <si>
    <t>SESVANDERHAVE is gespecialiseerd in elk aspect van de suikerbietenzaadproductie, van het ontwikkelen van nieuwe rassen tot de wereldwijde commercialisering van hun blauwe zaden.</t>
  </si>
  <si>
    <t>Industriepark 15, 3300 Tienen</t>
  </si>
  <si>
    <t>SGS BELGIUM</t>
  </si>
  <si>
    <t>0404.882.750</t>
  </si>
  <si>
    <t>BE0404.882.750</t>
  </si>
  <si>
    <t>+41 22 739 91 11</t>
  </si>
  <si>
    <t>https://www.sgs.be</t>
  </si>
  <si>
    <t>SIEMENS</t>
  </si>
  <si>
    <t>0404.284.716</t>
  </si>
  <si>
    <t>BE0404.284.716</t>
  </si>
  <si>
    <t>contact@siemens.com</t>
  </si>
  <si>
    <t>+32 61 31 42 77</t>
  </si>
  <si>
    <t>https://www.siemensgamesa.com</t>
  </si>
  <si>
    <t>Siemens is een wereldwijd technologiebedrijf dat zich richt op industrie, infrastructuur, transport en gezondheidszorg, waarbij doelgerichte technologische oplossingen worden gecreëerd die echte waarde toevoegen voor klanten. Met een combinatie van de echte en digitale wereld, geeft Siemens kracht aan industrieën en markten, en transformeert het het dagelijks leven van miljarden mensen.</t>
  </si>
  <si>
    <t>SIEMENS HEALTHCARE</t>
  </si>
  <si>
    <t>0453.139.656</t>
  </si>
  <si>
    <t>BE0453.139.656</t>
  </si>
  <si>
    <t>contactir.team@siemens-healthineers.com</t>
  </si>
  <si>
    <t>+1 484 868 8346</t>
  </si>
  <si>
    <t>https://siemens-healthineers.com</t>
  </si>
  <si>
    <t>Siemens Healthineers is een toonaangevend medtechbedrijf dat door middel van innovatieve oplossingen in diagnostiek, beeldvorming en kankerzorg baanbrekende doorbraken in de gezondheidszorg realiseert, met als doel de uitkomsten voor patiënten wereldwijd te verbeteren. Met een focus op duurzaamheid en geavanceerde technologieën pakt het bedrijf belangrijke gezondheidsuitdagingen aan voor iedereen, overal.</t>
  </si>
  <si>
    <t>Alfons Gossetlaan 54/ 7, 1702 Groot-Bijgaarden</t>
  </si>
  <si>
    <t>SIEMENS INDUSTRY SOFTWARE</t>
  </si>
  <si>
    <t>0428.295.877</t>
  </si>
  <si>
    <t>BE0428.295.877</t>
  </si>
  <si>
    <t>https://www.siemens.com</t>
  </si>
  <si>
    <t>Siemens  is een technologiebedrijf dat zich richt op industrie, infrastructuur, transport en gezondheidszorg, waarbij digitalisering en kunstmatige intelligentie worden ingezet om sneller innovatieve oplossingen te ontwikkelen in de industriële metaverse.</t>
  </si>
  <si>
    <t>Interleuvenlaan 68, 3001 Heverlee</t>
  </si>
  <si>
    <t>Siemens Mobility</t>
  </si>
  <si>
    <t>0691.884.964</t>
  </si>
  <si>
    <t>BE0691.884.964</t>
  </si>
  <si>
    <t>+49 7979 32850</t>
  </si>
  <si>
    <t>https://www.siemens.com/global/en.html</t>
  </si>
  <si>
    <t>Siemens is een technologiebedrijf dat zich richt op industrie, infrastructuur, transport en gezondheidszorg, waarbij digitalisering en kunstmatige intelligentie worden ingezet om sneller innovatieve oplossingen te ontwikkelen in de industriële metaverse.</t>
  </si>
  <si>
    <t>Vervaardiging van computers of elektronica - Vervaardiging van elektrische apparatuur</t>
  </si>
  <si>
    <t>SIGNIFY BELGIUM</t>
  </si>
  <si>
    <t>0403.138.532</t>
  </si>
  <si>
    <t>BE0403.138.532</t>
  </si>
  <si>
    <t>careers@signify.com</t>
  </si>
  <si>
    <t>+66 2 089 0050</t>
  </si>
  <si>
    <t>https://www.signify.com</t>
  </si>
  <si>
    <t>Signify Holding B.V is wereldwijd marktleider op het gebied van verbonden LED-verlichtingssystemen, software en diensten. Ze bieden slimme verlichtingsoplossingen die de kwaliteit van leven van mensen verbeteren en bijdragen aan een duurzame toekomst.</t>
  </si>
  <si>
    <t>Z. 1 Researchpark 210, 1731 Relegem</t>
  </si>
  <si>
    <t>Z. 1 Researchpark</t>
  </si>
  <si>
    <t>210</t>
  </si>
  <si>
    <t>SIOEN</t>
  </si>
  <si>
    <t>0478.652.141</t>
  </si>
  <si>
    <t>BE0478.652.141</t>
  </si>
  <si>
    <t>info@sioen.com</t>
  </si>
  <si>
    <t>+32 4 229 94 47</t>
  </si>
  <si>
    <t>https://sioen.com</t>
  </si>
  <si>
    <t>SIOEN is een wereldleider op het gebied van technische textielen, kleuroplossingen en beschermende kleding. Ze ontwikkelen essentiële oplossingen voor sectoren zoals brandbestrijding, bouw en maritiem.</t>
  </si>
  <si>
    <t>Ardooie</t>
  </si>
  <si>
    <t>Skeyes</t>
  </si>
  <si>
    <t>0206.048.091</t>
  </si>
  <si>
    <t>BE0206.048.091</t>
  </si>
  <si>
    <t>customeraffairs@skeyes.be</t>
  </si>
  <si>
    <t>+32 2 206 21 11</t>
  </si>
  <si>
    <t>https://www.skeyes.be</t>
  </si>
  <si>
    <t>skeyes is een autonoom openbaar bedrijf dat de veiligheid en efficiëntie van het luchtverkeer waarborgt, met dagelijks beheer van meer dan 3.000 vliegtuigen en opererend op meerdere luchthavens in België.</t>
  </si>
  <si>
    <t>Square de Meeûs 35, 1000 Brussel</t>
  </si>
  <si>
    <t>Square de Meeûs</t>
  </si>
  <si>
    <t>Luchtverkeersleiding - Verenigingen</t>
  </si>
  <si>
    <t>SKYLINE COMMUNICATIONS</t>
  </si>
  <si>
    <t>0428.257.869</t>
  </si>
  <si>
    <t>BE0428.257.869</t>
  </si>
  <si>
    <t>info@skyline.be</t>
  </si>
  <si>
    <t>+32 51 31 35 69</t>
  </si>
  <si>
    <t>https://skyline.be</t>
  </si>
  <si>
    <t>Skyline Communications NV is een leverancier van DataMiner, een modulaire open monitoring- en orchestratiesoftware die digitale transformatie mogelijk maakt in de ICT-media- en breedbandindustrie. Hun platform stelt organisaties in staat om netwerkbeheer te stroomlijnen, operaties te automatiseren en de kracht van AI te benutten voor verbeterde efficiëntie en klantbeleving.</t>
  </si>
  <si>
    <t>Izegem</t>
  </si>
  <si>
    <t>Ambachtenstraat</t>
  </si>
  <si>
    <t>Data analytics</t>
  </si>
  <si>
    <t>Sligro Food Group Belgium</t>
  </si>
  <si>
    <t>0638.787.362</t>
  </si>
  <si>
    <t>BE0638.787.362</t>
  </si>
  <si>
    <t>info@sligrofoodgroup.be</t>
  </si>
  <si>
    <t>+32 16 58 99 00</t>
  </si>
  <si>
    <t>https://www.sligrofoodgroup.be</t>
  </si>
  <si>
    <t>Sligro Food Group Belgium is een tak van Sligro Food Group, gericht op de professionele voedselmarkt. Ze bestaan uit verschillende foodservicebedrijven, waaronder JAVA Foodservice en ISPC, die kwalitatieve voedsel- en non-foodproducten leveren aan de gastronomische professional.</t>
  </si>
  <si>
    <t>Groothandel in voedingsmiddelen</t>
  </si>
  <si>
    <t>Smurfit Kappa Turnhout</t>
  </si>
  <si>
    <t>0437.837.016</t>
  </si>
  <si>
    <t>BE0437.837.016</t>
  </si>
  <si>
    <t>+32 14 40 57 00</t>
  </si>
  <si>
    <t>Snack Food Poco Loco</t>
  </si>
  <si>
    <t>0453.500.734</t>
  </si>
  <si>
    <t>BE0453.500.734</t>
  </si>
  <si>
    <t>be.paulig@paulig.com</t>
  </si>
  <si>
    <t>+32 51 24 80 22</t>
  </si>
  <si>
    <t>https://www.pauliggroup.com</t>
  </si>
  <si>
    <t>Paulig Group is een toonaangevende fabrikant van tortilla wraps, chips, snacks, salsas, kruidenmixen en dinersetten voor klantenmerken in Europa en daarbuiten. Ze bieden een breed scala aan voedselproducten en stellen flexibiliteit en operationele efficiëntie voorop om aan de hoogste kwaliteitsnormen te voldoen.</t>
  </si>
  <si>
    <t>Rumbeeksegravier</t>
  </si>
  <si>
    <t>SOFT AND INFORMATICS COMPANY</t>
  </si>
  <si>
    <t>0404.484.060</t>
  </si>
  <si>
    <t>BE0404.484.060</t>
  </si>
  <si>
    <t>contact_global@sofico.global</t>
  </si>
  <si>
    <t>+32 9 210 80 40</t>
  </si>
  <si>
    <t>https://www.sofico.global/</t>
  </si>
  <si>
    <t>SOFICO NV is een toonaangevende leverancier van geavanceerde softwareoplossingen voor automotive financiën, leasing en vloot- en mobiliteitsbeheerbedrijven wereldwijd. Ze stellen hun klanten in staat met een uitgebreid productaanbod en een krachtig Miles Microservices Platform om de beveiliging, snelheid en betrouwbaarheid in contractbeheer te verbeteren.</t>
  </si>
  <si>
    <t>SOLUTIA EUROPE</t>
  </si>
  <si>
    <t>0460.474.440</t>
  </si>
  <si>
    <t>BE0460.474.440</t>
  </si>
  <si>
    <t>Solutions 30 Belgium</t>
  </si>
  <si>
    <t>0811.303.644</t>
  </si>
  <si>
    <t>BE0811.303.644</t>
  </si>
  <si>
    <t>info.belgium@solutions30.com</t>
  </si>
  <si>
    <t>+32 3 235 69 90</t>
  </si>
  <si>
    <t>https://solutions30.be</t>
  </si>
  <si>
    <t>Solutions 30 Belgium is gespecialiseerd in het bieden van end-to-end telecommunicatie-infrastructuurdiensten, waaronder ontwerp, uitrol, testen en onderhoud. Hun veelzijdige personeel en eigen digitale platform stellen hen in staat om innovatieve velddiensten te leveren die de klantervaringen verbeteren.</t>
  </si>
  <si>
    <t>Computer consultancy - Informatietechnologieën en -diensten - Web ontwikkeling</t>
  </si>
  <si>
    <t>SONOVA RETAIL BELGIUM</t>
  </si>
  <si>
    <t>0403.020.251</t>
  </si>
  <si>
    <t>BE0403.020.251</t>
  </si>
  <si>
    <t>+32 800 10 888</t>
  </si>
  <si>
    <t>https://www.lapperre.be</t>
  </si>
  <si>
    <t>Hear the World is een wereldwijd bedrijf dat uitgebreide oplossingen biedt voor het behandelen van alle vormen van gehoorverlies, waaronder hoortoestellen, cochleaire implantaten en draadloze communicatie. Met een aanwezigheid in meer dan 100 landen, zijn zij toegewijd aan het verbeteren van de kwaliteit van leven voor mensen met gehoorverlies.</t>
  </si>
  <si>
    <t>Spoorwegstraat 22, 1702 Groot-Bijgaarden</t>
  </si>
  <si>
    <t>SOPRA BANKING SOFTWARE BELGIUM</t>
  </si>
  <si>
    <t>0424.307.791</t>
  </si>
  <si>
    <t>BE0424.307.791</t>
  </si>
  <si>
    <t>https://soprabanking.com</t>
  </si>
  <si>
    <t>Sopra Banking Software biedt innovatieve bank- en financieringsoplossingen voor meer dan 1.500 financiële instellingen wereldwijd, waardoor zij hun digitale transformatie en klantbetrokkenheid kunnen verbeteren. Hun API-eerste, componentgebaseerde platforms ondersteunen een scala aan diensten, van kernbankieren tot open bankieren.</t>
  </si>
  <si>
    <t>Koning Albert II-laan 4, 1000 Brussel</t>
  </si>
  <si>
    <t>Sopra Steria Belgium</t>
  </si>
  <si>
    <t>0428.364.866</t>
  </si>
  <si>
    <t>BE0428.364.866</t>
  </si>
  <si>
    <t>info@ordina.be</t>
  </si>
  <si>
    <t>+32 15 29 58 58</t>
  </si>
  <si>
    <t>soprasteria.be</t>
  </si>
  <si>
    <t>Ordina Belgium is een belangrijke Europese speler op het gebied van technologie, met expertise in advies, digitale diensten en softwareontwikkeling. Ze helpen klanten tastbare en duurzame voordelen te behalen door middel van digitale transformatie.</t>
  </si>
  <si>
    <t>Culliganlaan 3B/ 501, 1831 Diegem</t>
  </si>
  <si>
    <t>3B</t>
  </si>
  <si>
    <t>Computer consultancy - Cyberbeveiliging - Informatietechnologieën en -diensten - Ontwikkeling van software</t>
  </si>
  <si>
    <t>SOPREMA</t>
  </si>
  <si>
    <t>0459.031.615</t>
  </si>
  <si>
    <t>BE0459.031.615</t>
  </si>
  <si>
    <t>info@soprema.be</t>
  </si>
  <si>
    <t>+32 12 26 03 20</t>
  </si>
  <si>
    <t>https://www.soprema.be</t>
  </si>
  <si>
    <t>SOPREMA NV is een onafhankelijk familiebedrijf dat bekend staat om het produceren van miljoenen vierkante meters waterdichte en isolatiesystemen. Met een sterke focus op maatschappelijk verantwoord ondernemen, opereert SOPREMA NV in 90 landen en biedt expertise op het gebied van bitumineuze, synthetische en vloeibare waterdichting, evenals een scala aan isolatiematerialen.</t>
  </si>
  <si>
    <t>Grobbendonk</t>
  </si>
  <si>
    <t>2280</t>
  </si>
  <si>
    <t>Bouwelven 5, 2280 Grobbendonk</t>
  </si>
  <si>
    <t>Bouwelven</t>
  </si>
  <si>
    <t>Soudal</t>
  </si>
  <si>
    <t>0404.914.028</t>
  </si>
  <si>
    <t>BE0404.914.028</t>
  </si>
  <si>
    <t>info@soudal.com</t>
  </si>
  <si>
    <t>+32 14 42 42 31</t>
  </si>
  <si>
    <t>https://www.soudal.com</t>
  </si>
  <si>
    <t>Soudal is Europa's grootste onafhankelijke producent van kit, lijmen en polyurethaanschuimen, en biedt een breed scala aan bouwproducten voor zowel professionele als particuliere gebruikers. Met een focus op innovatie en duurzaamheid blijft Soudal baanbrekende producten ontwikkelen die haar marktpositie versterken.</t>
  </si>
  <si>
    <t>Everdongenlaan</t>
  </si>
  <si>
    <t>SPEOS BELGIUM</t>
  </si>
  <si>
    <t>0427.627.864</t>
  </si>
  <si>
    <t>BE0427.627.864</t>
  </si>
  <si>
    <t>info@speos.be</t>
  </si>
  <si>
    <t>https://www.speos.be/</t>
  </si>
  <si>
    <t>speos ontwikkelt omnichannel documentbeheeroplossingen, waarmee bedrijfsprocessen worden vereenvoudigd en de klantenservice wordt verbeterd door het beheer van alle aspecten van het documentenverkeer, van scannen en gegevensextractie tot generatie en distributie via papieren en digitale kanalen.</t>
  </si>
  <si>
    <t>Boulevard Anspach 1/ 1, 1000 Brussel</t>
  </si>
  <si>
    <t>Boulevard Anspach</t>
  </si>
  <si>
    <t>St. Jude Medical Coordination Center</t>
  </si>
  <si>
    <t>0888.256.714</t>
  </si>
  <si>
    <t>BE0888.256.714</t>
  </si>
  <si>
    <t>usd_techsupport@sjm.com</t>
  </si>
  <si>
    <t>https://cardiovascular.abbott</t>
  </si>
  <si>
    <t>Abbott Medical is een wereldwijde leider in de gezondheidszorg die levensveranderende technologieën ontwikkelt op het gebied van diagnostiek, medische apparaten, voedingsmiddelen en merkloze generieke medicijnen, met de focus op het verbeteren van de gezondheid in alle levensfasen.</t>
  </si>
  <si>
    <t>STADSBADER</t>
  </si>
  <si>
    <t>0407.975.466</t>
  </si>
  <si>
    <t>BE0407.975.466</t>
  </si>
  <si>
    <t>info@stadsbader.com</t>
  </si>
  <si>
    <t>+32 11 39 73 00</t>
  </si>
  <si>
    <t>https://www.stadsbader.com</t>
  </si>
  <si>
    <t>STADSBADER is gespecialiseerd in multidisciplinaire projecten op het gebied van bouw, infrastructuur, techniek en civiele werken, met de nadruk op kwaliteit, innovatie en duurzaamheid. Met een sterk team van 1.900 professionals bieden zij op maat gemaakte oplossingen voor zowel particuliere als publieke klanten.</t>
  </si>
  <si>
    <t>Kanaalstraat 1, 8530 Harelbeke</t>
  </si>
  <si>
    <t>Kanaalstraat</t>
  </si>
  <si>
    <t>Start People</t>
  </si>
  <si>
    <t>0456.512.385</t>
  </si>
  <si>
    <t>BE0456.512.385</t>
  </si>
  <si>
    <t>info@startpeople.nl</t>
  </si>
  <si>
    <t>+32 495 54 25 65</t>
  </si>
  <si>
    <t>https://startpeople.nl</t>
  </si>
  <si>
    <t>Start People is een uitzendbureau dat een breed scala aan vaste en tijdelijke banen biedt in verschillende vakgebieden, waarbij werkzoekenden worden verbonden met topwerkgevers.</t>
  </si>
  <si>
    <t>Stellantis e-Transmissions</t>
  </si>
  <si>
    <t>0754.561.218</t>
  </si>
  <si>
    <t>BE0754.561.218</t>
  </si>
  <si>
    <t>info.china@punchpowertrain.com</t>
  </si>
  <si>
    <t>+32 11 67 91 11</t>
  </si>
  <si>
    <t>https://punchpowertrain.com</t>
  </si>
  <si>
    <t>Stellantis e-Transmissions NV is een multinationale leverancier van auto-onderdelen die krachtbronoplossingen ontwikkelt en produceert voor personenauto's, waaronder conventionele, hybride en volledig elektrische voertuigen. Ze bieden innovatieve producten die de rijprestaties, het comfort en de brandstofefficiëntie verbeteren.</t>
  </si>
  <si>
    <t>Avenue du Bourget 20, 1130 Haren</t>
  </si>
  <si>
    <t>STORA ENSO LANGERBRUGGE</t>
  </si>
  <si>
    <t>0417.331.909</t>
  </si>
  <si>
    <t>BE0417.331.909</t>
  </si>
  <si>
    <t>+32 9 257 72 11</t>
  </si>
  <si>
    <t>www.storaenso.com</t>
  </si>
  <si>
    <t>Stora Enso biedt persberichten en informatie over de aandelenkoers op zijn website aan.</t>
  </si>
  <si>
    <t>Wondelgemkaai 200, 9000 Gent</t>
  </si>
  <si>
    <t>Wondelgemkaai</t>
  </si>
  <si>
    <t>STOW INTERNATIONAL</t>
  </si>
  <si>
    <t>0416.991.320</t>
  </si>
  <si>
    <t>BE0416.991.320</t>
  </si>
  <si>
    <t>info.stow.us@stow-group.com</t>
  </si>
  <si>
    <t>+32 56 48 11 11</t>
  </si>
  <si>
    <t>https://www.stow-group.com</t>
  </si>
  <si>
    <t>Stow is een wereldleider in het ontwikkelen, produceren en installeren van hoogwaardige magazijnstellingen en automatiseringsoplossingen, die de prestaties en efficiëntie van magazijnen verbeteren. Het bedrijf zet zich in voor duurzaamheid en innovatie en bedient meer dan 60 landen met zijn geavanceerde producten.</t>
  </si>
  <si>
    <t>Espierres</t>
  </si>
  <si>
    <t>Parc Industriel</t>
  </si>
  <si>
    <t>6B</t>
  </si>
  <si>
    <t>STRABAG BELGIUM</t>
  </si>
  <si>
    <t>0472.028.526</t>
  </si>
  <si>
    <t>BE0472.028.526</t>
  </si>
  <si>
    <t>+32 9 224 29 50</t>
  </si>
  <si>
    <t>https://strabag.be</t>
  </si>
  <si>
    <t>Strabag is een toonaangevend Belgisch bouwbedrijf met meer dan 50 jaar ervaring, gespecialiseerd in innovatieve en complexe bouwprojecten. Ze bieden een breed scala aan diensten aan, waaronder gebouwconstructie, civiele techniek, industriële bouw, renovatie, restauratiewerkzaamheden, woningbouw en milieuprojecten.</t>
  </si>
  <si>
    <t>Noorderlaan 139, 2030 Antwerpen</t>
  </si>
  <si>
    <t>139</t>
  </si>
  <si>
    <t>STUDIEBUREAU VOOR BOUWKUNDE EN EXPERTISES</t>
  </si>
  <si>
    <t>0418.373.470</t>
  </si>
  <si>
    <t>BE0418.373.470</t>
  </si>
  <si>
    <t>info@sbe-engineering.nl</t>
  </si>
  <si>
    <t>+32 81 84 05 83</t>
  </si>
  <si>
    <t>https://www.sbe-engineering.com</t>
  </si>
  <si>
    <t>S.B.E. is een onafhankelijk studie- en architectenbureau dat samenwerkt met klanten om duurzame projecten voor de toekomst te realiseren. Met meer dan 35 jaar expertise combineert SBE creatieve verbeelding en solide procesbeheer om innovatieve architectonische en elektromechanische ontwerpen te leveren voor binnenlandse en internationale projecten.</t>
  </si>
  <si>
    <t>Bouw van infrastructuur - Bouwarchitecten - Engineering - Stadsarchitecten - Waterbouw</t>
  </si>
  <si>
    <t>SWISSPORT CARGO SERVICES BELGIUM</t>
  </si>
  <si>
    <t>0441.184.110</t>
  </si>
  <si>
    <t>BE0441.184.110</t>
  </si>
  <si>
    <t>Patrick.Minsart@swissport.com</t>
  </si>
  <si>
    <t>+32 2 751 54 00</t>
  </si>
  <si>
    <t>https://swissport.com</t>
  </si>
  <si>
    <t>Swissport is een toonaangevende aanbieder van luchthaven gronddiensten en luchtvrachtbehandeling, actief op 286 luchthavens wereldwijd. Het bedrijf biedt een uitgebreid scala aan diensten, waaronder passagiersdiensten, platformafhandeling en gespecialiseerde vrachtoplossingen.</t>
  </si>
  <si>
    <t>Bedrijvenzone Machelen-Cargo 704/ 22, 1830 Machelen</t>
  </si>
  <si>
    <t>704</t>
  </si>
  <si>
    <t>Goederenvervoer - Luchthaven - Luchtvracht</t>
  </si>
  <si>
    <t>SYNERGIE BELGIUM</t>
  </si>
  <si>
    <t>0458.551.563</t>
  </si>
  <si>
    <t>BE0458.551.563</t>
  </si>
  <si>
    <t>info@synergiejobs.be</t>
  </si>
  <si>
    <t>+32 3 293 21 00</t>
  </si>
  <si>
    <t>https://synergiejobs.be</t>
  </si>
  <si>
    <t>88-90</t>
  </si>
  <si>
    <t>TABAKNATIE</t>
  </si>
  <si>
    <t>0445.944.632</t>
  </si>
  <si>
    <t>BE0445.944.632</t>
  </si>
  <si>
    <t>communication@tabaknatie.be</t>
  </si>
  <si>
    <t>+32 3 213 95 00</t>
  </si>
  <si>
    <t>https://tabaknatie.be</t>
  </si>
  <si>
    <t>Tabaknatie NV is wereldwijd marktleider op het gebied van opslag, transport, logistiek en gerelateerde activiteiten voor biologische en hoogwaardige producten. Met gespecialiseerde magazijnen en geavanceerde technologieën bieden zij een breed scala aan hoogwaardige diensten, waaronder opslag, douane, transport, toegevoegde waarde diensten, advies en expeditie.</t>
  </si>
  <si>
    <t>Van de Wervestraat 66, 2060 Antwerpen</t>
  </si>
  <si>
    <t>Van de Wervestraat</t>
  </si>
  <si>
    <t>66</t>
  </si>
  <si>
    <t>TALENTS 2 CARE</t>
  </si>
  <si>
    <t>0722.920.610</t>
  </si>
  <si>
    <t>BE0722.920.610</t>
  </si>
  <si>
    <t>TALENTS 2 CARE is een wervings- en adviesbureau dat gespecialiseerd is in het leveren van verkoop-, marketing- en technische professionals voor korte- en langetermijnprojecten. Ze bieden een talentenpool van meer dan 100.000 verkoopprofessionals en bieden tijdelijk strategische expertise op het gebied van verkoop- en marketingfuncties.</t>
  </si>
  <si>
    <t>Beneluxpark 26/ 46, 8500 Kortrijk</t>
  </si>
  <si>
    <t>Human resources - Talent managers</t>
  </si>
  <si>
    <t>Taminco</t>
  </si>
  <si>
    <t>0859.910.443</t>
  </si>
  <si>
    <t>BE0859.910.443</t>
  </si>
  <si>
    <t>reach-info@eastman.com</t>
  </si>
  <si>
    <t>+32 9 232 45 35</t>
  </si>
  <si>
    <t>https://eastman.com</t>
  </si>
  <si>
    <t>Eastman is een wereldwijd gespecialiseerd materiaalbedrijf dat innovaties doorvoert in verschillende industrieën, waaronder landbouw, consumentengoederen, persoonlijke verzorging, transport en textiel, om de kwaliteit van leven voor consumenten wereldwijd te verbeteren. Ze zijn toegewijd aan het vinden van duurzame oplossingen om klimaatverandering, de wereldwijde afvalcrisis en de behoeften van een groeiende wereldbevolking aan te pakken.</t>
  </si>
  <si>
    <t>Pantserschipstraat 207, 9000 Gent</t>
  </si>
  <si>
    <t>Pantserschipstraat</t>
  </si>
  <si>
    <t>207</t>
  </si>
  <si>
    <t>Tarkett</t>
  </si>
  <si>
    <t>0400.289.801</t>
  </si>
  <si>
    <t>BE0400.289.801</t>
  </si>
  <si>
    <t>https://www.tarkett.be</t>
  </si>
  <si>
    <t>Tarkett is wereldwijd marktleider in innovatieve vloer- en sportoppervlakteoplossingen en biedt een breed scala aan producten zoals vinyl, linoleum, rubber, tapijt, hout en laminaatvloeren, evenals kunstgras en atletiekbanen. Met een toewijding aan de circulaire economie en het verminderen van de ecologische voetafdruk, implementeert het bedrijf een eco-innovatiestrategie gebaseerd op Cradle to Cradle principes.</t>
  </si>
  <si>
    <t>Dendermonde</t>
  </si>
  <si>
    <t>Robert Ramlotstraat 89, 9200 Dendermonde</t>
  </si>
  <si>
    <t>Robert Ramlotstraat</t>
  </si>
  <si>
    <t>89</t>
  </si>
  <si>
    <t>Tata Consultancy Services Belgium</t>
  </si>
  <si>
    <t>0446.780.020</t>
  </si>
  <si>
    <t>BE0446.780.020</t>
  </si>
  <si>
    <t>https://tcs.com</t>
  </si>
  <si>
    <t>Tata Consultancy Services is wereldwijd een toonaangevende speler op het gebied van IT-diensten, advies en zakelijke oplossingen. Door technologie te benutten, stimuleert het bedrijf positieve verandering en bevordert het de transformatie van bedrijven in verschillende sectoren en landen.</t>
  </si>
  <si>
    <t>Lenneke Marelaan 6, 1932 Sint-Stevens-Woluwe</t>
  </si>
  <si>
    <t>Lenneke Marelaan</t>
  </si>
  <si>
    <t>Computer consultancy - Data analytics</t>
  </si>
  <si>
    <t>TD SYNNEX Belgium</t>
  </si>
  <si>
    <t>0438.282.424</t>
  </si>
  <si>
    <t>BE0438.282.424</t>
  </si>
  <si>
    <t>+65 6295 1788</t>
  </si>
  <si>
    <t>https://be.techdata.com/</t>
  </si>
  <si>
    <t>Tech Data Corporation is een toonaangevende distributeur en oplossingen-aggregator voor het IT-ecosysteem, die een breed scala aan technologieproducten, diensten en oplossingen aanbiedt. Met een sterke toewijding aan diversiteit en inclusiviteit, streven zij ernaar om de waarde van IT-investeringen te maximaliseren en groeikansen te ontsluiten voor hun klanten.</t>
  </si>
  <si>
    <t>Groothandel in computers en elektronica</t>
  </si>
  <si>
    <t>TE Connectivity Belgium</t>
  </si>
  <si>
    <t>0465.547.738</t>
  </si>
  <si>
    <t>BE0465.547.738</t>
  </si>
  <si>
    <t>oostkamphr@te.com</t>
  </si>
  <si>
    <t>+32 50 83 27 20</t>
  </si>
  <si>
    <t>https://tejobs.be</t>
  </si>
  <si>
    <t>TE Connectivity Belgium BV is een wereldwijde leider op het gebied van industriële technologie die gespecialiseerd is in het creëren van connectiviteits- en sensoroplossingen voor verschillende industrieën, waaronder transport, industriële toepassingen, medische technologie, energie, datacommunicatie en thuisgebruik. Met een sterke focus op innovatie en duurzaamheid zorgt TE Connectivity ervoor dat elke verbinding telt.</t>
  </si>
  <si>
    <t>Siemenslaan</t>
  </si>
  <si>
    <t>TEC</t>
  </si>
  <si>
    <t>0477.750.833</t>
  </si>
  <si>
    <t>BE0477.750.833</t>
  </si>
  <si>
    <t>info@tec.be</t>
  </si>
  <si>
    <t>+32 14 70 36 33</t>
  </si>
  <si>
    <t>https://www.tec.be</t>
  </si>
  <si>
    <t>Tec is een technisch adviesbureau met meer dan 30 jaar ervaring en een team van meer dan 300 consultants. Ze zijn gespecialiseerd in project sourcing en bieden expertise op gebieden zoals industrie, petrochemie, farmacie, bouw, inspectie en digitaal.</t>
  </si>
  <si>
    <t>Rijnkaai 100/ c14, 2000 Antwerpen</t>
  </si>
  <si>
    <t>Rijnkaai</t>
  </si>
  <si>
    <t>TEC4JETS</t>
  </si>
  <si>
    <t>0419.225.387</t>
  </si>
  <si>
    <t>BE0419.225.387</t>
  </si>
  <si>
    <t>+32 2 717 82 85</t>
  </si>
  <si>
    <t>https://www.tui.be/nl</t>
  </si>
  <si>
    <t>TUI is een toonaangevend wereldwijd toerismebedrijf dat geïntegreerde diensten vanuit één bron aanbiedt, waaronder hotels, resorts, cruiseschepen, luchtvaartmaatschappijen en reisbureaus. Ze richten zich op het uitbreiden van hun digitale platforms en het bevorderen van duurzame economische, ecologische en sociale actie in de toerisme-industrie.</t>
  </si>
  <si>
    <t>40 P</t>
  </si>
  <si>
    <t>TEKNI - PLEX EUROPE</t>
  </si>
  <si>
    <t>0425.537.515</t>
  </si>
  <si>
    <t>BE0425.537.515</t>
  </si>
  <si>
    <t>belgiuminfo@tekni-plex.com</t>
  </si>
  <si>
    <t>+32 53 65 07 11</t>
  </si>
  <si>
    <t>https://www.tekniplex.be</t>
  </si>
  <si>
    <t>TEKNI-PLEX EUROPE NV is wereldwijd een toonaangevende speler op het gebied van geavanceerde kunststof- en rubberpolymertechnologie, die innovatieve oplossingen biedt voor kritische toepassingen in verschillende sectoren, waaronder gezondheidszorg en consumentenproducten.</t>
  </si>
  <si>
    <t>TELENET</t>
  </si>
  <si>
    <t>0473.416.418</t>
  </si>
  <si>
    <t>BE0473.416.418</t>
  </si>
  <si>
    <t>http://www.telenet.be</t>
  </si>
  <si>
    <t>TELENET is een aanbieder van media-, telecommunicatie- en entertainmentdiensten en biedt naadloze connectiviteit, inspirerend entertainment en superieure zakelijke oplossingen aan zowel particuliere als zakelijke klanten.</t>
  </si>
  <si>
    <t>TENNECO AUTOMOTIVE EUROPE</t>
  </si>
  <si>
    <t>0403.684.997</t>
  </si>
  <si>
    <t>BE0403.684.997</t>
  </si>
  <si>
    <t>lbe.sales@tenneco.com</t>
  </si>
  <si>
    <t>+32 2 720 02 06</t>
  </si>
  <si>
    <t>https://www.tenneco.com/</t>
  </si>
  <si>
    <t>Tenneco is een bedrijf dat producten ontwerpt, vervaardigt en op de markt brengt voor zowel originele apparatuur als aftermarket-klanten. Ze behoren tot de toonaangevende bedrijven in deze sector wereldwijd.</t>
  </si>
  <si>
    <t>Sint-Jorisstraat 4520, 3800 Sint-Truiden</t>
  </si>
  <si>
    <t>Sint-Jorisstraat</t>
  </si>
  <si>
    <t>4520</t>
  </si>
  <si>
    <t>Tereos Starch &amp; Sweeteners Belgium</t>
  </si>
  <si>
    <t>0405.716.158</t>
  </si>
  <si>
    <t>BE0405.716.158</t>
  </si>
  <si>
    <t>https://www.tereos.com</t>
  </si>
  <si>
    <t>Tereos  transformeert agrarische grondstoffen in suiker, alcohol en zetmeel, en bedient verschillende markten, waaronder voedsel, energie en diervoeding. Het bedrijf richt zich op duurzame ontwikkeling en innovatie in zijn industriële processen.</t>
  </si>
  <si>
    <t>Burchtstraat</t>
  </si>
  <si>
    <t>Terumo BCT Europe</t>
  </si>
  <si>
    <t>0413.166.055</t>
  </si>
  <si>
    <t>BE0413.166.055</t>
  </si>
  <si>
    <t>+32 16 39 14 00</t>
  </si>
  <si>
    <t>https://www.terumobct.com</t>
  </si>
  <si>
    <t>Terumo is een belangrijke speler in de gezondheidszorgmarkt, die hoogwaardige producten en diensten levert die voldoen aan de eisen van klanten en regelgeving. Ze maken deel uit van de Terumo Group en dragen bij aan innovatie en duurzame groei in de industrie.</t>
  </si>
  <si>
    <t>TERUMO EUROPE</t>
  </si>
  <si>
    <t>0408.270.327</t>
  </si>
  <si>
    <t>BE0408.270.327</t>
  </si>
  <si>
    <t>privacy@terumo-europe.com</t>
  </si>
  <si>
    <t>+32 16 38 12 11</t>
  </si>
  <si>
    <t>https://www.terumo-europe.com</t>
  </si>
  <si>
    <t>TERUMO EUROPE is een belangrijke speler op de gezondheidsmarkt, die hoogwaardige producten en diensten levert die voldoen aan de eisen van klanten en regelgeving. Ze dragen bij aan innovatie en duurzame groei binnen de Terumo Groep, met als doel waardevolle producten en diensten te bieden aan patiënten en zorgprofessionals.</t>
  </si>
  <si>
    <t>Interleuvenlaan 40, 3001 Heverlee</t>
  </si>
  <si>
    <t>Groothandel in farmaceutische producten - Vervaardiging van medische uitrusting</t>
  </si>
  <si>
    <t>TESLA BELGIUM</t>
  </si>
  <si>
    <t>0521.902.461</t>
  </si>
  <si>
    <t>BE0521.902.461</t>
  </si>
  <si>
    <t>+32 497 51 17 89</t>
  </si>
  <si>
    <t>0412.101.728</t>
  </si>
  <si>
    <t>BE0412.101.728</t>
  </si>
  <si>
    <t>info@tessenderlo.com</t>
  </si>
  <si>
    <t>+32 2 639 18 11</t>
  </si>
  <si>
    <t>https://www.tessenderlo.com</t>
  </si>
  <si>
    <t>Tessenderlo Group exploiteert een 425 MW gecombineerde cyclus gas turbine elektriciteitscentrale, die efficiënte en milieuvriendelijke elektriciteitsproductie biedt. Het maakt deel uit van de Tessenderlo Groep en fungeert als een Onafhankelijke Energieproducent.</t>
  </si>
  <si>
    <t>Rue du Trône 130, 1050 Ixelles</t>
  </si>
  <si>
    <t>Rue du Trône</t>
  </si>
  <si>
    <t>TK Elevator Belgium</t>
  </si>
  <si>
    <t>0447.794.857</t>
  </si>
  <si>
    <t>BE0447.794.857</t>
  </si>
  <si>
    <t>info.tkla@tkelevator.com</t>
  </si>
  <si>
    <t>+32 2 247 35 11</t>
  </si>
  <si>
    <t>https://www.tkelevator.com/be-nl/</t>
  </si>
  <si>
    <t>TK Elevator is een toonaangevend liftbedrijf dat gespecialiseerd is in de ontwikkeling, productie, modernisering en onderhoud van innovatieve lift- en roltrapoplossingen. Ze bieden een scala aan digitale oplossingen om de toegankelijkheid te verbeteren en de passagierservaring te verbeteren.</t>
  </si>
  <si>
    <t>Avenue de la Métrologie 10, 1130 Haren</t>
  </si>
  <si>
    <t>Avenue de la Métrologie</t>
  </si>
  <si>
    <t>TMC Science &amp; Technology</t>
  </si>
  <si>
    <t>0544.895.718</t>
  </si>
  <si>
    <t>BE0544.895.718</t>
  </si>
  <si>
    <t>TORFS L.</t>
  </si>
  <si>
    <t>0404.054.092</t>
  </si>
  <si>
    <t>BE0404.054.092</t>
  </si>
  <si>
    <t>klantenservice@torfs.be</t>
  </si>
  <si>
    <t>+32 3 776 00 00</t>
  </si>
  <si>
    <t>https://www.torfs.be</t>
  </si>
  <si>
    <t>NV L. TORFS biedt een ruime keuze aan schoenen voor mannen, vrouwen en kinderen, die zowel online als in de winkel te koop zijn, samen met modieuze kleding en accessoires. Ze hechten veel waarde aan klantenservice, gratis retourzendingen en een toewijding aan duurzaamheid met milieuvriendelijke producten.</t>
  </si>
  <si>
    <t>Industriepark-West 50, 9100 Sint-Niklaas</t>
  </si>
  <si>
    <t>TotalEnergies Refinery Antwerp</t>
  </si>
  <si>
    <t>0404.586.901</t>
  </si>
  <si>
    <t>BE0404.586.901</t>
  </si>
  <si>
    <t>https://www.antwerpen.totalenergies.be</t>
  </si>
  <si>
    <t>TotalEnergies is een multinational in de olie- en gasindustrie, die een breed scala aan beroepen aanbiedt en zich richt op veiligheid, milieunormen en loopbaanontwikkeling.</t>
  </si>
  <si>
    <t>TOURING</t>
  </si>
  <si>
    <t>0403.471.401</t>
  </si>
  <si>
    <t>BE0403.471.401</t>
  </si>
  <si>
    <t>touringinfo@touring.be</t>
  </si>
  <si>
    <t>+32 2 233 22 02</t>
  </si>
  <si>
    <t>https://www.touring.be</t>
  </si>
  <si>
    <t>Touring is een toonaangevende speler in de mobiliteits- en reisindustrie en biedt een breed scala aan diensten, zoals pechhulp, reisbijstand, medische bijstand, verkeersinformatie en wegenwacht. Met meer dan 100 jaar ervaring zorgt Touring ervoor dat klanten zorgeloos en mobiel kunnen leven, zowel in België als in het buitenland.</t>
  </si>
  <si>
    <t>Boulevard du Roi Albert II 4/ 12, 1000 Brussel</t>
  </si>
  <si>
    <t>Boulevard du Roi Albert II</t>
  </si>
  <si>
    <t>TOYOTA BELGIUM</t>
  </si>
  <si>
    <t>0403.425.770</t>
  </si>
  <si>
    <t>BE0403.425.770</t>
  </si>
  <si>
    <t>info@toyota.be</t>
  </si>
  <si>
    <t>+32 2 386 72 11</t>
  </si>
  <si>
    <t>https://nl.toyota.be</t>
  </si>
  <si>
    <t>TBEL is het Marketing &amp; Sales bedrijf voor Toyota en Lexus in België en Luxemburg, dat marketing-, verkoop- en logistieke ondersteuning biedt aan onafhankelijke Toyota- en Lexus-dealers in de regio.</t>
  </si>
  <si>
    <t>TOYOTA BOSHOKU EUROPE</t>
  </si>
  <si>
    <t>0874.788.956</t>
  </si>
  <si>
    <t>BE0874.788.956</t>
  </si>
  <si>
    <t>tbeu.jobs@toyota-boshoku.com</t>
  </si>
  <si>
    <t>https://toyota-boshoku.be</t>
  </si>
  <si>
    <t>Toyota Boshoku Europe N.V. is een innovatieve fabrikant van auto-interieuronderdelen, gespecialiseerd in stoelen, hemelbekleding, filtratie- en aandrijfcomponenten, textiel en exterieuronderdelen. Met als doel het creëren van veilige en comfortabele interieurruimtes in auto's, streeft Toyota Boshoku Europe N.V. ernaar hoogwaardige auto-interieuronderdelen te leveren aan klanten wereldwijd.</t>
  </si>
  <si>
    <t>TOYOTA MATERIAL HANDLING BELGIUM</t>
  </si>
  <si>
    <t>0404.934.715</t>
  </si>
  <si>
    <t>BE0404.934.715</t>
  </si>
  <si>
    <t>info@be.toyota-industries.eu</t>
  </si>
  <si>
    <t>+32 3 820 76 00</t>
  </si>
  <si>
    <t>https://www.toyota-forklifts.be</t>
  </si>
  <si>
    <t>Toyota Material Handling  biedt een uitgebreid assortiment aan producten voor materiaalhandling, waaronder vorkheftrucks, automatisch geleide voertuigen en oplossingen voor magazijnautomatisering, allemaal ondersteund door uitgebreide service en ondersteuning. Hun toewijding aan kwaliteit en klanttevredenheid garandeert betrouwbare logistieke operaties voor bedrijven.</t>
  </si>
  <si>
    <t>Schoondonkweg</t>
  </si>
  <si>
    <t>TRANSICS INTERNATIONAL</t>
  </si>
  <si>
    <t>0881.300.923</t>
  </si>
  <si>
    <t>BE0881.300.923</t>
  </si>
  <si>
    <t>info@transics.com</t>
  </si>
  <si>
    <t>+32 57 34 61 71</t>
  </si>
  <si>
    <t>https://www.transics.com/</t>
  </si>
  <si>
    <t>TRANSICS INTERNATIONAL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</si>
  <si>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Ter Waarde</t>
  </si>
  <si>
    <t>TRIXXO JOBS</t>
  </si>
  <si>
    <t>0889.051.421</t>
  </si>
  <si>
    <t>BE0889.051.421</t>
  </si>
  <si>
    <t>familyday@trixxo.be</t>
  </si>
  <si>
    <t>+32 11 27 93 40</t>
  </si>
  <si>
    <t>https://www.trixxo.be/nl/jobs/</t>
  </si>
  <si>
    <t>TRIXXO JOBS is een uiterst snelgroeiend bedrijf dat gespecialiseerd is in huishoudelijke hulp en tijdelijk werk met een permanente optie. Ze bieden diensten aan zoals huishoudelijke hulp, strijkhulp en verhuur van elektrische fietsen of scooters.</t>
  </si>
  <si>
    <t>Industrielaan 32, 3730 Hoeselt</t>
  </si>
  <si>
    <t>TUC RAIL</t>
  </si>
  <si>
    <t>0447.914.029</t>
  </si>
  <si>
    <t>BE0447.914.029</t>
  </si>
  <si>
    <t>info@tucrail.be</t>
  </si>
  <si>
    <t>+32 2 432 78 11</t>
  </si>
  <si>
    <t>https://www.tucrail.be</t>
  </si>
  <si>
    <t>TUC RAIL is een Belgisch ingenieurs- en projectmanagementbureau dat gespecialiseerd is in spoorwegtechnologie en infrastructuur. Met meer dan 30 jaar ervaring hebben ze gewerkt aan grote spoorwegprojecten zowel in België als in het buitenland, met de focus op duurzame mobiliteit en het bieden van innovatieve oplossingen.</t>
  </si>
  <si>
    <t>Fonsnylaan 39, 1060 Saint-Gilles</t>
  </si>
  <si>
    <t>Fonsnylaan</t>
  </si>
  <si>
    <t>39</t>
  </si>
  <si>
    <t>Spoorwegvervoer</t>
  </si>
  <si>
    <t>TUI Belgium</t>
  </si>
  <si>
    <t>0408.479.965</t>
  </si>
  <si>
    <t>BE0408.479.965</t>
  </si>
  <si>
    <t>+32 59 56 56 11</t>
  </si>
  <si>
    <t>https://www.tui.be</t>
  </si>
  <si>
    <t>8400</t>
  </si>
  <si>
    <t>Gistelsesteenweg 1, 8400 Oostende</t>
  </si>
  <si>
    <t>Gistelsesteenweg</t>
  </si>
  <si>
    <t>Reizen en toerisme</t>
  </si>
  <si>
    <t>TUI Belgium Retail</t>
  </si>
  <si>
    <t>0416.827.707</t>
  </si>
  <si>
    <t>BE0416.827.707</t>
  </si>
  <si>
    <t>info@tuifly.be</t>
  </si>
  <si>
    <t>+32 2 218 12 80</t>
  </si>
  <si>
    <t>https://corporate.tui.be</t>
  </si>
  <si>
    <t>TUI is een toonaangevend toerismebedrijf dat geïntegreerde diensten aanbiedt aan miljoenen klanten wereldwijd. Ze bieden onvergetelijke reiservaringen aan, waarbij duurzaamheid voorop staat en ze nauw samenwerken met bestemmingen om hun toekomst te waarborgen.</t>
  </si>
  <si>
    <t>40P</t>
  </si>
  <si>
    <t>TVH PARTS</t>
  </si>
  <si>
    <t>0425.399.042</t>
  </si>
  <si>
    <t>BE0425.399.042</t>
  </si>
  <si>
    <t>info@tvh.com</t>
  </si>
  <si>
    <t>+32 56 43 42 11</t>
  </si>
  <si>
    <t>http://www.tvhparts.be</t>
  </si>
  <si>
    <t>Brabantstraat</t>
  </si>
  <si>
    <t>UITGEVERIJ VAN IN</t>
  </si>
  <si>
    <t>0465.672.452</t>
  </si>
  <si>
    <t>BE0465.672.452</t>
  </si>
  <si>
    <t>uitgeverij@vanin.be</t>
  </si>
  <si>
    <t>+32 3 432 95 00</t>
  </si>
  <si>
    <t>https://www.vanin.be</t>
  </si>
  <si>
    <t>Van in is een educatieve uitgeverij die leermaterialen en middelen biedt voor het primair en secundair onderwijs, waaronder digitale handleidingen, aanvullingen en interactieve oefeningen. Hun platform, Wazzou, stelt docenten in staat om toegang te krijgen tot al deze middelen.</t>
  </si>
  <si>
    <t>Uitgeverij</t>
  </si>
  <si>
    <t>UNILIN</t>
  </si>
  <si>
    <t>0405.414.072</t>
  </si>
  <si>
    <t>BE0405.414.072</t>
  </si>
  <si>
    <t>privacy@unilin.com</t>
  </si>
  <si>
    <t>+32 51 30 49 32</t>
  </si>
  <si>
    <t>https://www.unilin.com</t>
  </si>
  <si>
    <t>Unilin Group is een bedrijf dat gespecialiseerd is in innovatieve houten panelen en bijpassende accessoires voor houtbouw- en interieurontwerpprojecten. Ze bieden een breed scala aan producten aan, waaronder spaanplaat, MDF-panelen, HPL, melamine afgewerkte panelen en meer.</t>
  </si>
  <si>
    <t>Groothandel in hout - Verwerking van hout</t>
  </si>
  <si>
    <t>UNIQUE CAREER</t>
  </si>
  <si>
    <t>0455.516.354</t>
  </si>
  <si>
    <t>BE0455.516.354</t>
  </si>
  <si>
    <t>UNITED CONSULTING</t>
  </si>
  <si>
    <t>0464.943.467</t>
  </si>
  <si>
    <t>BE0464.943.467</t>
  </si>
  <si>
    <t>u00a0jobs@joosconsulting.be</t>
  </si>
  <si>
    <t>https://www.joosconsulting.be</t>
  </si>
  <si>
    <t>JOOS CONSULTING is een financieel adviesbureau dat gespecialiseerd is in het optimaliseren van financiële en administratieve processen, het bieden van operationele bedrijfsondersteuning op locatie, en het bieden van creatieve oplossingen voor credit management om bedrijven gezond te houden.</t>
  </si>
  <si>
    <t>Niel</t>
  </si>
  <si>
    <t>Galileilaan</t>
  </si>
  <si>
    <t>UNITED PARCEL SERVICE BELGIUM</t>
  </si>
  <si>
    <t>0428.759.497</t>
  </si>
  <si>
    <t>BE0428.759.497</t>
  </si>
  <si>
    <t>https://www.ups.com</t>
  </si>
  <si>
    <t>0436.267.594</t>
  </si>
  <si>
    <t>BE0436.267.594</t>
  </si>
  <si>
    <t>medicalinfo@vab.be</t>
  </si>
  <si>
    <t>+32 16 46 81 80</t>
  </si>
  <si>
    <t>https://vab.be</t>
  </si>
  <si>
    <t>VTB-VAB, VAB, Auto-Assistance, Europech is een uitgebreide mobiliteitsorganisatie in België, die een breed scala aan diensten en producten aanbiedt zoals pechhulp, reisverzekering, rijschool, tweedehands auto's en advies.</t>
  </si>
  <si>
    <t>VAILLANT GROUP BELGIUM</t>
  </si>
  <si>
    <t>0401.874.760</t>
  </si>
  <si>
    <t>BE0401.874.760</t>
  </si>
  <si>
    <t>info@vaillant.be</t>
  </si>
  <si>
    <t>+32 2 334 93 00</t>
  </si>
  <si>
    <t>https://www.vaillant.be</t>
  </si>
  <si>
    <t>Vaillant is een toonaangevende leverancier van kwalitatieve, duurzame en milieuvriendelijke oplossingen voor verwarming, koeling en warm water. Met een focus op innovatie en betrouwbaarheid bieden zij een breed scala aan producten, waaronder warmtepompen, gascondensatieketels en slimme regelsystemen.</t>
  </si>
  <si>
    <t>Rue Golden Hope 15, 1620 Drogenbos</t>
  </si>
  <si>
    <t>Rue Golden Hope</t>
  </si>
  <si>
    <t>VAN DE VELDE</t>
  </si>
  <si>
    <t>0448.746.744</t>
  </si>
  <si>
    <t>BE0448.746.744</t>
  </si>
  <si>
    <t>info@vandevelde.eu</t>
  </si>
  <si>
    <t>https://www.vandevelde.eu</t>
  </si>
  <si>
    <t>VAN DE VELDE is een curator van luxe lingerie en badkleding, met merken zoals Marie Jo, PrimaDonna en Andres Sarda, met als doel vrouwen te versterken.</t>
  </si>
  <si>
    <t>Wichelen</t>
  </si>
  <si>
    <t>9260</t>
  </si>
  <si>
    <t>Lageweg 4, 9260 Wichelen</t>
  </si>
  <si>
    <t>Lageweg</t>
  </si>
  <si>
    <t>VAN HOECKE</t>
  </si>
  <si>
    <t>0440.085.040</t>
  </si>
  <si>
    <t>BE0440.085.040</t>
  </si>
  <si>
    <t>info@vanhoecke.be</t>
  </si>
  <si>
    <t>+32 3 760 19 00</t>
  </si>
  <si>
    <t>http://www.vanhoecke.be</t>
  </si>
  <si>
    <t>MEUBELBESLAG is een Belgisch familiebedrijf dat sinds 1967 marktleider is in de meubelindustrie. Ze distribueren scharnieren, ladesystemen en hun eigen innovatieve houten lade merk, TA'OR, terwijl ze ook oplossingen bieden voor het organiseren van huizen via hun merk ORGALUX.</t>
  </si>
  <si>
    <t>Europark-Noord</t>
  </si>
  <si>
    <t>Groothandel in metalen</t>
  </si>
  <si>
    <t>VAN MARCKE</t>
  </si>
  <si>
    <t>0443.336.223</t>
  </si>
  <si>
    <t>BE0443.336.223</t>
  </si>
  <si>
    <t>info@vanmarcke.be</t>
  </si>
  <si>
    <t>+32 56 23 75 11</t>
  </si>
  <si>
    <t>https://www.vanmarcke.com/</t>
  </si>
  <si>
    <t>Van Marcke is een familiebedrijf dat gespecialiseerd is in het distribueren van badkamers, wellness units, verwarmingsinstallaties, loodgieterswerk en installatiematerialen, evenals duurzame oplossingen voor verwarming en water. Ze zijn marktleider in België en hebben een commerciële aanwezigheid in verschillende landen.</t>
  </si>
  <si>
    <t>Aalbeke</t>
  </si>
  <si>
    <t>8511</t>
  </si>
  <si>
    <t>LAR Blok Z 5, 8511 Aalbeke</t>
  </si>
  <si>
    <t>LAR Blok Z</t>
  </si>
  <si>
    <t>Van Moer Rail</t>
  </si>
  <si>
    <t>0466.169.330</t>
  </si>
  <si>
    <t>BE0466.169.330</t>
  </si>
  <si>
    <t>info@vanmoer.com</t>
  </si>
  <si>
    <t>+32 3 254 09 09</t>
  </si>
  <si>
    <t>https://www.vanmoer.com/</t>
  </si>
  <si>
    <t>Van Moer Logistics is een familiebedrijf dat logistieke diensten aanbiedt met meer dan 1.200 werknemers. Ze bieden transport, opslag, forwarding en uitzonderlijk transport aan een diverse reeks industrieën zoals chemie, voeding, retail en meer. Ze stellen flexibiliteit, service en een uitstekende klantbeleving voorop.</t>
  </si>
  <si>
    <t>Vitshoekstraat 11, 2070 Zwijndrecht</t>
  </si>
  <si>
    <t>Vitshoekstraat</t>
  </si>
  <si>
    <t>Van Mossel MB Belgium</t>
  </si>
  <si>
    <t>0450.414.946</t>
  </si>
  <si>
    <t>BE0450.414.946</t>
  </si>
  <si>
    <t>https://groepvereenooghe.be</t>
  </si>
  <si>
    <t>Vereenooghe NV is een bedrijf dat gespecialiseerd is in de aankoop, verkoop en reparatie van nieuwe en gebruikte auto's, bestelwagens en vrachtwagens. Ze bieden een breed scala aan diensten aan, waaronder AMG, VanPro Center, Mercedes-Benz, Certified Used Cars en Classic Center.</t>
  </si>
  <si>
    <t>Hoge-Barrierestraat</t>
  </si>
  <si>
    <t>Vandemoortele</t>
  </si>
  <si>
    <t>0429.977.343</t>
  </si>
  <si>
    <t>BE0429.977.343</t>
  </si>
  <si>
    <t>+32 800 23 222</t>
  </si>
  <si>
    <t>https://vandemoortele.be</t>
  </si>
  <si>
    <t>Vandemoortele  is een toonaangevend voedingsbedrijf in Europa, gespecialiseerd in diepvriesbakkerijproducten, margarines, culinaire oliën en vetten. Ze zijn toegewijd aan duurzaamheid en het verminderen van hun negatieve impact op het milieu, terwijl ze hun positieve bijdragen maximaliseren.</t>
  </si>
  <si>
    <t>0433.164.683</t>
  </si>
  <si>
    <t>BE0433.164.683</t>
  </si>
  <si>
    <t>info@vandenbusschebouw.be</t>
  </si>
  <si>
    <t>+32 51 74 83 56</t>
  </si>
  <si>
    <t>https://www.vandenbusschebouw.be</t>
  </si>
  <si>
    <t>VANDENBUSSCHE NV is een algemeen aannemersbedrijf in klasse 8 dat gespecialiseerd is in nieuwbouw- en renovatieprojecten voor appartementen, kantoren, scholen, zorgcentra en sportcomplexen. Ze bieden een scala aan diensten aan, van studie en ontwerp tot constructie en afwerking, waarbij zowel traditionele als innovatieve bouwmethoden worden toegepast.</t>
  </si>
  <si>
    <t>Groendreef</t>
  </si>
  <si>
    <t>Bouw - Bouw van kantoorgebouwen - Groothandel in bouwproducten - Woningbouw</t>
  </si>
  <si>
    <t>Vandersanden Steenfabrieken</t>
  </si>
  <si>
    <t>0441.625.063</t>
  </si>
  <si>
    <t>BE0441.625.063</t>
  </si>
  <si>
    <t>info@vandersanden.com</t>
  </si>
  <si>
    <t>+32 89 51 01 40</t>
  </si>
  <si>
    <t>https://www.vandersanden.com</t>
  </si>
  <si>
    <t>Vandersanden is gespecialiseerd in de ontwikkeling en verkoop van een breed scala aan handgevormde en innovatieve baksteenoplossingen, waaronder gevelstenen, bestratingsstenen en gevelsystemen, met een sterke focus op duurzaamheid en milieuvriendelijkheid. Hun toewijding aan het verminderen van CO2-uitstoot en energieverbruik plaatst hen als een leider in de baksteenindustrie.</t>
  </si>
  <si>
    <t>Riemsterweg</t>
  </si>
  <si>
    <t>VANHEEDE ENVIRONMENTAL LOGISTICS</t>
  </si>
  <si>
    <t>0449.217.094</t>
  </si>
  <si>
    <t>BE0449.217.094</t>
  </si>
  <si>
    <t>info@vanheede.com</t>
  </si>
  <si>
    <t>+32 56 51 91 63</t>
  </si>
  <si>
    <t>https://www.vanheedeenvironmentallogistics.com</t>
  </si>
  <si>
    <t>VANHEEDE ENVIRONMENTAL LOGISTICS is een afvalverwerkingsbedrijf dat op maat gemaakte oplossingen biedt voor bedrijven, MKB'ers, zelfstandigen en de publieke sector. Ze bieden recyclingdiensten, deskundig advies en bevorderen duurzaam ondernemerschap.</t>
  </si>
  <si>
    <t>Wervik</t>
  </si>
  <si>
    <t>Dullaardstraat</t>
  </si>
  <si>
    <t>Veolia Environmental Services Belux</t>
  </si>
  <si>
    <t>0403.316.397</t>
  </si>
  <si>
    <t>BE0403.316.397</t>
  </si>
  <si>
    <t>https://www.suez.com</t>
  </si>
  <si>
    <t>Poincarélaan 78-79, 1060 Saint-Gilles</t>
  </si>
  <si>
    <t>Poincarélaan</t>
  </si>
  <si>
    <t>78-79</t>
  </si>
  <si>
    <t>Veolia Water Technologies &amp; Solutions Belgium</t>
  </si>
  <si>
    <t>0407.904.596</t>
  </si>
  <si>
    <t>BE0407.904.596</t>
  </si>
  <si>
    <t>VERHELST BOUWMATERIALEN</t>
  </si>
  <si>
    <t>0405.301.929</t>
  </si>
  <si>
    <t>BE0405.301.929</t>
  </si>
  <si>
    <t>info@verhelst.be</t>
  </si>
  <si>
    <t>+32 3 366 19 09</t>
  </si>
  <si>
    <t>https://www.verhelst.be</t>
  </si>
  <si>
    <t>Verhelst Groep is een multispecialist in bouwmaterialen en biedt een breed scala aan producten, waaronder tegels, isolatie, pleisterwerk, bouwplaten, dakbedekkingsmaterialen en meer. Ze bieden expertise, slimme logistiek en uitstekende klantenservice aan bouwprofessionals en doe-het-zelvers.</t>
  </si>
  <si>
    <t>Oudenburg</t>
  </si>
  <si>
    <t>8460</t>
  </si>
  <si>
    <t>Stationsstraat 30, 8460 Oudenburg</t>
  </si>
  <si>
    <t>Bouw - Groothandel in bouwproducten - Vervaardiging van bouwproducten</t>
  </si>
  <si>
    <t>VERISURE SECURITY</t>
  </si>
  <si>
    <t>0877.035.396</t>
  </si>
  <si>
    <t>BE0877.035.396</t>
  </si>
  <si>
    <t>+32 2 263 70 00</t>
  </si>
  <si>
    <t>https://www.verisure.be/</t>
  </si>
  <si>
    <t>VERISURE SECURITY is een toonaangevende aanbieder van gemoedsrust en bescherming voor particuliere en kleine zakelijke klanten in heel Europa en Latijns-Amerika. Wij bieden op maat gemaakte alarmsystemen en monitoringdiensten om veiligheid en beveiliging te garanderen.</t>
  </si>
  <si>
    <t>Rue de la Fusée 66, 1130 Haren</t>
  </si>
  <si>
    <t>Rue de la Fusée</t>
  </si>
  <si>
    <t>Alarmsystemen</t>
  </si>
  <si>
    <t>VERITAS</t>
  </si>
  <si>
    <t>0476.588.912</t>
  </si>
  <si>
    <t>BE0476.588.912</t>
  </si>
  <si>
    <t>klantendienst@veritas.be</t>
  </si>
  <si>
    <t>+32 3 450 11 11</t>
  </si>
  <si>
    <t>https://www.veritas.be</t>
  </si>
  <si>
    <t>Veritas is een bedrijf dat een breed scala aan producten aanbiedt, waaronder kleding, accessoires, hobbybenodigdheden en naaibenodigdheden. Met meer dan 500 medewerkers bieden zij een handige winkelervaring met gratis verzending en retourneren in hun winkels.</t>
  </si>
  <si>
    <t>De Villermontstraat</t>
  </si>
  <si>
    <t>Detailhandel in kleding - Detailhandel in textiel</t>
  </si>
  <si>
    <t>Versele-Laga</t>
  </si>
  <si>
    <t>0424.901.669</t>
  </si>
  <si>
    <t>BE0424.901.669</t>
  </si>
  <si>
    <t>hrm@verla.be</t>
  </si>
  <si>
    <t>+32 9 381 32 00</t>
  </si>
  <si>
    <t>https://www.versele-laga.com</t>
  </si>
  <si>
    <t>Versele-Laga is een bedrijf dat zijn expertise deelt met families en fokkers over de hele wereld om het juiste huisdiervoer en de juiste zorg te bieden, met als doel dieren fitter en gezonder te houden. Ze bieden een breed scala aan producten voor verschillende dieren, waaronder vogels, knaagdieren, konijnen, honden, katten, paarden, vissen, reptielen en pluimvee.</t>
  </si>
  <si>
    <t>9800</t>
  </si>
  <si>
    <t>Kapellestraat 70, 9800 Deinze</t>
  </si>
  <si>
    <t>Kapellestraat</t>
  </si>
  <si>
    <t>Productie van dierenvoeding - Productie van diervoeder</t>
  </si>
  <si>
    <t>VEURNE SNACK FOODS</t>
  </si>
  <si>
    <t>0462.467.195</t>
  </si>
  <si>
    <t>BE0462.467.195</t>
  </si>
  <si>
    <t>Albert I laan</t>
  </si>
  <si>
    <t>Viatris</t>
  </si>
  <si>
    <t>0564.907.115</t>
  </si>
  <si>
    <t>BE0564.907.115</t>
  </si>
  <si>
    <t>https://www.viatris.be</t>
  </si>
  <si>
    <t>Viatris is een wereldwijd farmaceutisch bedrijf dat als doel heeft om betere gezondheid wereldwijd toegankelijk te maken door het bieden van gezondheidsoplossingen en producten.</t>
  </si>
  <si>
    <t>Hoeilaart</t>
  </si>
  <si>
    <t>Terhulpsesteenweg</t>
  </si>
  <si>
    <t>VIGO</t>
  </si>
  <si>
    <t>0444.471.717</t>
  </si>
  <si>
    <t>BE0444.471.717</t>
  </si>
  <si>
    <t>info@vigogroup.eu</t>
  </si>
  <si>
    <t>+32 16 33 88 50</t>
  </si>
  <si>
    <t>https://www.vigogroup.eu</t>
  </si>
  <si>
    <t>VIGO is een gevestigde marktleider op het gebied van technische orthopedie, gespecialiseerd in maatwerk en individuele benaderingen van klantbehoeften. Ze bieden een breed scala aan orthopedische hulpmiddelen zoals prothesen, orthesen, rolstoelen en orthopedische schoenen, met als doel individuen te helpen hun bewegingsvrijheid te behouden of te herwinnen met hoogwaardige producten en persoonlijke begeleiding.</t>
  </si>
  <si>
    <t>Biezeweg 13, 9230 Wetteren</t>
  </si>
  <si>
    <t>Biezeweg</t>
  </si>
  <si>
    <t>VINCI Facilities Belgium</t>
  </si>
  <si>
    <t>0508.450.838</t>
  </si>
  <si>
    <t>BE0508.450.838</t>
  </si>
  <si>
    <t>+32 2 775 90 45</t>
  </si>
  <si>
    <t>https://www.vinci-facilities.be</t>
  </si>
  <si>
    <t>VINCI Facilities is gespecialiseerd in het integreren van transportsystemen en lijnbeheer in productiefaciliteiten, met als doel de lijnoperatie te optimaliseren en de productiecapaciteit te verhogen door de perfecte integratie van machines en transportbandsystemen.</t>
  </si>
  <si>
    <t>VINÇOTTE</t>
  </si>
  <si>
    <t>0462.513.222</t>
  </si>
  <si>
    <t>BE0462.513.222</t>
  </si>
  <si>
    <t>+32 2 674 57 11</t>
  </si>
  <si>
    <t>https://www.vincotte.be</t>
  </si>
  <si>
    <t>Vincotte is een bedrijf dat een breed scala aan inspectiediensten en oplossingen biedt voor verschillende sectoren, waaronder energie, procesindustrieën, gebouwen, bouw en productie. Ze bieden ook advies, innovatie- en cybersecuritydiensten om veiligheid en efficiëntie voor bedrijven te waarborgen.</t>
  </si>
  <si>
    <t>Olieslagerslaan 35, 1800 Vilvoorde</t>
  </si>
  <si>
    <t>Olieslagerslaan</t>
  </si>
  <si>
    <t>VLAAMS INSTITUUT VOOR BIOTECHNOLOGIE - FLANDERS INSTITUTE FOR BIOTECHNOLOGY</t>
  </si>
  <si>
    <t>0456.343.923</t>
  </si>
  <si>
    <t>BE0456.343.923</t>
  </si>
  <si>
    <t>info@vib.be</t>
  </si>
  <si>
    <t>+32 9 244 66 11</t>
  </si>
  <si>
    <t>https://vib.be</t>
  </si>
  <si>
    <t>VIB is een strategisch onderzoeksbureau dat gespecialiseerd is in levenswetenschappen en biotechnologie, met de nadruk op gebieden zoals immuniteit, kankeronderzoek, medische biotechnologie, neurowetenschappen, plantkunde, microbiologie, structurele biologie en computationele biologie.</t>
  </si>
  <si>
    <t>Suzanne Tassierstraat 1, 9052 Zwijnaarde</t>
  </si>
  <si>
    <t>Suzanne Tassierstraat</t>
  </si>
  <si>
    <t>Onderzoek en ontwikkeling in de biotechnologie - Verenigingen</t>
  </si>
  <si>
    <t>VLAAMSE INSTELLING VOOR TECHNOLOGISCH ONDERZOEK</t>
  </si>
  <si>
    <t>0244.195.916</t>
  </si>
  <si>
    <t>BE0244.195.916</t>
  </si>
  <si>
    <t>contactcwi@vito.be</t>
  </si>
  <si>
    <t>+32 14 33 52 78</t>
  </si>
  <si>
    <t>https://vito.be</t>
  </si>
  <si>
    <t>VITO is een onafhankelijke Vlaamse onderzoeksorganisatie gericht op cleantech en duurzame ontwikkeling, met als doel de overgang naar een duurzame wereld te versnellen door middel van innovatieve technologische oplossingen en kennisdeling met bedrijven en overheidsinstanties.</t>
  </si>
  <si>
    <t>Boeretang 200, 2400 Mol</t>
  </si>
  <si>
    <t>Boeretang</t>
  </si>
  <si>
    <t>Vlevico</t>
  </si>
  <si>
    <t>0422.846.259</t>
  </si>
  <si>
    <t>BE0422.846.259</t>
  </si>
  <si>
    <t>voestalpine SADEF</t>
  </si>
  <si>
    <t>0445.281.963</t>
  </si>
  <si>
    <t>BE0445.281.963</t>
  </si>
  <si>
    <t>info@voestalpine.com</t>
  </si>
  <si>
    <t>+32 51 26 12 11</t>
  </si>
  <si>
    <t>https://voestalpine.com</t>
  </si>
  <si>
    <t>Voestalpine Sadef is een wereldwijd toonaangevende staal- en technologiegroep die premium producten en systeemoplossingen aanbiedt, met name in de automotive, luchtvaart en energiesector. Het bedrijf wordt ook erkend als marktleider in spoorwegsystemen en zet zich in voor duurzame staalproductie via zijn greentec staalprogramma.</t>
  </si>
  <si>
    <t>Hooglede</t>
  </si>
  <si>
    <t>8830</t>
  </si>
  <si>
    <t>Bruggesteenweg 200, 8830 Hooglede</t>
  </si>
  <si>
    <t>Bruggesteenweg</t>
  </si>
  <si>
    <t>VOLVO CAR BELGIUM NV</t>
  </si>
  <si>
    <t>0420.383.548</t>
  </si>
  <si>
    <t>BE0420.383.548</t>
  </si>
  <si>
    <t>infovcg@volvocars.com</t>
  </si>
  <si>
    <t>+32 9 250 21 11</t>
  </si>
  <si>
    <t>https://www.volvocargent.be</t>
  </si>
  <si>
    <t>Volvo Car Gent is een dochteronderneming van Volvo Car Group, bekend om haar toewijding aan veiligheid, kwaliteit en zorg voor het milieu. Met als doel het leven van mensen gemakkelijker en beter te maken, is zij een toonaangevend automerk dat een scala aan voertuigen produceert, waaronder elektrische SUV's, in haar fabriek in Gent.</t>
  </si>
  <si>
    <t>VOLVO GROUP BELGIUM</t>
  </si>
  <si>
    <t>0420.383.647</t>
  </si>
  <si>
    <t>BE0420.383.647</t>
  </si>
  <si>
    <t>info@volvobus.nl</t>
  </si>
  <si>
    <t>+32 2 333 04 21</t>
  </si>
  <si>
    <t>www.volvogroup.be</t>
  </si>
  <si>
    <t>Volvo Group Trucks Deutschland is een wereldwijd bedrijf met 12 merken en meer dan 100.000 werknemers, dat een breed scala aan vrachtwagens, bussen, bouwmachines, scheeps- en industriële motoren, evenals financierings- en serviceoplossingen aanbiedt.</t>
  </si>
  <si>
    <t>Oostakker</t>
  </si>
  <si>
    <t>Smalleheerweg</t>
  </si>
  <si>
    <t>Groothandel in motorvoertuigen - Vervaardiging van motorvoertuigen</t>
  </si>
  <si>
    <t>VPK PACKAGING</t>
  </si>
  <si>
    <t>0454.520.026</t>
  </si>
  <si>
    <t>BE0454.520.026</t>
  </si>
  <si>
    <t>internationalsales@vpkgroup.com</t>
  </si>
  <si>
    <t>https://vpkgroup.com</t>
  </si>
  <si>
    <t>VPK Paper is een toonaangevende Europese verpakkingsgroep die gespecialiseerd is in het ontwikkelen en produceren van innovatieve, beschermende en duurzame verpakkingsoplossingen met behulp van gerecyclede vezels. Ze bieden op maat gemaakte oplossingen in golfkarton, massief kartonnen verpakkingen, buizen/kernen en hoekbeschermers, waarbij ze betrouwbare kwaliteitsproducten leveren tegen concurrerende prijzen.</t>
  </si>
  <si>
    <t>Oude baan 120, 9200 Dendermonde</t>
  </si>
  <si>
    <t>Oude baan</t>
  </si>
  <si>
    <t>120</t>
  </si>
  <si>
    <t>VWR INTERNATIONAL</t>
  </si>
  <si>
    <t>0403.593.343</t>
  </si>
  <si>
    <t>BE0403.593.343</t>
  </si>
  <si>
    <t>Geldenaaksebaan</t>
  </si>
  <si>
    <t>VYNCKE</t>
  </si>
  <si>
    <t>0447.690.830</t>
  </si>
  <si>
    <t>BE0447.690.830</t>
  </si>
  <si>
    <t>info@forbesvyncke.com</t>
  </si>
  <si>
    <t>+32 56 62 18 59</t>
  </si>
  <si>
    <t>https://www.vyncke.com</t>
  </si>
  <si>
    <t>VYNCKE ENERGIETECHNIEK NV is een wereldwijd bedrijf dat gespecialiseerd is in het ontwerp en de bouw van energiecentrales die biomassa en afval omzetten in schone energie. Hiermee wordt thermische energie en/of elektriciteit geleverd aan verschillende industrieën en energieleveranciers over de hele wereld.</t>
  </si>
  <si>
    <t>VYNOVA BELGIUM</t>
  </si>
  <si>
    <t>0415.505.042</t>
  </si>
  <si>
    <t>BE0415.505.042</t>
  </si>
  <si>
    <t>+31 13 686 8256</t>
  </si>
  <si>
    <t>https://www.vynova-group.com</t>
  </si>
  <si>
    <t>VYNOVA  is een toonaangevend Europees PVC- en chlooralkalibedrijf dat een breed scala aan industriële producten en consumentengoederen produceert, wat bijdraagt aan een betere kwaliteit van leven.</t>
  </si>
  <si>
    <t>H. Hartlaan 21, 3980 Tessenderlo</t>
  </si>
  <si>
    <t>H. Hartlaan</t>
  </si>
  <si>
    <t>W.H. Brady</t>
  </si>
  <si>
    <t>0405.007.662</t>
  </si>
  <si>
    <t>BE0405.007.662</t>
  </si>
  <si>
    <t>salesbenelux@bradycorp.com</t>
  </si>
  <si>
    <t>+32 2 404 06 76</t>
  </si>
  <si>
    <t>https://www.brady.eu</t>
  </si>
  <si>
    <t>Brady Europe, Middle-East &amp; Africa is een internationale fabrikant en marketeer van complete oplossingen die mensen, producten en plaatsen identificeren en beschermen. Ze bieden een breed scala aan producten, waaronder hoogwaardige labels, borden, veiligheidsapparaten, printsytemen en software om klanten te helpen de veiligheid, beveiliging, productiviteit en prestaties te verhogen.</t>
  </si>
  <si>
    <t>Zele</t>
  </si>
  <si>
    <t>Lindestraat</t>
  </si>
  <si>
    <t>WALLENIUS WILHELMSEN LOGISTICS ZEEBRUGGE</t>
  </si>
  <si>
    <t>0477.709.261</t>
  </si>
  <si>
    <t>BE0477.709.261</t>
  </si>
  <si>
    <t>+44 1652 085365</t>
  </si>
  <si>
    <t>https://www.walleniuswilhelmsen.com</t>
  </si>
  <si>
    <t>Wallenius Wilhelmsen is wereldwijd marktleider op het gebied van roll-on/roll-off (RoRo) scheepvaart en voertuiglogistiek, en biedt uitgebreide logistieke en scheepvaartoplossingen voor auto's, vrachtwagens, rollend materieel en stukgoed. Ze beheren de distributie van deze goederen wereldwijd via hun uitgebreide netwerk van schepen, verwerkingscentra en maritieme terminals.</t>
  </si>
  <si>
    <t>Alfred Ronsestraat</t>
  </si>
  <si>
    <t>WATERLEAU GROUP</t>
  </si>
  <si>
    <t>0473.254.189</t>
  </si>
  <si>
    <t>BE0473.254.189</t>
  </si>
  <si>
    <t>+32 16 65 06 57</t>
  </si>
  <si>
    <t>https://www.waterleau.com/</t>
  </si>
  <si>
    <t>Waterleau is een wereldwijde aanbieder van milieuvriendelijke oplossingen, die een volledig portfolio van water-, lucht-, afvalbehandeling en energieterugwinningstoepassingen biedt aan industrieën en gemeenten over de hele wereld. Ze zijn toegewijd aan het beschermen en verminderen van de waterfootprint door middel van hun betrouwbare oplossingen en geavanceerde technologieën.</t>
  </si>
  <si>
    <t>Haacht</t>
  </si>
  <si>
    <t>3150</t>
  </si>
  <si>
    <t>Nieuwstraat 26, 3150 Haacht</t>
  </si>
  <si>
    <t>Water</t>
  </si>
  <si>
    <t>Water-link</t>
  </si>
  <si>
    <t>0204.923.881</t>
  </si>
  <si>
    <t>BE0204.923.881</t>
  </si>
  <si>
    <t>https://water-link.be/</t>
  </si>
  <si>
    <t>Mechelsesteenweg 66, 2018 Antwerpen</t>
  </si>
  <si>
    <t>Overheidsdiensten</t>
  </si>
  <si>
    <t>WEAREONE.world</t>
  </si>
  <si>
    <t>0867.239.782</t>
  </si>
  <si>
    <t>BE0867.239.782</t>
  </si>
  <si>
    <t>info@tomorrowland.com</t>
  </si>
  <si>
    <t>https://www.tomorrowland.com/</t>
  </si>
  <si>
    <t>Tomorrowland is een wereldwijde entertainmentaanbieder die bekend staat om het organiseren van Tomorrowland, een gerenommeerd festival dat meer dan 400.000 mensen van over de hele wereld samenbrengt door middel van muziek, evenementen en creatie.</t>
  </si>
  <si>
    <t>Korte Vlierstraat</t>
  </si>
  <si>
    <t>WESTVLEES</t>
  </si>
  <si>
    <t>0442.637.526</t>
  </si>
  <si>
    <t>BE0442.637.526</t>
  </si>
  <si>
    <t>info@westvlees.com</t>
  </si>
  <si>
    <t>+32 51 78 84 00</t>
  </si>
  <si>
    <t>https://www.westvlees.com</t>
  </si>
  <si>
    <t>Westvlees NV is een toonaangevende Europese producent van verse en bereide varkensvleesproducten, die jaarlijks 1,4 miljoen varkens verwerkt tot meer dan 140.000 ton varkensvlees voor klanten in 50 landen wereldwijd.</t>
  </si>
  <si>
    <t>Ommegang West</t>
  </si>
  <si>
    <t>Groothandel in landbouwproducten - Groothandel in voedingsmiddelen - Productie van vleeswaren</t>
  </si>
  <si>
    <t>WIENERBERGER</t>
  </si>
  <si>
    <t>0448.850.870</t>
  </si>
  <si>
    <t>BE0448.850.870</t>
  </si>
  <si>
    <t>info@wienerberger.be</t>
  </si>
  <si>
    <t>+32 56 24 95 16</t>
  </si>
  <si>
    <t>https://www.wienerberger.be</t>
  </si>
  <si>
    <t>Wienerberger Belgium is een bouwpartner met meer dan 200 jaar ervaring, die hoogwaardige keramische bouwmaterialen biedt voor nieuwbouw- en renovatieprojecten. Ze bieden een breed scala aan producten en oplossingen, waaronder gevelstenen, dakpannen, binnenmuurstenen, kleiklinkers en energiezuinige zonnepanelen.</t>
  </si>
  <si>
    <t>Bouw - Dakbedekking - Groothandel in bouwproducten - Vervaardiging van bouwproducten</t>
  </si>
  <si>
    <t>WILLEMEN INFRA</t>
  </si>
  <si>
    <t>0405.092.190</t>
  </si>
  <si>
    <t>BE0405.092.190</t>
  </si>
  <si>
    <t>asfaltcentrale.kieldrecht@willemeninfra.be</t>
  </si>
  <si>
    <t>+32 15 56 99 65</t>
  </si>
  <si>
    <t>http://www.willemeninfra.be</t>
  </si>
  <si>
    <t>WILLEMEN INFRA is gespecialiseerd in het onderhoud en reparatie van asfalt- en betonwegen, en biedt een breed scala aan producten en diensten aan, waaronder de productie en verkoop van koud asfalt, de installatie van gegoten asfalt voor verschillende doeleinden, en waterdichtingswerken aan constructies.</t>
  </si>
  <si>
    <t>Drongen</t>
  </si>
  <si>
    <t>Booiebos</t>
  </si>
  <si>
    <t>WILLY NAESSENS INDUSTRIEBOUW</t>
  </si>
  <si>
    <t>0418.972.989</t>
  </si>
  <si>
    <t>BE0418.972.989</t>
  </si>
  <si>
    <t>info@willynaessens.nl</t>
  </si>
  <si>
    <t>+32 13 29 27 27</t>
  </si>
  <si>
    <t>https://industriebouw.be</t>
  </si>
  <si>
    <t>WILLY NAESSENS INDUSTRIEBOUW is een toonaangevende bouwgroep die gespecialiseerd is in de bouw van industriële gebouwen, MKB-gebouwen, logistieke gebouwen en commerciële ruimtes. Met meer dan 7.000 voltooide projecten en totale verticale integratie bieden zij een perfect bouwsysteem voor verschillende toepassingen.</t>
  </si>
  <si>
    <t>Wortegem-Petegem</t>
  </si>
  <si>
    <t>9790</t>
  </si>
  <si>
    <t>Kouter 3, 9790 Wortegem-Petegem</t>
  </si>
  <si>
    <t>Kouter</t>
  </si>
  <si>
    <t>wimble manufacturing Belgium</t>
  </si>
  <si>
    <t>0838.369.020</t>
  </si>
  <si>
    <t>BE0838.369.020</t>
  </si>
  <si>
    <t>Eggestraat</t>
  </si>
  <si>
    <t>WOESTIJNVIS</t>
  </si>
  <si>
    <t>0460.337.749</t>
  </si>
  <si>
    <t>BE0460.337.749</t>
  </si>
  <si>
    <t>info@woestijnvis.be</t>
  </si>
  <si>
    <t>+32 2 303 35 00</t>
  </si>
  <si>
    <t>https://www.woestijnvis.be</t>
  </si>
  <si>
    <t>WOESTIJNVIS is een Vlaams televisie- en productiebedrijf dat sinds 1997 een betrouwbare aanwezigheid op het scherm is, met een divers aanbod aan creatieve programma genres zoals De Mol, De Slimste Mens ter Wereld en De Ideale Wereld.</t>
  </si>
  <si>
    <t>Harensesteenweg</t>
  </si>
  <si>
    <t>Productie van tv-series</t>
  </si>
  <si>
    <t>WOLTERS KLUWER BELGIUM</t>
  </si>
  <si>
    <t>0405.772.873</t>
  </si>
  <si>
    <t>BE0405.772.873</t>
  </si>
  <si>
    <t>info@wolterskluwer.com</t>
  </si>
  <si>
    <t>+32 78 16 03 10</t>
  </si>
  <si>
    <t>https://www.wolterskluwer.com/nl-be</t>
  </si>
  <si>
    <t>Motstraat 30, 2800 Mechelen</t>
  </si>
  <si>
    <t>Motstraat</t>
  </si>
  <si>
    <t>Worley Belgique</t>
  </si>
  <si>
    <t>0407.107.911</t>
  </si>
  <si>
    <t>BE0407.107.911</t>
  </si>
  <si>
    <t>Wyre</t>
  </si>
  <si>
    <t>0787.805.690</t>
  </si>
  <si>
    <t>BE0787.805.690</t>
  </si>
  <si>
    <t>YARA BELGIUM SA</t>
  </si>
  <si>
    <t>0429.426.819</t>
  </si>
  <si>
    <t>BE0429.426.819</t>
  </si>
  <si>
    <t>privacy.global@yara.com</t>
  </si>
  <si>
    <t>+47 24 15 70 00</t>
  </si>
  <si>
    <t>https://www.yara.com</t>
  </si>
  <si>
    <t>Yara is een bedrijf dat zich richt op het vergroten van kennis om op verantwoorde wijze de wereld te voeden en de planeet te beschermen, door samen te werken met klanten en partners om een voedseltoekomst te creëren die positief is voor de natuur.</t>
  </si>
  <si>
    <t>Avenue du Boulevard 21/ 4, 1210 Saint-Josse-Ten-Noode</t>
  </si>
  <si>
    <t>Avenue du Boulevard</t>
  </si>
  <si>
    <t>0821.220.410</t>
  </si>
  <si>
    <t>BE0821.220.410</t>
  </si>
  <si>
    <t>dpo@belgiantrain.be</t>
  </si>
  <si>
    <t>+32 52 22 39 53</t>
  </si>
  <si>
    <t>https://www.ypto.be</t>
  </si>
  <si>
    <t>Ypto is een IT-bedrijf dat samenwerkt met NMBS, de Belgische spoorwegen, om IT-expertise en oplossingen te bieden voor modern en efficiënt treinverkeer, inclusief diensten zoals projectmanagement, SAP-oplossingen en systeemintegratie.</t>
  </si>
  <si>
    <t>Tweestationsstraat 84, 1070 Anderlecht</t>
  </si>
  <si>
    <t>Tweestationsstraat</t>
  </si>
  <si>
    <t>ZF WIND POWER ANTWERPEN</t>
  </si>
  <si>
    <t>0403.646.296</t>
  </si>
  <si>
    <t>BE0403.646.296</t>
  </si>
  <si>
    <t>info.zfsa@zf.com</t>
  </si>
  <si>
    <t>+1 954 441 4040</t>
  </si>
  <si>
    <t>https://www.zf.com</t>
  </si>
  <si>
    <t>ZF Group is een wereldwijd technologiebedrijf dat geavanceerde mobiliteitsproducten en -systemen levert voor personenauto's, bedrijfsvoertuigen en industriële technologie, met een focus op geautomatiseerd rijden en elektromobiliteit. Het bedrijf heeft als doel de uitstoot te verminderen en veilige mobiliteit te bevorderen door middel van innovatieve oplossingen.</t>
  </si>
  <si>
    <t>3920</t>
  </si>
  <si>
    <t>Gerard Mercatorstraat 40, 3920 Lommel</t>
  </si>
  <si>
    <t>Ziegler</t>
  </si>
  <si>
    <t>0403.480.507</t>
  </si>
  <si>
    <t>BE0403.480.507</t>
  </si>
  <si>
    <t>info_ziegler@zieglergroup.com</t>
  </si>
  <si>
    <t>+32 2 422 22 99</t>
  </si>
  <si>
    <t>https://www.zieglergroup.com</t>
  </si>
  <si>
    <t>ZIEGLER GROUP biedt uitgebreide transport- en logistieke oplossingen, waaronder weg-, lucht-, spoor- en zeevracht, evenals gespecialiseerde diensten voor verschillende sectoren zoals de luchtvaart, chemie en mode. Ze zijn toegewijd aan het optimaliseren van supply chain-processen en het waarborgen van veiligheid en milieubewustzijn.</t>
  </si>
  <si>
    <t>Vilvoordsesteenweg 11, 1120 Neder-Over-Heembeek</t>
  </si>
  <si>
    <t>Vilvoordsesteenweg</t>
  </si>
  <si>
    <t>Goederenvervoer - Goederenvervoer over de weg</t>
  </si>
  <si>
    <t>Peri</t>
  </si>
  <si>
    <t>Biocodex Benelux</t>
  </si>
  <si>
    <t>Spie Belgium</t>
  </si>
  <si>
    <t>Keyence</t>
  </si>
  <si>
    <t>Ideal Standard International</t>
  </si>
  <si>
    <t>Schreder</t>
  </si>
  <si>
    <t>Luminus</t>
  </si>
  <si>
    <t>Popelin BV</t>
  </si>
  <si>
    <t>Circet Benelux</t>
  </si>
  <si>
    <t>Agaris Belgium</t>
  </si>
  <si>
    <t>Rhenus Shared Service Center nv</t>
  </si>
  <si>
    <t>Facil Corporate</t>
  </si>
  <si>
    <t>Ebro Ingredients Belgium F BV</t>
  </si>
  <si>
    <t>Nikon Metrology Europe</t>
  </si>
  <si>
    <t>Pelsis Belgium</t>
  </si>
  <si>
    <t>QinetiQ Space</t>
  </si>
  <si>
    <t>Cartamundi Turnhout NV</t>
  </si>
  <si>
    <t>Brouwerij Haacht</t>
  </si>
  <si>
    <t>EuroChem Antwerp</t>
  </si>
  <si>
    <t>Compagnie d'Entreprises CFE</t>
  </si>
  <si>
    <t>Gosselin Group nv</t>
  </si>
  <si>
    <t>Fluxys Belgium</t>
  </si>
  <si>
    <t>Scabel</t>
  </si>
  <si>
    <t>H &amp; M</t>
  </si>
  <si>
    <t>Signpost België</t>
  </si>
  <si>
    <t>CMA CGM Belgium nv</t>
  </si>
  <si>
    <t>Bose BV</t>
  </si>
  <si>
    <t>Barry Callebaut Belgium NV</t>
  </si>
  <si>
    <t>Sligro-ISPC Belgium BXL</t>
  </si>
  <si>
    <t>Fedrus International NV</t>
  </si>
  <si>
    <t>DPG Media</t>
  </si>
  <si>
    <t>DHL Supply Chain Belgium</t>
  </si>
  <si>
    <t>Safran Aircraft Engine Services Brussels</t>
  </si>
  <si>
    <t>Johnson &amp; Johnson</t>
  </si>
  <si>
    <t>Imes</t>
  </si>
  <si>
    <t>BMW Group Belux</t>
  </si>
  <si>
    <t>DHL Freight Belgium</t>
  </si>
  <si>
    <t>Septentrio</t>
  </si>
  <si>
    <t>Electrolux Belgium</t>
  </si>
  <si>
    <t>Nipro Medical Europe</t>
  </si>
  <si>
    <t>Graco</t>
  </si>
  <si>
    <t>Atlas Copco Power Tools Distribution</t>
  </si>
  <si>
    <t>Delpharm Drogenbos NV</t>
  </si>
  <si>
    <t>Bockhold BV</t>
  </si>
  <si>
    <t>Lawter Europe BV</t>
  </si>
  <si>
    <t>Bard Benelux</t>
  </si>
  <si>
    <t>Golazo Sports</t>
  </si>
  <si>
    <t>Tectum Group</t>
  </si>
  <si>
    <t>Argenx</t>
  </si>
  <si>
    <t>Mathieu Gijbels NV</t>
  </si>
  <si>
    <t>V.M.D. NV</t>
  </si>
  <si>
    <t>Imec</t>
  </si>
  <si>
    <t>Lyfra NV</t>
  </si>
  <si>
    <t>Spacewell</t>
  </si>
  <si>
    <t>ZOETIS BELGIUM</t>
  </si>
  <si>
    <t>Vanroey.be</t>
  </si>
  <si>
    <t>Houben NV</t>
  </si>
  <si>
    <t>Elia Group</t>
  </si>
  <si>
    <t>OM Partners nv</t>
  </si>
  <si>
    <t>Amgen NV</t>
  </si>
  <si>
    <t>DEME Dredging nv</t>
  </si>
  <si>
    <t>Solvay Pharmaceuticals SA</t>
  </si>
  <si>
    <t>Zuidnatie NV</t>
  </si>
  <si>
    <t>Ravago Coordination Center</t>
  </si>
  <si>
    <t>Abbot Vascular International</t>
  </si>
  <si>
    <t>Horeca Logistic Service</t>
  </si>
  <si>
    <t>Procter &amp; Gamble Health Belgium</t>
  </si>
  <si>
    <t>Proximus</t>
  </si>
  <si>
    <t>Total</t>
  </si>
  <si>
    <t>Agfa NV</t>
  </si>
  <si>
    <t>Delhaize Le Lion/De Leeuw</t>
  </si>
  <si>
    <t>ZEB</t>
  </si>
  <si>
    <t>Eli Lilly Benelux</t>
  </si>
  <si>
    <t>Manuport Logistics</t>
  </si>
  <si>
    <t>Alides Real Estate Investment and Management</t>
  </si>
  <si>
    <t>Audi Brussels S.A.:N.V.</t>
  </si>
  <si>
    <t>MSC NV</t>
  </si>
  <si>
    <t>Euronav</t>
  </si>
  <si>
    <t>Azelis Corporate Services NV</t>
  </si>
  <si>
    <t>Astara Western Europe NV</t>
  </si>
  <si>
    <t>Aertssen Group</t>
  </si>
  <si>
    <t>Yusen Logistics (Benelux) B.V.</t>
  </si>
  <si>
    <t>Beliving</t>
  </si>
  <si>
    <t>Graphius Group</t>
  </si>
  <si>
    <t>Indigo Park Belgium</t>
  </si>
  <si>
    <t>Somati Systems</t>
  </si>
  <si>
    <t>QbD Growth</t>
  </si>
  <si>
    <t>Thv Vandenbussche-Qubus</t>
  </si>
  <si>
    <t>Torfs Import Service</t>
  </si>
  <si>
    <t>Becton Dickinson Benelux</t>
  </si>
  <si>
    <t>The Cookware Company</t>
  </si>
  <si>
    <t>HB Trading BV</t>
  </si>
  <si>
    <t>Sip-Well</t>
  </si>
  <si>
    <t>Interparking</t>
  </si>
  <si>
    <t>Impact NV</t>
  </si>
  <si>
    <t>Quartes</t>
  </si>
  <si>
    <t>Strabag Belgium BRVZ</t>
  </si>
  <si>
    <t>Lotus Bakeries Corporate</t>
  </si>
  <si>
    <t>Algist Bruggeman</t>
  </si>
  <si>
    <t>Van Hool NV</t>
  </si>
  <si>
    <t>NIKE Customer Service Center</t>
  </si>
  <si>
    <t>Onlyhumans</t>
  </si>
  <si>
    <t>Volkswagen d'Ieteren Finance</t>
  </si>
  <si>
    <t>Stobart</t>
  </si>
  <si>
    <t>Greenyard Fresh Belgium NV</t>
  </si>
  <si>
    <t>ABB of Asea Brown Boveri</t>
  </si>
  <si>
    <t>Sea-Invest</t>
  </si>
  <si>
    <t>Hans Anders Opticiens België Bvba</t>
  </si>
  <si>
    <t>Pernod Ricard Belgium</t>
  </si>
  <si>
    <t>Peeters-Govers NV</t>
  </si>
  <si>
    <t>Hedin Automotive Aalst NV</t>
  </si>
  <si>
    <t>Miraclon Belgium</t>
  </si>
  <si>
    <t>Loomans Group</t>
  </si>
  <si>
    <t>Boortmalt</t>
  </si>
  <si>
    <t>Sumitomo Bakelite Europe NV</t>
  </si>
  <si>
    <t>Jaga NV</t>
  </si>
  <si>
    <t>Ebema</t>
  </si>
  <si>
    <t>Gentals NV</t>
  </si>
  <si>
    <t>Qualiphar NV</t>
  </si>
  <si>
    <t>iO Benelux NV</t>
  </si>
  <si>
    <t>Iemants Staalconstructies NV</t>
  </si>
  <si>
    <t>Arcelormittal Belgium</t>
  </si>
  <si>
    <t>Rossel &amp; Cie</t>
  </si>
  <si>
    <t>Electrabel Sa</t>
  </si>
  <si>
    <t>Bridgestone Europe</t>
  </si>
  <si>
    <t>Euroports Belgium</t>
  </si>
  <si>
    <t>AB InBev Belgium</t>
  </si>
  <si>
    <t>Nu Skin Belgium</t>
  </si>
  <si>
    <t>Galva Power Group</t>
  </si>
  <si>
    <t>Scania Parts Logistics Unit 2250</t>
  </si>
  <si>
    <t>Cargill Europe BVBA</t>
  </si>
  <si>
    <t>Bionerga NV</t>
  </si>
  <si>
    <t>Korian België NV</t>
  </si>
  <si>
    <t>Thv De Bree Solutions NV - Santerra NV</t>
  </si>
  <si>
    <t>Europ Assistance, succursale belge</t>
  </si>
  <si>
    <t>Hasco Invest &amp; Aanverwante Vennootschappen</t>
  </si>
  <si>
    <t>Groep Van Roey NV</t>
  </si>
  <si>
    <t>Medical Information Professional Systems</t>
  </si>
  <si>
    <t>Bosal Emission Control Systems NV</t>
  </si>
  <si>
    <t>BNP Paribas Lease Group</t>
  </si>
  <si>
    <t>Production Resource Group</t>
  </si>
  <si>
    <t>DP World Antwerp NV</t>
  </si>
  <si>
    <t>Democo Group nv</t>
  </si>
  <si>
    <t>Lambrechts Services</t>
  </si>
  <si>
    <t>Volvo Car Brussel</t>
  </si>
  <si>
    <t>PHILIP MORRIS BELGIUM NV</t>
  </si>
  <si>
    <t>Cummins Distribution France</t>
  </si>
  <si>
    <t>Solidus Solutions Belgium</t>
  </si>
  <si>
    <t>Pro-Duo</t>
  </si>
  <si>
    <t>Hilding Anders Belgium</t>
  </si>
  <si>
    <t>KrÃ«fel</t>
  </si>
  <si>
    <t>Etherna Immunotherapies</t>
  </si>
  <si>
    <t>Marlux nv</t>
  </si>
  <si>
    <t>Thermofisher Scientific</t>
  </si>
  <si>
    <t>BMT Aerospace International</t>
  </si>
  <si>
    <t>Cardoen</t>
  </si>
  <si>
    <t>Square Group</t>
  </si>
  <si>
    <t>B&amp;R nv</t>
  </si>
  <si>
    <t>Stork Technical Services Belgium NV</t>
  </si>
  <si>
    <t>NV Brussels Airlines</t>
  </si>
  <si>
    <t>Rf TECHNOLOGIES</t>
  </si>
  <si>
    <t>Eneco Solar Belgium</t>
  </si>
  <si>
    <t>St Engineering Idirect (Europe) Cy</t>
  </si>
  <si>
    <t>Sumitomo Bakelite Europe (Ghent) NV</t>
  </si>
  <si>
    <t>Greenyard Prepared BE NV</t>
  </si>
  <si>
    <t>Bilfinger ROB Montagebedrijf</t>
  </si>
  <si>
    <t>Van Genechten</t>
  </si>
  <si>
    <t>Biotalys</t>
  </si>
  <si>
    <t>Victaulic Europe</t>
  </si>
  <si>
    <t>VWR, Part of Avantor</t>
  </si>
  <si>
    <t>Lubrizol Europe Coordination Center</t>
  </si>
  <si>
    <t>CH Robinson</t>
  </si>
  <si>
    <t>Artes Group</t>
  </si>
  <si>
    <t>Acerta</t>
  </si>
  <si>
    <t>Staxs Belgium</t>
  </si>
  <si>
    <t>Boluda Towage Belgium</t>
  </si>
  <si>
    <t>Nuscience Belgium</t>
  </si>
  <si>
    <t>DHL Supply Chain (Belgium)</t>
  </si>
  <si>
    <t>Van Moer Group BVBA</t>
  </si>
  <si>
    <t>Miko NV</t>
  </si>
  <si>
    <t>Sibelga</t>
  </si>
  <si>
    <t>AutoRepairGroup.be</t>
  </si>
  <si>
    <t>Vulpia nv</t>
  </si>
  <si>
    <t>Meat &amp; More</t>
  </si>
  <si>
    <t>Campine NV</t>
  </si>
  <si>
    <t>Schering-Plough Labo NV, Organon</t>
  </si>
  <si>
    <t>Xeikon Manufacturing</t>
  </si>
  <si>
    <t>EG</t>
  </si>
  <si>
    <t>Wurth Belux nv</t>
  </si>
  <si>
    <t>Zetes</t>
  </si>
  <si>
    <t>Alro NV</t>
  </si>
  <si>
    <t>GC Europe</t>
  </si>
  <si>
    <t>Floré group</t>
  </si>
  <si>
    <t>Milcobel CVBA</t>
  </si>
  <si>
    <t>Stanley Black &amp; Decker Logistics</t>
  </si>
  <si>
    <t>Lactalis Belgique</t>
  </si>
  <si>
    <t>Worldline</t>
  </si>
  <si>
    <t>Gheys Beheer nv</t>
  </si>
  <si>
    <t>Associated Weavers Europe</t>
  </si>
  <si>
    <t>Katoennatie</t>
  </si>
  <si>
    <t>Tosca</t>
  </si>
  <si>
    <t>LVMH Belgium</t>
  </si>
  <si>
    <t>Rogers</t>
  </si>
  <si>
    <t>Beltaste Hamont NV</t>
  </si>
  <si>
    <t>Fimaser</t>
  </si>
  <si>
    <t>Tractebel Engineering</t>
  </si>
  <si>
    <t>Etex Group Headquarters</t>
  </si>
  <si>
    <t>Willy Naessens Group</t>
  </si>
  <si>
    <t>Esko</t>
  </si>
  <si>
    <t>Kenvue</t>
  </si>
  <si>
    <t>Inve Technologies NV</t>
  </si>
  <si>
    <t>D'Ieteren Automotive</t>
  </si>
  <si>
    <t>Easyfairs Belgium</t>
  </si>
  <si>
    <t>Pauwels NV</t>
  </si>
  <si>
    <t>Parkwind</t>
  </si>
  <si>
    <t>Fost Plus</t>
  </si>
  <si>
    <t>Intrum</t>
  </si>
  <si>
    <t>CRH Structural Concrete nv</t>
  </si>
  <si>
    <t>Kemin Europe</t>
  </si>
  <si>
    <t>Deliva NV</t>
  </si>
  <si>
    <t>Stellar NV</t>
  </si>
  <si>
    <t>Geodis Wilson Belgium</t>
  </si>
  <si>
    <t>Hansen Industrial</t>
  </si>
  <si>
    <t>VCST INDUSTRIAL PRODUCTS BVBA</t>
  </si>
  <si>
    <t>AluK Belgium</t>
  </si>
  <si>
    <t>Kongsberg Precision Cutting Systems Belgium BV</t>
  </si>
  <si>
    <t>ISS Facility Services NV</t>
  </si>
  <si>
    <t>Lamifil nv</t>
  </si>
  <si>
    <t>Van Mossel Automotive Groep 4 NV</t>
  </si>
  <si>
    <t>Dentius Service Center</t>
  </si>
  <si>
    <t>Buy Way Personal Finance SA</t>
  </si>
  <si>
    <t>Boston Scientific Benelux</t>
  </si>
  <si>
    <t>Viabuild</t>
  </si>
  <si>
    <t>MSD Belgium</t>
  </si>
  <si>
    <t>Scandinavian Tobacco Group Belux nv</t>
  </si>
  <si>
    <t>Recticel International Services</t>
  </si>
  <si>
    <t>Goodyear Dunlop Tires Operations</t>
  </si>
  <si>
    <t>Kuwait Petroleum Belgium N.V.</t>
  </si>
  <si>
    <t>Culligan</t>
  </si>
  <si>
    <t>X²O Sanitary Group NV</t>
  </si>
  <si>
    <t>Herbosch-Kiere</t>
  </si>
  <si>
    <t>STG Group</t>
  </si>
  <si>
    <t>Buckman Laboratories</t>
  </si>
  <si>
    <t>Steelforce NV</t>
  </si>
  <si>
    <t>Nippon Gases Belgium</t>
  </si>
  <si>
    <t>Casa International nv</t>
  </si>
  <si>
    <t>Rode Kruis-Vlaanderen</t>
  </si>
  <si>
    <t>Altrea Logistics</t>
  </si>
  <si>
    <t>Lidl Belgium &amp; Luxemburg</t>
  </si>
  <si>
    <t>Axus</t>
  </si>
  <si>
    <t>Becton, Dickinson B.V.</t>
  </si>
  <si>
    <t>Arseus Medical</t>
  </si>
  <si>
    <t>Van Zon horeca</t>
  </si>
  <si>
    <t>Bristol - Myers Squibb International Corporation</t>
  </si>
  <si>
    <t>Ipcom</t>
  </si>
  <si>
    <t>Murco NV</t>
  </si>
  <si>
    <t>Seris Security nv</t>
  </si>
  <si>
    <t>Napoleon Games</t>
  </si>
  <si>
    <t>Linklaters LLP</t>
  </si>
  <si>
    <t>P&amp;V panels</t>
  </si>
  <si>
    <t>PUNCH POWERTRAIN NV</t>
  </si>
  <si>
    <t>3e</t>
  </si>
  <si>
    <t>Coöperatie Hoogstraten</t>
  </si>
  <si>
    <t>SMET-BORING NV</t>
  </si>
  <si>
    <t>PrimaGaz Group</t>
  </si>
  <si>
    <t>Huvepharma</t>
  </si>
  <si>
    <t>What's cooking</t>
  </si>
  <si>
    <t>Federal-Mogul Corporation</t>
  </si>
  <si>
    <t>Asap.be</t>
  </si>
  <si>
    <t>Impextraco nv</t>
  </si>
  <si>
    <t>Coolblue België</t>
  </si>
  <si>
    <t>CC Heftrucks</t>
  </si>
  <si>
    <t>Vanhout NV</t>
  </si>
  <si>
    <t>Sappi Europe</t>
  </si>
  <si>
    <t>Resillion</t>
  </si>
  <si>
    <t>Biocartis</t>
  </si>
  <si>
    <t>GEA Pharma Systems</t>
  </si>
  <si>
    <t>Globachem</t>
  </si>
  <si>
    <t>Montea Comm V</t>
  </si>
  <si>
    <t>Aliplast</t>
  </si>
  <si>
    <t>LBC Antwerpen nv</t>
  </si>
  <si>
    <t>DSV Road Holding</t>
  </si>
  <si>
    <t>Brussels Airport Company</t>
  </si>
  <si>
    <t>KELA - Kempisch Laboratorium - KELA Laboratoria</t>
  </si>
  <si>
    <t>DHL Worldwide Express GmbH</t>
  </si>
  <si>
    <t>Vandeputte Safety International nv</t>
  </si>
  <si>
    <t>Greenyard - Bakker Belgium</t>
  </si>
  <si>
    <t>Shurgard Europe</t>
  </si>
  <si>
    <t>Estée Lauder BV</t>
  </si>
  <si>
    <t>Petronas</t>
  </si>
  <si>
    <t>FrieslandCampina Professional</t>
  </si>
  <si>
    <t>Engie Solutions</t>
  </si>
  <si>
    <t>Antwerp Space</t>
  </si>
  <si>
    <t>Hilti Belgium</t>
  </si>
  <si>
    <t>ANL Packaging</t>
  </si>
  <si>
    <t>Aedifica</t>
  </si>
  <si>
    <t>Retail Partners Colruyt Group</t>
  </si>
  <si>
    <t>Vanderstraeten NV</t>
  </si>
  <si>
    <t>LinkedIn</t>
  </si>
  <si>
    <t>Officiële functies</t>
  </si>
  <si>
    <t>Teamrol</t>
  </si>
  <si>
    <t>Senioriteitsniveau</t>
  </si>
  <si>
    <t>Departement</t>
  </si>
  <si>
    <t>basisnaam</t>
  </si>
  <si>
    <t>ContactenLookup</t>
  </si>
  <si>
    <t>Bizzy URL</t>
  </si>
  <si>
    <t>Geulette</t>
  </si>
  <si>
    <t>sandra@bridgestone.eu</t>
  </si>
  <si>
    <t>Niet geverifieerd</t>
  </si>
  <si>
    <t>be.linkedin.com/in/sandra-geulette-3a0a0037</t>
  </si>
  <si>
    <t>Executive Assistant to the CHRO</t>
  </si>
  <si>
    <t>Niet-management</t>
  </si>
  <si>
    <t>Administratie, Bedrijfsstrategie, Klantenondersteuning, Logistiek, Supply chain, Facilitair en vastgoedbeheer, Office management, Veiligheid en beveiliging, Winkelactiviteiten, Operations, Projectmanagement</t>
  </si>
  <si>
    <t>www.bridgestone.be</t>
  </si>
  <si>
    <t>app.bizzy.org/BE/0441192.820?utm_source=export&amp;utm_medium=lists_xlsx</t>
  </si>
  <si>
    <t>Verheyden</t>
  </si>
  <si>
    <t>ann@cpchem.com</t>
  </si>
  <si>
    <t>be.linkedin.com/in/annverheyden</t>
  </si>
  <si>
    <t>Director</t>
  </si>
  <si>
    <t>EA HR Manager</t>
  </si>
  <si>
    <t>Manager / Lead</t>
  </si>
  <si>
    <t>Human resources, C-Suite</t>
  </si>
  <si>
    <t>www.cpchem.com</t>
  </si>
  <si>
    <t>app.bizzy.org/BE/0418159.080?utm_source=export&amp;utm_medium=lists_xlsx</t>
  </si>
  <si>
    <t>Nolmans</t>
  </si>
  <si>
    <t>sofie.nolmans@nationale-loterij.be</t>
  </si>
  <si>
    <t>be.linkedin.com/in/sofie-nolmans-89743512</t>
  </si>
  <si>
    <t>www.nationale-loterij.be/</t>
  </si>
  <si>
    <t>app.bizzy.org/BE/0223967.357?utm_source=export&amp;utm_medium=lists_xlsx</t>
  </si>
  <si>
    <t>Brian</t>
  </si>
  <si>
    <t>Dewilde</t>
  </si>
  <si>
    <t>brian.dewilde@clarebout.com</t>
  </si>
  <si>
    <t>be.linkedin.com/in/brian-dewilde-944766133</t>
  </si>
  <si>
    <t>www.clarebout.com</t>
  </si>
  <si>
    <t>app.bizzy.org/BE/0432637.717?utm_source=export&amp;utm_medium=lists_xlsx</t>
  </si>
  <si>
    <t>Van Eeckhout</t>
  </si>
  <si>
    <t>daphne.vaneeckhout@agristo.com</t>
  </si>
  <si>
    <t>be.linkedin.com/in/daphné-van-eeckhout-407b156</t>
  </si>
  <si>
    <t>HR Business Partner HQ</t>
  </si>
  <si>
    <t>agristo.com</t>
  </si>
  <si>
    <t>app.bizzy.org/BE/0425038.558?utm_source=export&amp;utm_medium=lists_xlsx</t>
  </si>
  <si>
    <t>jcoster@cebeo.be</t>
  </si>
  <si>
    <t>be.linkedin.com/in/joliendecoster</t>
  </si>
  <si>
    <t>www.cebeo.be</t>
  </si>
  <si>
    <t>app.bizzy.org/BE/0405318.953?utm_source=export&amp;utm_medium=lists_xlsx</t>
  </si>
  <si>
    <t>Casier</t>
  </si>
  <si>
    <t>casier.hans@deme-group.com</t>
  </si>
  <si>
    <t>be.linkedin.com/in/hans-casier-69028b1</t>
  </si>
  <si>
    <t>Chief Human Resources Officer</t>
  </si>
  <si>
    <t>C-Level</t>
  </si>
  <si>
    <t>Human resources, Supply chain, C-Suite</t>
  </si>
  <si>
    <t>deme-group.com</t>
  </si>
  <si>
    <t>app.bizzy.org/BE/0729849.576?utm_source=export&amp;utm_medium=lists_xlsx</t>
  </si>
  <si>
    <t>Sibylle</t>
  </si>
  <si>
    <t>Delhaye</t>
  </si>
  <si>
    <t>sibylle.delhaye@elia.be</t>
  </si>
  <si>
    <t>be.linkedin.com/in/sibylledelhaye</t>
  </si>
  <si>
    <t>Human resources, Rekrutering, Opleiding en ontwikkeling, Payroll / Verloning en voordelen, Opleiding en ontwikkeling</t>
  </si>
  <si>
    <t>elia.be</t>
  </si>
  <si>
    <t>app.bizzy.org/BE/0475028.202?utm_source=export&amp;utm_medium=lists_xlsx</t>
  </si>
  <si>
    <t>viviane.mertens@airliquide.com</t>
  </si>
  <si>
    <t>be.linkedin.com/in/viviane-mertens-b01721252</t>
  </si>
  <si>
    <t>Human Resources Director</t>
  </si>
  <si>
    <t>Head / Director</t>
  </si>
  <si>
    <t>Human resources, Supply chain</t>
  </si>
  <si>
    <t>be.airliquide.com</t>
  </si>
  <si>
    <t>app.bizzy.org/BE/0457652.730?utm_source=export&amp;utm_medium=lists_xlsx</t>
  </si>
  <si>
    <t>Ghekiere</t>
  </si>
  <si>
    <t>dirk.ghekiere@milcobel.com</t>
  </si>
  <si>
    <t>be.linkedin.com/in/dirk-ghekiere-2949104</t>
  </si>
  <si>
    <t>Human Resources Manager MCP</t>
  </si>
  <si>
    <t>Milcobel Dairy</t>
  </si>
  <si>
    <t>0870.017.447</t>
  </si>
  <si>
    <t>BE0870.017.447</t>
  </si>
  <si>
    <t>milcobel.com</t>
  </si>
  <si>
    <t>app.bizzy.org/BE/0870017.447?utm_source=export&amp;utm_medium=lists_xlsx</t>
  </si>
  <si>
    <t>laura</t>
  </si>
  <si>
    <t>mancuso</t>
  </si>
  <si>
    <t>laura.mancuso@rexel.be</t>
  </si>
  <si>
    <t>be.linkedin.com/in/laura-mancuso-37b54b13</t>
  </si>
  <si>
    <t>rexel.be</t>
  </si>
  <si>
    <t>app.bizzy.org/BE/0437237.396?utm_source=export&amp;utm_medium=lists_xlsx</t>
  </si>
  <si>
    <t>Chris</t>
  </si>
  <si>
    <t>Vroman</t>
  </si>
  <si>
    <t>chris.vroman@ineos.com</t>
  </si>
  <si>
    <t>be.linkedin.com/in/chris-vroman-711730293</t>
  </si>
  <si>
    <t>www.ineos-styrolution.com</t>
  </si>
  <si>
    <t>app.bizzy.org/BE/0454443.614?utm_source=export&amp;utm_medium=lists_xlsx</t>
  </si>
  <si>
    <t>Deprez</t>
  </si>
  <si>
    <t>ann.deprez@basf.com</t>
  </si>
  <si>
    <t>be.linkedin.com/in/ann-deprez-56373b1</t>
  </si>
  <si>
    <t>BASF BELGIUM COORDINATION CENTER</t>
  </si>
  <si>
    <t>0862.390.376</t>
  </si>
  <si>
    <t>BE0862.390.376</t>
  </si>
  <si>
    <t>basf.com</t>
  </si>
  <si>
    <t>+32 2 373 21 11</t>
  </si>
  <si>
    <t>app.bizzy.org/BE/0862390.376?utm_source=export&amp;utm_medium=lists_xlsx</t>
  </si>
  <si>
    <t>patricia.david@joriside.be</t>
  </si>
  <si>
    <t>be.linkedin.com/in/patricia-david-24a66618</t>
  </si>
  <si>
    <t>www.joriside.com/</t>
  </si>
  <si>
    <t>app.bizzy.org/BE/0450452.063?utm_source=export&amp;utm_medium=lists_xlsx</t>
  </si>
  <si>
    <t>Philip</t>
  </si>
  <si>
    <t>Depondt</t>
  </si>
  <si>
    <t>p.depondt@llbg.com</t>
  </si>
  <si>
    <t>be.linkedin.com/in/philip-depondt-620691ab</t>
  </si>
  <si>
    <t>Group HR Director</t>
  </si>
  <si>
    <t>www.llbg.com</t>
  </si>
  <si>
    <t>app.bizzy.org/BE/0402225.247?utm_source=export&amp;utm_medium=lists_xlsx</t>
  </si>
  <si>
    <t>Van Lindt</t>
  </si>
  <si>
    <t>petervl@manuchar.com</t>
  </si>
  <si>
    <t>be.linkedin.com/in/peter-van-lindt-9092678b</t>
  </si>
  <si>
    <t>Group HR Manager</t>
  </si>
  <si>
    <t>www.manuchar.com</t>
  </si>
  <si>
    <t>app.bizzy.org/BE/0407045.751?utm_source=export&amp;utm_medium=lists_xlsx</t>
  </si>
  <si>
    <t>Van Aelst</t>
  </si>
  <si>
    <t>marc.aelst@stadsbader.com</t>
  </si>
  <si>
    <t>be.linkedin.com/in/marcvanaelst</t>
  </si>
  <si>
    <t>HR Business Partner regio Oost</t>
  </si>
  <si>
    <t>app.bizzy.org/BE/0407975.466?utm_source=export&amp;utm_medium=lists_xlsx</t>
  </si>
  <si>
    <t>Heike</t>
  </si>
  <si>
    <t>hrogiers@vanmarcke.be</t>
  </si>
  <si>
    <t>be.linkedin.com/in/heike-rogiers-245225137</t>
  </si>
  <si>
    <t>www.vanmarcke.com/</t>
  </si>
  <si>
    <t>app.bizzy.org/BE/0443336.223?utm_source=export&amp;utm_medium=lists_xlsx</t>
  </si>
  <si>
    <t>Kindt</t>
  </si>
  <si>
    <t>bk@sap.com</t>
  </si>
  <si>
    <t>be.linkedin.com/in/bruno-kindt-a4802b2</t>
  </si>
  <si>
    <t>Former HR Director</t>
  </si>
  <si>
    <t>app.bizzy.org/BE/0441797.980?utm_source=export&amp;utm_medium=lists_xlsx</t>
  </si>
  <si>
    <t>Josiane</t>
  </si>
  <si>
    <t>Verlaet</t>
  </si>
  <si>
    <t>josiane.verlaet@lubrizol.com</t>
  </si>
  <si>
    <t>be.linkedin.com/in/josiane-verlaet-170b97168</t>
  </si>
  <si>
    <t>HR Director EMEAI</t>
  </si>
  <si>
    <t>www.lubrizol.com/</t>
  </si>
  <si>
    <t>app.bizzy.org/BE/0408454.528?utm_source=export&amp;utm_medium=lists_xlsx</t>
  </si>
  <si>
    <t>Thieren</t>
  </si>
  <si>
    <t>els.thieren@picanol.be</t>
  </si>
  <si>
    <t>be.linkedin.com/in/els-thieren-927a513</t>
  </si>
  <si>
    <t>www.picanol.be</t>
  </si>
  <si>
    <t>app.bizzy.org/BE/0405502.362?utm_source=export&amp;utm_medium=lists_xlsx</t>
  </si>
  <si>
    <t>Florence</t>
  </si>
  <si>
    <t>Mocar</t>
  </si>
  <si>
    <t>fm@nestle.com</t>
  </si>
  <si>
    <t>be.linkedin.com/in/florence-mocar-33881a16</t>
  </si>
  <si>
    <t>www.nestle.be</t>
  </si>
  <si>
    <t>app.bizzy.org/BE/0402231.383?utm_source=export&amp;utm_medium=lists_xlsx</t>
  </si>
  <si>
    <t>Branckotte</t>
  </si>
  <si>
    <t>catherine.branckotte@yara.com</t>
  </si>
  <si>
    <t>be.linkedin.com/in/catherine-branckotte-76b4a84</t>
  </si>
  <si>
    <t>Regional HR Director EMEA</t>
  </si>
  <si>
    <t>www.yara.com</t>
  </si>
  <si>
    <t>app.bizzy.org/BE/0429426.819?utm_source=export&amp;utm_medium=lists_xlsx</t>
  </si>
  <si>
    <t>isabelle.vandevelde@lotusbakeries.com</t>
  </si>
  <si>
    <t>be.linkedin.com/in/isabelle-van-de-velde-5582258</t>
  </si>
  <si>
    <t>www.lotusbakeries.com</t>
  </si>
  <si>
    <t>app.bizzy.org/BE/0421694.038?utm_source=export&amp;utm_medium=lists_xlsx</t>
  </si>
  <si>
    <t>Leroy</t>
  </si>
  <si>
    <t>martine.leroy@skeyes.be</t>
  </si>
  <si>
    <t>be.linkedin.com/in/martineleroy</t>
  </si>
  <si>
    <t>www.skeyes.be</t>
  </si>
  <si>
    <t>app.bizzy.org/BE/0206048.091?utm_source=export&amp;utm_medium=lists_xlsx</t>
  </si>
  <si>
    <t>Lorenzini</t>
  </si>
  <si>
    <t>emilie.lorenzini@bpcgroup.be</t>
  </si>
  <si>
    <t>be.linkedin.com/in/emilie-lorenzini-64019321</t>
  </si>
  <si>
    <t>app.bizzy.org/BE/0425342.624?utm_source=export&amp;utm_medium=lists_xlsx</t>
  </si>
  <si>
    <t>VA</t>
  </si>
  <si>
    <t>els.va@versele-laga.com</t>
  </si>
  <si>
    <t>be.linkedin.com/in/els-va-6a1581172</t>
  </si>
  <si>
    <t>group hr manager</t>
  </si>
  <si>
    <t>www.versele-laga.com</t>
  </si>
  <si>
    <t>app.bizzy.org/BE/0424901.669?utm_source=export&amp;utm_medium=lists_xlsx</t>
  </si>
  <si>
    <t>ISABELLE</t>
  </si>
  <si>
    <t>VANLERBERGHE</t>
  </si>
  <si>
    <t>isabelle.vanlerberghe@voestalpine.com</t>
  </si>
  <si>
    <t>be.linkedin.com/in/isabelle-vanlerberghe-2477274</t>
  </si>
  <si>
    <t>voestalpine.com</t>
  </si>
  <si>
    <t>app.bizzy.org/BE/0445281.963?utm_source=export&amp;utm_medium=lists_xlsx</t>
  </si>
  <si>
    <t>avan@eocgroup.com</t>
  </si>
  <si>
    <t>be.linkedin.com/in/anvandesompele</t>
  </si>
  <si>
    <t>www.eocgroup.com</t>
  </si>
  <si>
    <t>app.bizzy.org/BE/0422191.708?utm_source=export&amp;utm_medium=lists_xlsx</t>
  </si>
  <si>
    <t>walter.janssens@borealisgroup.com</t>
  </si>
  <si>
    <t>be.linkedin.com/in/walter-janssens-581189a</t>
  </si>
  <si>
    <t>HR Business Partner Kallo/Antwerp</t>
  </si>
  <si>
    <t>borealisgroup.com</t>
  </si>
  <si>
    <t>app.bizzy.org/BE/0457665.893?utm_source=export&amp;utm_medium=lists_xlsx</t>
  </si>
  <si>
    <t>Jef</t>
  </si>
  <si>
    <t>Bastiaens</t>
  </si>
  <si>
    <t>jef.bastiaens@zf.com</t>
  </si>
  <si>
    <t>be.linkedin.com/in/jef-bastiaens-07657b54</t>
  </si>
  <si>
    <t>www.zf.com</t>
  </si>
  <si>
    <t>app.bizzy.org/BE/0403646.296?utm_source=export&amp;utm_medium=lists_xlsx</t>
  </si>
  <si>
    <t>Vanheers</t>
  </si>
  <si>
    <t>peter.vanheers@nyrstar.com</t>
  </si>
  <si>
    <t>be.linkedin.com/in/peter-vanheers-55360423</t>
  </si>
  <si>
    <t>HR- Business Partner</t>
  </si>
  <si>
    <t>nyrstar.com</t>
  </si>
  <si>
    <t>app.bizzy.org/BE/0865131.221?utm_source=export&amp;utm_medium=lists_xlsx</t>
  </si>
  <si>
    <t>Deraedt</t>
  </si>
  <si>
    <t>veronique.deraedt@vab.be</t>
  </si>
  <si>
    <t>be.linkedin.com/in/veronique-deraedt-ba93b829</t>
  </si>
  <si>
    <t>HR Manager VAB-Bijstand</t>
  </si>
  <si>
    <t>vab.be</t>
  </si>
  <si>
    <t>app.bizzy.org/BE/0436267.594?utm_source=export&amp;utm_medium=lists_xlsx</t>
  </si>
  <si>
    <t>Metten</t>
  </si>
  <si>
    <t>mb@bnpparibas.com</t>
  </si>
  <si>
    <t>be.linkedin.com/in/bernard-metten-15085b4</t>
  </si>
  <si>
    <t>se.com</t>
  </si>
  <si>
    <t>app.bizzy.org/BE/0451362.180?utm_source=export&amp;utm_medium=lists_xlsx</t>
  </si>
  <si>
    <t>filip.claeys@icoterminals.com</t>
  </si>
  <si>
    <t>be.linkedin.com/in/filipclaeys</t>
  </si>
  <si>
    <t>icoterminals.com</t>
  </si>
  <si>
    <t>app.bizzy.org/BE/0479469.515?utm_source=export&amp;utm_medium=lists_xlsx</t>
  </si>
  <si>
    <t>De Schauwer</t>
  </si>
  <si>
    <t>nathalie@dsv.com</t>
  </si>
  <si>
    <t>be.linkedin.com/in/nathalie-de-schauwer-093b5060</t>
  </si>
  <si>
    <t>Supervisor, HR Business Partner</t>
  </si>
  <si>
    <t>dsv.com</t>
  </si>
  <si>
    <t>app.bizzy.org/BE/0480191.966?utm_source=export&amp;utm_medium=lists_xlsx</t>
  </si>
  <si>
    <t>Jensie</t>
  </si>
  <si>
    <t>jensie.wouters@bleckmann.com</t>
  </si>
  <si>
    <t>be.linkedin.com/in/jensiewouters</t>
  </si>
  <si>
    <t>app.bizzy.org/BE/0424797.345?utm_source=export&amp;utm_medium=lists_xlsx</t>
  </si>
  <si>
    <t>Vandekerckhove</t>
  </si>
  <si>
    <t>danny.vandekerckhove@allnex.com</t>
  </si>
  <si>
    <t>be.linkedin.com/in/danny-vandekerckhove-6956108</t>
  </si>
  <si>
    <t>HR Manager Belgium/France</t>
  </si>
  <si>
    <t>allnex.com</t>
  </si>
  <si>
    <t>app.bizzy.org/BE/0864542.984?utm_source=export&amp;utm_medium=lists_xlsx</t>
  </si>
  <si>
    <t>Heylen</t>
  </si>
  <si>
    <t>kristien.heylen@renotec.be</t>
  </si>
  <si>
    <t>be.linkedin.com/in/kristienheylen</t>
  </si>
  <si>
    <t>HR-Manager</t>
  </si>
  <si>
    <t>www.renotec.be</t>
  </si>
  <si>
    <t>app.bizzy.org/BE/0436207.911?utm_source=export&amp;utm_medium=lists_xlsx</t>
  </si>
  <si>
    <t>Michèle</t>
  </si>
  <si>
    <t>Dewulf</t>
  </si>
  <si>
    <t>michele.dewulf@lvdgroup.com</t>
  </si>
  <si>
    <t>be.linkedin.com/in/michele-dewulf</t>
  </si>
  <si>
    <t>Associate HR Director</t>
  </si>
  <si>
    <t>www.lvdgroup.com</t>
  </si>
  <si>
    <t>app.bizzy.org/BE/0405350.231?utm_source=export&amp;utm_medium=lists_xlsx</t>
  </si>
  <si>
    <t>Alessandra</t>
  </si>
  <si>
    <t>Petrosino</t>
  </si>
  <si>
    <t>alessandra.petrosino@tucrail.be</t>
  </si>
  <si>
    <t>be.linkedin.com/in/alessandra-petrosino-bb7aa390</t>
  </si>
  <si>
    <t>www.tucrail.be</t>
  </si>
  <si>
    <t>app.bizzy.org/BE/0447914.029?utm_source=export&amp;utm_medium=lists_xlsx</t>
  </si>
  <si>
    <t>ann-sophie.meerschaut@tvhequipment.com</t>
  </si>
  <si>
    <t>be.linkedin.com/in/ann-sophie-meerschaut-44790647</t>
  </si>
  <si>
    <t>TVH EQUIPMENT</t>
  </si>
  <si>
    <t>Detailhandel in apparatuur - Groothandel in machines en apparatuur - Verhuur en leasing van apparatuur - Verhuur en leasing van machines</t>
  </si>
  <si>
    <t>0414.262.650</t>
  </si>
  <si>
    <t>BE0414.262.650</t>
  </si>
  <si>
    <t>www.tvhequipment.com</t>
  </si>
  <si>
    <t>+32 16 48 28 58</t>
  </si>
  <si>
    <t>app.bizzy.org/BE/0414262.650?utm_source=export&amp;utm_medium=lists_xlsx</t>
  </si>
  <si>
    <t>Pascal</t>
  </si>
  <si>
    <t>Vanhoecke</t>
  </si>
  <si>
    <t>pascal.vanhoecke@atsgroep.be</t>
  </si>
  <si>
    <t>be.linkedin.com/in/pascal-vanhoecke-b2551251/en</t>
  </si>
  <si>
    <t>www.atsgroep.be</t>
  </si>
  <si>
    <t>app.bizzy.org/BE/0425815.647?utm_source=export&amp;utm_medium=lists_xlsx</t>
  </si>
  <si>
    <t>Beyens</t>
  </si>
  <si>
    <t>julie.beyens@besix.com</t>
  </si>
  <si>
    <t>be.linkedin.com/in/juliebeyens</t>
  </si>
  <si>
    <t>www.besixunitec.com</t>
  </si>
  <si>
    <t>app.bizzy.org/BE/0404627.679?utm_source=export&amp;utm_medium=lists_xlsx</t>
  </si>
  <si>
    <t>Gielen</t>
  </si>
  <si>
    <t>gm@deloitte.com</t>
  </si>
  <si>
    <t>be.linkedin.com/in/marie-gielen-449a2953</t>
  </si>
  <si>
    <t>Deloitte Services &amp; Investments</t>
  </si>
  <si>
    <t>0402.910.779</t>
  </si>
  <si>
    <t>BE0402.910.779</t>
  </si>
  <si>
    <t>www.deloitte.com</t>
  </si>
  <si>
    <t>+32 16 31 41 50</t>
  </si>
  <si>
    <t>app.bizzy.org/BE/0402910.779?utm_source=export&amp;utm_medium=lists_xlsx</t>
  </si>
  <si>
    <t>be.linkedin.com/in/ann-van-loon</t>
  </si>
  <si>
    <t>www.sesvanderhave.com</t>
  </si>
  <si>
    <t>app.bizzy.org/BE/0431431.749?utm_source=export&amp;utm_medium=lists_xlsx</t>
  </si>
  <si>
    <t>Lembrechts</t>
  </si>
  <si>
    <t>jan.lembrechts@kuehne-nagel.com</t>
  </si>
  <si>
    <t>be.linkedin.com/in/jan-lembrechts-5990485</t>
  </si>
  <si>
    <t>kuehne-nagel.com</t>
  </si>
  <si>
    <t>app.bizzy.org/BE/0876061.339?utm_source=export&amp;utm_medium=lists_xlsx</t>
  </si>
  <si>
    <t>Bolmain</t>
  </si>
  <si>
    <t>anne.bolmain@prothya.com</t>
  </si>
  <si>
    <t>be.linkedin.com/in/annebolmain</t>
  </si>
  <si>
    <t>Lead HR Business Partner</t>
  </si>
  <si>
    <t>Manager / Lead, Partner</t>
  </si>
  <si>
    <t>prothya.com</t>
  </si>
  <si>
    <t>app.bizzy.org/BE/0462229.645?utm_source=export&amp;utm_medium=lists_xlsx</t>
  </si>
  <si>
    <t>Wulleman</t>
  </si>
  <si>
    <t>mwulleman@igepa.be</t>
  </si>
  <si>
    <t>be.linkedin.com/in/marieke-wulleman-043bb811</t>
  </si>
  <si>
    <t>igepa.be</t>
  </si>
  <si>
    <t>app.bizzy.org/BE/0416723.381?utm_source=export&amp;utm_medium=lists_xlsx</t>
  </si>
  <si>
    <t>Tuyls</t>
  </si>
  <si>
    <t>bart.tuyls@colas.be</t>
  </si>
  <si>
    <t>be.linkedin.com/in/bart-tuyls-b681466</t>
  </si>
  <si>
    <t>www.colas.be</t>
  </si>
  <si>
    <t>app.bizzy.org/BE/0404206.225?utm_source=export&amp;utm_medium=lists_xlsx</t>
  </si>
  <si>
    <t>THOMAS</t>
  </si>
  <si>
    <t>be.linkedin.com/in/eve-thomas-41a249a</t>
  </si>
  <si>
    <t>HR Manager Headquarter</t>
  </si>
  <si>
    <t>BRICO PLAN-IT</t>
  </si>
  <si>
    <t>0429.106.719</t>
  </si>
  <si>
    <t>BE0429.106.719</t>
  </si>
  <si>
    <t>www.brico.be</t>
  </si>
  <si>
    <t>+32 64 26 42 10</t>
  </si>
  <si>
    <t>app.bizzy.org/BE/0429106.719?utm_source=export&amp;utm_medium=lists_xlsx</t>
  </si>
  <si>
    <t>Sleebus</t>
  </si>
  <si>
    <t>lieve.sleebus@eriks.be</t>
  </si>
  <si>
    <t>be.linkedin.com/in/lieve-sleebus-7335a94</t>
  </si>
  <si>
    <t>eriks.be</t>
  </si>
  <si>
    <t>app.bizzy.org/BE/0402956.608?utm_source=export&amp;utm_medium=lists_xlsx</t>
  </si>
  <si>
    <t>Tania</t>
  </si>
  <si>
    <t>De Greef</t>
  </si>
  <si>
    <t>tania.degreef@zieglergroup.com</t>
  </si>
  <si>
    <t>be.linkedin.com/in/tania-de-greef-49537b27</t>
  </si>
  <si>
    <t>HR Manager Belux</t>
  </si>
  <si>
    <t>www.zieglergroup.com</t>
  </si>
  <si>
    <t>app.bizzy.org/BE/0403480.507?utm_source=export&amp;utm_medium=lists_xlsx</t>
  </si>
  <si>
    <t>Romina</t>
  </si>
  <si>
    <t>De Smul</t>
  </si>
  <si>
    <t>romina.desmul@verhelst.be</t>
  </si>
  <si>
    <t>be.linkedin.com/in/romina-de-smul</t>
  </si>
  <si>
    <t>www.verhelst.be</t>
  </si>
  <si>
    <t>app.bizzy.org/BE/0405301.929?utm_source=export&amp;utm_medium=lists_xlsx</t>
  </si>
  <si>
    <t>Verguts</t>
  </si>
  <si>
    <t>ann.verguts@vinci-energies.com</t>
  </si>
  <si>
    <t>be.linkedin.com/in/ann-verguts-63a889114</t>
  </si>
  <si>
    <t>www.vinci-energies.be</t>
  </si>
  <si>
    <t>app.bizzy.org/BE/0402031.346?utm_source=export&amp;utm_medium=lists_xlsx</t>
  </si>
  <si>
    <t>Piron</t>
  </si>
  <si>
    <t>stephanie.piron@tabaknatie.be</t>
  </si>
  <si>
    <t>be.linkedin.com/in/stephaniepiron</t>
  </si>
  <si>
    <t>tabaknatie.be</t>
  </si>
  <si>
    <t>app.bizzy.org/BE/0445944.632?utm_source=export&amp;utm_medium=lists_xlsx</t>
  </si>
  <si>
    <t>cornelis@krinkels.be</t>
  </si>
  <si>
    <t>be.linkedin.com/in/stefaniecornelis</t>
  </si>
  <si>
    <t>www.krinkels.be</t>
  </si>
  <si>
    <t>app.bizzy.org/BE/0821547.933?utm_source=export&amp;utm_medium=lists_xlsx</t>
  </si>
  <si>
    <t>Henderickx</t>
  </si>
  <si>
    <t>elke.henderickx@idewe.be</t>
  </si>
  <si>
    <t>be.linkedin.com/in/elke-henderickx-13520a4</t>
  </si>
  <si>
    <t>IDEWE - Externe dienst voor Preventie en Bescherming op het werk</t>
  </si>
  <si>
    <t>Verenigingen</t>
  </si>
  <si>
    <t>0409.862.612</t>
  </si>
  <si>
    <t>BE0409.862.612</t>
  </si>
  <si>
    <t>www.idewe.be</t>
  </si>
  <si>
    <t>+32 16 39 04 11</t>
  </si>
  <si>
    <t>app.bizzy.org/BE/0409862.612?utm_source=export&amp;utm_medium=lists_xlsx</t>
  </si>
  <si>
    <t>Luna</t>
  </si>
  <si>
    <t>Daenen</t>
  </si>
  <si>
    <t>luna.daenen@arvesta.eu</t>
  </si>
  <si>
    <t>be.linkedin.com/in/luna-daenen-816ba6150</t>
  </si>
  <si>
    <t>arvesta.eu/</t>
  </si>
  <si>
    <t>app.bizzy.org/BE/0734562.390?utm_source=export&amp;utm_medium=lists_xlsx</t>
  </si>
  <si>
    <t>Joëlle</t>
  </si>
  <si>
    <t>Delmarcelle</t>
  </si>
  <si>
    <t>joelle.delmarcelle@wolterskluwer.com</t>
  </si>
  <si>
    <t>be.linkedin.com/in/joelle-delmarcelle-724341b</t>
  </si>
  <si>
    <t>www.wolterskluwer.com/nl-be</t>
  </si>
  <si>
    <t>app.bizzy.org/BE/0405772.873?utm_source=export&amp;utm_medium=lists_xlsx</t>
  </si>
  <si>
    <t>kurt.de.ridder@distrilog.be</t>
  </si>
  <si>
    <t>be.linkedin.com/in/kurt-de-ridder-72150a14</t>
  </si>
  <si>
    <t>HR manager/director ad interim</t>
  </si>
  <si>
    <t>Manager / Lead, Head / Director</t>
  </si>
  <si>
    <t>www.distrilog.be</t>
  </si>
  <si>
    <t>app.bizzy.org/BE/0453910.807?utm_source=export&amp;utm_medium=lists_xlsx</t>
  </si>
  <si>
    <t>Senne</t>
  </si>
  <si>
    <t>Desmadryl</t>
  </si>
  <si>
    <t>senne.desmadryl@scioteq.com</t>
  </si>
  <si>
    <t>be.linkedin.com/in/senne-desmadryl</t>
  </si>
  <si>
    <t>www.scioteq.com</t>
  </si>
  <si>
    <t>app.bizzy.org/BE/0565983.518?utm_source=export&amp;utm_medium=lists_xlsx</t>
  </si>
  <si>
    <t>Britt</t>
  </si>
  <si>
    <t>De Pauw</t>
  </si>
  <si>
    <t>britt.depauw@bmb-bouwmaterialen.be</t>
  </si>
  <si>
    <t>be.linkedin.com/in/britt-de-pauw-24426845</t>
  </si>
  <si>
    <t>www.bmb-bouwmaterialen.be</t>
  </si>
  <si>
    <t>app.bizzy.org/BE/0421683.744?utm_source=export&amp;utm_medium=lists_xlsx</t>
  </si>
  <si>
    <t>Goris</t>
  </si>
  <si>
    <t>sarah.goris@astrasweets.com</t>
  </si>
  <si>
    <t>be.linkedin.com/in/sarah-goris-22302674</t>
  </si>
  <si>
    <t>HR Business Partner Operations</t>
  </si>
  <si>
    <t>www.astrasweets.com</t>
  </si>
  <si>
    <t>app.bizzy.org/BE/0432549.427?utm_source=export&amp;utm_medium=lists_xlsx</t>
  </si>
  <si>
    <t>Dereu</t>
  </si>
  <si>
    <t>julie@vanmoer.com</t>
  </si>
  <si>
    <t>be.linkedin.com/in/julie-de-reu-297874104</t>
  </si>
  <si>
    <t>www.vanmoer.com/</t>
  </si>
  <si>
    <t>app.bizzy.org/BE/0466169.330?utm_source=export&amp;utm_medium=lists_xlsx</t>
  </si>
  <si>
    <t>Parent</t>
  </si>
  <si>
    <t>karine.parent@sibelco.com</t>
  </si>
  <si>
    <t>be.linkedin.com/in/karine-parent-aa58b223</t>
  </si>
  <si>
    <t>Rekrutering, Payroll / Verloning en voordelen, Opleiding en ontwikkeling, Human resources</t>
  </si>
  <si>
    <t>www.sibelco.com</t>
  </si>
  <si>
    <t>app.bizzy.org/BE/0404679.941?utm_source=export&amp;utm_medium=lists_xlsx</t>
  </si>
  <si>
    <t>Vlecken</t>
  </si>
  <si>
    <t>veerle.vlecken@honeywell.com</t>
  </si>
  <si>
    <t>be.linkedin.com/in/veerle-vlecken-b0b101170</t>
  </si>
  <si>
    <t>HR manager</t>
  </si>
  <si>
    <t>www.honeywell.com</t>
  </si>
  <si>
    <t>app.bizzy.org/BE/0402220.891?utm_source=export&amp;utm_medium=lists_xlsx</t>
  </si>
  <si>
    <t>Miguel</t>
  </si>
  <si>
    <t>Vanden Eynde</t>
  </si>
  <si>
    <t>vm@bosch.com</t>
  </si>
  <si>
    <t>be.linkedin.com/in/miguel-vanden-eynde-a51b4243</t>
  </si>
  <si>
    <t>www.bosch.be</t>
  </si>
  <si>
    <t>app.bizzy.org/BE/0407251.926?utm_source=export&amp;utm_medium=lists_xlsx</t>
  </si>
  <si>
    <t>Van den Troost</t>
  </si>
  <si>
    <t>lvan@unilin.com</t>
  </si>
  <si>
    <t>be.linkedin.com/in/lies-van-den-troost-719a93b3</t>
  </si>
  <si>
    <t>unilin.com</t>
  </si>
  <si>
    <t>app.bizzy.org/BE/0459510.180?utm_source=export&amp;utm_medium=lists_xlsx</t>
  </si>
  <si>
    <t>Degrande</t>
  </si>
  <si>
    <t>nadine.degrande@kbc.be</t>
  </si>
  <si>
    <t>be.linkedin.com/in/nadine-degrande-182b794</t>
  </si>
  <si>
    <t>Senior HR Business Partner</t>
  </si>
  <si>
    <t>Senior, Partner</t>
  </si>
  <si>
    <t>www.kbc.be</t>
  </si>
  <si>
    <t>app.bizzy.org/BE/0403227.515?utm_source=export&amp;utm_medium=lists_xlsx</t>
  </si>
  <si>
    <t>be.linkedin.com/in/katrien-vandeput-88a23528</t>
  </si>
  <si>
    <t>www.ypto.be</t>
  </si>
  <si>
    <t>app.bizzy.org/BE/0821220.410?utm_source=export&amp;utm_medium=lists_xlsx</t>
  </si>
  <si>
    <t>Frenay</t>
  </si>
  <si>
    <t>yves.frenay@punchpowertrain.com</t>
  </si>
  <si>
    <t>be.linkedin.com/in/yves-frenay-9576a21</t>
  </si>
  <si>
    <t>punchpowertrain.com</t>
  </si>
  <si>
    <t>app.bizzy.org/BE/0754561.218?utm_source=export&amp;utm_medium=lists_xlsx</t>
  </si>
  <si>
    <t>Björn</t>
  </si>
  <si>
    <t>bjorn.slegers@lunchgarden.be</t>
  </si>
  <si>
    <t>be.linkedin.com/in/bjornslegers</t>
  </si>
  <si>
    <t>www.lunchgarden.be/</t>
  </si>
  <si>
    <t>app.bizzy.org/BE/0447668.559?utm_source=export&amp;utm_medium=lists_xlsx</t>
  </si>
  <si>
    <t>wendy.dijck@schindler.com</t>
  </si>
  <si>
    <t>be.linkedin.com/in/wendy-van-dijck-2631349</t>
  </si>
  <si>
    <t>www.schindler.com</t>
  </si>
  <si>
    <t>app.bizzy.org/BE/0416481.673?utm_source=export&amp;utm_medium=lists_xlsx</t>
  </si>
  <si>
    <t>Coomans</t>
  </si>
  <si>
    <t>julie.coomans@mediafin.be</t>
  </si>
  <si>
    <t>be.linkedin.com/in/juliecoomans</t>
  </si>
  <si>
    <t>www.mediafin.be</t>
  </si>
  <si>
    <t>app.bizzy.org/BE/0404800.301?utm_source=export&amp;utm_medium=lists_xlsx</t>
  </si>
  <si>
    <t>Frederique</t>
  </si>
  <si>
    <t>Nelissen</t>
  </si>
  <si>
    <t>frederique.nelissen@aviapartner.aero</t>
  </si>
  <si>
    <t>be.linkedin.com/in/frederiquenelissen</t>
  </si>
  <si>
    <t>aviapartner.aero</t>
  </si>
  <si>
    <t>app.bizzy.org/BE/0404529.392?utm_source=export&amp;utm_medium=lists_xlsx</t>
  </si>
  <si>
    <t>Lamberigts</t>
  </si>
  <si>
    <t>kathleen.lamberigts@cipalschaubroeck.be</t>
  </si>
  <si>
    <t>be.linkedin.com/in/kathleen-lamberigts</t>
  </si>
  <si>
    <t>www.cipalschaubroeck.be</t>
  </si>
  <si>
    <t>app.bizzy.org/BE/0664474.051?utm_source=export&amp;utm_medium=lists_xlsx</t>
  </si>
  <si>
    <t>Gino</t>
  </si>
  <si>
    <t>Couvreur</t>
  </si>
  <si>
    <t>gino.couvreur@bel-bo.be</t>
  </si>
  <si>
    <t>be.linkedin.com/in/gino-couvreur-55b1b35</t>
  </si>
  <si>
    <t>bel-bo.be</t>
  </si>
  <si>
    <t>app.bizzy.org/BE/0441904.977?utm_source=export&amp;utm_medium=lists_xlsx</t>
  </si>
  <si>
    <t>Vandelaer</t>
  </si>
  <si>
    <t>olivier@engie.be</t>
  </si>
  <si>
    <t>be.linkedin.com/in/olivierv</t>
  </si>
  <si>
    <t>Chief HR (CHRO) and Chief Information Officer (CIO) Research &amp; Innovation</t>
  </si>
  <si>
    <t>Cyberbeveiliging, Innovatie en digitale transformatie, Projectmanagement, Cloud Engineering, C-Suite</t>
  </si>
  <si>
    <t>engie.be</t>
  </si>
  <si>
    <t>app.bizzy.org/BE/0442100.363?utm_source=export&amp;utm_medium=lists_xlsx</t>
  </si>
  <si>
    <t>Hind</t>
  </si>
  <si>
    <t>El Mourabit</t>
  </si>
  <si>
    <t>hind.el.mourabit@hansanders.be</t>
  </si>
  <si>
    <t>be.linkedin.com/in/hind-el-mourabit-a9763618</t>
  </si>
  <si>
    <t>www.hansanders.be</t>
  </si>
  <si>
    <t>app.bizzy.org/BE/0879138.021?utm_source=export&amp;utm_medium=lists_xlsx</t>
  </si>
  <si>
    <t>Fierens</t>
  </si>
  <si>
    <t>jolien.fierens@vinci-energies.com</t>
  </si>
  <si>
    <t>be.linkedin.com/in/jolien-fierens-3aa421168</t>
  </si>
  <si>
    <t>HR-business partner West- en Oost</t>
  </si>
  <si>
    <t>www.vinci-facilities.be</t>
  </si>
  <si>
    <t>app.bizzy.org/BE/0508450.838?utm_source=export&amp;utm_medium=lists_xlsx</t>
  </si>
  <si>
    <t>Feryn</t>
  </si>
  <si>
    <t>feryn@decat.be</t>
  </si>
  <si>
    <t>be.linkedin.com/in/evelien-feryn</t>
  </si>
  <si>
    <t>www.decat.be</t>
  </si>
  <si>
    <t>app.bizzy.org/BE/0416245.806?utm_source=export&amp;utm_medium=lists_xlsx</t>
  </si>
  <si>
    <t>elien.bogaerts@vito.be</t>
  </si>
  <si>
    <t>be.linkedin.com/in/elien-bogaerts</t>
  </si>
  <si>
    <t>vito.be</t>
  </si>
  <si>
    <t>app.bizzy.org/BE/0244195.916?utm_source=export&amp;utm_medium=lists_xlsx</t>
  </si>
  <si>
    <t>Imely</t>
  </si>
  <si>
    <t>Grillet</t>
  </si>
  <si>
    <t>imely.grillet@jci.com</t>
  </si>
  <si>
    <t>be.linkedin.com/in/imelygrillet</t>
  </si>
  <si>
    <t>HR Business Partner, Learning &amp; Development</t>
  </si>
  <si>
    <t>johnsoncontrols.com</t>
  </si>
  <si>
    <t>app.bizzy.org/BE/0402916.521?utm_source=export&amp;utm_medium=lists_xlsx</t>
  </si>
  <si>
    <t>CATHARINE</t>
  </si>
  <si>
    <t>PATTOU</t>
  </si>
  <si>
    <t>catharine@leenbakker.be</t>
  </si>
  <si>
    <t>be.linkedin.com/in/catharine-pattou-5b0547211</t>
  </si>
  <si>
    <t>HUMAN RESOURCES MANAGER</t>
  </si>
  <si>
    <t>leenbakker.be</t>
  </si>
  <si>
    <t>app.bizzy.org/BE/0427448.514?utm_source=export&amp;utm_medium=lists_xlsx</t>
  </si>
  <si>
    <t>Ruben</t>
  </si>
  <si>
    <t>Van Leeuwe</t>
  </si>
  <si>
    <t>ruben.van.leeuwe@azzeno.be</t>
  </si>
  <si>
    <t>be.linkedin.com/in/ruben-van-leeuwe-b9a27141</t>
  </si>
  <si>
    <t>AZ ZENO</t>
  </si>
  <si>
    <t>0410.123.819</t>
  </si>
  <si>
    <t>BE0410.123.819</t>
  </si>
  <si>
    <t>azzeno.be</t>
  </si>
  <si>
    <t>+32 50 53 30 00</t>
  </si>
  <si>
    <t>app.bizzy.org/BE/0410123.819?utm_source=export&amp;utm_medium=lists_xlsx</t>
  </si>
  <si>
    <t>sally.bal@axi.be</t>
  </si>
  <si>
    <t>be.linkedin.com/in/sally-bal-b44a07a8</t>
  </si>
  <si>
    <t>www.axi.be</t>
  </si>
  <si>
    <t>app.bizzy.org/BE/0407653.980?utm_source=export&amp;utm_medium=lists_xlsx</t>
  </si>
  <si>
    <t>Rochtus</t>
  </si>
  <si>
    <t>anneleen.rochtus@dentius.be</t>
  </si>
  <si>
    <t>be.linkedin.com/in/anneleen-rochtus-078a449a</t>
  </si>
  <si>
    <t>dentius.be</t>
  </si>
  <si>
    <t>app.bizzy.org/BE/0521880.388?utm_source=export&amp;utm_medium=lists_xlsx</t>
  </si>
  <si>
    <t>Carlino</t>
  </si>
  <si>
    <t>sabine.carlino@catalent.com</t>
  </si>
  <si>
    <t>be.linkedin.com/in/sabine-carlino-0464757</t>
  </si>
  <si>
    <t>HR Director, Belgium</t>
  </si>
  <si>
    <t>www.catalent.com/our-locations/europe/brussels-belgium/</t>
  </si>
  <si>
    <t>app.bizzy.org/BE/0465935.738?utm_source=export&amp;utm_medium=lists_xlsx</t>
  </si>
  <si>
    <t>Moon</t>
  </si>
  <si>
    <t>moon.vanneste@belgan.com</t>
  </si>
  <si>
    <t>be.linkedin.com/in/moon-vanneste</t>
  </si>
  <si>
    <t>Experienced HR Business Partner</t>
  </si>
  <si>
    <t>www.belgan.com</t>
  </si>
  <si>
    <t>app.bizzy.org/BE/0477511.994?utm_source=export&amp;utm_medium=lists_xlsx</t>
  </si>
  <si>
    <t>florence.cornelis@bdo.be</t>
  </si>
  <si>
    <t>be.linkedin.com/in/florence-cornélis-91187a36</t>
  </si>
  <si>
    <t>BDO  ADVISORY</t>
  </si>
  <si>
    <t>0459.910.454</t>
  </si>
  <si>
    <t>BE0459.910.454</t>
  </si>
  <si>
    <t>app.bizzy.org/BE/0459910.454?utm_source=export&amp;utm_medium=lists_xlsx</t>
  </si>
  <si>
    <t>be.linkedin.com/in/lucdebodt</t>
  </si>
  <si>
    <t>www.ae.be</t>
  </si>
  <si>
    <t>app.bizzy.org/BE/0466550.303?utm_source=export&amp;utm_medium=lists_xlsx</t>
  </si>
  <si>
    <t>Valérie</t>
  </si>
  <si>
    <t>Lentacker</t>
  </si>
  <si>
    <t>valerie.lentacker@jandenul.com</t>
  </si>
  <si>
    <t>be.linkedin.com/in/valérie-lentacker-982562111</t>
  </si>
  <si>
    <t>Jan De Nul Dredging</t>
  </si>
  <si>
    <t>Baggerwerken - Bouw - Waterbouw</t>
  </si>
  <si>
    <t>0419.146.797</t>
  </si>
  <si>
    <t>BE0419.146.797</t>
  </si>
  <si>
    <t>jandenul.com</t>
  </si>
  <si>
    <t>app.bizzy.org/BE/0419146.797?utm_source=export&amp;utm_medium=lists_xlsx</t>
  </si>
  <si>
    <t>Vangeenberghe</t>
  </si>
  <si>
    <t>kim.vangeenberghe@corilus.be</t>
  </si>
  <si>
    <t>be.linkedin.com/in/kimvangeenberghe</t>
  </si>
  <si>
    <t>www.corilus.be</t>
  </si>
  <si>
    <t>app.bizzy.org/BE/0428555.896?utm_source=export&amp;utm_medium=lists_xlsx</t>
  </si>
  <si>
    <t>Larissa</t>
  </si>
  <si>
    <t>Franck</t>
  </si>
  <si>
    <t>larissa.franck@iodigital.com</t>
  </si>
  <si>
    <t>be.linkedin.com/in/larissafranck</t>
  </si>
  <si>
    <t>HR Director Belgium</t>
  </si>
  <si>
    <t>www.iodigital.com</t>
  </si>
  <si>
    <t>app.bizzy.org/BE/0861085.232?utm_source=export&amp;utm_medium=lists_xlsx</t>
  </si>
  <si>
    <t>Surkijn</t>
  </si>
  <si>
    <t>annelies.surkijn@24plus.be</t>
  </si>
  <si>
    <t>be.linkedin.com/in/annelies-surkijn-8bba3223</t>
  </si>
  <si>
    <t>www.24plus.be</t>
  </si>
  <si>
    <t>app.bizzy.org/BE/0895810.836?utm_source=export&amp;utm_medium=lists_xlsx</t>
  </si>
  <si>
    <t>Quivreux</t>
  </si>
  <si>
    <t>veerle.quivreux@vib.be</t>
  </si>
  <si>
    <t>be.linkedin.com/in/veerle-quivreux-20437a14</t>
  </si>
  <si>
    <t>Human Resources Manager</t>
  </si>
  <si>
    <t>vib.be</t>
  </si>
  <si>
    <t>app.bizzy.org/BE/0456343.923?utm_source=export&amp;utm_medium=lists_xlsx</t>
  </si>
  <si>
    <t>Zoé</t>
  </si>
  <si>
    <t>Cohn</t>
  </si>
  <si>
    <t>zoe.cohn@cesi.be</t>
  </si>
  <si>
    <t>be.linkedin.com/in/zoé-cohn-5b5a2199</t>
  </si>
  <si>
    <t>CESI</t>
  </si>
  <si>
    <t>0409.122.442</t>
  </si>
  <si>
    <t>BE0409.122.442</t>
  </si>
  <si>
    <t>www.cesi.be</t>
  </si>
  <si>
    <t>+32 2 771 00 25</t>
  </si>
  <si>
    <t>app.bizzy.org/BE/0409122.442?utm_source=export&amp;utm_medium=lists_xlsx</t>
  </si>
  <si>
    <t>Saar</t>
  </si>
  <si>
    <t>saar.peeters@houseoftalents.be</t>
  </si>
  <si>
    <t>be.linkedin.com/in/saarpeeters</t>
  </si>
  <si>
    <t>www.houseoftalents.be</t>
  </si>
  <si>
    <t>app.bizzy.org/BE/0456077.469?utm_source=export&amp;utm_medium=lists_xlsx</t>
  </si>
  <si>
    <t>Fien</t>
  </si>
  <si>
    <t>Dieussaert</t>
  </si>
  <si>
    <t>fien.dieussaert@wgkwvl.be</t>
  </si>
  <si>
    <t>be.linkedin.com/in/fien-dieussaert-52bb0a8b</t>
  </si>
  <si>
    <t>Wit-Gele-Kruis Vlaams-Brabant</t>
  </si>
  <si>
    <t>Verenigingen - Verpleeghuizen</t>
  </si>
  <si>
    <t>0458.516.129</t>
  </si>
  <si>
    <t>BE0458.516.129</t>
  </si>
  <si>
    <t>www.witgelekruis.be</t>
  </si>
  <si>
    <t>+32 14 24 24 20</t>
  </si>
  <si>
    <t>app.bizzy.org/BE/0458516.129?utm_source=export&amp;utm_medium=lists_xlsx</t>
  </si>
  <si>
    <t>Oris</t>
  </si>
  <si>
    <t>sarah.oris@armonea.be</t>
  </si>
  <si>
    <t>be.linkedin.com/in/sarahoris</t>
  </si>
  <si>
    <t>app.bizzy.org/BE/0442694.142?utm_source=export&amp;utm_medium=lists_xlsx</t>
  </si>
  <si>
    <t>Niki</t>
  </si>
  <si>
    <t>niki.deschepper@nektari.be</t>
  </si>
  <si>
    <t>be.linkedin.com/in/niki-de-schepper-223a0413</t>
  </si>
  <si>
    <t>NEKTARI</t>
  </si>
  <si>
    <t>0407.231.239</t>
  </si>
  <si>
    <t>BE0407.231.239</t>
  </si>
  <si>
    <t>www.nektari.be</t>
  </si>
  <si>
    <t>+32 3 500 00 64</t>
  </si>
  <si>
    <t>app.bizzy.org/BE/0407231.239?utm_source=export&amp;utm_medium=lists_xlsx</t>
  </si>
  <si>
    <t>Patry</t>
  </si>
  <si>
    <t>an.patry@mpi-oosterlo.be</t>
  </si>
  <si>
    <t>be.linkedin.com/in/an-patry</t>
  </si>
  <si>
    <t>MPI Oosterlo</t>
  </si>
  <si>
    <t>0414.326.293</t>
  </si>
  <si>
    <t>BE0414.326.293</t>
  </si>
  <si>
    <t>www.mpi-oosterlo.be</t>
  </si>
  <si>
    <t>+32 14 86 11 40</t>
  </si>
  <si>
    <t>app.bizzy.org/BE/0414326.293?utm_source=export&amp;utm_medium=lists_xlsx</t>
  </si>
  <si>
    <t>Rutger</t>
  </si>
  <si>
    <t>joris@huntsman.com</t>
  </si>
  <si>
    <t>be.linkedin.com/in/rutger-joris-0933887</t>
  </si>
  <si>
    <t>HR Manager Belgium</t>
  </si>
  <si>
    <t>www.huntsman.com/</t>
  </si>
  <si>
    <t>app.bizzy.org/BE/0468807.829?utm_source=export&amp;utm_medium=lists_xlsx</t>
  </si>
  <si>
    <t>evan@eneco.be</t>
  </si>
  <si>
    <t>be.linkedin.com/in/elinevanharck</t>
  </si>
  <si>
    <t>eneco.be</t>
  </si>
  <si>
    <t>(leeg)</t>
  </si>
  <si>
    <t>app.bizzy.org/BE/0683948.879?utm_source=export&amp;utm_medium=lists_xlsx</t>
  </si>
  <si>
    <t>Omaira</t>
  </si>
  <si>
    <t>omartens@microsoft.com</t>
  </si>
  <si>
    <t>be.linkedin.com/in/omairamartens</t>
  </si>
  <si>
    <t>HR Manager | Western Europe</t>
  </si>
  <si>
    <t>www.microsoft.com</t>
  </si>
  <si>
    <t>app.bizzy.org/BE/0437910.359?utm_source=export&amp;utm_medium=lists_xlsx</t>
  </si>
  <si>
    <t>Marilisa</t>
  </si>
  <si>
    <t>Bet</t>
  </si>
  <si>
    <t>marilisa.bet@vynova-group.com</t>
  </si>
  <si>
    <t>be.linkedin.com/in/marilisa-bet-b3932819</t>
  </si>
  <si>
    <t>www.vynova-group.com</t>
  </si>
  <si>
    <t>app.bizzy.org/BE/0415505.042?utm_source=export&amp;utm_medium=lists_xlsx</t>
  </si>
  <si>
    <t>Buzás</t>
  </si>
  <si>
    <t>alexandra.buzas@melexis.com</t>
  </si>
  <si>
    <t>be.linkedin.com/in/alexandra-buzás-17ba47184</t>
  </si>
  <si>
    <t>melexis.com</t>
  </si>
  <si>
    <t>app.bizzy.org/BE/0467222.076?utm_source=export&amp;utm_medium=lists_xlsx</t>
  </si>
  <si>
    <t>Andréa</t>
  </si>
  <si>
    <t>Baetens</t>
  </si>
  <si>
    <t>andrea.baetens@hedinautomotive.be</t>
  </si>
  <si>
    <t>be.linkedin.com/in/andreabaetens</t>
  </si>
  <si>
    <t>www.hedinautomotive.be</t>
  </si>
  <si>
    <t>app.bizzy.org/BE/0740526.506?utm_source=export&amp;utm_medium=lists_xlsx</t>
  </si>
  <si>
    <t>Vanweddingen</t>
  </si>
  <si>
    <t>anne.vanweddingen@hubo.be</t>
  </si>
  <si>
    <t>be.linkedin.com/in/anne-vanweddingen-5aa44314</t>
  </si>
  <si>
    <t>www.hubo.be</t>
  </si>
  <si>
    <t>app.bizzy.org/BE/0411982.457?utm_source=export&amp;utm_medium=lists_xlsx</t>
  </si>
  <si>
    <t>Jasmine</t>
  </si>
  <si>
    <t>Piessens</t>
  </si>
  <si>
    <t>jasmine.piessens@vpkgroup.com</t>
  </si>
  <si>
    <t>be.linkedin.com/in/jasmine-piessens-70a82a99</t>
  </si>
  <si>
    <t>vpkgroup.com</t>
  </si>
  <si>
    <t>app.bizzy.org/BE/0454520.026?utm_source=export&amp;utm_medium=lists_xlsx</t>
  </si>
  <si>
    <t>Werner</t>
  </si>
  <si>
    <t>Keeris</t>
  </si>
  <si>
    <t>werner.keeris@aon.be</t>
  </si>
  <si>
    <t>be.linkedin.com/in/werner-keeris</t>
  </si>
  <si>
    <t>www.aon.be</t>
  </si>
  <si>
    <t>app.bizzy.org/BE/0426531.863?utm_source=export&amp;utm_medium=lists_xlsx</t>
  </si>
  <si>
    <t>Willaert</t>
  </si>
  <si>
    <t>lieven.willaert@storaenso.com</t>
  </si>
  <si>
    <t>be.linkedin.com/in/lieven-willaert-3b59b03a</t>
  </si>
  <si>
    <t>app.bizzy.org/BE/0417331.909?utm_source=export&amp;utm_medium=lists_xlsx</t>
  </si>
  <si>
    <t>Stockbroeckx</t>
  </si>
  <si>
    <t>myriam.stockbroeckx@siemens.com</t>
  </si>
  <si>
    <t>be.linkedin.com/in/myriam-stockbroeckx-180576</t>
  </si>
  <si>
    <t>HR Business Partner Smart Infrastructure</t>
  </si>
  <si>
    <t>Human resources, Facilitair en vastgoedbeheer</t>
  </si>
  <si>
    <t>www.siemens.com</t>
  </si>
  <si>
    <t>app.bizzy.org/BE/0428295.877?utm_source=export&amp;utm_medium=lists_xlsx</t>
  </si>
  <si>
    <t>Hoenraet</t>
  </si>
  <si>
    <t>christine.hoenraet@vandevelde.eu</t>
  </si>
  <si>
    <t>be.linkedin.com/in/christine-hoenraet</t>
  </si>
  <si>
    <t>www.vandevelde.eu</t>
  </si>
  <si>
    <t>app.bizzy.org/BE/0448746.744?utm_source=export&amp;utm_medium=lists_xlsx</t>
  </si>
  <si>
    <t>veerle.desmet@amcor.com</t>
  </si>
  <si>
    <t>be.linkedin.com/in/veerle-de-smet-11681093</t>
  </si>
  <si>
    <t>app.bizzy.org/BE/0403526.730?utm_source=export&amp;utm_medium=lists_xlsx</t>
  </si>
  <si>
    <t>Anna</t>
  </si>
  <si>
    <t>Rubbens</t>
  </si>
  <si>
    <t>anna@dfds.com</t>
  </si>
  <si>
    <t>be.linkedin.com/in/anna-rubbens-9663026</t>
  </si>
  <si>
    <t>www.dfds.com/</t>
  </si>
  <si>
    <t>app.bizzy.org/BE/0442647.523?utm_source=export&amp;utm_medium=lists_xlsx</t>
  </si>
  <si>
    <t>Ceuppens</t>
  </si>
  <si>
    <t>elke.ceuppens@akzonobel.com</t>
  </si>
  <si>
    <t>be.linkedin.com/in/elke-ceuppens-2825a56</t>
  </si>
  <si>
    <t>HR Manager Belgie</t>
  </si>
  <si>
    <t>www.akzonobel.com</t>
  </si>
  <si>
    <t>app.bizzy.org/BE/0405746.050?utm_source=export&amp;utm_medium=lists_xlsx</t>
  </si>
  <si>
    <t>WHITWORTH</t>
  </si>
  <si>
    <t>lisa.whitworth@dssmith.com</t>
  </si>
  <si>
    <t>be.linkedin.com/in/lisa-whitworth-753ab661</t>
  </si>
  <si>
    <t>www.dssmith.com</t>
  </si>
  <si>
    <t>app.bizzy.org/BE/0436442.095?utm_source=export&amp;utm_medium=lists_xlsx</t>
  </si>
  <si>
    <t>Clijsters</t>
  </si>
  <si>
    <t>lotte@lapperre.be</t>
  </si>
  <si>
    <t>be.linkedin.com/in/lotte-clijsters-35220770</t>
  </si>
  <si>
    <t>HR Director Sonova Retail BeLux</t>
  </si>
  <si>
    <t>www.lapperre.be</t>
  </si>
  <si>
    <t>app.bizzy.org/BE/0403020.251?utm_source=export&amp;utm_medium=lists_xlsx</t>
  </si>
  <si>
    <t>fanny.klein@auto5.be</t>
  </si>
  <si>
    <t>be.linkedin.com/in/fanny-klein-95520488</t>
  </si>
  <si>
    <t>www.auto5.be/</t>
  </si>
  <si>
    <t>app.bizzy.org/BE/0447265.812?utm_source=export&amp;utm_medium=lists_xlsx</t>
  </si>
  <si>
    <t>Colignon</t>
  </si>
  <si>
    <t>alice.colignon@moore.be</t>
  </si>
  <si>
    <t>be.linkedin.com/in/alicecolignon</t>
  </si>
  <si>
    <t>www.moore.be</t>
  </si>
  <si>
    <t>app.bizzy.org/BE/0451657.041?utm_source=export&amp;utm_medium=lists_xlsx</t>
  </si>
  <si>
    <t>Kristof</t>
  </si>
  <si>
    <t>Truyens</t>
  </si>
  <si>
    <t>kristof.truyens@biobestgroup.com</t>
  </si>
  <si>
    <t>be.linkedin.com/in/kristoftruyens</t>
  </si>
  <si>
    <t>Bioengineering, Chemical Engineering, Onderzoek en ontwikkeling</t>
  </si>
  <si>
    <t>www.biobestgroup.com</t>
  </si>
  <si>
    <t>app.bizzy.org/BE/0893948.337?utm_source=export&amp;utm_medium=lists_xlsx</t>
  </si>
  <si>
    <t>Marischal</t>
  </si>
  <si>
    <t>an@deutschebahn.com</t>
  </si>
  <si>
    <t>be.linkedin.com/in/an-marischal-b021105a</t>
  </si>
  <si>
    <t>wisselvanspoor.be</t>
  </si>
  <si>
    <t>app.bizzy.org/BE/0831406.596?utm_source=export&amp;utm_medium=lists_xlsx</t>
  </si>
  <si>
    <t>Kati</t>
  </si>
  <si>
    <t>Devos</t>
  </si>
  <si>
    <t>kati.devos@waterleau.com</t>
  </si>
  <si>
    <t>be.linkedin.com/in/kati-devos-93792019</t>
  </si>
  <si>
    <t>www.waterleau.com/</t>
  </si>
  <si>
    <t>app.bizzy.org/BE/0473254.189?utm_source=export&amp;utm_medium=lists_xlsx</t>
  </si>
  <si>
    <t>Carine</t>
  </si>
  <si>
    <t>Smet</t>
  </si>
  <si>
    <t>carine@elcompanies.com</t>
  </si>
  <si>
    <t>be.linkedin.com/in/carine-smet-84892a6</t>
  </si>
  <si>
    <t>Senior HR Business Partner Benelux</t>
  </si>
  <si>
    <t>elcompanies.com</t>
  </si>
  <si>
    <t>app.bizzy.org/BE/0403769.032?utm_source=export&amp;utm_medium=lists_xlsx</t>
  </si>
  <si>
    <t>inge.bauwens@cummins.com</t>
  </si>
  <si>
    <t>be.linkedin.com/in/ingebauwens</t>
  </si>
  <si>
    <t>cummins.com</t>
  </si>
  <si>
    <t>app.bizzy.org/BE/0428096.632?utm_source=export&amp;utm_medium=lists_xlsx</t>
  </si>
  <si>
    <t>Eniko</t>
  </si>
  <si>
    <t>Dr. Fodor</t>
  </si>
  <si>
    <t>dr@tcs.com</t>
  </si>
  <si>
    <t>be.linkedin.com/in/eniko-dr-fodor-a9979a197</t>
  </si>
  <si>
    <t>tcs.com</t>
  </si>
  <si>
    <t>app.bizzy.org/BE/0446780.020?utm_source=export&amp;utm_medium=lists_xlsx</t>
  </si>
  <si>
    <t>carla.georges@radissonhotels.com</t>
  </si>
  <si>
    <t>be.linkedin.com/in/carla-georges-a350012</t>
  </si>
  <si>
    <t>Senior HR Business Partner for Belgium</t>
  </si>
  <si>
    <t>radissonhotels.com</t>
  </si>
  <si>
    <t>app.bizzy.org/BE/0442832.318?utm_source=export&amp;utm_medium=lists_xlsx</t>
  </si>
  <si>
    <t>Verrydt</t>
  </si>
  <si>
    <t>sanne.verrydt@jumbo.com</t>
  </si>
  <si>
    <t>be.linkedin.com/in/sanne-verrydt-a258a981</t>
  </si>
  <si>
    <t>www.jumbo.com/</t>
  </si>
  <si>
    <t>app.bizzy.org/BE/0697798.994?utm_source=export&amp;utm_medium=lists_xlsx</t>
  </si>
  <si>
    <t>Vandeperre</t>
  </si>
  <si>
    <t>saskia.vandeperre@premiumsoundsolutions.com</t>
  </si>
  <si>
    <t>be.linkedin.com/in/saskia-vandeperre-33b46542</t>
  </si>
  <si>
    <t>premiumsoundsolutions.com</t>
  </si>
  <si>
    <t>app.bizzy.org/BE/0884161.532?utm_source=export&amp;utm_medium=lists_xlsx</t>
  </si>
  <si>
    <t>jan.mertens@suez.com</t>
  </si>
  <si>
    <t>be.linkedin.com/in/jan-mertens-6a21a6115</t>
  </si>
  <si>
    <t>HR Manager Compensation&amp;Benefits</t>
  </si>
  <si>
    <t>Payroll / Verloning en voordelen, Human resources, C-Suite</t>
  </si>
  <si>
    <t>www.suez.com</t>
  </si>
  <si>
    <t>app.bizzy.org/BE/0403316.397?utm_source=export&amp;utm_medium=lists_xlsx</t>
  </si>
  <si>
    <t>olivier.vandelaer@engie.com</t>
  </si>
  <si>
    <t>Laboratoire belge de l'Industrie Electrique</t>
  </si>
  <si>
    <t>0400.902.582</t>
  </si>
  <si>
    <t>BE0400.902.582</t>
  </si>
  <si>
    <t>www.engie.com</t>
  </si>
  <si>
    <t>app.bizzy.org/BE/0400902.582?utm_source=export&amp;utm_medium=lists_xlsx</t>
  </si>
  <si>
    <t>Maaike</t>
  </si>
  <si>
    <t>Walraet</t>
  </si>
  <si>
    <t>maaike.walraet@soprabanking.com</t>
  </si>
  <si>
    <t>be.linkedin.com/in/maaike-walraet-85a1b244</t>
  </si>
  <si>
    <t>HR Director BeNeLux</t>
  </si>
  <si>
    <t>soprabanking.com</t>
  </si>
  <si>
    <t>app.bizzy.org/BE/0424307.791?utm_source=export&amp;utm_medium=lists_xlsx</t>
  </si>
  <si>
    <t>D.</t>
  </si>
  <si>
    <t>nathalie@etexgroup.com</t>
  </si>
  <si>
    <t>be.linkedin.com/in/ndutrieux</t>
  </si>
  <si>
    <t>www.etexgroup.com/</t>
  </si>
  <si>
    <t>app.bizzy.org/BE/0459431.788?utm_source=export&amp;utm_medium=lists_xlsx</t>
  </si>
  <si>
    <t>Caron</t>
  </si>
  <si>
    <t>charlotte.caron@businessdecision.be</t>
  </si>
  <si>
    <t>be.linkedin.com/in/charlottecaron/en</t>
  </si>
  <si>
    <t>www.businessdecision.be/</t>
  </si>
  <si>
    <t>app.bizzy.org/BE/0453257.244?utm_source=export&amp;utm_medium=lists_xlsx</t>
  </si>
  <si>
    <t>Staelens</t>
  </si>
  <si>
    <t>pascale.staelens@rentokil-initial.com</t>
  </si>
  <si>
    <t>be.linkedin.com/in/pascale-staelens-617a5316</t>
  </si>
  <si>
    <t>Human Resources Director BELUX</t>
  </si>
  <si>
    <t>www.rentokil-initial.com</t>
  </si>
  <si>
    <t>app.bizzy.org/BE/0407176.306?utm_source=export&amp;utm_medium=lists_xlsx</t>
  </si>
  <si>
    <t>Milena</t>
  </si>
  <si>
    <t>Van Duppen</t>
  </si>
  <si>
    <t>mduppen@water-link.be</t>
  </si>
  <si>
    <t>be.linkedin.com/in/milena-van-duppen-a5a6701ab</t>
  </si>
  <si>
    <t>Legal Manager - HR manager a.i.</t>
  </si>
  <si>
    <t>water-link.be/</t>
  </si>
  <si>
    <t>app.bizzy.org/BE/0204923.881?utm_source=export&amp;utm_medium=lists_xlsx</t>
  </si>
  <si>
    <t>BAKER</t>
  </si>
  <si>
    <t>chris@exxonmobil.com</t>
  </si>
  <si>
    <t>be.linkedin.com/in/chris-baker-56183611</t>
  </si>
  <si>
    <t>www.exxonmobil.be</t>
  </si>
  <si>
    <t>app.bizzy.org/BE/0416375.270?utm_source=export&amp;utm_medium=lists_xlsx</t>
  </si>
  <si>
    <t>Derycke</t>
  </si>
  <si>
    <t>lisa.derycke@colruytgroup.com</t>
  </si>
  <si>
    <t>be.linkedin.com/in/lisa-derycke-6a3b4680</t>
  </si>
  <si>
    <t>HR-manager business partnership</t>
  </si>
  <si>
    <t>www.colruytgroup.com</t>
  </si>
  <si>
    <t>app.bizzy.org/BE/0400378.485?utm_source=export&amp;utm_medium=lists_xlsx</t>
  </si>
  <si>
    <t>Boumans</t>
  </si>
  <si>
    <t>marc.boumans@basf.com</t>
  </si>
  <si>
    <t>be.linkedin.com/in/marc-boumans-a12134a</t>
  </si>
  <si>
    <t>www.basf.com/be</t>
  </si>
  <si>
    <t>app.bizzy.org/BE/0404754.472?utm_source=export&amp;utm_medium=lists_xlsx</t>
  </si>
  <si>
    <t>Grotard</t>
  </si>
  <si>
    <t>nathalie@aperam.com</t>
  </si>
  <si>
    <t>be.linkedin.com/in/nathalie-grotard-73985913</t>
  </si>
  <si>
    <t>www.aperam.com</t>
  </si>
  <si>
    <t>app.bizzy.org/BE/0401277.914?utm_source=export&amp;utm_medium=lists_xlsx</t>
  </si>
  <si>
    <t>De Crom</t>
  </si>
  <si>
    <t>liesbeth.de@aurubis.com</t>
  </si>
  <si>
    <t>be.linkedin.com/in/liesbeth-de-crom-0063188</t>
  </si>
  <si>
    <t>www.aurubis.com/</t>
  </si>
  <si>
    <t>app.bizzy.org/BE/0873533.993?utm_source=export&amp;utm_medium=lists_xlsx</t>
  </si>
  <si>
    <t>patricia.de@conway.be</t>
  </si>
  <si>
    <t>be.linkedin.com/in/patricia-de-wit-045a592a</t>
  </si>
  <si>
    <t>www.conway.be</t>
  </si>
  <si>
    <t>app.bizzy.org/BE/0412070.549?utm_source=export&amp;utm_medium=lists_xlsx</t>
  </si>
  <si>
    <t>evi.reynaert@komatsu.eu</t>
  </si>
  <si>
    <t>be.linkedin.com/in/evireynaert</t>
  </si>
  <si>
    <t>HR Manager with a Sustainability Focus</t>
  </si>
  <si>
    <t>www.komatsu.eu</t>
  </si>
  <si>
    <t>app.bizzy.org/BE/0404968.268?utm_source=export&amp;utm_medium=lists_xlsx</t>
  </si>
  <si>
    <t>Haladyn</t>
  </si>
  <si>
    <t>ingrid@tvh.com</t>
  </si>
  <si>
    <t>be.linkedin.com/in/ingrid-haladyn-28a7913b</t>
  </si>
  <si>
    <t>www.tvhparts.be</t>
  </si>
  <si>
    <t>app.bizzy.org/BE/0425399.042?utm_source=export&amp;utm_medium=lists_xlsx</t>
  </si>
  <si>
    <t>Heyvaert</t>
  </si>
  <si>
    <t>barth@soudal.com</t>
  </si>
  <si>
    <t>be.linkedin.com/in/bart-heyvaert-92035283</t>
  </si>
  <si>
    <t>www.soudal.com</t>
  </si>
  <si>
    <t>app.bizzy.org/BE/0404914.028?utm_source=export&amp;utm_medium=lists_xlsx</t>
  </si>
  <si>
    <t>jo.opdebeeck@belorta.be</t>
  </si>
  <si>
    <t>be.linkedin.com/in/jo-op-de-beeck-67916721b</t>
  </si>
  <si>
    <t>Financieel &amp; HR manager</t>
  </si>
  <si>
    <t>Finance, Accounting</t>
  </si>
  <si>
    <t>belorta.be</t>
  </si>
  <si>
    <t>app.bizzy.org/BE/0848973.395?utm_source=export&amp;utm_medium=lists_xlsx</t>
  </si>
  <si>
    <t>Missotten</t>
  </si>
  <si>
    <t>annelies.missotten@glpg.com</t>
  </si>
  <si>
    <t>be.linkedin.com/in/annelies-missotten-57ba1b6</t>
  </si>
  <si>
    <t>www.glpg.com</t>
  </si>
  <si>
    <t>app.bizzy.org/BE/0466460.429?utm_source=export&amp;utm_medium=lists_xlsx</t>
  </si>
  <si>
    <t>Thant</t>
  </si>
  <si>
    <t>emilie.thant@evonik.com</t>
  </si>
  <si>
    <t>be.linkedin.com/in/emilie-thant-15448140</t>
  </si>
  <si>
    <t>HR-manager</t>
  </si>
  <si>
    <t>corporate.evonik.be</t>
  </si>
  <si>
    <t>app.bizzy.org/BE/0406183.144?utm_source=export&amp;utm_medium=lists_xlsx</t>
  </si>
  <si>
    <t>Hendrickx</t>
  </si>
  <si>
    <t>he@deloitte.com</t>
  </si>
  <si>
    <t>be.linkedin.com/in/ellen-hendrickx-b0a97944</t>
  </si>
  <si>
    <t>www2.deloitte.com/</t>
  </si>
  <si>
    <t>app.bizzy.org/BE/0474429.572?utm_source=export&amp;utm_medium=lists_xlsx</t>
  </si>
  <si>
    <t>Gio</t>
  </si>
  <si>
    <t>Demeersseman</t>
  </si>
  <si>
    <t>gio.demeersseman@honda-eu.com</t>
  </si>
  <si>
    <t>be.linkedin.com/in/gio-demeersseman-607a5759</t>
  </si>
  <si>
    <t>hondamotoreuropelogistics.com</t>
  </si>
  <si>
    <t>app.bizzy.org/BE/0418250.835?utm_source=export&amp;utm_medium=lists_xlsx</t>
  </si>
  <si>
    <t>Bourgois</t>
  </si>
  <si>
    <t>chris@bekaert.com</t>
  </si>
  <si>
    <t>be.linkedin.com/in/chris-bourgois-1809487</t>
  </si>
  <si>
    <t>www.bekaert.com</t>
  </si>
  <si>
    <t>app.bizzy.org/BE/0405388.536?utm_source=export&amp;utm_medium=lists_xlsx</t>
  </si>
  <si>
    <t>Doornaert</t>
  </si>
  <si>
    <t>veerle.doornaert@siemens.com</t>
  </si>
  <si>
    <t>be.linkedin.com/in/veerledoornaert</t>
  </si>
  <si>
    <t>HR Manager / HR Business Partner</t>
  </si>
  <si>
    <t>www.siemensgamesa.com</t>
  </si>
  <si>
    <t>app.bizzy.org/BE/0404284.716?utm_source=export&amp;utm_medium=lists_xlsx</t>
  </si>
  <si>
    <t>Lise</t>
  </si>
  <si>
    <t>lm@alcon.com</t>
  </si>
  <si>
    <t>be.linkedin.com/in/lise-mertens-609888232</t>
  </si>
  <si>
    <t>www.be.alcon.com</t>
  </si>
  <si>
    <t>app.bizzy.org/BE/0402134.977?utm_source=export&amp;utm_medium=lists_xlsx</t>
  </si>
  <si>
    <t>cl@capgemini.com</t>
  </si>
  <si>
    <t>be.linkedin.com/in/lies-claessens-535633178</t>
  </si>
  <si>
    <t>www.capgemini.com</t>
  </si>
  <si>
    <t>app.bizzy.org/BE/0407184.521?utm_source=export&amp;utm_medium=lists_xlsx</t>
  </si>
  <si>
    <t>Claes</t>
  </si>
  <si>
    <t>nadine.claes@dosschemills.com</t>
  </si>
  <si>
    <t>be.linkedin.com/in/nadineclaes</t>
  </si>
  <si>
    <t>HR Director BE/NL</t>
  </si>
  <si>
    <t>www.dosschemills.com</t>
  </si>
  <si>
    <t>app.bizzy.org/BE/0400771.039?utm_source=export&amp;utm_medium=lists_xlsx</t>
  </si>
  <si>
    <t>Gary</t>
  </si>
  <si>
    <t>gary.vercammen@alken-maes.com</t>
  </si>
  <si>
    <t>be.linkedin.com/in/gary-vercammen-460b5857</t>
  </si>
  <si>
    <t>HR Manager Breweries</t>
  </si>
  <si>
    <t>jobs.alken-maes.com</t>
  </si>
  <si>
    <t>app.bizzy.org/BE/0716926.901?utm_source=export&amp;utm_medium=lists_xlsx</t>
  </si>
  <si>
    <t>Stefaan</t>
  </si>
  <si>
    <t>Lybaert</t>
  </si>
  <si>
    <t>stefaan.lybaert@sdworx.com</t>
  </si>
  <si>
    <t>be.linkedin.com/in/stefaan-lybaert-91510b88</t>
  </si>
  <si>
    <t>www.sdworx.com</t>
  </si>
  <si>
    <t>app.bizzy.org/BE/0450864.215?utm_source=export&amp;utm_medium=lists_xlsx</t>
  </si>
  <si>
    <t>Hendrix</t>
  </si>
  <si>
    <t>ann@delaware.pro</t>
  </si>
  <si>
    <t>be.linkedin.com/in/ann-hendrix-654bb74</t>
  </si>
  <si>
    <t>www.delaware.pro</t>
  </si>
  <si>
    <t>app.bizzy.org/BE/0479117.543?utm_source=export&amp;utm_medium=lists_xlsx</t>
  </si>
  <si>
    <t>Wellekens</t>
  </si>
  <si>
    <t>a.wellekens@keyence.eu</t>
  </si>
  <si>
    <t>be.linkedin.com/in/ann-wellekens-7604928</t>
  </si>
  <si>
    <t>keyence.eu</t>
  </si>
  <si>
    <t>app.bizzy.org/BE/0826207.990?utm_source=export&amp;utm_medium=lists_xlsx</t>
  </si>
  <si>
    <t>Rosemarijn</t>
  </si>
  <si>
    <t>Blomme</t>
  </si>
  <si>
    <t>rosemarijn.blomme@roularta.be</t>
  </si>
  <si>
    <t>be.linkedin.com/in/rosemarijn-blomme-b8461518</t>
  </si>
  <si>
    <t>Freelance HR Manager</t>
  </si>
  <si>
    <t>www.roularta.be</t>
  </si>
  <si>
    <t>app.bizzy.org/BE/0434278.896?utm_source=export&amp;utm_medium=lists_xlsx</t>
  </si>
  <si>
    <t>celine.fierens@actief.be</t>
  </si>
  <si>
    <t>be.linkedin.com/in/celinefierens</t>
  </si>
  <si>
    <t>www.actief.be</t>
  </si>
  <si>
    <t>app.bizzy.org/BE/0433344.035?utm_source=export&amp;utm_medium=lists_xlsx</t>
  </si>
  <si>
    <t>Vandendorpe</t>
  </si>
  <si>
    <t>carole.vandendorpe@sioen.com</t>
  </si>
  <si>
    <t>be.linkedin.com/in/carole-vandendorpe-50310a197</t>
  </si>
  <si>
    <t>sioen.com</t>
  </si>
  <si>
    <t>app.bizzy.org/BE/0478652.141?utm_source=export&amp;utm_medium=lists_xlsx</t>
  </si>
  <si>
    <t>Tamara</t>
  </si>
  <si>
    <t>Foutre</t>
  </si>
  <si>
    <t>tamara.foutre@baltagroup.com</t>
  </si>
  <si>
    <t>be.linkedin.com/in/tamara-foutre-b3300a4</t>
  </si>
  <si>
    <t>HR Director Home division</t>
  </si>
  <si>
    <t>orient.balta.com.tr</t>
  </si>
  <si>
    <t>app.bizzy.org/BE/0441533.409?utm_source=export&amp;utm_medium=lists_xlsx</t>
  </si>
  <si>
    <t>Overbergh</t>
  </si>
  <si>
    <t>eoverbergh@compass-group.be</t>
  </si>
  <si>
    <t>be.linkedin.com/in/els-overbergh-7153756</t>
  </si>
  <si>
    <t>HR director</t>
  </si>
  <si>
    <t>www.compass-group.be</t>
  </si>
  <si>
    <t>app.bizzy.org/BE/0408364.753?utm_source=export&amp;utm_medium=lists_xlsx</t>
  </si>
  <si>
    <t>Van Impe</t>
  </si>
  <si>
    <t>steven@daikineurope.com</t>
  </si>
  <si>
    <t>be.linkedin.com/in/steven-van-impe-87586a11</t>
  </si>
  <si>
    <t>www.daikin.eu</t>
  </si>
  <si>
    <t>app.bizzy.org/BE/0422832.403?utm_source=export&amp;utm_medium=lists_xlsx</t>
  </si>
  <si>
    <t>Debra</t>
  </si>
  <si>
    <t>Van den Bleeken</t>
  </si>
  <si>
    <t>debra.vandenbleeken@bollore-logistics.com</t>
  </si>
  <si>
    <t>be.linkedin.com/in/debravandenbleeken</t>
  </si>
  <si>
    <t>Person in Charge of daily management</t>
  </si>
  <si>
    <t>HR Director Belgium &amp; the Nordics</t>
  </si>
  <si>
    <t>www.bollore-logistics.com</t>
  </si>
  <si>
    <t>app.bizzy.org/BE/0408195.103?utm_source=export&amp;utm_medium=lists_xlsx</t>
  </si>
  <si>
    <t>Vorsselmans</t>
  </si>
  <si>
    <t>petra.vorsselmans@solutions30.com</t>
  </si>
  <si>
    <t>be.linkedin.com/in/petra-vorsselmans-665481a4</t>
  </si>
  <si>
    <t>solutions30.be</t>
  </si>
  <si>
    <t>app.bizzy.org/BE/0811303.644?utm_source=export&amp;utm_medium=lists_xlsx</t>
  </si>
  <si>
    <t>katrienvos@farmfrites.com</t>
  </si>
  <si>
    <t>be.linkedin.com/in/katrien-de-vos-50062855</t>
  </si>
  <si>
    <t>farmfrites.com</t>
  </si>
  <si>
    <t>app.bizzy.org/BE/0424947.694?utm_source=export&amp;utm_medium=lists_xlsx</t>
  </si>
  <si>
    <t>Eveline</t>
  </si>
  <si>
    <t>eveline@brantano.co.uk</t>
  </si>
  <si>
    <t>be.linkedin.com/in/eveline-joos-081304a3</t>
  </si>
  <si>
    <t>www.brantano.co.uk</t>
  </si>
  <si>
    <t>app.bizzy.org/BE/0432980.383?utm_source=export&amp;utm_medium=lists_xlsx</t>
  </si>
  <si>
    <t>Henrard</t>
  </si>
  <si>
    <t>julie.henrard@mbg.be</t>
  </si>
  <si>
    <t>be.linkedin.com/in/julie-henrard-7054391a/nl</t>
  </si>
  <si>
    <t>www.mbg.be</t>
  </si>
  <si>
    <t>app.bizzy.org/BE/0413352.434?utm_source=export&amp;utm_medium=lists_xlsx</t>
  </si>
  <si>
    <t>Meert</t>
  </si>
  <si>
    <t>nathalie.meert@roberthalf.be</t>
  </si>
  <si>
    <t>be.linkedin.com/in/nathalie-meert-63308640</t>
  </si>
  <si>
    <t>www.roberthalf.be/</t>
  </si>
  <si>
    <t>app.bizzy.org/BE/0440965.760?utm_source=export&amp;utm_medium=lists_xlsx</t>
  </si>
  <si>
    <t>olivier@toyota-industries.eu</t>
  </si>
  <si>
    <t>be.linkedin.com/in/oliviercarlier1</t>
  </si>
  <si>
    <t>www.toyota-forklifts.be</t>
  </si>
  <si>
    <t>app.bizzy.org/BE/0404934.715?utm_source=export&amp;utm_medium=lists_xlsx</t>
  </si>
  <si>
    <t>Smeyers</t>
  </si>
  <si>
    <t>j.smeyers@konings.be</t>
  </si>
  <si>
    <t>be.linkedin.com/in/jan-smeyers-88a715a9</t>
  </si>
  <si>
    <t>www.konings.be</t>
  </si>
  <si>
    <t>app.bizzy.org/BE/0434680.160?utm_source=export&amp;utm_medium=lists_xlsx</t>
  </si>
  <si>
    <t>Cannaert</t>
  </si>
  <si>
    <t>wimcannaert@vanheede.com</t>
  </si>
  <si>
    <t>be.linkedin.com/in/wim-cannaert-85959515</t>
  </si>
  <si>
    <t>www.vanheedeenvironmentallogistics.com</t>
  </si>
  <si>
    <t>app.bizzy.org/BE/0449217.094?utm_source=export&amp;utm_medium=lists_xlsx</t>
  </si>
  <si>
    <t>De Brie</t>
  </si>
  <si>
    <t>hde@renson.eu</t>
  </si>
  <si>
    <t>be.linkedin.com/in/hans-de-brie-a53357a3</t>
  </si>
  <si>
    <t>www.renson-ventilation.be</t>
  </si>
  <si>
    <t>app.bizzy.org/BE/0462152.837?utm_source=export&amp;utm_medium=lists_xlsx</t>
  </si>
  <si>
    <t>be.linkedin.com/in/annickbervoets</t>
  </si>
  <si>
    <t>www.heraeus.com</t>
  </si>
  <si>
    <t>app.bizzy.org/BE/0430060.188?utm_source=export&amp;utm_medium=lists_xlsx</t>
  </si>
  <si>
    <t>Michelle</t>
  </si>
  <si>
    <t>michelle.daenen@rajapack.be</t>
  </si>
  <si>
    <t>be.linkedin.com/in/michelle-daenen-54179460</t>
  </si>
  <si>
    <t>www.rajapack.be</t>
  </si>
  <si>
    <t>app.bizzy.org/BE/0432683.445?utm_source=export&amp;utm_medium=lists_xlsx</t>
  </si>
  <si>
    <t>brie@renson.be</t>
  </si>
  <si>
    <t>renson.be</t>
  </si>
  <si>
    <t>app.bizzy.org/BE/0432549.526?utm_source=export&amp;utm_medium=lists_xlsx</t>
  </si>
  <si>
    <t>Boeckx</t>
  </si>
  <si>
    <t>marijke.boeckx@clubbrugge.be</t>
  </si>
  <si>
    <t>be.linkedin.com/in/marijke-boeckx-270b047a</t>
  </si>
  <si>
    <t>www.clubbrugge.be</t>
  </si>
  <si>
    <t>app.bizzy.org/BE/0460444.251?utm_source=export&amp;utm_medium=lists_xlsx</t>
  </si>
  <si>
    <t>Goele</t>
  </si>
  <si>
    <t>goele.goris@agfa.com</t>
  </si>
  <si>
    <t>be.linkedin.com/in/goele-goris-4b07429</t>
  </si>
  <si>
    <t>Global HR Director Agfa HealthCare</t>
  </si>
  <si>
    <t>www.agfahealthcare.com</t>
  </si>
  <si>
    <t>app.bizzy.org/BE/0403003.524?utm_source=export&amp;utm_medium=lists_xlsx</t>
  </si>
  <si>
    <t>Sabien</t>
  </si>
  <si>
    <t>Lemaire</t>
  </si>
  <si>
    <t>sabien.lemaire@liantis.be</t>
  </si>
  <si>
    <t>be.linkedin.com/in/sabien-lemaire</t>
  </si>
  <si>
    <t>www.liantis.be/</t>
  </si>
  <si>
    <t>app.bizzy.org/BE/0436534.147?utm_source=export&amp;utm_medium=lists_xlsx</t>
  </si>
  <si>
    <t>Wijnhoven</t>
  </si>
  <si>
    <t>paul.wijnhoven@autogrill.net</t>
  </si>
  <si>
    <t>be.linkedin.com/in/wijnhovenpaul</t>
  </si>
  <si>
    <t>jobs.autogrill.be</t>
  </si>
  <si>
    <t>app.bizzy.org/BE/0414555.036?utm_source=export&amp;utm_medium=lists_xlsx</t>
  </si>
  <si>
    <t>Andy</t>
  </si>
  <si>
    <t>Cardon</t>
  </si>
  <si>
    <t>andy.cardon@circet.be</t>
  </si>
  <si>
    <t>be.linkedin.com/in/andy-cardon-8b57a89</t>
  </si>
  <si>
    <t>careers.circet-benelux.eu</t>
  </si>
  <si>
    <t>app.bizzy.org/BE/0874125.297?utm_source=export&amp;utm_medium=lists_xlsx</t>
  </si>
  <si>
    <t>Stoffel</t>
  </si>
  <si>
    <t>Bollu</t>
  </si>
  <si>
    <t>stoffel.bollu@cheops.com</t>
  </si>
  <si>
    <t>be.linkedin.com/in/stoffel-bollu</t>
  </si>
  <si>
    <t>www.cheops.com</t>
  </si>
  <si>
    <t>app.bizzy.org/BE/0438846.311?utm_source=export&amp;utm_medium=lists_xlsx</t>
  </si>
  <si>
    <t>Loncke</t>
  </si>
  <si>
    <t>stijn.loncke@destiny.be</t>
  </si>
  <si>
    <t>be.linkedin.com/in/stijnloncke</t>
  </si>
  <si>
    <t>www.destiny.be</t>
  </si>
  <si>
    <t>app.bizzy.org/BE/0442894.476?utm_source=export&amp;utm_medium=lists_xlsx</t>
  </si>
  <si>
    <t>nele.hermans@ineos.com</t>
  </si>
  <si>
    <t>be.linkedin.com/in/nele-hermans-1b85038</t>
  </si>
  <si>
    <t>Assistant HR Manager</t>
  </si>
  <si>
    <t>ineos.com</t>
  </si>
  <si>
    <t>app.bizzy.org/BE/0888947.788?utm_source=export&amp;utm_medium=lists_xlsx</t>
  </si>
  <si>
    <t>De Beule</t>
  </si>
  <si>
    <t>joni.debeule@cevi.be</t>
  </si>
  <si>
    <t>be.linkedin.com/in/joni-de-beule</t>
  </si>
  <si>
    <t>www.cevi.be/</t>
  </si>
  <si>
    <t>app.bizzy.org/BE/0860972.295?utm_source=export&amp;utm_medium=lists_xlsx</t>
  </si>
  <si>
    <t>Callens</t>
  </si>
  <si>
    <t>charlotte.callens@protime.eu</t>
  </si>
  <si>
    <t>be.linkedin.com/in/charlotte-callens-96304420</t>
  </si>
  <si>
    <t>People Operations Manager</t>
  </si>
  <si>
    <t>www.protime.be</t>
  </si>
  <si>
    <t>app.bizzy.org/BE/0454218.138?utm_source=export&amp;utm_medium=lists_xlsx</t>
  </si>
  <si>
    <t>Galbusera</t>
  </si>
  <si>
    <t>wim.galbusera@bdo.be</t>
  </si>
  <si>
    <t>be.linkedin.com/in/wim-galbusera-a18318a</t>
  </si>
  <si>
    <t>app.bizzy.org/BE/0407716.932?utm_source=export&amp;utm_medium=lists_xlsx</t>
  </si>
  <si>
    <t>Pierre</t>
  </si>
  <si>
    <t>Leman</t>
  </si>
  <si>
    <t>pierre@carrefour.be</t>
  </si>
  <si>
    <t>be.linkedin.com/in/pierreleman</t>
  </si>
  <si>
    <t>C-Suite, Payroll / Verloning en voordelen, Diversiteit, gelijkheid en inclusie, Rekrutering, Opleiding en ontwikkeling, Human resources</t>
  </si>
  <si>
    <t>carrefour.be</t>
  </si>
  <si>
    <t>app.bizzy.org/BE/0448826.918?utm_source=export&amp;utm_medium=lists_xlsx</t>
  </si>
  <si>
    <t>be.linkedin.com/in/marie-hermanns-77768126</t>
  </si>
  <si>
    <t>Vandemoortele Europe</t>
  </si>
  <si>
    <t>0721.494.116</t>
  </si>
  <si>
    <t>BE0721.494.116</t>
  </si>
  <si>
    <t>vandemoortele.com</t>
  </si>
  <si>
    <t>+32 9 240 18 00</t>
  </si>
  <si>
    <t>app.bizzy.org/BE/0721494.116?utm_source=export&amp;utm_medium=lists_xlsx</t>
  </si>
  <si>
    <t>Graziella</t>
  </si>
  <si>
    <t>Bua</t>
  </si>
  <si>
    <t>graziella.bua@sjm.com</t>
  </si>
  <si>
    <t>be.linkedin.com/in/graziella-bua-1225992b</t>
  </si>
  <si>
    <t>cardiovascular.abbott</t>
  </si>
  <si>
    <t>app.bizzy.org/BE/0888256.714?utm_source=export&amp;utm_medium=lists_xlsx</t>
  </si>
  <si>
    <t>De Geyter</t>
  </si>
  <si>
    <t>katleen.degeyter@jandenul.com</t>
  </si>
  <si>
    <t>be.linkedin.com/in/katleen-de-geyter-b86990190</t>
  </si>
  <si>
    <t>Baggerwerken - Bouw - Bouw van infrastructuur - Waterbouw</t>
  </si>
  <si>
    <t>www.jandenul.com</t>
  </si>
  <si>
    <t>app.bizzy.org/BE/0406041.406?utm_source=export&amp;utm_medium=lists_xlsx</t>
  </si>
  <si>
    <t>Van Loo</t>
  </si>
  <si>
    <t>van@frieslandcampina.com</t>
  </si>
  <si>
    <t>be.linkedin.com/in/alexandra-van-loo-bbb3b0173</t>
  </si>
  <si>
    <t>careers.frieslandcampina.com</t>
  </si>
  <si>
    <t>app.bizzy.org/BE/0402814.175?utm_source=export&amp;utm_medium=lists_xlsx</t>
  </si>
  <si>
    <t>Lisanne</t>
  </si>
  <si>
    <t>Lapidaire</t>
  </si>
  <si>
    <t>lisanne.lapidaire@alpro.com</t>
  </si>
  <si>
    <t>be.linkedin.com/in/lisanne-lapidaire-39b58b87</t>
  </si>
  <si>
    <t>www.alpro.com</t>
  </si>
  <si>
    <t>app.bizzy.org/BE/0420429.375?utm_source=export&amp;utm_medium=lists_xlsx</t>
  </si>
  <si>
    <t>Vroonen</t>
  </si>
  <si>
    <t>wim.vroonen@toyota-boshoku.com</t>
  </si>
  <si>
    <t>be.linkedin.com/in/wimvroonen</t>
  </si>
  <si>
    <t>toyota-boshoku.be</t>
  </si>
  <si>
    <t>app.bizzy.org/BE/0874788.956?utm_source=export&amp;utm_medium=lists_xlsx</t>
  </si>
  <si>
    <t>Hereman</t>
  </si>
  <si>
    <t>julie.hereman@aldi.be</t>
  </si>
  <si>
    <t>be.linkedin.com/in/juliehereman</t>
  </si>
  <si>
    <t>HR Manager Social Affairs</t>
  </si>
  <si>
    <t>www.aldi.be/</t>
  </si>
  <si>
    <t>app.bizzy.org/BE/0403837.823?utm_source=export&amp;utm_medium=lists_xlsx</t>
  </si>
  <si>
    <t>Mike</t>
  </si>
  <si>
    <t>Dautzenberg</t>
  </si>
  <si>
    <t>mike.dautzenberg@essers.com</t>
  </si>
  <si>
    <t>be.linkedin.com/in/mike-dautzenberg-40535275</t>
  </si>
  <si>
    <t>www.essers.com</t>
  </si>
  <si>
    <t>app.bizzy.org/BE/0401296.720?utm_source=export&amp;utm_medium=lists_xlsx</t>
  </si>
  <si>
    <t>pascale@jobsite.hr</t>
  </si>
  <si>
    <t>be.linkedin.com/in/pascale-smet-16b67316</t>
  </si>
  <si>
    <t>nippon-shokubai-europe-nv.jobsite.hr</t>
  </si>
  <si>
    <t>app.bizzy.org/BE/0465267.131?utm_source=export&amp;utm_medium=lists_xlsx</t>
  </si>
  <si>
    <t>Vandermeulen</t>
  </si>
  <si>
    <t>franky.vandermeulen@citribel.com</t>
  </si>
  <si>
    <t>be.linkedin.com/in/franky-vandermeulen-aa66031a</t>
  </si>
  <si>
    <t>www.citriquebelge.com</t>
  </si>
  <si>
    <t>app.bizzy.org/BE/0400934.652?utm_source=export&amp;utm_medium=lists_xlsx</t>
  </si>
  <si>
    <t>Sylvie</t>
  </si>
  <si>
    <t>Noel</t>
  </si>
  <si>
    <t>sylvie.noel@dhl.com</t>
  </si>
  <si>
    <t>be.linkedin.com/in/sylvie-noël?trk=public_profile_samename_profile_profile-result-card_result-card_full-click</t>
  </si>
  <si>
    <t>Responsable des ressources humaines</t>
  </si>
  <si>
    <t>DHL AVIATION</t>
  </si>
  <si>
    <t>0427.599.358</t>
  </si>
  <si>
    <t>BE0427.599.358</t>
  </si>
  <si>
    <t>www.aviationcargo.dhl.com</t>
  </si>
  <si>
    <t>+32 2 490 03 50</t>
  </si>
  <si>
    <t>app.bizzy.org/BE/0427599.358?utm_source=export&amp;utm_medium=lists_xlsx</t>
  </si>
  <si>
    <t>Cristy</t>
  </si>
  <si>
    <t>Heymans</t>
  </si>
  <si>
    <t>cristy.heymans@tomorrowland.com</t>
  </si>
  <si>
    <t>be.linkedin.com/in/cristy-heymans-951a717</t>
  </si>
  <si>
    <t>Cultuur en kunst</t>
  </si>
  <si>
    <t>www.tomorrowland.com/</t>
  </si>
  <si>
    <t>app.bizzy.org/BE/0867239.782?utm_source=export&amp;utm_medium=lists_xlsx</t>
  </si>
  <si>
    <t>Uytterhoeven</t>
  </si>
  <si>
    <t>martine.uytterhoeven@menarini.be</t>
  </si>
  <si>
    <t>be.linkedin.com/in/martine-uytterhoeven-3824728</t>
  </si>
  <si>
    <t>www.menarini.be</t>
  </si>
  <si>
    <t>app.bizzy.org/BE/0403075.481?utm_source=export&amp;utm_medium=lists_xlsx</t>
  </si>
  <si>
    <t>Bertels</t>
  </si>
  <si>
    <t>christine.bertels@mips.be</t>
  </si>
  <si>
    <t>be.linkedin.com/in/christine-bertels-308082a</t>
  </si>
  <si>
    <t>Senior HR Manager Europe</t>
  </si>
  <si>
    <t>Manager / Lead, Senior</t>
  </si>
  <si>
    <t>mips.be</t>
  </si>
  <si>
    <t>app.bizzy.org/BE/0428149.981?utm_source=export&amp;utm_medium=lists_xlsx</t>
  </si>
  <si>
    <t>Bo</t>
  </si>
  <si>
    <t>Zenner</t>
  </si>
  <si>
    <t>bo.zenner@mylighthouse.com</t>
  </si>
  <si>
    <t>be.linkedin.com/in/bozenner</t>
  </si>
  <si>
    <t>Human resources, Operations, C-Suite</t>
  </si>
  <si>
    <t>www.otainsight.com/</t>
  </si>
  <si>
    <t>Van Rapenbusch</t>
  </si>
  <si>
    <t>vanrapenbuschj@bmw.be</t>
  </si>
  <si>
    <t>be.linkedin.com/in/jan-van-rapenbusch-05a360b</t>
  </si>
  <si>
    <t>www.bmw.be</t>
  </si>
  <si>
    <t>De Graeve</t>
  </si>
  <si>
    <t>isabelle@pfizer.be</t>
  </si>
  <si>
    <t>be.linkedin.com/in/isabelle-de-graeve-40ba8936</t>
  </si>
  <si>
    <t>HR Manager PGS</t>
  </si>
  <si>
    <t>Groothandel in farmaceutische producten - Onderzoek en ontwikkeling in de farmacie - Vervaardiging van farmaceutische producten</t>
  </si>
  <si>
    <t>www.pfizer.be</t>
  </si>
  <si>
    <t>Desi</t>
  </si>
  <si>
    <t>Scheerdijk</t>
  </si>
  <si>
    <t>desi.scheerdijk@ups.com</t>
  </si>
  <si>
    <t>be.linkedin.com/in/desi-scheerdijk-15554a226</t>
  </si>
  <si>
    <t>Goederenvervoer - Opslag - Post- en koeriersdiensten</t>
  </si>
  <si>
    <t>www.ups.com</t>
  </si>
  <si>
    <t>Candice</t>
  </si>
  <si>
    <t>Bosteels</t>
  </si>
  <si>
    <t>cb@bt.com</t>
  </si>
  <si>
    <t>be.linkedin.com/in/candice-bosteels-1509396</t>
  </si>
  <si>
    <t>www.globalservices.bt.com/en</t>
  </si>
  <si>
    <t>Moens</t>
  </si>
  <si>
    <t>dm@iqvia.com</t>
  </si>
  <si>
    <t>be.linkedin.com/in/dieter-moens-09973a2b</t>
  </si>
  <si>
    <t>www.iqvia.com/</t>
  </si>
  <si>
    <t>be.linkedin.com/in/ann-van-de-velde-9b229b10</t>
  </si>
  <si>
    <t>powertoolsdistribution</t>
  </si>
  <si>
    <t>atlascopco.com</t>
  </si>
  <si>
    <t>app.bizzy.org/BE/0443676.020?utm_source=export&amp;utm_medium=lists_xlsx</t>
  </si>
  <si>
    <t>Peremans</t>
  </si>
  <si>
    <t>be.linkedin.com/in/tina-peremans-3745504a</t>
  </si>
  <si>
    <t>arval</t>
  </si>
  <si>
    <t>www.arval.be</t>
  </si>
  <si>
    <t>app.bizzy.org/BE/0436781.102?utm_source=export&amp;utm_medium=lists_xlsx</t>
  </si>
  <si>
    <t>Van Meerbeeck</t>
  </si>
  <si>
    <t>be.linkedin.com/in/patrick-van-meerbeeck-a3663175</t>
  </si>
  <si>
    <t>terumoeurope</t>
  </si>
  <si>
    <t>www.terumo-europe.com</t>
  </si>
  <si>
    <t>app.bizzy.org/BE/0408270.327?utm_source=export&amp;utm_medium=lists_xlsx</t>
  </si>
  <si>
    <t>be.linkedin.com/in/elkedebruyn</t>
  </si>
  <si>
    <t>Human Resources Manager HQ</t>
  </si>
  <si>
    <t>tessenderlo</t>
  </si>
  <si>
    <t>www.tessenderlo.com</t>
  </si>
  <si>
    <t>app.bizzy.org/BE/0412101.728?utm_source=export&amp;utm_medium=lists_xlsx</t>
  </si>
  <si>
    <t>Jorgen</t>
  </si>
  <si>
    <t>Schepers</t>
  </si>
  <si>
    <t>be.linkedin.com/in/jorgen-schepers-7491376</t>
  </si>
  <si>
    <t>Finance, Human resources, C-Suite</t>
  </si>
  <si>
    <t>gbfoods</t>
  </si>
  <si>
    <t>continentalfoods.eu</t>
  </si>
  <si>
    <t>app.bizzy.org/BE/0458358.850?utm_source=export&amp;utm_medium=lists_xlsx</t>
  </si>
  <si>
    <t>Lizzy</t>
  </si>
  <si>
    <t>Veeckman</t>
  </si>
  <si>
    <t>be.linkedin.com/in/lizzyveeckman</t>
  </si>
  <si>
    <t>Global HR Director</t>
  </si>
  <si>
    <t>ansellhealthcareeurope</t>
  </si>
  <si>
    <t>www.ansell.com</t>
  </si>
  <si>
    <t>app.bizzy.org/BE/0437593.328?utm_source=export&amp;utm_medium=lists_xlsx</t>
  </si>
  <si>
    <t>be.linkedin.com/in/lien-claes-79ab894</t>
  </si>
  <si>
    <t>Talent Manager Indirect/ HR Business Partner IT</t>
  </si>
  <si>
    <t>Rekrutering</t>
  </si>
  <si>
    <t>ivc</t>
  </si>
  <si>
    <t>www.ivcgroup.com</t>
  </si>
  <si>
    <t>app.bizzy.org/BE/0866682.231?utm_source=export&amp;utm_medium=lists_xlsx</t>
  </si>
  <si>
    <t>Nijs</t>
  </si>
  <si>
    <t>be.linkedin.com/in/dannynijs1965</t>
  </si>
  <si>
    <t>kaneka</t>
  </si>
  <si>
    <t>www.kaneka.be</t>
  </si>
  <si>
    <t>app.bizzy.org/BE/0407633.194?utm_source=export&amp;utm_medium=lists_xlsx</t>
  </si>
  <si>
    <t>Noesjka</t>
  </si>
  <si>
    <t>Defillet</t>
  </si>
  <si>
    <t>be.linkedin.com/in/noesjkadefillet</t>
  </si>
  <si>
    <t>novartispharma</t>
  </si>
  <si>
    <t>novartis.com</t>
  </si>
  <si>
    <t>app.bizzy.org/BE/0459093.476?utm_source=export&amp;utm_medium=lists_xlsx</t>
  </si>
  <si>
    <t>Puts</t>
  </si>
  <si>
    <t>be.linkedin.com/in/charlotteputs</t>
  </si>
  <si>
    <t>iemants</t>
  </si>
  <si>
    <t>smulders.com</t>
  </si>
  <si>
    <t>app.bizzy.org/BE/0456528.520?utm_source=export&amp;utm_medium=lists_xlsx</t>
  </si>
  <si>
    <t>Ludwig</t>
  </si>
  <si>
    <t>De Crée</t>
  </si>
  <si>
    <t>be.linkedin.com/in/ludwig-de-crée-32174315</t>
  </si>
  <si>
    <t>ascoindustries</t>
  </si>
  <si>
    <t>asco.be</t>
  </si>
  <si>
    <t>app.bizzy.org/BE/0441428.489?utm_source=export&amp;utm_medium=lists_xlsx</t>
  </si>
  <si>
    <t>LEEN</t>
  </si>
  <si>
    <t>WITDOUCK</t>
  </si>
  <si>
    <t>be.linkedin.com/in/leen-witdouck-1a98069</t>
  </si>
  <si>
    <t>human resources manager</t>
  </si>
  <si>
    <t>airproducts</t>
  </si>
  <si>
    <t>www.airproducts.com</t>
  </si>
  <si>
    <t>app.bizzy.org/BE/0402052.330?utm_source=export&amp;utm_medium=lists_xlsx</t>
  </si>
  <si>
    <t>Lin</t>
  </si>
  <si>
    <t>de Bruin</t>
  </si>
  <si>
    <t>be.linkedin.com/in/lin-de-bruin-218b80b</t>
  </si>
  <si>
    <t>dca</t>
  </si>
  <si>
    <t>www.dca.be</t>
  </si>
  <si>
    <t>app.bizzy.org/BE/0450900.045?utm_source=export&amp;utm_medium=lists_xlsx</t>
  </si>
  <si>
    <t>Van Ostaeyen</t>
  </si>
  <si>
    <t>be.linkedin.com/in/kris-van-ostaeyen-78b317b1</t>
  </si>
  <si>
    <t>signify</t>
  </si>
  <si>
    <t>www.signify.com</t>
  </si>
  <si>
    <t>app.bizzy.org/BE/0403138.532?utm_source=export&amp;utm_medium=lists_xlsx</t>
  </si>
  <si>
    <t>Vinken</t>
  </si>
  <si>
    <t>be.linkedin.com/in/goedele-vinken-79b179124</t>
  </si>
  <si>
    <t>goedfarma</t>
  </si>
  <si>
    <t>www.goed.be</t>
  </si>
  <si>
    <t>app.bizzy.org/BE/0400789.251?utm_source=export&amp;utm_medium=lists_xlsx</t>
  </si>
  <si>
    <t>be.linkedin.com/in/hannecroonen</t>
  </si>
  <si>
    <t>materialise</t>
  </si>
  <si>
    <t>www.materialise.com</t>
  </si>
  <si>
    <t>app.bizzy.org/BE/0441131.254?utm_source=export&amp;utm_medium=lists_xlsx</t>
  </si>
  <si>
    <t>Paesen</t>
  </si>
  <si>
    <t>be.linkedin.com/in/an-paesen-0a0b936b</t>
  </si>
  <si>
    <t>soprasteria</t>
  </si>
  <si>
    <t>app.bizzy.org/BE/0428364.866?utm_source=export&amp;utm_medium=lists_xlsx</t>
  </si>
  <si>
    <t>Elisa</t>
  </si>
  <si>
    <t>be.linkedin.com/in/elisa-goossens-77b955103</t>
  </si>
  <si>
    <t>baltimoreaircoilinternational</t>
  </si>
  <si>
    <t>www.baltimoreaircoil.eu</t>
  </si>
  <si>
    <t>app.bizzy.org/BE/0434839.320?utm_source=export&amp;utm_medium=lists_xlsx</t>
  </si>
  <si>
    <t>Van Donink</t>
  </si>
  <si>
    <t>be.linkedin.com/in/jan-van-donink-4181435</t>
  </si>
  <si>
    <t>arcadis</t>
  </si>
  <si>
    <t>arcadis.com</t>
  </si>
  <si>
    <t>app.bizzy.org/BE/0426682.709?utm_source=export&amp;utm_medium=lists_xlsx</t>
  </si>
  <si>
    <t>Wolters</t>
  </si>
  <si>
    <t>be.linkedin.com/in/myriam-wolters-93b93846</t>
  </si>
  <si>
    <t>connect</t>
  </si>
  <si>
    <t>www.connectgroup-ir.com</t>
  </si>
  <si>
    <t>app.bizzy.org/BE/0448332.911?utm_source=export&amp;utm_medium=lists_xlsx</t>
  </si>
  <si>
    <t>Ivy</t>
  </si>
  <si>
    <t>Yvette De Smedt</t>
  </si>
  <si>
    <t>be.linkedin.com/in/ivy-yvette-de-smedt-39b762145</t>
  </si>
  <si>
    <t>HR-manager belux</t>
  </si>
  <si>
    <t>soprema</t>
  </si>
  <si>
    <t>www.soprema.be</t>
  </si>
  <si>
    <t>app.bizzy.org/BE/0459031.615?utm_source=export&amp;utm_medium=lists_xlsx</t>
  </si>
  <si>
    <t>Thibault</t>
  </si>
  <si>
    <t>Roudot</t>
  </si>
  <si>
    <t>be.linkedin.com/in/thibault-roudot-9a094648/en</t>
  </si>
  <si>
    <t>SOPRA STERIA BENELUX</t>
  </si>
  <si>
    <t>soprasteriabenelux</t>
  </si>
  <si>
    <t>0474.817.275</t>
  </si>
  <si>
    <t>BE0474.817.275</t>
  </si>
  <si>
    <t>www.soprasteria.be</t>
  </si>
  <si>
    <t>+32 15 27 34 03</t>
  </si>
  <si>
    <t>app.bizzy.org/BE/0474817.275?utm_source=export&amp;utm_medium=lists_xlsx</t>
  </si>
  <si>
    <t>Coningx</t>
  </si>
  <si>
    <t>be.linkedin.com/in/guido-coningx-71426893</t>
  </si>
  <si>
    <t>jungheinrich</t>
  </si>
  <si>
    <t>www.jungheinrich-profishop.be</t>
  </si>
  <si>
    <t>app.bizzy.org/BE/0415997.465?utm_source=export&amp;utm_medium=lists_xlsx</t>
  </si>
  <si>
    <t>Belmans</t>
  </si>
  <si>
    <t>be.linkedin.com/in/evibelmans</t>
  </si>
  <si>
    <t>Studiecentrum voor Kernenergie - Centre d'Etude de l'Energie Nucléaire</t>
  </si>
  <si>
    <t>studiecentrumvoorkernenergiecentred'etudedel'energienucleaire</t>
  </si>
  <si>
    <t>0406.568.867</t>
  </si>
  <si>
    <t>BE0406.568.867</t>
  </si>
  <si>
    <t>www.sckcen.be</t>
  </si>
  <si>
    <t>+32 14 31 89 36</t>
  </si>
  <si>
    <t>app.bizzy.org/BE/0406568.867?utm_source=export&amp;utm_medium=lists_xlsx</t>
  </si>
  <si>
    <t>Vanvelk</t>
  </si>
  <si>
    <t>be.linkedin.com/in/veerle-vanvelk-0575358</t>
  </si>
  <si>
    <t>griffithfoods</t>
  </si>
  <si>
    <t>griffithfoods.com</t>
  </si>
  <si>
    <t>app.bizzy.org/BE/0408403.058?utm_source=export&amp;utm_medium=lists_xlsx</t>
  </si>
  <si>
    <t>De Bruecker</t>
  </si>
  <si>
    <t>be.linkedin.com/in/martine-de-bruecker-b44a635a</t>
  </si>
  <si>
    <t>cegeka</t>
  </si>
  <si>
    <t>www.cegeka.com</t>
  </si>
  <si>
    <t>app.bizzy.org/BE/0448621.832?utm_source=export&amp;utm_medium=lists_xlsx</t>
  </si>
  <si>
    <t>Pas</t>
  </si>
  <si>
    <t>be.linkedin.com/in/yves-pas-39625a4</t>
  </si>
  <si>
    <t>Human resources, Operations</t>
  </si>
  <si>
    <t>touring</t>
  </si>
  <si>
    <t>www.touring.be</t>
  </si>
  <si>
    <t>app.bizzy.org/BE/0403471.401?utm_source=export&amp;utm_medium=lists_xlsx</t>
  </si>
  <si>
    <t>Goed Hulpmiddelen</t>
  </si>
  <si>
    <t>goedhulpmiddelen</t>
  </si>
  <si>
    <t>0860.548.465</t>
  </si>
  <si>
    <t>BE0860.548.465</t>
  </si>
  <si>
    <t>app.bizzy.org/BE/0860548.465?utm_source=export&amp;utm_medium=lists_xlsx</t>
  </si>
  <si>
    <t>Yannick</t>
  </si>
  <si>
    <t>be.linkedin.com/in/yannick-eelen-156932266</t>
  </si>
  <si>
    <t>jysk</t>
  </si>
  <si>
    <t>jysk.be</t>
  </si>
  <si>
    <t>app.bizzy.org/BE/0666889.252?utm_source=export&amp;utm_medium=lists_xlsx</t>
  </si>
  <si>
    <t>Giel</t>
  </si>
  <si>
    <t>Haeldermans</t>
  </si>
  <si>
    <t>be.linkedin.com/in/giel-haeldermans-6417548</t>
  </si>
  <si>
    <t>sappilanaken</t>
  </si>
  <si>
    <t>www.sappi.com</t>
  </si>
  <si>
    <t>app.bizzy.org/BE/0420732.352?utm_source=export&amp;utm_medium=lists_xlsx</t>
  </si>
  <si>
    <t>Margo</t>
  </si>
  <si>
    <t>Natadiredja</t>
  </si>
  <si>
    <t>be.linkedin.com/in/margo-natadiredja-a8813560</t>
  </si>
  <si>
    <t>axxes</t>
  </si>
  <si>
    <t>www.axxes.com</t>
  </si>
  <si>
    <t>app.bizzy.org/BE/0462721.177?utm_source=export&amp;utm_medium=lists_xlsx</t>
  </si>
  <si>
    <t>swissportcargoservices</t>
  </si>
  <si>
    <t>swissport.com</t>
  </si>
  <si>
    <t>app.bizzy.org/BE/0441184.110?utm_source=export&amp;utm_medium=lists_xlsx</t>
  </si>
  <si>
    <t>Vankrunkelsven</t>
  </si>
  <si>
    <t>be.linkedin.com/in/nathalievankrunkelsven</t>
  </si>
  <si>
    <t>itineris</t>
  </si>
  <si>
    <t>www.itineris.net</t>
  </si>
  <si>
    <t>app.bizzy.org/BE/0474964.260?utm_source=export&amp;utm_medium=lists_xlsx</t>
  </si>
  <si>
    <t>Kristine</t>
  </si>
  <si>
    <t>be.linkedin.com/in/kristine-vercammen-0a84242a</t>
  </si>
  <si>
    <t>The British School of Brussels</t>
  </si>
  <si>
    <t>thebritishschoolofbrussels</t>
  </si>
  <si>
    <t>0408.705.045</t>
  </si>
  <si>
    <t>BE0408.705.045</t>
  </si>
  <si>
    <t>www.britishschool.be</t>
  </si>
  <si>
    <t>+32 2 766 04 30</t>
  </si>
  <si>
    <t>app.bizzy.org/BE/0408705.045?utm_source=export&amp;utm_medium=lists_xlsx</t>
  </si>
  <si>
    <t>CEGEKA BUSINESS SOLUTIONS BELGIE</t>
  </si>
  <si>
    <t>cegekabusinesssolutionsbelgie</t>
  </si>
  <si>
    <t>0447.328.762</t>
  </si>
  <si>
    <t>BE0447.328.762</t>
  </si>
  <si>
    <t>www.cegeka.com/</t>
  </si>
  <si>
    <t>app.bizzy.org/BE/0447328.762?utm_source=export&amp;utm_medium=lists_xlsx</t>
  </si>
  <si>
    <t>Olivier, MBA</t>
  </si>
  <si>
    <t>be.linkedin.com/in/valerie-olivier</t>
  </si>
  <si>
    <t>MBA, HR Manager</t>
  </si>
  <si>
    <t>mediterraneanshippingcompany</t>
  </si>
  <si>
    <t>msc.com</t>
  </si>
  <si>
    <t>app.bizzy.org/BE/0464255.361?utm_source=export&amp;utm_medium=lists_xlsx</t>
  </si>
  <si>
    <t>be.linkedin.com/in/annick-verstraete-81b2157</t>
  </si>
  <si>
    <t>GROEP INTRO VZW</t>
  </si>
  <si>
    <t>introvzw</t>
  </si>
  <si>
    <t>0461.936.071</t>
  </si>
  <si>
    <t>BE0461.936.071</t>
  </si>
  <si>
    <t>www.groepintro.be</t>
  </si>
  <si>
    <t>+32 15 41 81 28</t>
  </si>
  <si>
    <t>app.bizzy.org/BE/0461936.071?utm_source=export&amp;utm_medium=lists_xlsx</t>
  </si>
  <si>
    <t>Virginie</t>
  </si>
  <si>
    <t>be.linkedin.com/in/virginie-coppens-605a326</t>
  </si>
  <si>
    <t>h&amp;mhennes&amp;mauritzlogisticsgbc</t>
  </si>
  <si>
    <t>app.bizzy.org/BE/0895796.186?utm_source=export&amp;utm_medium=lists_xlsx</t>
  </si>
  <si>
    <t>Cromheecke</t>
  </si>
  <si>
    <t>be.linkedin.com/in/wouter-cromheecke-4b9222a1</t>
  </si>
  <si>
    <t>cargill</t>
  </si>
  <si>
    <t>www.cargill.be</t>
  </si>
  <si>
    <t>app.bizzy.org/BE/0405546.706?utm_source=export&amp;utm_medium=lists_xlsx</t>
  </si>
  <si>
    <t>De Lathauwer</t>
  </si>
  <si>
    <t>be.linkedin.com/in/astriddelathauwer</t>
  </si>
  <si>
    <t>ontex</t>
  </si>
  <si>
    <t>ontex.com</t>
  </si>
  <si>
    <t>app.bizzy.org/BE/0419457.296?utm_source=export&amp;utm_medium=lists_xlsx</t>
  </si>
  <si>
    <t>De Keyser</t>
  </si>
  <si>
    <t>be.linkedin.com/in/bert-de-keyser-6511331b9</t>
  </si>
  <si>
    <t>tui</t>
  </si>
  <si>
    <t>www.tui.be</t>
  </si>
  <si>
    <t>app.bizzy.org/BE/0408479.965?utm_source=export&amp;utm_medium=lists_xlsx</t>
  </si>
  <si>
    <t>Vandroogenbroeck</t>
  </si>
  <si>
    <t>be.linkedin.com/in/christine-van-droogenbroeck-56a2594b</t>
  </si>
  <si>
    <t>alphacredit</t>
  </si>
  <si>
    <t>www.alphacredit.be</t>
  </si>
  <si>
    <t>app.bizzy.org/BE/0445781.316?utm_source=export&amp;utm_medium=lists_xlsx</t>
  </si>
  <si>
    <t>be.linkedin.com/in/eva-de-ridder-03bb8655</t>
  </si>
  <si>
    <t>Site HR Manager</t>
  </si>
  <si>
    <t>ajinomotoomnichem</t>
  </si>
  <si>
    <t>www.ajinomoto-omnichem.com</t>
  </si>
  <si>
    <t>app.bizzy.org/BE/0403078.352?utm_source=export&amp;utm_medium=lists_xlsx</t>
  </si>
  <si>
    <t>Hannah</t>
  </si>
  <si>
    <t>Spadotto</t>
  </si>
  <si>
    <t>be.linkedin.com/in/hannah-spadotto-b0ab3a19</t>
  </si>
  <si>
    <t>johnson&amp;johnsonmedical</t>
  </si>
  <si>
    <t>www.jnj.com</t>
  </si>
  <si>
    <t>app.bizzy.org/BE/0425967.580?utm_source=export&amp;utm_medium=lists_xlsx</t>
  </si>
  <si>
    <t>De Deken</t>
  </si>
  <si>
    <t>be.linkedin.com/in/evelien-de-deken-b14161185</t>
  </si>
  <si>
    <t>WOONHAVEN ANTWERPEN</t>
  </si>
  <si>
    <t>woonhavenantwerpen</t>
  </si>
  <si>
    <t>0403.795.657</t>
  </si>
  <si>
    <t>BE0403.795.657</t>
  </si>
  <si>
    <t>woonhaven.be</t>
  </si>
  <si>
    <t>+32 3 212 25 00</t>
  </si>
  <si>
    <t>app.bizzy.org/BE/0403795.657?utm_source=export&amp;utm_medium=lists_xlsx</t>
  </si>
  <si>
    <t>Margerin</t>
  </si>
  <si>
    <t>be.linkedin.com/in/stefaniemargerin</t>
  </si>
  <si>
    <t>Ernst et Young Reviseurs d'Entreprises</t>
  </si>
  <si>
    <t>ernstetyoungreviseursd'entreprises</t>
  </si>
  <si>
    <t>Accounting</t>
  </si>
  <si>
    <t>0446.334.711</t>
  </si>
  <si>
    <t>BE0446.334.711</t>
  </si>
  <si>
    <t>ey.com</t>
  </si>
  <si>
    <t>app.bizzy.org/BE/0446334.711?utm_source=export&amp;utm_medium=lists_xlsx</t>
  </si>
  <si>
    <t>ernst&amp;youngconsulting</t>
  </si>
  <si>
    <t>app.bizzy.org/BE/0471938.850?utm_source=export&amp;utm_medium=lists_xlsx</t>
  </si>
  <si>
    <t>Faes</t>
  </si>
  <si>
    <t>be.linkedin.com/in/mathias-faes-a6a1a468</t>
  </si>
  <si>
    <t>PricewaterhouseCoopers Reviseurs d'Entreprises</t>
  </si>
  <si>
    <t>pricewaterhousecoopersreviseursd'entreprises</t>
  </si>
  <si>
    <t>0429.501.944</t>
  </si>
  <si>
    <t>BE0429.501.944</t>
  </si>
  <si>
    <t>www.pwc.be</t>
  </si>
  <si>
    <t>+32 2 710 40 57</t>
  </si>
  <si>
    <t>app.bizzy.org/BE/0429501.944?utm_source=export&amp;utm_medium=lists_xlsx</t>
  </si>
  <si>
    <t>Cerine</t>
  </si>
  <si>
    <t>Zaïed</t>
  </si>
  <si>
    <t>be.linkedin.com/in/cerine-zaied</t>
  </si>
  <si>
    <t>Junior HR Manager</t>
  </si>
  <si>
    <t>ghenthandlinganddistribution</t>
  </si>
  <si>
    <t>www.katoennatie.com</t>
  </si>
  <si>
    <t>app.bizzy.org/BE/0430119.477?utm_source=export&amp;utm_medium=lists_xlsx</t>
  </si>
  <si>
    <t>Boel</t>
  </si>
  <si>
    <t>be.linkedin.com/in/sandra-boel-43b2449</t>
  </si>
  <si>
    <t>strabag</t>
  </si>
  <si>
    <t>strabag.be</t>
  </si>
  <si>
    <t>app.bizzy.org/BE/0472028.526?utm_source=export&amp;utm_medium=lists_xlsx</t>
  </si>
  <si>
    <t>De Maeyer</t>
  </si>
  <si>
    <t>be.linkedin.com/in/carolinedemaeyer</t>
  </si>
  <si>
    <t>promaticb</t>
  </si>
  <si>
    <t>actemium.be</t>
  </si>
  <si>
    <t>app.bizzy.org/BE/0427372.793?utm_source=export&amp;utm_medium=lists_xlsx</t>
  </si>
  <si>
    <t>Proost</t>
  </si>
  <si>
    <t>be.linkedin.com/in/marie-proost-764aa013a</t>
  </si>
  <si>
    <t>cevalogistics</t>
  </si>
  <si>
    <t>cevalogistics.com</t>
  </si>
  <si>
    <t>app.bizzy.org/BE/0437401.407?utm_source=export&amp;utm_medium=lists_xlsx</t>
  </si>
  <si>
    <t>be.linkedin.com/in/stephanie-smet-764bb038</t>
  </si>
  <si>
    <t>confiserieleonidas</t>
  </si>
  <si>
    <t>www.leonidas.com</t>
  </si>
  <si>
    <t>app.bizzy.org/BE/0407824.919?utm_source=export&amp;utm_medium=lists_xlsx</t>
  </si>
  <si>
    <t>De Wolf</t>
  </si>
  <si>
    <t>be.linkedin.com/in/lara-de-wolf-1051395b</t>
  </si>
  <si>
    <t>HR Director (BE,LUX, FR)</t>
  </si>
  <si>
    <t>l&amp;lretail</t>
  </si>
  <si>
    <t>www.lolaliza.com/</t>
  </si>
  <si>
    <t>app.bizzy.org/BE/0502938.862?utm_source=export&amp;utm_medium=lists_xlsx</t>
  </si>
  <si>
    <t>Filiep</t>
  </si>
  <si>
    <t>Spinnewyn</t>
  </si>
  <si>
    <t>be.linkedin.com/in/filiep-spinnewyn-815581</t>
  </si>
  <si>
    <t>vinçotte</t>
  </si>
  <si>
    <t>www.vincotte.be</t>
  </si>
  <si>
    <t>app.bizzy.org/BE/0462513.222?utm_source=export&amp;utm_medium=lists_xlsx</t>
  </si>
  <si>
    <t>Ariane</t>
  </si>
  <si>
    <t>Kina</t>
  </si>
  <si>
    <t>be.linkedin.com/in/ariane-kina-a4a50654</t>
  </si>
  <si>
    <t>speos</t>
  </si>
  <si>
    <t>www.speos.be/</t>
  </si>
  <si>
    <t>app.bizzy.org/BE/0427627.864?utm_source=export&amp;utm_medium=lists_xlsx</t>
  </si>
  <si>
    <t>be.linkedin.com/in/kathyrosseel</t>
  </si>
  <si>
    <t>legendbiotech</t>
  </si>
  <si>
    <t>legendbiotech.com</t>
  </si>
  <si>
    <t>app.bizzy.org/BE/0769992.730?utm_source=export&amp;utm_medium=lists_xlsx</t>
  </si>
  <si>
    <t>Harvengt</t>
  </si>
  <si>
    <t>be.linkedin.com/in/philippe-harvengt-27942710</t>
  </si>
  <si>
    <t>ALDI HOLDING</t>
  </si>
  <si>
    <t>aldiholding</t>
  </si>
  <si>
    <t>Holdings</t>
  </si>
  <si>
    <t>0456.815.659</t>
  </si>
  <si>
    <t>BE0456.815.659</t>
  </si>
  <si>
    <t>app.bizzy.org/BE/0456815.659?utm_source=export&amp;utm_medium=lists_xlsx</t>
  </si>
  <si>
    <t>Yannel</t>
  </si>
  <si>
    <t>be.linkedin.com/in/yannelproost</t>
  </si>
  <si>
    <t>HR Business Partner Recruitment</t>
  </si>
  <si>
    <t>datwylerpharmapackaging</t>
  </si>
  <si>
    <t>www.datwyler.com</t>
  </si>
  <si>
    <t>app.bizzy.org/BE/0438160.084?utm_source=export&amp;utm_medium=lists_xlsx</t>
  </si>
  <si>
    <t>PricewaterhouseCoopers Enterprise Advisory</t>
  </si>
  <si>
    <t>pricewaterhousecoopersenterpriseadvisory</t>
  </si>
  <si>
    <t>0415.622.333</t>
  </si>
  <si>
    <t>BE0415.622.333</t>
  </si>
  <si>
    <t>www.pwc.com</t>
  </si>
  <si>
    <t>app.bizzy.org/BE/0415622.333?utm_source=export&amp;utm_medium=lists_xlsx</t>
  </si>
  <si>
    <t>ERNST &amp; YOUNG TAX CONSULTANTS</t>
  </si>
  <si>
    <t>ernst&amp;youngtaxconsultants</t>
  </si>
  <si>
    <t>0437.476.235</t>
  </si>
  <si>
    <t>BE0437.476.235</t>
  </si>
  <si>
    <t>www.ey.com</t>
  </si>
  <si>
    <t>app.bizzy.org/BE/0437476.235?utm_source=export&amp;utm_medium=lists_xlsx</t>
  </si>
  <si>
    <t>PricewaterhouseCoopers Business Advisory Services</t>
  </si>
  <si>
    <t>pricewaterhousecoopersbusinessadvisoryservices</t>
  </si>
  <si>
    <t>0458.263.830</t>
  </si>
  <si>
    <t>BE0458.263.830</t>
  </si>
  <si>
    <t>pwc.com</t>
  </si>
  <si>
    <t>app.bizzy.org/BE/0458263.830?utm_source=export&amp;utm_medium=lists_xlsx</t>
  </si>
  <si>
    <t>Lissens</t>
  </si>
  <si>
    <t>be.linkedin.com/in/an-lissens-17702ba</t>
  </si>
  <si>
    <t>tarkett</t>
  </si>
  <si>
    <t>www.tarkett.be</t>
  </si>
  <si>
    <t>app.bizzy.org/BE/0400289.801?utm_source=export&amp;utm_medium=lists_xlsx</t>
  </si>
  <si>
    <t>Ernst &amp; Young Core Business Services</t>
  </si>
  <si>
    <t>ernst&amp;youngcorebusinessservices</t>
  </si>
  <si>
    <t>0735.655.027</t>
  </si>
  <si>
    <t>BE0735.655.027</t>
  </si>
  <si>
    <t>www.ey.com/</t>
  </si>
  <si>
    <t>app.bizzy.org/BE/0735655.027?utm_source=export&amp;utm_medium=lists_xlsx</t>
  </si>
  <si>
    <t>atlascopcoairpower</t>
  </si>
  <si>
    <t>www.atlascopco.com</t>
  </si>
  <si>
    <t>app.bizzy.org/BE/0403992.231?utm_source=export&amp;utm_medium=lists_xlsx</t>
  </si>
  <si>
    <t>Leenaert</t>
  </si>
  <si>
    <t>be.linkedin.com/in/nickleenaert</t>
  </si>
  <si>
    <t>VP Talent / HR Director Group Services</t>
  </si>
  <si>
    <t>Head / Director, Vice President</t>
  </si>
  <si>
    <t>unilin</t>
  </si>
  <si>
    <t>www.unilin.com</t>
  </si>
  <si>
    <t>app.bizzy.org/BE/0405414.072?utm_source=export&amp;utm_medium=lists_xlsx</t>
  </si>
  <si>
    <t>be.linkedin.com/in/tim-lambrechts-a6abbb56</t>
  </si>
  <si>
    <t>daftrucksvlaanderen</t>
  </si>
  <si>
    <t>daf.com</t>
  </si>
  <si>
    <t>app.bizzy.org/BE/0449372.294?utm_source=export&amp;utm_medium=lists_xlsx</t>
  </si>
  <si>
    <t>D'hondt</t>
  </si>
  <si>
    <t>be.linkedin.com/in/erik-d-hondt-66b56910</t>
  </si>
  <si>
    <t>National HR manager</t>
  </si>
  <si>
    <t>ikea</t>
  </si>
  <si>
    <t>www.ikea.com</t>
  </si>
  <si>
    <t>app.bizzy.org/BE/0425258.688?utm_source=export&amp;utm_medium=lists_xlsx</t>
  </si>
  <si>
    <t>be.linkedin.com/in/frank-janssens-9586b79</t>
  </si>
  <si>
    <t>kuehne+nagel</t>
  </si>
  <si>
    <t>home.kuehne-nagel.com</t>
  </si>
  <si>
    <t>app.bizzy.org/BE/0404531.966?utm_source=export&amp;utm_medium=lists_xlsx</t>
  </si>
  <si>
    <t>be.linkedin.com/in/eric-vandyck-11229013</t>
  </si>
  <si>
    <t>envalior</t>
  </si>
  <si>
    <t>www.envalior.com/</t>
  </si>
  <si>
    <t>app.bizzy.org/BE/0867573.542?utm_source=export&amp;utm_medium=lists_xlsx</t>
  </si>
  <si>
    <t>be.linkedin.com/in/ingrid-de-tollenaere</t>
  </si>
  <si>
    <t>raincarbon</t>
  </si>
  <si>
    <t>www.raincarbon.com/</t>
  </si>
  <si>
    <t>app.bizzy.org/BE/0401947.808?utm_source=export&amp;utm_medium=lists_xlsx</t>
  </si>
  <si>
    <t>be.linkedin.com/in/tom-loosvelt-14887421</t>
  </si>
  <si>
    <t>HR MANAGER</t>
  </si>
  <si>
    <t>ACCENT Jobs For People</t>
  </si>
  <si>
    <t>accentjobsforpeople</t>
  </si>
  <si>
    <t>0455.069.956</t>
  </si>
  <si>
    <t>BE0455.069.956</t>
  </si>
  <si>
    <t>accentjobs.be</t>
  </si>
  <si>
    <t>app.bizzy.org/BE/0455069.956?utm_source=export&amp;utm_medium=lists_xlsx</t>
  </si>
  <si>
    <t>Demeulenaere</t>
  </si>
  <si>
    <t>be.linkedin.com/in/heidi-demeulenaere-2999b217</t>
  </si>
  <si>
    <t>snackfoodpocoloco</t>
  </si>
  <si>
    <t>www.pauliggroup.com</t>
  </si>
  <si>
    <t>app.bizzy.org/BE/0453500.734?utm_source=export&amp;utm_medium=lists_xlsx</t>
  </si>
  <si>
    <t>be.linkedin.com/in/karen-de-wever-75354177</t>
  </si>
  <si>
    <t>mantruck&amp;bus</t>
  </si>
  <si>
    <t>man-brabant.be</t>
  </si>
  <si>
    <t>app.bizzy.org/BE/0420069.782?utm_source=export&amp;utm_medium=lists_xlsx</t>
  </si>
  <si>
    <t>Du Pont</t>
  </si>
  <si>
    <t>be.linkedin.com/in/kathleendupont</t>
  </si>
  <si>
    <t>reynaersaluminium</t>
  </si>
  <si>
    <t>www.reynaers.be</t>
  </si>
  <si>
    <t>app.bizzy.org/BE/0437278.077?utm_source=export&amp;utm_medium=lists_xlsx</t>
  </si>
  <si>
    <t>Christelle</t>
  </si>
  <si>
    <t>Daout</t>
  </si>
  <si>
    <t>be.linkedin.com/in/christelle-daout-1969299</t>
  </si>
  <si>
    <t>ecseuropeancontainers</t>
  </si>
  <si>
    <t>www.ecs.be</t>
  </si>
  <si>
    <t>app.bizzy.org/BE/0435131.508?utm_source=export&amp;utm_medium=lists_xlsx</t>
  </si>
  <si>
    <t>Gerd</t>
  </si>
  <si>
    <t>Franssens</t>
  </si>
  <si>
    <t>be.linkedin.com/in/gerd-franssens-b421105</t>
  </si>
  <si>
    <t>wienerberger</t>
  </si>
  <si>
    <t>www.wienerberger.be</t>
  </si>
  <si>
    <t>app.bizzy.org/BE/0448850.870?utm_source=export&amp;utm_medium=lists_xlsx</t>
  </si>
  <si>
    <t>be.linkedin.com/in/véronique-van-de-peer-1a0a5352?trk=public_profile_browsemap_profile-result-card_result-card_full-click</t>
  </si>
  <si>
    <t>synergie</t>
  </si>
  <si>
    <t>synergiejobs.be</t>
  </si>
  <si>
    <t>app.bizzy.org/BE/0458551.563?utm_source=export&amp;utm_medium=lists_xlsx</t>
  </si>
  <si>
    <t>Dirkx</t>
  </si>
  <si>
    <t>be.linkedin.com/in/jan-dirkx-b5b064a</t>
  </si>
  <si>
    <t>greenyardprepared</t>
  </si>
  <si>
    <t>www.greenyard.group</t>
  </si>
  <si>
    <t>app.bizzy.org/BE/0437126.936?utm_source=export&amp;utm_medium=lists_xlsx</t>
  </si>
  <si>
    <t>Joan</t>
  </si>
  <si>
    <t>Rolland</t>
  </si>
  <si>
    <t>be.linkedin.com/in/joan-rolland-315b156</t>
  </si>
  <si>
    <t>Recruitment Coordinator + temporary replacement HR Manager</t>
  </si>
  <si>
    <t>Rekrutering, Human resources, Operations, C-Suite</t>
  </si>
  <si>
    <t>astrazeneca</t>
  </si>
  <si>
    <t>www.astrazeneca.be</t>
  </si>
  <si>
    <t>app.bizzy.org/BE/0400165.679?utm_source=export&amp;utm_medium=lists_xlsx</t>
  </si>
  <si>
    <t>De Boeck</t>
  </si>
  <si>
    <t>be.linkedin.com/in/filip-de-boeck-1918436</t>
  </si>
  <si>
    <t>lecot</t>
  </si>
  <si>
    <t>lecot-fleet.be</t>
  </si>
  <si>
    <t>app.bizzy.org/BE/0405350.033?utm_source=export&amp;utm_medium=lists_xlsx</t>
  </si>
  <si>
    <t>be.linkedin.com/in/frank-vorsselmans</t>
  </si>
  <si>
    <t>HR Director Fresh Belgium</t>
  </si>
  <si>
    <t>greenyardfrozen</t>
  </si>
  <si>
    <t>greenyard.group</t>
  </si>
  <si>
    <t>app.bizzy.org/BE/0660936.521?utm_source=export&amp;utm_medium=lists_xlsx</t>
  </si>
  <si>
    <t>Vera</t>
  </si>
  <si>
    <t>Vanoost</t>
  </si>
  <si>
    <t>be.linkedin.com/in/vera-vanoost-a876404b</t>
  </si>
  <si>
    <t>teconnectivity</t>
  </si>
  <si>
    <t>tejobs.be</t>
  </si>
  <si>
    <t>app.bizzy.org/BE/0465547.738?utm_source=export&amp;utm_medium=lists_xlsx</t>
  </si>
  <si>
    <t>Clara</t>
  </si>
  <si>
    <t>Stynen</t>
  </si>
  <si>
    <t>be.linkedin.com/in/clarastynen</t>
  </si>
  <si>
    <t>vyncke</t>
  </si>
  <si>
    <t>www.vyncke.com</t>
  </si>
  <si>
    <t>app.bizzy.org/BE/0447690.830?utm_source=export&amp;utm_medium=lists_xlsx</t>
  </si>
  <si>
    <t>be.linkedin.com/in/vercammen-johan-628aa15</t>
  </si>
  <si>
    <t>jsrmicro</t>
  </si>
  <si>
    <t>www.jsrmicro.be</t>
  </si>
  <si>
    <t>app.bizzy.org/BE/0429388.316?utm_source=export&amp;utm_medium=lists_xlsx</t>
  </si>
  <si>
    <t>Diane</t>
  </si>
  <si>
    <t>Kruger</t>
  </si>
  <si>
    <t>be.linkedin.com/in/diane-kruger-33408a146</t>
  </si>
  <si>
    <t>eskographics</t>
  </si>
  <si>
    <t>esko.com</t>
  </si>
  <si>
    <t>app.bizzy.org/BE/0475099.565?utm_source=export&amp;utm_medium=lists_xlsx</t>
  </si>
  <si>
    <t>Joelle</t>
  </si>
  <si>
    <t>Croteux</t>
  </si>
  <si>
    <t>be.linkedin.com/in/joelle-croteux-373801b</t>
  </si>
  <si>
    <t>generallogisticssystems</t>
  </si>
  <si>
    <t>primagaz.be</t>
  </si>
  <si>
    <t>app.bizzy.org/BE/0479101.608?utm_source=export&amp;utm_medium=lists_xlsx</t>
  </si>
  <si>
    <t>Ada</t>
  </si>
  <si>
    <t>van Waas</t>
  </si>
  <si>
    <t>be.linkedin.com/in/ada-van-waas-09649a1ab</t>
  </si>
  <si>
    <t>anglobelgiancorporation</t>
  </si>
  <si>
    <t>www.abc-engines.com</t>
  </si>
  <si>
    <t>app.bizzy.org/BE/0420246.659?utm_source=export&amp;utm_medium=lists_xlsx</t>
  </si>
  <si>
    <t>Muylaert</t>
  </si>
  <si>
    <t>be.linkedin.com/in/steven-muylaert-375a075</t>
  </si>
  <si>
    <t>Operations &amp; HR Manager</t>
  </si>
  <si>
    <t>vanhoecke</t>
  </si>
  <si>
    <t>www.vanhoecke.be</t>
  </si>
  <si>
    <t>app.bizzy.org/BE/0440085.040?utm_source=export&amp;utm_medium=lists_xlsx</t>
  </si>
  <si>
    <t>pierke</t>
  </si>
  <si>
    <t>pierlala</t>
  </si>
  <si>
    <t>be.linkedin.com/in/pierke-pierlala-802478186</t>
  </si>
  <si>
    <t>ACCENT CONSTRUCT</t>
  </si>
  <si>
    <t>accentconstruct</t>
  </si>
  <si>
    <t>0887.120.626</t>
  </si>
  <si>
    <t>BE0887.120.626</t>
  </si>
  <si>
    <t>app.bizzy.org/BE/0887120.626?utm_source=export&amp;utm_medium=lists_xlsx</t>
  </si>
  <si>
    <t>atlascopcorentaleurope</t>
  </si>
  <si>
    <t>www.atlascopco.com/</t>
  </si>
  <si>
    <t>app.bizzy.org/BE/0452503.614?utm_source=export&amp;utm_medium=lists_xlsx</t>
  </si>
  <si>
    <t>Danckaert</t>
  </si>
  <si>
    <t>be.linkedin.com/in/carolien-danckaert-4049085</t>
  </si>
  <si>
    <t>pauwelsconsulting</t>
  </si>
  <si>
    <t>www.pauwelsconsulting.be</t>
  </si>
  <si>
    <t>app.bizzy.org/BE/0466878.816?utm_source=export&amp;utm_medium=lists_xlsx</t>
  </si>
  <si>
    <t>Mia</t>
  </si>
  <si>
    <t>Desmet</t>
  </si>
  <si>
    <t>be.linkedin.com/in/mia-desmet-120b8a4</t>
  </si>
  <si>
    <t>Human Resources Manager Belgium</t>
  </si>
  <si>
    <t>lotusbakeriescorporate</t>
  </si>
  <si>
    <t>Productie van koekjes</t>
  </si>
  <si>
    <t>0881.664.870</t>
  </si>
  <si>
    <t>BE0881.664.870</t>
  </si>
  <si>
    <t>app.bizzy.org/BE/0881664.870?utm_source=export&amp;utm_medium=lists_xlsx</t>
  </si>
  <si>
    <t>Cavens</t>
  </si>
  <si>
    <t>be.linkedin.com/in/steven-cavens-47305233</t>
  </si>
  <si>
    <t>brightplusoutsourcingsolutions</t>
  </si>
  <si>
    <t>www.brightplus.be/</t>
  </si>
  <si>
    <t>app.bizzy.org/BE/0475945.940?utm_source=export&amp;utm_medium=lists_xlsx</t>
  </si>
  <si>
    <t>ESKO SOFTWARE</t>
  </si>
  <si>
    <t>eskosoftware</t>
  </si>
  <si>
    <t>0886.047.983</t>
  </si>
  <si>
    <t>BE0886.047.983</t>
  </si>
  <si>
    <t>www.esko.com</t>
  </si>
  <si>
    <t>app.bizzy.org/BE/0886047.983?utm_source=export&amp;utm_medium=lists_xlsx</t>
  </si>
  <si>
    <t>De Leu</t>
  </si>
  <si>
    <t>be.linkedin.com/in/miekedeleu</t>
  </si>
  <si>
    <t>lansweeper</t>
  </si>
  <si>
    <t>www.lansweeper.com/</t>
  </si>
  <si>
    <t>app.bizzy.org/BE/0538668.417?utm_source=export&amp;utm_medium=lists_xlsx</t>
  </si>
  <si>
    <t>Delvaux</t>
  </si>
  <si>
    <t>be.linkedin.com/in/stephanie-delvaux-91701b15</t>
  </si>
  <si>
    <t>azo</t>
  </si>
  <si>
    <t>www.azo.be</t>
  </si>
  <si>
    <t>app.bizzy.org/BE/0454487.659?utm_source=export&amp;utm_medium=lists_xlsx</t>
  </si>
  <si>
    <t>tuiretail</t>
  </si>
  <si>
    <t>corporate.tui.be</t>
  </si>
  <si>
    <t>app.bizzy.org/BE/0416827.707?utm_source=export&amp;utm_medium=lists_xlsx</t>
  </si>
  <si>
    <t>accent</t>
  </si>
  <si>
    <t>app.bizzy.org/BE/0846963.913?utm_source=export&amp;utm_medium=lists_xlsx</t>
  </si>
  <si>
    <t>be.linkedin.com/in/stephanie-debruyne-b7375225</t>
  </si>
  <si>
    <t>cnhindustrial</t>
  </si>
  <si>
    <t>www.cnhindustrial.com</t>
  </si>
  <si>
    <t>app.bizzy.org/BE/0400444.803?utm_source=export&amp;utm_medium=lists_xlsx</t>
  </si>
  <si>
    <t>vandemoortele</t>
  </si>
  <si>
    <t>vandemoortele.be</t>
  </si>
  <si>
    <t>app.bizzy.org/BE/0429977.343?utm_source=export&amp;utm_medium=lists_xlsx</t>
  </si>
  <si>
    <t>Kelchtermans</t>
  </si>
  <si>
    <t>be.linkedin.com/in/aline-kelchtermans-1500b3132</t>
  </si>
  <si>
    <t>dell</t>
  </si>
  <si>
    <t>Computer consultancy - Cyberbeveiliging - Data analytics - Groothandel in computers en elektronica - Informatietechnologieën en -diensten - Machine learning - Ontwikkeling van software - Web ontwikkeling</t>
  </si>
  <si>
    <t>delltechnologies.com</t>
  </si>
  <si>
    <t>app.bizzy.org/BE/0447550.278?utm_source=export&amp;utm_medium=lists_xlsx</t>
  </si>
  <si>
    <t>Beatrice</t>
  </si>
  <si>
    <t>FOUCAUD-LEPINEUX</t>
  </si>
  <si>
    <t>be.linkedin.com/in/beatrice-lepineux</t>
  </si>
  <si>
    <t>HR Manager at Terumo Europe</t>
  </si>
  <si>
    <t>terumobcteurope</t>
  </si>
  <si>
    <t>www.terumobct.com</t>
  </si>
  <si>
    <t>app.bizzy.org/BE/0413166.055?utm_source=export&amp;utm_medium=lists_xlsx</t>
  </si>
  <si>
    <t>Aeyels</t>
  </si>
  <si>
    <t>be.linkedin.com/in/johan-aeyels-19222442</t>
  </si>
  <si>
    <t>danonerotselaarsp</t>
  </si>
  <si>
    <t>www.danone.be</t>
  </si>
  <si>
    <t>app.bizzy.org/BE/0402734.595?utm_source=export&amp;utm_medium=lists_xlsx</t>
  </si>
  <si>
    <t>Verhaeghe</t>
  </si>
  <si>
    <t>be.linkedin.com/in/pieter-verhaeghe-08b2016</t>
  </si>
  <si>
    <t>bergeratmonnoyeur</t>
  </si>
  <si>
    <t>bergerat-used.com</t>
  </si>
  <si>
    <t>app.bizzy.org/BE/0419725.928?utm_source=export&amp;utm_medium=lists_xlsx</t>
  </si>
  <si>
    <t>Herman</t>
  </si>
  <si>
    <t>Van Ballart</t>
  </si>
  <si>
    <t>be.linkedin.com/in/herman-van-ballart-507b6568</t>
  </si>
  <si>
    <t>sgs</t>
  </si>
  <si>
    <t>www.sgs.be</t>
  </si>
  <si>
    <t>app.bizzy.org/BE/0404882.750?utm_source=export&amp;utm_medium=lists_xlsx</t>
  </si>
  <si>
    <t>Broux</t>
  </si>
  <si>
    <t>be.linkedin.com/in/marleen-broux-09185340</t>
  </si>
  <si>
    <t>pricewaterhousecoopers</t>
  </si>
  <si>
    <t>app.bizzy.org/BE/0458263.335?utm_source=export&amp;utm_medium=lists_xlsx</t>
  </si>
  <si>
    <t>Van Auseloos</t>
  </si>
  <si>
    <t>be.linkedin.com/in/roel-van-auseloos</t>
  </si>
  <si>
    <t>cpsp</t>
  </si>
  <si>
    <t>www.centerparcs.be/</t>
  </si>
  <si>
    <t>app.bizzy.org/BE/0434692.830?utm_source=export&amp;utm_medium=lists_xlsx</t>
  </si>
  <si>
    <t>Laurence</t>
  </si>
  <si>
    <t>Leclercq</t>
  </si>
  <si>
    <t>be.linkedin.com/in/laurence-leclercq-b81a9135</t>
  </si>
  <si>
    <t>HR Manager &amp; Squad Lead</t>
  </si>
  <si>
    <t>euphonybenelux</t>
  </si>
  <si>
    <t>www.euphony.be/</t>
  </si>
  <si>
    <t>app.bizzy.org/BE/0471435.836?utm_source=export&amp;utm_medium=lists_xlsx</t>
  </si>
  <si>
    <t>glsdistribution</t>
  </si>
  <si>
    <t>www.gls-group.com/</t>
  </si>
  <si>
    <t>app.bizzy.org/BE/0883914.874?utm_source=export&amp;utm_medium=lists_xlsx</t>
  </si>
  <si>
    <t>cargillr&amp;dcentreeurope</t>
  </si>
  <si>
    <t>Persoonlijke diensten</t>
  </si>
  <si>
    <t>www.cargill.be/</t>
  </si>
  <si>
    <t>app.bizzy.org/BE/0479775.163?utm_source=export&amp;utm_medium=lists_xlsx</t>
  </si>
  <si>
    <t>Verrijcken</t>
  </si>
  <si>
    <t>be.linkedin.com/in/joachim-verrijcken-37123a6</t>
  </si>
  <si>
    <t>HR Manager Belgium &amp; The Netherlands</t>
  </si>
  <si>
    <t>dupontdenemours()</t>
  </si>
  <si>
    <t>www.dupontdenemours.be</t>
  </si>
  <si>
    <t>app.bizzy.org/BE/0400837.058?utm_source=export&amp;utm_medium=lists_xlsx</t>
  </si>
  <si>
    <t>tec4jets</t>
  </si>
  <si>
    <t>www.tui.be/nl</t>
  </si>
  <si>
    <t>app.bizzy.org/BE/0419225.387?utm_source=export&amp;utm_medium=lists_xlsx</t>
  </si>
  <si>
    <t>dhlglobalforwarding()</t>
  </si>
  <si>
    <t>www.dhl.be</t>
  </si>
  <si>
    <t>Jessica</t>
  </si>
  <si>
    <t>Lambrecht</t>
  </si>
  <si>
    <t>be.linkedin.com/in/jessica-lambrecht-25a821137</t>
  </si>
  <si>
    <t>ALDI</t>
  </si>
  <si>
    <t>aldi</t>
  </si>
  <si>
    <t>0445.596.125</t>
  </si>
  <si>
    <t>BE0445.596.125</t>
  </si>
  <si>
    <t>aldi.be</t>
  </si>
  <si>
    <t>Lanza</t>
  </si>
  <si>
    <t>be.linkedin.com/in/maria-lanza-6a2499181</t>
  </si>
  <si>
    <t>adeccopersonnelservices</t>
  </si>
  <si>
    <t>www.adecco.be</t>
  </si>
  <si>
    <t>DHL INTERNATIONAL</t>
  </si>
  <si>
    <t>dhlinternational</t>
  </si>
  <si>
    <t>0406.796.224</t>
  </si>
  <si>
    <t>BE0406.796.224</t>
  </si>
  <si>
    <t>www.dhlexpress.be</t>
  </si>
  <si>
    <t>Tavernier</t>
  </si>
  <si>
    <t>be.linkedin.com/in/marijke-tavernier-2657b43</t>
  </si>
  <si>
    <t>evaleurope</t>
  </si>
  <si>
    <t>evalevoh.com</t>
  </si>
  <si>
    <t>be.linkedin.com/in/erwin-martens-1b3a632b</t>
  </si>
  <si>
    <t>nitto</t>
  </si>
  <si>
    <t>www.nitto.com</t>
  </si>
  <si>
    <t>Van Scharen</t>
  </si>
  <si>
    <t>be.linkedin.com/in/joke-van-scharen-618837a</t>
  </si>
  <si>
    <t>cleaningmasters</t>
  </si>
  <si>
    <t>www.multimasters.be</t>
  </si>
  <si>
    <t>Karel</t>
  </si>
  <si>
    <t>be.linkedin.com/in/mertenskarel</t>
  </si>
  <si>
    <t>DHL eCommerce (Belgium)</t>
  </si>
  <si>
    <t>dhlecommerce()</t>
  </si>
  <si>
    <t>0413.850.894</t>
  </si>
  <si>
    <t>BE0413.850.894</t>
  </si>
  <si>
    <t>www.dhlparcel.be</t>
  </si>
  <si>
    <t>Karlijn</t>
  </si>
  <si>
    <t>Lippens</t>
  </si>
  <si>
    <t>be.linkedin.com/in/karlijnlippens</t>
  </si>
  <si>
    <t>petersime</t>
  </si>
  <si>
    <t>www.petersime.be</t>
  </si>
  <si>
    <t>Antonette</t>
  </si>
  <si>
    <t>De Hommel</t>
  </si>
  <si>
    <t>a.de.hommel@peri.nl</t>
  </si>
  <si>
    <t>+31 6 13141760</t>
  </si>
  <si>
    <t>Marcos Diaz</t>
  </si>
  <si>
    <t>a.marcosdiaz@biocodex.be</t>
  </si>
  <si>
    <t>+32473570545</t>
  </si>
  <si>
    <t>Annik</t>
  </si>
  <si>
    <t>Vandeputte</t>
  </si>
  <si>
    <t>a.vandeputte@spie.com</t>
  </si>
  <si>
    <t>HR Development Manager</t>
  </si>
  <si>
    <t>+32499052619</t>
  </si>
  <si>
    <t>Bollen</t>
  </si>
  <si>
    <t>abollen@idealstandard.com</t>
  </si>
  <si>
    <t>HR director central functions</t>
  </si>
  <si>
    <t>Anne-Catherine</t>
  </si>
  <si>
    <t>Evers</t>
  </si>
  <si>
    <t>acevers@schreder.com</t>
  </si>
  <si>
    <t>HR Manager Central Services</t>
  </si>
  <si>
    <t>+32 495775311</t>
  </si>
  <si>
    <t>Adrien</t>
  </si>
  <si>
    <t>Marchitelli</t>
  </si>
  <si>
    <t>adrien.marchitelli@luminus.be</t>
  </si>
  <si>
    <t>HR Manager and DEI lead</t>
  </si>
  <si>
    <t>+32470614874</t>
  </si>
  <si>
    <t>Aeke</t>
  </si>
  <si>
    <t>Van Den Broeke</t>
  </si>
  <si>
    <t>aeke.vandenbroeke@denys.com</t>
  </si>
  <si>
    <t>Alain</t>
  </si>
  <si>
    <t>Cools</t>
  </si>
  <si>
    <t>alain.cools@lanxess.com</t>
  </si>
  <si>
    <t>Envalior NV</t>
  </si>
  <si>
    <t>De Dauw</t>
  </si>
  <si>
    <t>alain.de.dauw@atlascopco.com</t>
  </si>
  <si>
    <t>VP HR</t>
  </si>
  <si>
    <t>Atlas Copco Airpower nv</t>
  </si>
  <si>
    <t>alexandra.vanloo@goed.be</t>
  </si>
  <si>
    <t>Boon</t>
  </si>
  <si>
    <t>an.boon@kbcautolease.be</t>
  </si>
  <si>
    <t>KBC AUTOLEASE NV</t>
  </si>
  <si>
    <t>Pauwels</t>
  </si>
  <si>
    <t>an.pauwels@nittoeurope.com</t>
  </si>
  <si>
    <t>Hr Manager business partner</t>
  </si>
  <si>
    <t>Nitto Belgium</t>
  </si>
  <si>
    <t>andy.cardon@esas.eu</t>
  </si>
  <si>
    <t>+32 485 98 99 75</t>
  </si>
  <si>
    <t>Roelandt</t>
  </si>
  <si>
    <t>angelique.roelandt@dmpss.com</t>
  </si>
  <si>
    <t>PSS Belgium</t>
  </si>
  <si>
    <t>Van der Jeugt</t>
  </si>
  <si>
    <t>angelique.vanderjeugt@agaris.com</t>
  </si>
  <si>
    <t>Anik</t>
  </si>
  <si>
    <t>Stalmans</t>
  </si>
  <si>
    <t>anik.stalmans@cegeka.com</t>
  </si>
  <si>
    <t>Cegeka Groep NV</t>
  </si>
  <si>
    <t>+32 477 57 83 06</t>
  </si>
  <si>
    <t>Anja</t>
  </si>
  <si>
    <t>Anthonissen</t>
  </si>
  <si>
    <t>anja.anthonissen@be.rhenus.com</t>
  </si>
  <si>
    <t>anke.coenen@facil.be</t>
  </si>
  <si>
    <t>HR Coördinator</t>
  </si>
  <si>
    <t>+32 497 48 74 59</t>
  </si>
  <si>
    <t>Habets</t>
  </si>
  <si>
    <t>anke.habets@zf.com</t>
  </si>
  <si>
    <t>HR country expert</t>
  </si>
  <si>
    <t>ZF Wind Power Antwerpen NV</t>
  </si>
  <si>
    <t>Ankie</t>
  </si>
  <si>
    <t>Van Hecke</t>
  </si>
  <si>
    <t>ankie.vanhecke@boostnutrition.be</t>
  </si>
  <si>
    <t>ann.ceulemans@lkmetrology.com</t>
  </si>
  <si>
    <t>+32495710392</t>
  </si>
  <si>
    <t>De Roey</t>
  </si>
  <si>
    <t>ann.deroey@pelsis.com</t>
  </si>
  <si>
    <t>+32 474 98 42 79</t>
  </si>
  <si>
    <t>ann.dierickx@frieslandcampina.com</t>
  </si>
  <si>
    <t>Mulkens</t>
  </si>
  <si>
    <t>ann.mulkens@renewi.com</t>
  </si>
  <si>
    <t>HR Manager South</t>
  </si>
  <si>
    <t>Renewi NV</t>
  </si>
  <si>
    <t>0492159368</t>
  </si>
  <si>
    <t>Snels</t>
  </si>
  <si>
    <t>ann.snels@qinetiq.be</t>
  </si>
  <si>
    <t>Stas</t>
  </si>
  <si>
    <t>ann.stas@pfizer.com</t>
  </si>
  <si>
    <t>HR Lead</t>
  </si>
  <si>
    <t>Pfizer Service Company</t>
  </si>
  <si>
    <t>ann.van.dyck@cartamundi.com</t>
  </si>
  <si>
    <t>0475751869</t>
  </si>
  <si>
    <t>Vandeginste</t>
  </si>
  <si>
    <t>ann.vandeginste@haacht.com</t>
  </si>
  <si>
    <t>+32 486 15 61 25</t>
  </si>
  <si>
    <t>ann.vercammen@continental-corporation.com</t>
  </si>
  <si>
    <t>CONTINENTAL Automotive BENELUX</t>
  </si>
  <si>
    <t>Verhoeven</t>
  </si>
  <si>
    <t>ann.verhoeven@eurochem.be</t>
  </si>
  <si>
    <t>Corporate HR Manager</t>
  </si>
  <si>
    <t>0496 59 23 59</t>
  </si>
  <si>
    <t>Ronald</t>
  </si>
  <si>
    <t>Breyne</t>
  </si>
  <si>
    <t>ann_vansumere@cfe.be</t>
  </si>
  <si>
    <t>annds@gosselingroup.eu</t>
  </si>
  <si>
    <t>0496567046</t>
  </si>
  <si>
    <t>anne.goovaerts@vaillant-group.com</t>
  </si>
  <si>
    <t>HR Director a.i</t>
  </si>
  <si>
    <t>Vaillant</t>
  </si>
  <si>
    <t>+32 0478 86 90 60</t>
  </si>
  <si>
    <t>Vander Schueren</t>
  </si>
  <si>
    <t>anne.vanderschueren@fluxys.com</t>
  </si>
  <si>
    <t>+32479659219</t>
  </si>
  <si>
    <t>Vinh</t>
  </si>
  <si>
    <t>anne.vinh@scabel.eu</t>
  </si>
  <si>
    <t>+32486509170</t>
  </si>
  <si>
    <t>Abbeel</t>
  </si>
  <si>
    <t>anneleen.abbeel@hm.com</t>
  </si>
  <si>
    <t>Country HR Manager Belgium &amp; Luxembourg</t>
  </si>
  <si>
    <t>+32 472 95 43 22</t>
  </si>
  <si>
    <t>Klaps</t>
  </si>
  <si>
    <t>anneleen.klaps@facil.be</t>
  </si>
  <si>
    <t>Berlaen</t>
  </si>
  <si>
    <t>annelies.berlaen@signpost.eu</t>
  </si>
  <si>
    <t>annik.vanlooy@iko.eu</t>
  </si>
  <si>
    <t>0494 835 117</t>
  </si>
  <si>
    <t>annrube@dfds.com</t>
  </si>
  <si>
    <t>+32 477 98 43 43</t>
  </si>
  <si>
    <t>Katrijn</t>
  </si>
  <si>
    <t>Cornil</t>
  </si>
  <si>
    <t>ant.kcornil@cma-cgm.com</t>
  </si>
  <si>
    <t>Anuschka</t>
  </si>
  <si>
    <t>anuschka_luykx@bose.com</t>
  </si>
  <si>
    <t>M: +32 496 55 77 73</t>
  </si>
  <si>
    <t>Evy</t>
  </si>
  <si>
    <t>Van den Brande</t>
  </si>
  <si>
    <t>aplbc@lotusbakeries.com</t>
  </si>
  <si>
    <t>HR Manager Corporate</t>
  </si>
  <si>
    <t>astrid.declercq@glpg.com</t>
  </si>
  <si>
    <t>Galapagos NV</t>
  </si>
  <si>
    <t>+32 499 46 75 03</t>
  </si>
  <si>
    <t>Vanimpe</t>
  </si>
  <si>
    <t>audrey.vanimpe@spie.com</t>
  </si>
  <si>
    <t>+32 474 04 98 13</t>
  </si>
  <si>
    <t>Auralie</t>
  </si>
  <si>
    <t>Blauwbloeme</t>
  </si>
  <si>
    <t>auralie_blauwbloeme@barry-callebaut.com</t>
  </si>
  <si>
    <t>HR Director Belgium &amp; The Netherlands</t>
  </si>
  <si>
    <t>+32 495 41 53 76</t>
  </si>
  <si>
    <t>Goyvaerts</t>
  </si>
  <si>
    <t>b.goyvaerts@konings.be</t>
  </si>
  <si>
    <t>+32 478 71 63 29</t>
  </si>
  <si>
    <t>Beerten</t>
  </si>
  <si>
    <t>bart.beerten@sligrofoodgroup.be</t>
  </si>
  <si>
    <t>Directeur HR</t>
  </si>
  <si>
    <t>Buyst</t>
  </si>
  <si>
    <t>bart.buyst@aleris.com</t>
  </si>
  <si>
    <t>+32 475 52 03 01</t>
  </si>
  <si>
    <t>Geldhof</t>
  </si>
  <si>
    <t>bart.geldhof@fedrusinternational.com</t>
  </si>
  <si>
    <t>Director HR</t>
  </si>
  <si>
    <t>+32 478 65 92 00</t>
  </si>
  <si>
    <t>bart.lambrechts@carglass.be</t>
  </si>
  <si>
    <t>HR Director Carglass Belux</t>
  </si>
  <si>
    <t>Carglass NV</t>
  </si>
  <si>
    <t>+32 475 26 70 13</t>
  </si>
  <si>
    <t>Remmerie</t>
  </si>
  <si>
    <t>bart.remmerie@dpgmedia.be</t>
  </si>
  <si>
    <t>+32 477 78 88 76</t>
  </si>
  <si>
    <t>Van Den Broeck</t>
  </si>
  <si>
    <t>bart.vandenbroeck@ineos.com</t>
  </si>
  <si>
    <t>Ineos Aromatics Belgium NV</t>
  </si>
  <si>
    <t>+32 497 43 87 22</t>
  </si>
  <si>
    <t>Van Der Velden</t>
  </si>
  <si>
    <t>bart.vandervelden@dhl.com</t>
  </si>
  <si>
    <t>Ver Elst</t>
  </si>
  <si>
    <t>bart.verelst@mediahuis.be</t>
  </si>
  <si>
    <t>HR Manager Compensation &amp; Benefits</t>
  </si>
  <si>
    <t>Mediahuis NV</t>
  </si>
  <si>
    <t>+32 474 86 02 66</t>
  </si>
  <si>
    <t>bart.verhoeven@kaneka.be</t>
  </si>
  <si>
    <t>Kaneka Belgium NV</t>
  </si>
  <si>
    <t>Wauters</t>
  </si>
  <si>
    <t>bart.wauters@safrangroup.com</t>
  </si>
  <si>
    <t>Britta</t>
  </si>
  <si>
    <t>De Meyer</t>
  </si>
  <si>
    <t>bdmeyer@its.jnj.com</t>
  </si>
  <si>
    <t>Head of HR BeNe</t>
  </si>
  <si>
    <t>Beatrijs</t>
  </si>
  <si>
    <t>Ramaekers</t>
  </si>
  <si>
    <t>beatrijs.ramaekers@dexis.be</t>
  </si>
  <si>
    <t>+32474693235</t>
  </si>
  <si>
    <t>Laurier</t>
  </si>
  <si>
    <t>bert.laurier@bmw.be</t>
  </si>
  <si>
    <t>+32 474 99 23 63</t>
  </si>
  <si>
    <t>Van Muylder</t>
  </si>
  <si>
    <t>bert.van.muylder@dhl.com</t>
  </si>
  <si>
    <t>+32 475 62 38 99</t>
  </si>
  <si>
    <t>Van Grinderbeek</t>
  </si>
  <si>
    <t>bert.vangrinderbeek@septentrio.com</t>
  </si>
  <si>
    <t>betty.gielis@electrolux.be</t>
  </si>
  <si>
    <t>HR Manager/HR Business Partner</t>
  </si>
  <si>
    <t>+32472189922</t>
  </si>
  <si>
    <t>Van Bambost</t>
  </si>
  <si>
    <t>bram.vanbambost@nipro-group.com</t>
  </si>
  <si>
    <t>Carina</t>
  </si>
  <si>
    <t>carina.broux@graco.com</t>
  </si>
  <si>
    <t>+32 497 46 00 25</t>
  </si>
  <si>
    <t>Frederix</t>
  </si>
  <si>
    <t>carine.frederix@atlascopco.com</t>
  </si>
  <si>
    <t>+32 473 20 76 55</t>
  </si>
  <si>
    <t>Lomba</t>
  </si>
  <si>
    <t>carine.lomba@delpharm.be</t>
  </si>
  <si>
    <t>Custers</t>
  </si>
  <si>
    <t>carol.custers@martens.be</t>
  </si>
  <si>
    <t>+32477764047</t>
  </si>
  <si>
    <t>Dobbelaere</t>
  </si>
  <si>
    <t>caroline.dobbelaere@lawter.com</t>
  </si>
  <si>
    <t>HR Manager EMEA</t>
  </si>
  <si>
    <t>+32 477 77 77 00</t>
  </si>
  <si>
    <t>Hulpiau</t>
  </si>
  <si>
    <t>caroline.hulpiau@vanhoecke.be</t>
  </si>
  <si>
    <t>Van Hoecke</t>
  </si>
  <si>
    <t>Vanelderen</t>
  </si>
  <si>
    <t>caroline.vanelderen@bd.com</t>
  </si>
  <si>
    <t>Head of HR Benelux &amp; EDC</t>
  </si>
  <si>
    <t>+32 474 851 821</t>
  </si>
  <si>
    <t>Ameloot</t>
  </si>
  <si>
    <t>catherine.ameloot@golazo.com</t>
  </si>
  <si>
    <t>HR management</t>
  </si>
  <si>
    <t>+32 477 69 04 30</t>
  </si>
  <si>
    <t>Clits</t>
  </si>
  <si>
    <t>ccl@tectumgroup.be</t>
  </si>
  <si>
    <t>+32 470 95 11 42</t>
  </si>
  <si>
    <t>Clarence</t>
  </si>
  <si>
    <t>Dumon</t>
  </si>
  <si>
    <t>cdumon@argenx.com</t>
  </si>
  <si>
    <t>Chantal</t>
  </si>
  <si>
    <t>Kemland</t>
  </si>
  <si>
    <t>chantal.kemland@specialfruit.be</t>
  </si>
  <si>
    <t>+32 477 75 09 05</t>
  </si>
  <si>
    <t>Vanaken</t>
  </si>
  <si>
    <t>chantal.vanaken@gijbels.be</t>
  </si>
  <si>
    <t>Charlien</t>
  </si>
  <si>
    <t>charlien.wouters@inovet.eu</t>
  </si>
  <si>
    <t>Beenders</t>
  </si>
  <si>
    <t>chris.beenders@imec.be</t>
  </si>
  <si>
    <t>HR Director Talent Acquisition &amp; Total Rewards</t>
  </si>
  <si>
    <t>christel.degreef@lyfra.be</t>
  </si>
  <si>
    <t>+32 486 85 10 23</t>
  </si>
  <si>
    <t>Van Bortel</t>
  </si>
  <si>
    <t>christel.vanbortel@spacewell.com</t>
  </si>
  <si>
    <t>+32 478 42 87 46</t>
  </si>
  <si>
    <t>Lempereur</t>
  </si>
  <si>
    <t>christelle.lempereur@leonidas.com</t>
  </si>
  <si>
    <t>+32 492 74 29 96</t>
  </si>
  <si>
    <t>Christiane</t>
  </si>
  <si>
    <t>Buffier</t>
  </si>
  <si>
    <t>christiane.buffier@zoetis.com</t>
  </si>
  <si>
    <t>HR Lead, France &amp; Benelux Cluster</t>
  </si>
  <si>
    <t>Gorissen</t>
  </si>
  <si>
    <t>cindy.gorissen@vanroey.be</t>
  </si>
  <si>
    <t>+32 473 52 38 74</t>
  </si>
  <si>
    <t>Loyens</t>
  </si>
  <si>
    <t>claire.loyens@houbennv.be</t>
  </si>
  <si>
    <t>+32 488 04 46 15</t>
  </si>
  <si>
    <t>Tomasina</t>
  </si>
  <si>
    <t>claire.tomasina@elia.be</t>
  </si>
  <si>
    <t>+32473637008</t>
  </si>
  <si>
    <t>Catheline</t>
  </si>
  <si>
    <t>Lourdaux</t>
  </si>
  <si>
    <t>clourdaux@omp.com</t>
  </si>
  <si>
    <t>+32 477 66 70 55</t>
  </si>
  <si>
    <t>Marcelle</t>
  </si>
  <si>
    <t>cmarcell@amgen.com</t>
  </si>
  <si>
    <t>HR Lead Belgium</t>
  </si>
  <si>
    <t>+32485353653</t>
  </si>
  <si>
    <t>Jurgen</t>
  </si>
  <si>
    <t>Cop</t>
  </si>
  <si>
    <t>cop.jurgen@deme-group.com</t>
  </si>
  <si>
    <t>HR manager payroll crew</t>
  </si>
  <si>
    <t>Cornelia</t>
  </si>
  <si>
    <t>Anderson</t>
  </si>
  <si>
    <t>cornelia.anderson@solvay.com</t>
  </si>
  <si>
    <t>danny.nijs@kaneka.be</t>
  </si>
  <si>
    <t>Daphne</t>
  </si>
  <si>
    <t>daphne.cornelis@zuidnatie.be</t>
  </si>
  <si>
    <t>0476908034</t>
  </si>
  <si>
    <t>Roussis</t>
  </si>
  <si>
    <t>daphne.roussis@ravago.com</t>
  </si>
  <si>
    <t>HR verantwoordelijke</t>
  </si>
  <si>
    <t>Houzé-Cambier</t>
  </si>
  <si>
    <t>david.houze-cambier@abbott.com</t>
  </si>
  <si>
    <t>HR Director EMEA - Structural Heart Division</t>
  </si>
  <si>
    <t>+32 (0) 478 94 14 85</t>
  </si>
  <si>
    <t>david.muylaert@volvocars.com</t>
  </si>
  <si>
    <t>Volvo Car Belgium</t>
  </si>
  <si>
    <t>Christiaens</t>
  </si>
  <si>
    <t>dchristiaens@jnj.com</t>
  </si>
  <si>
    <t>HR leader EMEA enterprise functions</t>
  </si>
  <si>
    <t>+32 473 71 05 12</t>
  </si>
  <si>
    <t>Deknop</t>
  </si>
  <si>
    <t>deknop.katia@hls.be</t>
  </si>
  <si>
    <t>+32 474 96 97 92</t>
  </si>
  <si>
    <t>Delmote</t>
  </si>
  <si>
    <t>delmote.h@pg.com</t>
  </si>
  <si>
    <t>HR Director, Global Compensation Process and Innovation Leader</t>
  </si>
  <si>
    <t>+32485072297</t>
  </si>
  <si>
    <t>Dhaenens</t>
  </si>
  <si>
    <t>dhaenens.karine@deme-group.com</t>
  </si>
  <si>
    <t>HR Manager Offshore</t>
  </si>
  <si>
    <t>+32 499 85 82 96</t>
  </si>
  <si>
    <t>Didier</t>
  </si>
  <si>
    <t>Ghysen</t>
  </si>
  <si>
    <t>didier.ghysen@proximus.com</t>
  </si>
  <si>
    <t>+32475898921</t>
  </si>
  <si>
    <t>Dimitri</t>
  </si>
  <si>
    <t>Bataillie</t>
  </si>
  <si>
    <t>dimitri.bataillie@aldi.be</t>
  </si>
  <si>
    <t>Aldi Belgium</t>
  </si>
  <si>
    <t>Morel</t>
  </si>
  <si>
    <t>dimitri.morel@zoetis.com</t>
  </si>
  <si>
    <t>Pevenage</t>
  </si>
  <si>
    <t>dimitri.pevenage@totalenergies.com</t>
  </si>
  <si>
    <t>+32 475 75 04 49</t>
  </si>
  <si>
    <t>Van Delsen</t>
  </si>
  <si>
    <t>dimitri.vandelsen@be.rhenus.com</t>
  </si>
  <si>
    <t>0478/69.01.38.</t>
  </si>
  <si>
    <t>Van Peer</t>
  </si>
  <si>
    <t>dirk.vanpeer@agfa.com</t>
  </si>
  <si>
    <t>Dominiek</t>
  </si>
  <si>
    <t>Lenoir</t>
  </si>
  <si>
    <t>dlenoir@delhaize.be</t>
  </si>
  <si>
    <t>HR Manager HQ - Finance, HR &amp; CA, IT &amp; Legal</t>
  </si>
  <si>
    <t>+32 497 75 88 47</t>
  </si>
  <si>
    <t>De Maesschalck</t>
  </si>
  <si>
    <t>dominique.de.maesschalck@fashionsociety.be</t>
  </si>
  <si>
    <t>+32485465891</t>
  </si>
  <si>
    <t>Delfine</t>
  </si>
  <si>
    <t>Dubus</t>
  </si>
  <si>
    <t>dubus_delfine@lilly.com</t>
  </si>
  <si>
    <t>+32 476 75 90 00</t>
  </si>
  <si>
    <t>Emmy</t>
  </si>
  <si>
    <t>Ernots</t>
  </si>
  <si>
    <t>e.ernots@trixxo.be</t>
  </si>
  <si>
    <t>Trixxo JOBS</t>
  </si>
  <si>
    <t>+32475961723</t>
  </si>
  <si>
    <t>Evert</t>
  </si>
  <si>
    <t>e.janssens@manuport-logistics.be</t>
  </si>
  <si>
    <t>+32 498 28 53 75</t>
  </si>
  <si>
    <t>Lootens</t>
  </si>
  <si>
    <t>e.lootens@alides.be</t>
  </si>
  <si>
    <t>Malu</t>
  </si>
  <si>
    <t>eef.malu@sdworx.com</t>
  </si>
  <si>
    <t>SD WORX People Solutions NV</t>
  </si>
  <si>
    <t>Eiman</t>
  </si>
  <si>
    <t>El Hmoud</t>
  </si>
  <si>
    <t>eiman.elhmoud@audi.de</t>
  </si>
  <si>
    <t>+32 495 59 21 88</t>
  </si>
  <si>
    <t>Elena</t>
  </si>
  <si>
    <t>Secuianu</t>
  </si>
  <si>
    <t>elena.secuianu@msc.com</t>
  </si>
  <si>
    <t>+32 497 16 83 24</t>
  </si>
  <si>
    <t>eline.segers@euronav.com</t>
  </si>
  <si>
    <t>Vergauwe</t>
  </si>
  <si>
    <t>eline.vergauwe@azelis.com</t>
  </si>
  <si>
    <t>+32 494 81 81 08</t>
  </si>
  <si>
    <t>Defossé</t>
  </si>
  <si>
    <t>elke.defosse@aertssen.be</t>
  </si>
  <si>
    <t>Pringels</t>
  </si>
  <si>
    <t>elke.pringels@bnl.yusen-logistics.com</t>
  </si>
  <si>
    <t>HR Director Benelux &amp; Nordics</t>
  </si>
  <si>
    <t>Van de Walle</t>
  </si>
  <si>
    <t>elke.vandewalle@beliving.be</t>
  </si>
  <si>
    <t>Dekort</t>
  </si>
  <si>
    <t>elke_dekort@thegbfoods.com</t>
  </si>
  <si>
    <t>HR Manager plant Puurs</t>
  </si>
  <si>
    <t>GB Foods Belgium NV</t>
  </si>
  <si>
    <t>+32 473 37 73 66</t>
  </si>
  <si>
    <t>Ella</t>
  </si>
  <si>
    <t>Dewaele</t>
  </si>
  <si>
    <t>ella.dewaele@dssmith.com</t>
  </si>
  <si>
    <t>HR Coordinator (arbeiders)</t>
  </si>
  <si>
    <t>Ds Smith Packaging Belgium</t>
  </si>
  <si>
    <t>De Vuyst</t>
  </si>
  <si>
    <t>ellen.devuyst@graphius.com</t>
  </si>
  <si>
    <t>Soete</t>
  </si>
  <si>
    <t>ellen.soete@group-indigo.com</t>
  </si>
  <si>
    <t>Tuyteleers</t>
  </si>
  <si>
    <t>ellen.tuyteleers@renotec.be</t>
  </si>
  <si>
    <t>HR Manager Recruiting</t>
  </si>
  <si>
    <t>Renotec NV</t>
  </si>
  <si>
    <t>+32 470 98 17 27</t>
  </si>
  <si>
    <t>Walravens</t>
  </si>
  <si>
    <t>ellen.walravens@somatisystems.be</t>
  </si>
  <si>
    <t>Dierckx</t>
  </si>
  <si>
    <t>els.dierckx@zf.com</t>
  </si>
  <si>
    <t>HRD</t>
  </si>
  <si>
    <t>0472025579</t>
  </si>
  <si>
    <t>Mabilde</t>
  </si>
  <si>
    <t>els.mabilde@bd.com</t>
  </si>
  <si>
    <t>HR Manager EDC Temse &amp; Olen</t>
  </si>
  <si>
    <t>els.vandenbussche@vandenbusschebouw.be</t>
  </si>
  <si>
    <t>Van Keymeulen</t>
  </si>
  <si>
    <t>els@torfs.be</t>
  </si>
  <si>
    <t>+32 475 28 94 86</t>
  </si>
  <si>
    <t>els_mabilde@europe.bd.com</t>
  </si>
  <si>
    <t>HR manager EDC Temse &amp; Olen -European HRBP Supply chain</t>
  </si>
  <si>
    <t>32 473 550 842</t>
  </si>
  <si>
    <t>Emily</t>
  </si>
  <si>
    <t>emily.maes@cookware-co.com</t>
  </si>
  <si>
    <t>Verbaenen</t>
  </si>
  <si>
    <t>eric.verbaenen@saint-gobain.com</t>
  </si>
  <si>
    <t>Saint-Gobain Construction Products Belgium nv</t>
  </si>
  <si>
    <t>+32 496 50 03 86</t>
  </si>
  <si>
    <t>Erika</t>
  </si>
  <si>
    <t>Mees</t>
  </si>
  <si>
    <t>erika.mees@mayerline.be</t>
  </si>
  <si>
    <t>Manager HR en Strategic Projects</t>
  </si>
  <si>
    <t>+32496168191</t>
  </si>
  <si>
    <t>erwin.martens@nitto.com</t>
  </si>
  <si>
    <t>+32 478 782 872</t>
  </si>
  <si>
    <t>Metdepenninghen</t>
  </si>
  <si>
    <t>erwin.mdp@hbantwerp.com</t>
  </si>
  <si>
    <t>+32(0)495 366 528</t>
  </si>
  <si>
    <t>Eski</t>
  </si>
  <si>
    <t>Engels</t>
  </si>
  <si>
    <t>eski.engels@sipwell.com</t>
  </si>
  <si>
    <t>Tyteca</t>
  </si>
  <si>
    <t>etyteca@interparking.com</t>
  </si>
  <si>
    <t>eva.michielsen@impact.be</t>
  </si>
  <si>
    <t>+32 477 87 63 33</t>
  </si>
  <si>
    <t>Ulenaers</t>
  </si>
  <si>
    <t>evelien.ulenaers@facil.be</t>
  </si>
  <si>
    <t>Vanderstappen</t>
  </si>
  <si>
    <t>evelien.vanderstappen@komatsu.eu</t>
  </si>
  <si>
    <t>HR Talent Coordinator</t>
  </si>
  <si>
    <t>Komatsu Europe International NV</t>
  </si>
  <si>
    <t>eveline.dewaele@verla.be</t>
  </si>
  <si>
    <t>Van Bever</t>
  </si>
  <si>
    <t>eveline.van.bever@dssmith.com</t>
  </si>
  <si>
    <t>HR Coordinator (bedienden)</t>
  </si>
  <si>
    <t>eveline.willems@strabag.com</t>
  </si>
  <si>
    <t>evy.vandenbrande@lotusbakeries.com</t>
  </si>
  <si>
    <t>f.vandamme@algistbrug.be</t>
  </si>
  <si>
    <t>Vanwynsberghe</t>
  </si>
  <si>
    <t>fabienne.vanwynsberghe@goed.be</t>
  </si>
  <si>
    <t>0491869515</t>
  </si>
  <si>
    <t>Goorden</t>
  </si>
  <si>
    <t>femke.goorden@vanhool.com</t>
  </si>
  <si>
    <t>HR Manager bedienden</t>
  </si>
  <si>
    <t>+32 473 46 92 99</t>
  </si>
  <si>
    <t>filip.peeters@nike.com</t>
  </si>
  <si>
    <t>Filiz</t>
  </si>
  <si>
    <t>Benoel</t>
  </si>
  <si>
    <t>filiz.benoel@antargaz.com</t>
  </si>
  <si>
    <t>Antargaz Belgium</t>
  </si>
  <si>
    <t>+32477464712</t>
  </si>
  <si>
    <t>Françoise</t>
  </si>
  <si>
    <t>Morbois</t>
  </si>
  <si>
    <t>fmorbois@delhaize.be</t>
  </si>
  <si>
    <t>HR Director Retail</t>
  </si>
  <si>
    <t>Fran</t>
  </si>
  <si>
    <t>fran.debacker@62miles.be</t>
  </si>
  <si>
    <t>+32473587732</t>
  </si>
  <si>
    <t>francoise.goris@vdfin.be</t>
  </si>
  <si>
    <t>+32473551612</t>
  </si>
  <si>
    <t>Hoebers</t>
  </si>
  <si>
    <t>frank.hoebers@stobartautomotive.com</t>
  </si>
  <si>
    <t>frank.vorsselmans@greenyardfresh.be</t>
  </si>
  <si>
    <t>HR Director Fresh</t>
  </si>
  <si>
    <t>Grommen</t>
  </si>
  <si>
    <t>frederic.grommen@be.abb.com</t>
  </si>
  <si>
    <t>HR Country Manager Belgium</t>
  </si>
  <si>
    <t>+32 497 57 65 65</t>
  </si>
  <si>
    <t>RUTSAERT</t>
  </si>
  <si>
    <t>frederic.rutsaert@nitto.com</t>
  </si>
  <si>
    <t>HR director EMEA</t>
  </si>
  <si>
    <t>+32 479 91 57 12</t>
  </si>
  <si>
    <t>frederik.ampe@sea-invest.com</t>
  </si>
  <si>
    <t>+32 478 65 05 29</t>
  </si>
  <si>
    <t>frederik.heylen@nyrstar.com</t>
  </si>
  <si>
    <t>Nyrstar NV</t>
  </si>
  <si>
    <t>Opsomer</t>
  </si>
  <si>
    <t>frederik_opsomer@omnichem.be</t>
  </si>
  <si>
    <t>Ajinomoto Omnichem</t>
  </si>
  <si>
    <t>Cali</t>
  </si>
  <si>
    <t>g.cali@hansanders.be</t>
  </si>
  <si>
    <t>0485969630</t>
  </si>
  <si>
    <t>Geukens</t>
  </si>
  <si>
    <t>g.geukens@plukon.be</t>
  </si>
  <si>
    <t>Plukon Maasmechelen</t>
  </si>
  <si>
    <t>Gaelle</t>
  </si>
  <si>
    <t>De Caluwé</t>
  </si>
  <si>
    <t>gaelle.de.caluwe@cookware-co.com</t>
  </si>
  <si>
    <t>Gatienne</t>
  </si>
  <si>
    <t>Dubois</t>
  </si>
  <si>
    <t>gatienne.dubois@pernod-ricard.com</t>
  </si>
  <si>
    <t>+32 499 99 95 34</t>
  </si>
  <si>
    <t>Ducastel</t>
  </si>
  <si>
    <t>geert.ducastel@exxonmobil.com</t>
  </si>
  <si>
    <t>HR Manager Zwijndrecht &amp; Meerhout</t>
  </si>
  <si>
    <t>Exxonmobil Petroleum &amp; Chemical</t>
  </si>
  <si>
    <t>+32 475 55 21 44</t>
  </si>
  <si>
    <t>Melendez Calderon</t>
  </si>
  <si>
    <t>geert.melendez-calderon@hubo.be</t>
  </si>
  <si>
    <t>Hubo België nv</t>
  </si>
  <si>
    <t>Verduyckt</t>
  </si>
  <si>
    <t>geert.verduyckt@vanhool.be</t>
  </si>
  <si>
    <t>HR Manager Arbeiders &amp; Sociale Relaties</t>
  </si>
  <si>
    <t>+32 495 59 21 87</t>
  </si>
  <si>
    <t>Géraldine</t>
  </si>
  <si>
    <t>Borrenbergen</t>
  </si>
  <si>
    <t>geraldine.borrenbergen@atlascopco.com</t>
  </si>
  <si>
    <t>Horsten</t>
  </si>
  <si>
    <t>gerd.horsten@peetersgovers.be</t>
  </si>
  <si>
    <t>Gerda</t>
  </si>
  <si>
    <t>gerda.herbots@hedinautomotive.be</t>
  </si>
  <si>
    <t>+32 478 23 02 37</t>
  </si>
  <si>
    <t>Gerry</t>
  </si>
  <si>
    <t>Vanhoonacker</t>
  </si>
  <si>
    <t>gerry.vanhoonacker@houbennv.be</t>
  </si>
  <si>
    <t>0475535005</t>
  </si>
  <si>
    <t>Spruyt</t>
  </si>
  <si>
    <t>gert.spruyt@miraclon.com</t>
  </si>
  <si>
    <t>giel.haeldermans@iplglobal.com</t>
  </si>
  <si>
    <t>Gilberte</t>
  </si>
  <si>
    <t>Van De Voorde</t>
  </si>
  <si>
    <t>gilberte.van.de.voorde@boortmalt.com</t>
  </si>
  <si>
    <t>Gilka</t>
  </si>
  <si>
    <t>Hennecart</t>
  </si>
  <si>
    <t>gilka.hennecart@nikon.com</t>
  </si>
  <si>
    <t>+32484230493</t>
  </si>
  <si>
    <t>Joyeux</t>
  </si>
  <si>
    <t>gjoyeux@sumibe.eu</t>
  </si>
  <si>
    <t>Kozlowski</t>
  </si>
  <si>
    <t>gkozlowski@jaga.be</t>
  </si>
  <si>
    <t>+32 488 05 64 40</t>
  </si>
  <si>
    <t>Panis</t>
  </si>
  <si>
    <t>goedele.panis@ebama.com</t>
  </si>
  <si>
    <t>+32473362446</t>
  </si>
  <si>
    <t>Goedroen</t>
  </si>
  <si>
    <t>Osaer</t>
  </si>
  <si>
    <t>goedroen.osaer@grouppeeters.com</t>
  </si>
  <si>
    <t>+32 478 88 86 94</t>
  </si>
  <si>
    <t>graziella.cali@hansanders.be</t>
  </si>
  <si>
    <t>+32 (0)485 969 630</t>
  </si>
  <si>
    <t>greet.aerts@bayer.com</t>
  </si>
  <si>
    <t>Covestro NV</t>
  </si>
  <si>
    <t>De Decker</t>
  </si>
  <si>
    <t>greet.dedecker@qualiphar.com</t>
  </si>
  <si>
    <t>Greetje</t>
  </si>
  <si>
    <t>Amerijckx</t>
  </si>
  <si>
    <t>greetje.amerijckx@iodigital.com</t>
  </si>
  <si>
    <t>+32495878389</t>
  </si>
  <si>
    <t>Gunter</t>
  </si>
  <si>
    <t>Sannen</t>
  </si>
  <si>
    <t>gunter.sannen@smulders.com</t>
  </si>
  <si>
    <t>Director Finance &amp; HR</t>
  </si>
  <si>
    <t>+32 473 93 28 70</t>
  </si>
  <si>
    <t>gunther.vandevelde@dmpss.com</t>
  </si>
  <si>
    <t>Vice President HR</t>
  </si>
  <si>
    <t>Bontinck</t>
  </si>
  <si>
    <t>guy.bontinck@arcelormittal.com</t>
  </si>
  <si>
    <t>Gwenaëlle</t>
  </si>
  <si>
    <t>Leclair</t>
  </si>
  <si>
    <t>gwenaelle.leclair@rossel.be</t>
  </si>
  <si>
    <t>+32472185039</t>
  </si>
  <si>
    <t>Gwendolyn</t>
  </si>
  <si>
    <t>Huyghe</t>
  </si>
  <si>
    <t>gwendolyn.huyghe@gdfsuez.com</t>
  </si>
  <si>
    <t>Head of HR Marketing&amp;Sales Belux &amp; Headquarters</t>
  </si>
  <si>
    <t>+32478652655</t>
  </si>
  <si>
    <t>Hadewijch</t>
  </si>
  <si>
    <t>Vande Putte</t>
  </si>
  <si>
    <t>hadewijch.vande.putte@febelco.be</t>
  </si>
  <si>
    <t>HR-directeur</t>
  </si>
  <si>
    <t>Febelco Group</t>
  </si>
  <si>
    <t>Halime</t>
  </si>
  <si>
    <t>Aldur</t>
  </si>
  <si>
    <t>halime.aldur@bridgestone.eu</t>
  </si>
  <si>
    <t>HR Manager HQ &amp; BNL Leader</t>
  </si>
  <si>
    <t>Dreesen</t>
  </si>
  <si>
    <t>hannah.dreesen@qbdgroup.com</t>
  </si>
  <si>
    <t>+32 499 32 30 37</t>
  </si>
  <si>
    <t>Depotter</t>
  </si>
  <si>
    <t>hanne.depotter@euroports.com</t>
  </si>
  <si>
    <t>HR Teamlead</t>
  </si>
  <si>
    <t>hanne.nijs@cegeka.be</t>
  </si>
  <si>
    <t>Manager HR Business Partners</t>
  </si>
  <si>
    <t>Putteman</t>
  </si>
  <si>
    <t>hannelore.putteman@ab-inbev.com</t>
  </si>
  <si>
    <t>Mielants</t>
  </si>
  <si>
    <t>hans.mielants@airliquide.com</t>
  </si>
  <si>
    <t>Air Liquide Industries Belgium</t>
  </si>
  <si>
    <t>Hilke</t>
  </si>
  <si>
    <t>De Koninck</t>
  </si>
  <si>
    <t>hdekoninck@nuskin.com</t>
  </si>
  <si>
    <t>hdesmet@galvapower.com</t>
  </si>
  <si>
    <t>0475890593</t>
  </si>
  <si>
    <t>Stieglitz</t>
  </si>
  <si>
    <t>heidi.stieglitz@scania.com</t>
  </si>
  <si>
    <t>0477900766</t>
  </si>
  <si>
    <t>Van Herweghe</t>
  </si>
  <si>
    <t>heidi.vanherweghe@lotusbakeries.com</t>
  </si>
  <si>
    <t>heidi_wellens@cargill.com</t>
  </si>
  <si>
    <t>+32 476 81 36 61</t>
  </si>
  <si>
    <t>Richardson</t>
  </si>
  <si>
    <t>helen.richardson@renewi.com</t>
  </si>
  <si>
    <t>Poelmans</t>
  </si>
  <si>
    <t>herman.poelmans@bionerga.be</t>
  </si>
  <si>
    <t>herman.vanballart@korian.be</t>
  </si>
  <si>
    <t>+32 476 94 65 62</t>
  </si>
  <si>
    <t>Verwimp</t>
  </si>
  <si>
    <t>herman.verwimp@gijbels.be</t>
  </si>
  <si>
    <t>0495 57 56 40</t>
  </si>
  <si>
    <t>Heynssens</t>
  </si>
  <si>
    <t>heynssens.a@debree.be</t>
  </si>
  <si>
    <t>Goethuys</t>
  </si>
  <si>
    <t>hilde.goethuys@europ-assistance.be</t>
  </si>
  <si>
    <t>HR director europe</t>
  </si>
  <si>
    <t>hilde.janssens@comfortenergygroup.com</t>
  </si>
  <si>
    <t>CHRO Comfort Energy</t>
  </si>
  <si>
    <t>+32473731196</t>
  </si>
  <si>
    <t>Kersten</t>
  </si>
  <si>
    <t>hilde.kersten@vanroey.pro</t>
  </si>
  <si>
    <t>+32495369927</t>
  </si>
  <si>
    <t>Lampaert</t>
  </si>
  <si>
    <t>hilde.lampaert@mips.be</t>
  </si>
  <si>
    <t>Dommershausen</t>
  </si>
  <si>
    <t>hr.bbel@bosal.com</t>
  </si>
  <si>
    <t>Leasing Solutions</t>
  </si>
  <si>
    <t>hr.leasingsolutions@bnpparibas.com</t>
  </si>
  <si>
    <t>Hordijk</t>
  </si>
  <si>
    <t>hrbelgium@prg.com</t>
  </si>
  <si>
    <t>+32477321593</t>
  </si>
  <si>
    <t>Hugo</t>
  </si>
  <si>
    <t>De Bie</t>
  </si>
  <si>
    <t>hugo.debie@dpworld.be</t>
  </si>
  <si>
    <t>+32 475 55 08 59</t>
  </si>
  <si>
    <t>Waghemans</t>
  </si>
  <si>
    <t>i.waghemans@aurubis.com</t>
  </si>
  <si>
    <t>Aurubis Beerse</t>
  </si>
  <si>
    <t>0483439898</t>
  </si>
  <si>
    <t>Yvette</t>
  </si>
  <si>
    <t>De Smedt</t>
  </si>
  <si>
    <t>idesmedt@soprema.be</t>
  </si>
  <si>
    <t>Soprema</t>
  </si>
  <si>
    <t>idierck1@its.jnj.com</t>
  </si>
  <si>
    <t>+32 477 59 17 06</t>
  </si>
  <si>
    <t>ilse.claes@democo.be</t>
  </si>
  <si>
    <t>0484 48 36 57</t>
  </si>
  <si>
    <t>Pepe</t>
  </si>
  <si>
    <t>ilse.pepe@lambrechts.eu</t>
  </si>
  <si>
    <t>+32 473 83 32 80</t>
  </si>
  <si>
    <t>Ina</t>
  </si>
  <si>
    <t>Raeymaekers</t>
  </si>
  <si>
    <t>ina.raeymaekers@volvocars.com</t>
  </si>
  <si>
    <t>+32475384604</t>
  </si>
  <si>
    <t>Peetermans</t>
  </si>
  <si>
    <t>ine_peetermans@barry-callebaut.com</t>
  </si>
  <si>
    <t>HR Director EEMEA &amp; HR Business Partner FM &amp; GCA</t>
  </si>
  <si>
    <t>De Maere</t>
  </si>
  <si>
    <t>inesdemaere@philipmorrisinternational.com</t>
  </si>
  <si>
    <t>+32 474 50 28 86</t>
  </si>
  <si>
    <t>inge.corne@vandemoortele.com</t>
  </si>
  <si>
    <t>HR Director Belgium / HR Director Bakery Products Europe</t>
  </si>
  <si>
    <t>Vandemoortele NV</t>
  </si>
  <si>
    <t>Lanslots</t>
  </si>
  <si>
    <t>inge.lanslots@solidus.com</t>
  </si>
  <si>
    <t>+32 476 95 41 79</t>
  </si>
  <si>
    <t>Nackom</t>
  </si>
  <si>
    <t>inge.nackom@pro-duo.com</t>
  </si>
  <si>
    <t>Pirard</t>
  </si>
  <si>
    <t>inge.pirard@aleris.com</t>
  </si>
  <si>
    <t>+32 479 26 98 65</t>
  </si>
  <si>
    <t>Schoorens</t>
  </si>
  <si>
    <t>inge.schoorens@hildinganders.com</t>
  </si>
  <si>
    <t>Van Driessche</t>
  </si>
  <si>
    <t>inge.vandriessche@arcadis.com</t>
  </si>
  <si>
    <t>Arcadis Belgium</t>
  </si>
  <si>
    <t>0488497503</t>
  </si>
  <si>
    <t>Blauwens</t>
  </si>
  <si>
    <t>ingrid.blauwens@krefel.be</t>
  </si>
  <si>
    <t>+32491623507</t>
  </si>
  <si>
    <t>ingrid.declercq@deliverect.com</t>
  </si>
  <si>
    <t>Verbruggen</t>
  </si>
  <si>
    <t>ingrid.verbruggen@arcadis.com</t>
  </si>
  <si>
    <t>+32479929598</t>
  </si>
  <si>
    <t>inne.vanhasselt@etherna.be</t>
  </si>
  <si>
    <t>+32 499 19 27 09</t>
  </si>
  <si>
    <t>Iris</t>
  </si>
  <si>
    <t>Van Tilborgh</t>
  </si>
  <si>
    <t>iris.vantilborgh@agfa.com</t>
  </si>
  <si>
    <t>Clabots</t>
  </si>
  <si>
    <t>isabel.clabots@marlux.com</t>
  </si>
  <si>
    <t>+32 477 95 15 07</t>
  </si>
  <si>
    <t>Schuerbeke</t>
  </si>
  <si>
    <t>isabelle.schuerbeke@azelis.com</t>
  </si>
  <si>
    <t>+ 32 (0) 472 89 38 52</t>
  </si>
  <si>
    <t>Van Cauwenberghe</t>
  </si>
  <si>
    <t>ivan.vancauwenberghe@thermofisher.com</t>
  </si>
  <si>
    <t>Van Der Henst</t>
  </si>
  <si>
    <t>ivdh@bmt.lu</t>
  </si>
  <si>
    <t>+32 497 58 20 52</t>
  </si>
  <si>
    <t>Iveline</t>
  </si>
  <si>
    <t>Lemahieu</t>
  </si>
  <si>
    <t>iveline.lemahieu@lotusbakeries.com</t>
  </si>
  <si>
    <t>HR Manager Plant</t>
  </si>
  <si>
    <t>+32 474 65 55 65</t>
  </si>
  <si>
    <t>Iwona</t>
  </si>
  <si>
    <t>Suska-Spagnoli</t>
  </si>
  <si>
    <t>iwona.suskaspagnoli@atlascopco.com</t>
  </si>
  <si>
    <t>Jorn</t>
  </si>
  <si>
    <t>Verhelst</t>
  </si>
  <si>
    <t>j.verhelst@cardoen.be</t>
  </si>
  <si>
    <t>Verhestraeten</t>
  </si>
  <si>
    <t>j.verhestraeten@aurubis.com</t>
  </si>
  <si>
    <t>Aurubis Olen NV</t>
  </si>
  <si>
    <t>+32 499 60 63 24</t>
  </si>
  <si>
    <t>Baesen</t>
  </si>
  <si>
    <t>jan.baesen@squaregroup.be</t>
  </si>
  <si>
    <t>+32 491 15 97 02</t>
  </si>
  <si>
    <t>In 't Ven</t>
  </si>
  <si>
    <t>jan.intven@benrgroep.be</t>
  </si>
  <si>
    <t>0472 02 25 07</t>
  </si>
  <si>
    <t>Kerremans</t>
  </si>
  <si>
    <t>jan.kerremans@stork.com</t>
  </si>
  <si>
    <t>+32 472 92 01 79</t>
  </si>
  <si>
    <t>jan.ooms@brusselsairlines.com</t>
  </si>
  <si>
    <t>+32 496 59 92 96</t>
  </si>
  <si>
    <t>jan.pauwels@nike.com</t>
  </si>
  <si>
    <t>HR Director Distribution</t>
  </si>
  <si>
    <t>0486547507</t>
  </si>
  <si>
    <t>jan.smeyers@konings.be</t>
  </si>
  <si>
    <t>HR Manager Zonhoven</t>
  </si>
  <si>
    <t>jan.van.rapenbusch@bmw.be</t>
  </si>
  <si>
    <t>jan.vangeenberghe@imec.be</t>
  </si>
  <si>
    <t>+32 478 60 26 78</t>
  </si>
  <si>
    <t>Jasper</t>
  </si>
  <si>
    <t>jasper.dewever@rft.eu</t>
  </si>
  <si>
    <t>+32 499 23 62 38</t>
  </si>
  <si>
    <t>Vanden Bossche</t>
  </si>
  <si>
    <t>jasper.vandenbossche@eneco.com</t>
  </si>
  <si>
    <t>Jean Francois</t>
  </si>
  <si>
    <t>Delbar</t>
  </si>
  <si>
    <t>jdelbar@idirect.net</t>
  </si>
  <si>
    <t>De Potter</t>
  </si>
  <si>
    <t>jdepotter@sumibe.eu</t>
  </si>
  <si>
    <t>0475400008</t>
  </si>
  <si>
    <t>jdi@greenyardprepared.com</t>
  </si>
  <si>
    <t>+32 473 93 21 23</t>
  </si>
  <si>
    <t>Corin</t>
  </si>
  <si>
    <t>jeanpaul.corin@duomed.com</t>
  </si>
  <si>
    <t>Duomed Belgium NV</t>
  </si>
  <si>
    <t>Volders</t>
  </si>
  <si>
    <t>jef.volders@cartamundi.com</t>
  </si>
  <si>
    <t>VP HR Europe</t>
  </si>
  <si>
    <t>Jelle</t>
  </si>
  <si>
    <t>jelle.francis@iodigital.com</t>
  </si>
  <si>
    <t>HR Lead Brussel</t>
  </si>
  <si>
    <t>Jens</t>
  </si>
  <si>
    <t>De Wael</t>
  </si>
  <si>
    <t>jens.de.wael@bilfinger.com</t>
  </si>
  <si>
    <t>+32 4 78 82 01 68</t>
  </si>
  <si>
    <t>Jill</t>
  </si>
  <si>
    <t>Vander Kelen</t>
  </si>
  <si>
    <t>jill.vanderkelen@ansell.com</t>
  </si>
  <si>
    <t>Ansell Healthcare Europe</t>
  </si>
  <si>
    <t>+32 494 77 44 76</t>
  </si>
  <si>
    <t>Korsten</t>
  </si>
  <si>
    <t>jkorsten@vangenechten.com</t>
  </si>
  <si>
    <t>+32 496 582 678</t>
  </si>
  <si>
    <t>Snijders</t>
  </si>
  <si>
    <t>jobs@biotalys.com</t>
  </si>
  <si>
    <t>Jochen</t>
  </si>
  <si>
    <t>Gaertner</t>
  </si>
  <si>
    <t>jochen.gaertner@victaulic.com</t>
  </si>
  <si>
    <t>Johanna</t>
  </si>
  <si>
    <t>johanna.houben@avantorsciences.com</t>
  </si>
  <si>
    <t>Country HR Manager Belgium</t>
  </si>
  <si>
    <t>0491 15 05 22</t>
  </si>
  <si>
    <t>joke.dezutter@aldi.be</t>
  </si>
  <si>
    <t>HR Director Employee Lifecycle</t>
  </si>
  <si>
    <t>josiane.verlaet@lubrizol-be.com</t>
  </si>
  <si>
    <t>+32477347242</t>
  </si>
  <si>
    <t>Judith</t>
  </si>
  <si>
    <t>Dröge</t>
  </si>
  <si>
    <t>judith.droge@chrobinson.com</t>
  </si>
  <si>
    <t>julie.claeys@artesgroup.be</t>
  </si>
  <si>
    <t>+32 (0)472/75.85.99</t>
  </si>
  <si>
    <t>Fobe</t>
  </si>
  <si>
    <t>julie.fobe@acerta.be</t>
  </si>
  <si>
    <t>Chief HR officer</t>
  </si>
  <si>
    <t>+32 470 21 42 92</t>
  </si>
  <si>
    <t>julie.janssens@thermofisher.com</t>
  </si>
  <si>
    <t>+32 (0)492 74 05 98</t>
  </si>
  <si>
    <t>Julien</t>
  </si>
  <si>
    <t>Nez</t>
  </si>
  <si>
    <t>julien.nez@engie.com</t>
  </si>
  <si>
    <t>jurgen.stevens@brutex.com</t>
  </si>
  <si>
    <t>HR Director A.I.</t>
  </si>
  <si>
    <t>Bru Textiles</t>
  </si>
  <si>
    <t>Van Campen</t>
  </si>
  <si>
    <t>jvc@staxs.eu</t>
  </si>
  <si>
    <t>+31 (0)6 407 489 56</t>
  </si>
  <si>
    <t>Broeckx</t>
  </si>
  <si>
    <t>k.broeckx@boluda.eu</t>
  </si>
  <si>
    <t>+32 479 40 25 18</t>
  </si>
  <si>
    <t>k.tack@agrifirm.com</t>
  </si>
  <si>
    <t>Imans</t>
  </si>
  <si>
    <t>karen.imans@dematic.com</t>
  </si>
  <si>
    <t>karen.imans@dhl.com</t>
  </si>
  <si>
    <t>+32 475 95 20 89</t>
  </si>
  <si>
    <t>karin.ce@vanmoer.com</t>
  </si>
  <si>
    <t>0494 56 18 99</t>
  </si>
  <si>
    <t>Van Roy</t>
  </si>
  <si>
    <t>karin.vanroy@arvesta.eu</t>
  </si>
  <si>
    <t>Arvesta</t>
  </si>
  <si>
    <t>+32491155501</t>
  </si>
  <si>
    <t>Baptist</t>
  </si>
  <si>
    <t>karolien.baptist@bionerga.be</t>
  </si>
  <si>
    <t>Katelijne</t>
  </si>
  <si>
    <t>Vos</t>
  </si>
  <si>
    <t>katelijne.vos@miko.be</t>
  </si>
  <si>
    <t>Reynaers Aluminium nv</t>
  </si>
  <si>
    <t>Schaderon</t>
  </si>
  <si>
    <t>kathy.schaderon@sibelga.be</t>
  </si>
  <si>
    <t>0477 85 45 60</t>
  </si>
  <si>
    <t>Buvens</t>
  </si>
  <si>
    <t>katia.buvens@autorepairgroup.be</t>
  </si>
  <si>
    <t>Gyselinck</t>
  </si>
  <si>
    <t>katia.gyselinck@eneco.com</t>
  </si>
  <si>
    <t>Head of HR &amp; FA</t>
  </si>
  <si>
    <t>katleen.decoster@vulpia.be</t>
  </si>
  <si>
    <t>Director HR, Strategy and Change</t>
  </si>
  <si>
    <t>+32 486 47 37 77</t>
  </si>
  <si>
    <t>Jaspers</t>
  </si>
  <si>
    <t>katleen.jaspers@korian.be</t>
  </si>
  <si>
    <t>katleen.mees@duomed.com</t>
  </si>
  <si>
    <t>+32 486 28 02 45</t>
  </si>
  <si>
    <t>Ally</t>
  </si>
  <si>
    <t>katrien.ally@meatandmore.be</t>
  </si>
  <si>
    <t>De Seranno</t>
  </si>
  <si>
    <t>katrien.de.seranno@campine.be</t>
  </si>
  <si>
    <t>Tordeur</t>
  </si>
  <si>
    <t>katrien.tordeur@agilitasgroup.be</t>
  </si>
  <si>
    <t>Agilitas</t>
  </si>
  <si>
    <t>Van den Eeckhout</t>
  </si>
  <si>
    <t>katrien.van.den.eeckhout@organon.com</t>
  </si>
  <si>
    <t>+32 474 66 16 82</t>
  </si>
  <si>
    <t>katriendevos@farmfrites.com</t>
  </si>
  <si>
    <t>HR manager ai</t>
  </si>
  <si>
    <t>Farm Frites Belgium NV</t>
  </si>
  <si>
    <t>+32 477 98 09 19</t>
  </si>
  <si>
    <t>katrijn.cornil@flintgrp.com</t>
  </si>
  <si>
    <t>+32 478 55 37 39</t>
  </si>
  <si>
    <t>De Bondt</t>
  </si>
  <si>
    <t>kim.debondt@eg.be</t>
  </si>
  <si>
    <t>0472 80 25 93</t>
  </si>
  <si>
    <t>kim.vandenbroeck@wurth.be</t>
  </si>
  <si>
    <t>0489548700</t>
  </si>
  <si>
    <t>Renders</t>
  </si>
  <si>
    <t>kirsten.renders@smurfitkappa.be</t>
  </si>
  <si>
    <t>SMURFIT KAPPA TURNHOUT</t>
  </si>
  <si>
    <t>+32 14 40 57 41</t>
  </si>
  <si>
    <t>Vandeveire</t>
  </si>
  <si>
    <t>koen.vandeveire@be.zetes.com</t>
  </si>
  <si>
    <t>koen.van-raemdonck@basf.com</t>
  </si>
  <si>
    <t>Weltjens</t>
  </si>
  <si>
    <t>koen.weltjens@alro.be</t>
  </si>
  <si>
    <t>Sercu</t>
  </si>
  <si>
    <t>koen_secru@cargill.com</t>
  </si>
  <si>
    <t>Forier</t>
  </si>
  <si>
    <t>kris.forier@vynova-group.com</t>
  </si>
  <si>
    <t>Vynova</t>
  </si>
  <si>
    <t>+32 472 72 28 35</t>
  </si>
  <si>
    <t>Monnens</t>
  </si>
  <si>
    <t>kris.monnens@kuehne-nagel.com</t>
  </si>
  <si>
    <t>Kuehne + Nagel NV</t>
  </si>
  <si>
    <t>Donné</t>
  </si>
  <si>
    <t>kristof.donne@eddiestobart.eu</t>
  </si>
  <si>
    <t>+32 496 52 64 73</t>
  </si>
  <si>
    <t>Leonardo</t>
  </si>
  <si>
    <t>kristof.leonardo@daftrucks.com</t>
  </si>
  <si>
    <t>DAF TRUCKS VLAANDEREN NV</t>
  </si>
  <si>
    <t>+32 476 79 00 32</t>
  </si>
  <si>
    <t>Vervloet</t>
  </si>
  <si>
    <t>kvervloe@its.jnj.com</t>
  </si>
  <si>
    <t>HR Leader R&amp;D</t>
  </si>
  <si>
    <t>l.decrom@aurubis.com</t>
  </si>
  <si>
    <t>+32 479 90 28 65</t>
  </si>
  <si>
    <t>Kerfs</t>
  </si>
  <si>
    <t>l.kerfs@schreder.com</t>
  </si>
  <si>
    <t>+32479854196</t>
  </si>
  <si>
    <t>Lars</t>
  </si>
  <si>
    <t>Hernalsteen</t>
  </si>
  <si>
    <t>lars.hernalsteen@gc.dental</t>
  </si>
  <si>
    <t>HR Manager bij GC Europe</t>
  </si>
  <si>
    <t>+32 476 76 99 42</t>
  </si>
  <si>
    <t>Janse</t>
  </si>
  <si>
    <t>laura.janse@sibelco.com</t>
  </si>
  <si>
    <t>SCR - Sibelco</t>
  </si>
  <si>
    <t>Laure</t>
  </si>
  <si>
    <t>Naeyaert</t>
  </si>
  <si>
    <t>laure.naeyaert@floreac.com</t>
  </si>
  <si>
    <t>0497 05 17 59</t>
  </si>
  <si>
    <t>Vandermeersch</t>
  </si>
  <si>
    <t>laure.vandermeersch@milcobel.com</t>
  </si>
  <si>
    <t>HR Talent Manager</t>
  </si>
  <si>
    <t>0470528143</t>
  </si>
  <si>
    <t>Lauren</t>
  </si>
  <si>
    <t>Jacquemyn</t>
  </si>
  <si>
    <t>lauren.jacquemyn@stanleyblackanddecker.com</t>
  </si>
  <si>
    <t>Dumoulin</t>
  </si>
  <si>
    <t>laurence.dumoulin@lactalis.be</t>
  </si>
  <si>
    <t>Laurette</t>
  </si>
  <si>
    <t>Vandenplas</t>
  </si>
  <si>
    <t>laurette.vandenplas@worldline.com</t>
  </si>
  <si>
    <t>Head of HR Support Services</t>
  </si>
  <si>
    <t>+32 479 96 10 48</t>
  </si>
  <si>
    <t>ldiels@jnj.com</t>
  </si>
  <si>
    <t>leen.claes@gheys.com</t>
  </si>
  <si>
    <t>0474/753444</t>
  </si>
  <si>
    <t>Raes</t>
  </si>
  <si>
    <t>leen.raes@awe.be</t>
  </si>
  <si>
    <t>+32 478 57 94 87</t>
  </si>
  <si>
    <t>Tittillion</t>
  </si>
  <si>
    <t>let@melexis.com</t>
  </si>
  <si>
    <t>+32 474 042179</t>
  </si>
  <si>
    <t>Byloo</t>
  </si>
  <si>
    <t>lien.byloo@nike.com</t>
  </si>
  <si>
    <t>Liesanne</t>
  </si>
  <si>
    <t>Marannes</t>
  </si>
  <si>
    <t>liesanne.marannes@agfa.com</t>
  </si>
  <si>
    <t>Bogaert</t>
  </si>
  <si>
    <t>liesbeth.bogaert@katoennatie.com</t>
  </si>
  <si>
    <t>liesbeth.donckers@nyrstar.com</t>
  </si>
  <si>
    <t>HR talent coördinator</t>
  </si>
  <si>
    <t>014449655</t>
  </si>
  <si>
    <t>Willemsen</t>
  </si>
  <si>
    <t>liesbeth.willemsen@milcobel.com</t>
  </si>
  <si>
    <t>32 (0)486 33 83 31</t>
  </si>
  <si>
    <t>Linskens</t>
  </si>
  <si>
    <t>lieslinskens@philipmorrisinternational.com</t>
  </si>
  <si>
    <t>+32 479 28 96 29</t>
  </si>
  <si>
    <t>Bussels</t>
  </si>
  <si>
    <t>lieve.bussels@contraload.com</t>
  </si>
  <si>
    <t>Herssens</t>
  </si>
  <si>
    <t>lieve.herssens@boortmalt.com</t>
  </si>
  <si>
    <t>HR manager BE NL Spain</t>
  </si>
  <si>
    <t>+32 470 99 74 81</t>
  </si>
  <si>
    <t>linda.vandevelde@lvmh-pc.com</t>
  </si>
  <si>
    <t>HR Director Ad Interim</t>
  </si>
  <si>
    <t>+32 476 80 35 04</t>
  </si>
  <si>
    <t>Pectoor</t>
  </si>
  <si>
    <t>lisa.pectoor@rogerscorporation.com</t>
  </si>
  <si>
    <t>+32 474 34 84 46</t>
  </si>
  <si>
    <t>Vandevoorde</t>
  </si>
  <si>
    <t>lisa.vandevoorde@aldi.be</t>
  </si>
  <si>
    <t>HR Manager Projects &amp; Organizational Structure</t>
  </si>
  <si>
    <t>+32 499 61 92 67</t>
  </si>
  <si>
    <t>Lisbeth</t>
  </si>
  <si>
    <t>Decneut</t>
  </si>
  <si>
    <t>lisbeth.decneut@imec.be</t>
  </si>
  <si>
    <t>+32 474 74 94 53</t>
  </si>
  <si>
    <t>Lode</t>
  </si>
  <si>
    <t>Gryson</t>
  </si>
  <si>
    <t>lode.gryson@be.atlascopco.com</t>
  </si>
  <si>
    <t>lore.vervloet@beltaste.be</t>
  </si>
  <si>
    <t>32 494 72 69 19</t>
  </si>
  <si>
    <t>Lorenzo</t>
  </si>
  <si>
    <t>Harangozo</t>
  </si>
  <si>
    <t>lorenzo_harangozo@carrefour.com</t>
  </si>
  <si>
    <t>+32 476 75 33 60</t>
  </si>
  <si>
    <t>Lorraine</t>
  </si>
  <si>
    <t>lorraine.mertens@gdfsuez.com</t>
  </si>
  <si>
    <t>Head of HR Business Area Global Nuclear</t>
  </si>
  <si>
    <t>+32474122324</t>
  </si>
  <si>
    <t>lorraine.mertens@gfdsuez.com</t>
  </si>
  <si>
    <t>Louise</t>
  </si>
  <si>
    <t>Cail</t>
  </si>
  <si>
    <t>louise.cail@etexgroup.com</t>
  </si>
  <si>
    <t>+44 7712 869934</t>
  </si>
  <si>
    <t>Stuer</t>
  </si>
  <si>
    <t>luc.stuer@axi.be</t>
  </si>
  <si>
    <t>HR Recruitment Manager and Senior Training Consultant</t>
  </si>
  <si>
    <t>AXI Belgium</t>
  </si>
  <si>
    <t>+32 495 54 21 79</t>
  </si>
  <si>
    <t>Lucrèce</t>
  </si>
  <si>
    <t>Reybroeck</t>
  </si>
  <si>
    <t>lucrece.reybroeck@euroports.com</t>
  </si>
  <si>
    <t>+32 477453383</t>
  </si>
  <si>
    <t>Ludivine</t>
  </si>
  <si>
    <t>Van Assche</t>
  </si>
  <si>
    <t>ludivine-va@willynaessens.be</t>
  </si>
  <si>
    <t>Lutgarde</t>
  </si>
  <si>
    <t>OOSTERLINCK</t>
  </si>
  <si>
    <t>lutgarde.oosterlinck@esko.com</t>
  </si>
  <si>
    <t>lvercauteren@kenvue.com</t>
  </si>
  <si>
    <t>HR Director, Central Europe</t>
  </si>
  <si>
    <t>De Feyter</t>
  </si>
  <si>
    <t>m.defeyter@inveaquaculture.com</t>
  </si>
  <si>
    <t>+32 496 58 30 79</t>
  </si>
  <si>
    <t>Maarten</t>
  </si>
  <si>
    <t>Wastiau</t>
  </si>
  <si>
    <t>maarten.wastiau@dieteren.be</t>
  </si>
  <si>
    <t>HR Recruitment Manager</t>
  </si>
  <si>
    <t>+32 472 87 50 90</t>
  </si>
  <si>
    <t>Machiël</t>
  </si>
  <si>
    <t>De Cock</t>
  </si>
  <si>
    <t>machiel.decock@artexis.com</t>
  </si>
  <si>
    <t>+32 477 30 30 85</t>
  </si>
  <si>
    <t>Magda</t>
  </si>
  <si>
    <t>De Bonte</t>
  </si>
  <si>
    <t>magda.de-bonte@siemens.com</t>
  </si>
  <si>
    <t>Siemens NV</t>
  </si>
  <si>
    <t>Manu</t>
  </si>
  <si>
    <t>Larose</t>
  </si>
  <si>
    <t>manu.larose@alken-maes.com</t>
  </si>
  <si>
    <t>Alken-Maes NV</t>
  </si>
  <si>
    <t>+32 47638 77 08</t>
  </si>
  <si>
    <t>marc.defeyter@inveaquaculture.com</t>
  </si>
  <si>
    <t>Thys</t>
  </si>
  <si>
    <t>margot.thys@lanxess.com</t>
  </si>
  <si>
    <t>+32 473 33 64 10</t>
  </si>
  <si>
    <t>Marian</t>
  </si>
  <si>
    <t>Erauw</t>
  </si>
  <si>
    <t>marian_erauw@thegbfoods.com</t>
  </si>
  <si>
    <t>+32 497 97 39 91</t>
  </si>
  <si>
    <t>Geertsen</t>
  </si>
  <si>
    <t>marianne.geertsen@pauwels-sauces.com</t>
  </si>
  <si>
    <t>Marie-Claire</t>
  </si>
  <si>
    <t>Tans</t>
  </si>
  <si>
    <t>marie-claire.tans@graco.com</t>
  </si>
  <si>
    <t>HR Supervisor</t>
  </si>
  <si>
    <t>Marieken</t>
  </si>
  <si>
    <t>Menten</t>
  </si>
  <si>
    <t>marieken.menten@parkwind.eu</t>
  </si>
  <si>
    <t>+32477423744</t>
  </si>
  <si>
    <t>Marie-Sophie</t>
  </si>
  <si>
    <t>mariesophie.denis@fostplus.be</t>
  </si>
  <si>
    <t>0499/ 59.11.34</t>
  </si>
  <si>
    <t>Lein</t>
  </si>
  <si>
    <t>marijke.lein@vib.be</t>
  </si>
  <si>
    <t>Vlaams Instituut voor Biotechnologie - Flanders Institute for Biotechnology</t>
  </si>
  <si>
    <t>Van Overfelt</t>
  </si>
  <si>
    <t>marijke.vanoverfelt@electrabel.com</t>
  </si>
  <si>
    <t>+32475821395</t>
  </si>
  <si>
    <t>Marike</t>
  </si>
  <si>
    <t>Nederveen</t>
  </si>
  <si>
    <t>marike.nederveen@intrum.com</t>
  </si>
  <si>
    <t>HR director BeNeLux</t>
  </si>
  <si>
    <t>Horemans</t>
  </si>
  <si>
    <t>marjan.horemans@korian.be</t>
  </si>
  <si>
    <t>32(0)478 90 11 39</t>
  </si>
  <si>
    <t>Vreven</t>
  </si>
  <si>
    <t>marjan.vreven@nipro-europe.com</t>
  </si>
  <si>
    <t>Marjolein</t>
  </si>
  <si>
    <t>De Bremme</t>
  </si>
  <si>
    <t>marjolein.debremme@tereos.com</t>
  </si>
  <si>
    <t>+32 478 883 483</t>
  </si>
  <si>
    <t>Van Nijverseel</t>
  </si>
  <si>
    <t>marleen.vannijverseel@kemin.com</t>
  </si>
  <si>
    <t>Vice president HR EMENA</t>
  </si>
  <si>
    <t>Marlies</t>
  </si>
  <si>
    <t>Santermans</t>
  </si>
  <si>
    <t>marlies.santermans@deliva.be</t>
  </si>
  <si>
    <t>+32 495 69 27 52</t>
  </si>
  <si>
    <t>Daemen</t>
  </si>
  <si>
    <t>martine.daemen@glowi.be</t>
  </si>
  <si>
    <t>011287981</t>
  </si>
  <si>
    <t>Helssen</t>
  </si>
  <si>
    <t>martine.helssen@geodis.com</t>
  </si>
  <si>
    <t>Vandezande</t>
  </si>
  <si>
    <t>martine.vandezande@mediahuis.be</t>
  </si>
  <si>
    <t>Mattias</t>
  </si>
  <si>
    <t>mattias.walraet@securitas.be</t>
  </si>
  <si>
    <t>+32494842104</t>
  </si>
  <si>
    <t>Maurice</t>
  </si>
  <si>
    <t>Cartigny</t>
  </si>
  <si>
    <t>maurice.cartigny@sibelco.com</t>
  </si>
  <si>
    <t>HR Director West-Europe</t>
  </si>
  <si>
    <t>+31653153877</t>
  </si>
  <si>
    <t>Deceuninck</t>
  </si>
  <si>
    <t>mdeceuninck@hig-shi.com</t>
  </si>
  <si>
    <t>Geeraerts</t>
  </si>
  <si>
    <t>mgeeraerts@argenx.com</t>
  </si>
  <si>
    <t>HR Lead EMEA</t>
  </si>
  <si>
    <t>Marina</t>
  </si>
  <si>
    <t>mgeerts@its.jnj.com</t>
  </si>
  <si>
    <t>michel.geerts@vcst.com</t>
  </si>
  <si>
    <t>Milzink</t>
  </si>
  <si>
    <t>michelle.milzink@aluk.be</t>
  </si>
  <si>
    <t>0468 27 31 68</t>
  </si>
  <si>
    <t>Carpay</t>
  </si>
  <si>
    <t>monique.carpaij@kongsbergsystems.com</t>
  </si>
  <si>
    <t>+32 (0)493 26 80 67</t>
  </si>
  <si>
    <t>Van Antwerpen</t>
  </si>
  <si>
    <t>muriel.van.antwerpen@be.issworld.com</t>
  </si>
  <si>
    <t>Chief HR Officer - Head of People and Culture BeLux</t>
  </si>
  <si>
    <t>+32 476 49 67 19</t>
  </si>
  <si>
    <t>Van Thielen</t>
  </si>
  <si>
    <t>mvanthielen@delhaize.be</t>
  </si>
  <si>
    <t>VP HR Operations</t>
  </si>
  <si>
    <t>+32 496 27 07 81</t>
  </si>
  <si>
    <t>Myra</t>
  </si>
  <si>
    <t>Latuheru-Eversdijk</t>
  </si>
  <si>
    <t>myra.latuheru@indaver.nl</t>
  </si>
  <si>
    <t>Indaver NV</t>
  </si>
  <si>
    <t>+31 628 90 63 96</t>
  </si>
  <si>
    <t>Blaton</t>
  </si>
  <si>
    <t>myriam.blaton@lamifil.be</t>
  </si>
  <si>
    <t>+32 478 33 24 18</t>
  </si>
  <si>
    <t>Chihi</t>
  </si>
  <si>
    <t>nadia.chihi@iodigital.com</t>
  </si>
  <si>
    <t>HR Lead Antwerpen</t>
  </si>
  <si>
    <t>nadine.claes@dosschegroup.com</t>
  </si>
  <si>
    <t>HR Director België/Nederland</t>
  </si>
  <si>
    <t>Dossche Mills</t>
  </si>
  <si>
    <t>+32 475 64 00 47</t>
  </si>
  <si>
    <t>Samson</t>
  </si>
  <si>
    <t>nadine.samson@vandenborre.be</t>
  </si>
  <si>
    <t>nadine.verhaegen@vanmossel.be</t>
  </si>
  <si>
    <t>+32 479 10 36 87</t>
  </si>
  <si>
    <t>Nadja</t>
  </si>
  <si>
    <t>Meerten</t>
  </si>
  <si>
    <t>nadja.meerten@greenyardprepared.com</t>
  </si>
  <si>
    <t>Nasreen</t>
  </si>
  <si>
    <t>nasreen.vandenberghe@oz.be</t>
  </si>
  <si>
    <t>+32 494 29 97 09</t>
  </si>
  <si>
    <t>Natassia</t>
  </si>
  <si>
    <t>nastassia.vanhove@katoennatie.com</t>
  </si>
  <si>
    <t>Natacha</t>
  </si>
  <si>
    <t>Duchemin</t>
  </si>
  <si>
    <t>natacha.duchemin@buyway.be</t>
  </si>
  <si>
    <t>Natasja</t>
  </si>
  <si>
    <t>De La Fosse</t>
  </si>
  <si>
    <t>natasja.delafosse@dssmith.com</t>
  </si>
  <si>
    <t>Derue</t>
  </si>
  <si>
    <t>nathalie.derue@bsci.com</t>
  </si>
  <si>
    <t>nathalie.gielen@dhl.com</t>
  </si>
  <si>
    <t>Manager HR Projects / C&amp;B BE</t>
  </si>
  <si>
    <t>+32 473 64 17 15</t>
  </si>
  <si>
    <t>Oomen</t>
  </si>
  <si>
    <t>nathalie.oomen@viabuild.be</t>
  </si>
  <si>
    <t>+32 491 16 78 19</t>
  </si>
  <si>
    <t>Vancamp</t>
  </si>
  <si>
    <t>nathalie.v@vanmoer.com</t>
  </si>
  <si>
    <t>nathalie.vercammen@mediahuis.be</t>
  </si>
  <si>
    <t>HR Manager sourcing &amp; development</t>
  </si>
  <si>
    <t>0476 600 030</t>
  </si>
  <si>
    <t>Vion</t>
  </si>
  <si>
    <t>nathalie_vion@merck.com</t>
  </si>
  <si>
    <t>HRD BeLux</t>
  </si>
  <si>
    <t>Eeckhout</t>
  </si>
  <si>
    <t>nele.eeckhout@volvo.com</t>
  </si>
  <si>
    <t>Director HR &amp; Safety</t>
  </si>
  <si>
    <t>Volvo Group Belgium</t>
  </si>
  <si>
    <t>Nico</t>
  </si>
  <si>
    <t>Decock</t>
  </si>
  <si>
    <t>nico.decock@st-group.com</t>
  </si>
  <si>
    <t>Head of HR Shared Services Europe</t>
  </si>
  <si>
    <t>nietcorrectalain.debruyn@lkqbelgium.be</t>
  </si>
  <si>
    <t>+32 475 91 20 74</t>
  </si>
  <si>
    <t>Rob</t>
  </si>
  <si>
    <t>Nijskens</t>
  </si>
  <si>
    <t>nijskens.rob@recticel.com</t>
  </si>
  <si>
    <t>31618781756</t>
  </si>
  <si>
    <t>Okke</t>
  </si>
  <si>
    <t>Deprettere</t>
  </si>
  <si>
    <t>okke.deprettere@jumbo.com</t>
  </si>
  <si>
    <t>+32 498 76 25 75</t>
  </si>
  <si>
    <t>Oliver</t>
  </si>
  <si>
    <t>oliver_kim@goodyear.com</t>
  </si>
  <si>
    <t>HR Manager Supply Chain EMEA</t>
  </si>
  <si>
    <t>+32499694922</t>
  </si>
  <si>
    <t>olivier.carlier@be.toyota-industries.eu</t>
  </si>
  <si>
    <t>Toyota Material Handling Belgium</t>
  </si>
  <si>
    <t>Olaf</t>
  </si>
  <si>
    <t>van Beyma</t>
  </si>
  <si>
    <t>olvanbe@q8.com</t>
  </si>
  <si>
    <t>+31703152630</t>
  </si>
  <si>
    <t>Ghijselinck</t>
  </si>
  <si>
    <t>La Lorraine Ninove NV</t>
  </si>
  <si>
    <t>Hannaert</t>
  </si>
  <si>
    <t>p.hannaert@culligan.be</t>
  </si>
  <si>
    <t>Vermeersch</t>
  </si>
  <si>
    <t>patricia.vermeersch@x2o.be</t>
  </si>
  <si>
    <t>patrick.debock@eiffage.com</t>
  </si>
  <si>
    <t>Van den Bosch</t>
  </si>
  <si>
    <t>patrick.vandenbosch@stg-group.be</t>
  </si>
  <si>
    <t>0472/50 84 03</t>
  </si>
  <si>
    <t>Paula</t>
  </si>
  <si>
    <t>Everaerd</t>
  </si>
  <si>
    <t>paula.everaerd@nusciencegroup.com</t>
  </si>
  <si>
    <t>HR Lead personeel</t>
  </si>
  <si>
    <t>Brico Belgium</t>
  </si>
  <si>
    <t>Patrycja</t>
  </si>
  <si>
    <t>Barlea</t>
  </si>
  <si>
    <t>pbarlea@buckman.com</t>
  </si>
  <si>
    <t>Peggy</t>
  </si>
  <si>
    <t>Everaert</t>
  </si>
  <si>
    <t>peggy.everaert@cummins.com</t>
  </si>
  <si>
    <t>Laenen</t>
  </si>
  <si>
    <t>peggy.laenen@steelforce.net</t>
  </si>
  <si>
    <t>+32 496 80 00 14</t>
  </si>
  <si>
    <t>peggy.vanpeer@nippongases.com</t>
  </si>
  <si>
    <t>HRD Benelux &amp; France</t>
  </si>
  <si>
    <t>0473 95 96 36</t>
  </si>
  <si>
    <t>Balcaen</t>
  </si>
  <si>
    <t>peter.balcaen@oleon.com</t>
  </si>
  <si>
    <t>Broeckhoven</t>
  </si>
  <si>
    <t>peter.broeckhoven@casashops.be</t>
  </si>
  <si>
    <t>+32 494 57 56 65</t>
  </si>
  <si>
    <t>Catry</t>
  </si>
  <si>
    <t>peter.catry@rodekruis.be</t>
  </si>
  <si>
    <t>philip.piron@jandenul.com</t>
  </si>
  <si>
    <t>Spooren</t>
  </si>
  <si>
    <t>philippe.spooren@altrea.be</t>
  </si>
  <si>
    <t>Vanderstraeten</t>
  </si>
  <si>
    <t>pia.vanderstraeten@desco.be</t>
  </si>
  <si>
    <t>Desco NV</t>
  </si>
  <si>
    <t>pieter.de_bock@lidl.be</t>
  </si>
  <si>
    <t>0499650330</t>
  </si>
  <si>
    <t>pieter.dhaese@katoennatie.com</t>
  </si>
  <si>
    <t>HR manager BU CGI</t>
  </si>
  <si>
    <t>+32 9 255 93 23</t>
  </si>
  <si>
    <t>proost</t>
  </si>
  <si>
    <t>proost.bart@deme-group.com</t>
  </si>
  <si>
    <t>HR manager payroll staff</t>
  </si>
  <si>
    <t>Verboven</t>
  </si>
  <si>
    <t>pvb@melexis.com</t>
  </si>
  <si>
    <t>HR Management &amp; Global Mobility</t>
  </si>
  <si>
    <t>Verlaak</t>
  </si>
  <si>
    <t>r.verlaak@vandersanden.com</t>
  </si>
  <si>
    <t>Vandersanden Steenfabrieken nv</t>
  </si>
  <si>
    <t>0474694402</t>
  </si>
  <si>
    <t>Matthias</t>
  </si>
  <si>
    <t>Renard</t>
  </si>
  <si>
    <t>renard-ext@aldautomotive.com</t>
  </si>
  <si>
    <t>Renee</t>
  </si>
  <si>
    <t>Lefevre</t>
  </si>
  <si>
    <t>renee_lefevre@europe.bd.com</t>
  </si>
  <si>
    <t>+32.470 963 294</t>
  </si>
  <si>
    <t>Reyna</t>
  </si>
  <si>
    <t>reyna.konings@eddiestobart.eu</t>
  </si>
  <si>
    <t>+32(0)490426636</t>
  </si>
  <si>
    <t>Rita</t>
  </si>
  <si>
    <t>Van Poeyer</t>
  </si>
  <si>
    <t>rita.van.poeyer@arseus-medical.be</t>
  </si>
  <si>
    <t>Robrecht</t>
  </si>
  <si>
    <t>Thiry</t>
  </si>
  <si>
    <t>robrecht.thiry@vynova-group.com</t>
  </si>
  <si>
    <t>Majoor</t>
  </si>
  <si>
    <t>roel.majoor@renewi.com</t>
  </si>
  <si>
    <t>+31 6 20214186</t>
  </si>
  <si>
    <t>Rolf</t>
  </si>
  <si>
    <t>Vandenboer</t>
  </si>
  <si>
    <t>rolf.vandenboer@vanzon.be</t>
  </si>
  <si>
    <t>Romain</t>
  </si>
  <si>
    <t>Lescoeur</t>
  </si>
  <si>
    <t>romain.lescoeur@bms.com</t>
  </si>
  <si>
    <t>Roselien</t>
  </si>
  <si>
    <t>roselien.declercq@ipcom.be</t>
  </si>
  <si>
    <t>+32 474 78 32 91</t>
  </si>
  <si>
    <t>Lenaerts</t>
  </si>
  <si>
    <t>ruth.lenaerts@arte-international.com</t>
  </si>
  <si>
    <t>Vanderhoydonc</t>
  </si>
  <si>
    <t>rvanderhoydonc@seris-group.be</t>
  </si>
  <si>
    <t>+32496540634</t>
  </si>
  <si>
    <t>s.de.coster@napoleongames.be</t>
  </si>
  <si>
    <t>Head of HR BP</t>
  </si>
  <si>
    <t>Corluy</t>
  </si>
  <si>
    <t>sabine.corluy@psa-antwerp.be</t>
  </si>
  <si>
    <t>HR manager L&amp;D and Staff communication</t>
  </si>
  <si>
    <t>+32 473 70 79 94</t>
  </si>
  <si>
    <t>De Mits</t>
  </si>
  <si>
    <t>sabine.demits@katoennatie.com</t>
  </si>
  <si>
    <t>+32 473 33 08 48</t>
  </si>
  <si>
    <t>Sabrina</t>
  </si>
  <si>
    <t>Mameche</t>
  </si>
  <si>
    <t>sabrina.mameche@linklaters.com</t>
  </si>
  <si>
    <t>+32495914767</t>
  </si>
  <si>
    <t>sabrina.wouters@pnvpanels.be</t>
  </si>
  <si>
    <t>0497474315</t>
  </si>
  <si>
    <t>Quackelbeen</t>
  </si>
  <si>
    <t>sam.quackelbeen@vandenbusschebouw.be</t>
  </si>
  <si>
    <t>Samir</t>
  </si>
  <si>
    <t>Daouk</t>
  </si>
  <si>
    <t>samir.daouk@punchpowertrain.com</t>
  </si>
  <si>
    <t>HR Leader PSA e-transmissions</t>
  </si>
  <si>
    <t>0471/61 58 81</t>
  </si>
  <si>
    <t>Poelman</t>
  </si>
  <si>
    <t>sandra.poelman@3e.eu</t>
  </si>
  <si>
    <t>+32498905025</t>
  </si>
  <si>
    <t>Van Oevelen</t>
  </si>
  <si>
    <t>sandra.vanoevelen@amcor.com</t>
  </si>
  <si>
    <t>Amcor Flexibles Transpac</t>
  </si>
  <si>
    <t>Sandrina</t>
  </si>
  <si>
    <t>sandrina.thijs@facil.be</t>
  </si>
  <si>
    <t>HR Coördinator Europe</t>
  </si>
  <si>
    <t>sarah.pauwels@group-indigo.com</t>
  </si>
  <si>
    <t>sarah.vanpeteghem@hoogstraten.eu</t>
  </si>
  <si>
    <t>Van Baelen</t>
  </si>
  <si>
    <t>sbjvb@smetgroup.be</t>
  </si>
  <si>
    <t>Collier</t>
  </si>
  <si>
    <t>scollier@driv.com</t>
  </si>
  <si>
    <t>Tenneco Automotive Europe</t>
  </si>
  <si>
    <t>sdschepper@primagaz.be</t>
  </si>
  <si>
    <t>HR Manager HQ</t>
  </si>
  <si>
    <t>Sela</t>
  </si>
  <si>
    <t>Jawad</t>
  </si>
  <si>
    <t>sela.jawad@huvepharma.com</t>
  </si>
  <si>
    <t>Shana</t>
  </si>
  <si>
    <t>Castro</t>
  </si>
  <si>
    <t>shana.castro@facil.be</t>
  </si>
  <si>
    <t>HR Coördinator (International)</t>
  </si>
  <si>
    <t>Heens</t>
  </si>
  <si>
    <t>sheens@its.jnj.com</t>
  </si>
  <si>
    <t>HR Director Global Research &amp; Development</t>
  </si>
  <si>
    <t>Siebren</t>
  </si>
  <si>
    <t>siebren.deschutter@whatscooking.group</t>
  </si>
  <si>
    <t>HR Manager Belgium &amp; HQ</t>
  </si>
  <si>
    <t>sigrid.jacobs@driv.com</t>
  </si>
  <si>
    <t>+32 497 14 97 23</t>
  </si>
  <si>
    <t>Silvia</t>
  </si>
  <si>
    <t>Zeppieri</t>
  </si>
  <si>
    <t>silvia.zeppieri@asap.be</t>
  </si>
  <si>
    <t>+32 472 78 24 46</t>
  </si>
  <si>
    <t>Simone</t>
  </si>
  <si>
    <t>Van der Leij</t>
  </si>
  <si>
    <t>simone.van_der_leij@linklaters.com</t>
  </si>
  <si>
    <t>31623851798 or +33624820421</t>
  </si>
  <si>
    <t>Verley</t>
  </si>
  <si>
    <t>siska.verley@altradballiauw.com</t>
  </si>
  <si>
    <t>Altrad Services NV</t>
  </si>
  <si>
    <t>sjacobs@impextraco.be</t>
  </si>
  <si>
    <t>sofie.bogaert@coolblue.be</t>
  </si>
  <si>
    <t>HR Lead Organisatie- &amp; Medewerkersontwikkeling Coolblue Bezorgt</t>
  </si>
  <si>
    <t>+32 486 10 31 68</t>
  </si>
  <si>
    <t>Bruynooghe</t>
  </si>
  <si>
    <t>sofie.bruynooghe@tvhequipment.com</t>
  </si>
  <si>
    <t>Imperial Meat Products</t>
  </si>
  <si>
    <t>Knockaert</t>
  </si>
  <si>
    <t>sofie.knockaert@cookware-co.com</t>
  </si>
  <si>
    <t>Pianalto</t>
  </si>
  <si>
    <t>sonja.pianalto@ab-inbev.com</t>
  </si>
  <si>
    <t>HR Director Belgium, Netherlands, France &amp; Luxembourg</t>
  </si>
  <si>
    <t>sonja.wens@vanhout.be</t>
  </si>
  <si>
    <t>sophie.collier@sappi.com</t>
  </si>
  <si>
    <t>+33682765870</t>
  </si>
  <si>
    <t>Decroix</t>
  </si>
  <si>
    <t>sophie.decroix@esas.eu</t>
  </si>
  <si>
    <t>HR Director België</t>
  </si>
  <si>
    <t>+32 471 79 38 33</t>
  </si>
  <si>
    <t>D'haene</t>
  </si>
  <si>
    <t>sophie.dhaene@cartamundi.com</t>
  </si>
  <si>
    <t>HR Director Corporate (global)</t>
  </si>
  <si>
    <t>+32 479 98 48 58</t>
  </si>
  <si>
    <t>Van Ham</t>
  </si>
  <si>
    <t>sophie.vanham@resillion.com</t>
  </si>
  <si>
    <t>Tournel</t>
  </si>
  <si>
    <t>sou@melexis.com</t>
  </si>
  <si>
    <t>Susy</t>
  </si>
  <si>
    <t>sspruyt@biocartis.com</t>
  </si>
  <si>
    <t>+32 474 34 18 16</t>
  </si>
  <si>
    <t>Broens</t>
  </si>
  <si>
    <t>stefan.broens@gea.com</t>
  </si>
  <si>
    <t>Cruysweegs</t>
  </si>
  <si>
    <t>stefan.cruysweegs@katoennatie.com</t>
  </si>
  <si>
    <t>HR Team Lead</t>
  </si>
  <si>
    <t>+32 476 39 40 60</t>
  </si>
  <si>
    <t>stefanie.deschepper@henco.be</t>
  </si>
  <si>
    <t>Henco Industries NV</t>
  </si>
  <si>
    <t>+32 472 65 52 55</t>
  </si>
  <si>
    <t>De Schryver</t>
  </si>
  <si>
    <t>stephane.deschryver@frieslandcampina.com</t>
  </si>
  <si>
    <t>Hoskens</t>
  </si>
  <si>
    <t>stephanie.hoskens@iodigital.com</t>
  </si>
  <si>
    <t>HR Lead H-tals</t>
  </si>
  <si>
    <t>+32494081299</t>
  </si>
  <si>
    <t>stephanie.vanaerschot@abbott.com</t>
  </si>
  <si>
    <t>HR Director CRM EMEA</t>
  </si>
  <si>
    <t>+32 470 18 84 21</t>
  </si>
  <si>
    <t>Aernoudt</t>
  </si>
  <si>
    <t>steven.aernoudt@rentokil-initial.com</t>
  </si>
  <si>
    <t>HR Director Belux</t>
  </si>
  <si>
    <t>Rentokil NV</t>
  </si>
  <si>
    <t>steven.claes@montea.com</t>
  </si>
  <si>
    <t>Dehaemers</t>
  </si>
  <si>
    <t>steven.dehaemers@squaregroup.be</t>
  </si>
  <si>
    <t>steven.eloot@aliplast.com</t>
  </si>
  <si>
    <t>s-thys@lbctt.com</t>
  </si>
  <si>
    <t>0477272285</t>
  </si>
  <si>
    <t>Panneels</t>
  </si>
  <si>
    <t>stijn.panneels@abbott.com</t>
  </si>
  <si>
    <t>HR director Vasuclar EMEA</t>
  </si>
  <si>
    <t>+31 6 21715649</t>
  </si>
  <si>
    <t>stoffel.bollu@cheops.be</t>
  </si>
  <si>
    <t>HR Managaer</t>
  </si>
  <si>
    <t>Cheops Technology NV</t>
  </si>
  <si>
    <t>+32 496 46 08 74</t>
  </si>
  <si>
    <t>Creupelandt</t>
  </si>
  <si>
    <t>sylvie.creupelandt@be.dsv.com</t>
  </si>
  <si>
    <t>Van den Eynde</t>
  </si>
  <si>
    <t>sylvie.vandeneynde@brusselsairport.be</t>
  </si>
  <si>
    <t>Chief HR &amp; Corporate Affairs Officer</t>
  </si>
  <si>
    <t>+32 497 51 73 13</t>
  </si>
  <si>
    <t>tania.desmet@ansell.com</t>
  </si>
  <si>
    <t>HR Director Brussels Hub, Globale Finance &amp; Global Supply Chain</t>
  </si>
  <si>
    <t>+32479980634</t>
  </si>
  <si>
    <t>tbogaerts@besix.com</t>
  </si>
  <si>
    <t>Besix infra</t>
  </si>
  <si>
    <t>+32 (0)485 966 606</t>
  </si>
  <si>
    <t>Teun</t>
  </si>
  <si>
    <t>Van de Mast</t>
  </si>
  <si>
    <t>teun.vandemast@kela.health</t>
  </si>
  <si>
    <t>tim.lambrechts@daftrucks.com</t>
  </si>
  <si>
    <t>0497577092</t>
  </si>
  <si>
    <t>Lodewykx</t>
  </si>
  <si>
    <t>tine.lodewykx@vab.be</t>
  </si>
  <si>
    <t>Verantwoordelijke HR services</t>
  </si>
  <si>
    <t>Tiny</t>
  </si>
  <si>
    <t>tiny.coppens@dhl.com</t>
  </si>
  <si>
    <t>+32 499 94 85 49</t>
  </si>
  <si>
    <t>tiny.verelst@vdp.com</t>
  </si>
  <si>
    <t>Stuckens</t>
  </si>
  <si>
    <t>toctucke@q8.com</t>
  </si>
  <si>
    <t>0475498455</t>
  </si>
  <si>
    <t>tom.de.vos@casashops.com</t>
  </si>
  <si>
    <t>Director HR &amp; Communication</t>
  </si>
  <si>
    <t>+32 478 84 89 50</t>
  </si>
  <si>
    <t>tom.deschutter@katoennatie.com</t>
  </si>
  <si>
    <t>HR manager general cargo &amp; commodities</t>
  </si>
  <si>
    <t>+32 495 53 78 63</t>
  </si>
  <si>
    <t>HR Manager Corporate &amp; Sales</t>
  </si>
  <si>
    <t>Welvaert</t>
  </si>
  <si>
    <t>tom.welvaert@oleon.com</t>
  </si>
  <si>
    <t>Van Gool</t>
  </si>
  <si>
    <t>tvangool@bakkerbelgium.be</t>
  </si>
  <si>
    <t>Pandelaere</t>
  </si>
  <si>
    <t>valerie.pandelaere@shurgard.eu</t>
  </si>
  <si>
    <t>HR Manager European Support Center &amp; Recruitment Coordinator</t>
  </si>
  <si>
    <t>+32 486 52 13 98</t>
  </si>
  <si>
    <t>Van Os</t>
  </si>
  <si>
    <t>van.os.wouter@deme-group.com</t>
  </si>
  <si>
    <t>HR Manager Staff</t>
  </si>
  <si>
    <t>+32 477 29 47 58</t>
  </si>
  <si>
    <t>Bremer</t>
  </si>
  <si>
    <t>vbremer@be.estee.com</t>
  </si>
  <si>
    <t>0470 92 07 64</t>
  </si>
  <si>
    <t>Van Nerum</t>
  </si>
  <si>
    <t>veerle.vannerum@pauwels-sauces.com</t>
  </si>
  <si>
    <t>Van Praet</t>
  </si>
  <si>
    <t>veerle.vanpraet@pli-petronas.com</t>
  </si>
  <si>
    <t>+32 474 29 11 56</t>
  </si>
  <si>
    <t>Versyck</t>
  </si>
  <si>
    <t>veerle.versyck@frieslandcampina.com</t>
  </si>
  <si>
    <t>Veronicque</t>
  </si>
  <si>
    <t>Debondt</t>
  </si>
  <si>
    <t>veronicque.debondt@thermofisher.com</t>
  </si>
  <si>
    <t>+32 476 93 00 90</t>
  </si>
  <si>
    <t>Brasseur</t>
  </si>
  <si>
    <t>veronique.brasseur@touring.be</t>
  </si>
  <si>
    <t>Touring</t>
  </si>
  <si>
    <t>0477 72 50 99</t>
  </si>
  <si>
    <t>Bressinck</t>
  </si>
  <si>
    <t>veronique.bryssinck@katoennatie.com</t>
  </si>
  <si>
    <t>+32 492 13 30 25</t>
  </si>
  <si>
    <t>veronique.raes@alcomotive.com</t>
  </si>
  <si>
    <t>+32 474 70 06 27</t>
  </si>
  <si>
    <t>Vandeleene</t>
  </si>
  <si>
    <t>veronique.vandeleene@fabricom.be</t>
  </si>
  <si>
    <t>HR Director Cities &amp; Communities</t>
  </si>
  <si>
    <t>veronique.vandenbrande@antwerpspace.be</t>
  </si>
  <si>
    <t>Van Geel</t>
  </si>
  <si>
    <t>veronique.vangeel@hilti.com</t>
  </si>
  <si>
    <t>+32 499 56 70 73</t>
  </si>
  <si>
    <t>Van Nuffel</t>
  </si>
  <si>
    <t>veronique.vannuffel@worldline.com</t>
  </si>
  <si>
    <t>Head of HR Belgium</t>
  </si>
  <si>
    <t>Vansteelandt</t>
  </si>
  <si>
    <t>veronique.vansteelandt@luminus.be</t>
  </si>
  <si>
    <t>Gijsemans</t>
  </si>
  <si>
    <t>vicky.gysemans@wolterskluwer.com</t>
  </si>
  <si>
    <t>Wolters Kluwer Belgium NV</t>
  </si>
  <si>
    <t>+32 477 37 13 90</t>
  </si>
  <si>
    <t>vicky.pauwels@anlpackaging.com</t>
  </si>
  <si>
    <t>+32 498 80 87 75</t>
  </si>
  <si>
    <t>Nuyttens</t>
  </si>
  <si>
    <t>viviane.nuyttens@samsonite.com</t>
  </si>
  <si>
    <t>+32 477 505 772</t>
  </si>
  <si>
    <t>Podevijn</t>
  </si>
  <si>
    <t>w.podevijn@napoleongames.be</t>
  </si>
  <si>
    <t>Head of HR Operations</t>
  </si>
  <si>
    <t>walter.leysen@dhl.com</t>
  </si>
  <si>
    <t>wendy.nijs@vcst.com</t>
  </si>
  <si>
    <t>+32 485 85 90 57</t>
  </si>
  <si>
    <t>Dignef</t>
  </si>
  <si>
    <t>werner.dignef@aedifica.eu</t>
  </si>
  <si>
    <t>+32493278226</t>
  </si>
  <si>
    <t>Vangansewinkel</t>
  </si>
  <si>
    <t>wim.vangansewinkel@nike.com</t>
  </si>
  <si>
    <t>wouter.dekoster@colruytgroup.com</t>
  </si>
  <si>
    <t>HR-Manager (Freelance)</t>
  </si>
  <si>
    <t>wouter.jansen@athlon.com</t>
  </si>
  <si>
    <t>HR Country Manager</t>
  </si>
  <si>
    <t>Athlon Car Lease Belgium</t>
  </si>
  <si>
    <t>+32486434376</t>
  </si>
  <si>
    <t>Rosiers</t>
  </si>
  <si>
    <t>wrosiers@baltimoreaircoil.be</t>
  </si>
  <si>
    <t>HR Manager Rental Europe</t>
  </si>
  <si>
    <t>BALTIMORE AIRCOIL INTERNATIONAL NV</t>
  </si>
  <si>
    <t>+32 478 49 27 83</t>
  </si>
  <si>
    <t>Bhoyjanauth</t>
  </si>
  <si>
    <t>xxx@gmail.com</t>
  </si>
  <si>
    <t>+32 496 26 67 78</t>
  </si>
  <si>
    <t>Yolanda</t>
  </si>
  <si>
    <t>Stassart</t>
  </si>
  <si>
    <t>yolanda.stassart@vanderstraeten.be</t>
  </si>
  <si>
    <t>First Name</t>
  </si>
  <si>
    <t>Last Name</t>
  </si>
  <si>
    <t>URL</t>
  </si>
  <si>
    <t>Email Address</t>
  </si>
  <si>
    <t>Company</t>
  </si>
  <si>
    <t>Position</t>
  </si>
  <si>
    <t>Connected On</t>
  </si>
  <si>
    <t>Slaedts</t>
  </si>
  <si>
    <t>https://www.linkedin.com/in/inneslaedts</t>
  </si>
  <si>
    <t>Nina</t>
  </si>
  <si>
    <t>Van Hoeck</t>
  </si>
  <si>
    <t>https://www.linkedin.com/in/ninavanhoeck</t>
  </si>
  <si>
    <t>Care Talents</t>
  </si>
  <si>
    <t>Learning &amp; Development Lead</t>
  </si>
  <si>
    <t>Hejer</t>
  </si>
  <si>
    <t>Hadj Hassen</t>
  </si>
  <si>
    <t>https://www.linkedin.com/in/hejerhadjhassen</t>
  </si>
  <si>
    <t xml:space="preserve">HEJER Consulting </t>
  </si>
  <si>
    <t>Freelance consultant in HR, Admin &amp; Hospitality</t>
  </si>
  <si>
    <t>Bie</t>
  </si>
  <si>
    <t>https://www.linkedin.com/in/debackerbie</t>
  </si>
  <si>
    <t>Hallelujah - We're here to connect</t>
  </si>
  <si>
    <t>HR project Manager</t>
  </si>
  <si>
    <t>Catarina</t>
  </si>
  <si>
    <t>Silva</t>
  </si>
  <si>
    <t>https://www.linkedin.com/in/catarina-silva-567131145</t>
  </si>
  <si>
    <t>Manager</t>
  </si>
  <si>
    <t>Decouche</t>
  </si>
  <si>
    <t>https://www.linkedin.com/in/daviddecouche</t>
  </si>
  <si>
    <t>Select Beople</t>
  </si>
  <si>
    <t>https://www.linkedin.com/in/ellenheylen</t>
  </si>
  <si>
    <t>ellen@deKMOcoach.be</t>
  </si>
  <si>
    <t>KMO coach - organisatie &amp; HR</t>
  </si>
  <si>
    <t>https://www.linkedin.com/in/hannelore-geldhof-3b98115</t>
  </si>
  <si>
    <t>doffice.</t>
  </si>
  <si>
    <t>head of doffice</t>
  </si>
  <si>
    <t>Jacinta</t>
  </si>
  <si>
    <t>Simons</t>
  </si>
  <si>
    <t>https://www.linkedin.com/in/jacintasimons-jacivibespersonalbranding</t>
  </si>
  <si>
    <t>Jacivibes</t>
  </si>
  <si>
    <t>Brand Photographer &amp; Online Brand Expert</t>
  </si>
  <si>
    <t>HEDWIG</t>
  </si>
  <si>
    <t>BLOMMAERT</t>
  </si>
  <si>
    <t>https://www.linkedin.com/in/hedwigblommaert</t>
  </si>
  <si>
    <t>hedwigblommaert@talman.be</t>
  </si>
  <si>
    <t>BLOOMS Executive Talent</t>
  </si>
  <si>
    <t>https://www.linkedin.com/in/katia-hanssens-1621b55</t>
  </si>
  <si>
    <t>CHRO Abylsen Group Belgium &amp; the Netherlands</t>
  </si>
  <si>
    <t>D'Exelle</t>
  </si>
  <si>
    <t>https://www.linkedin.com/in/stijndexelle</t>
  </si>
  <si>
    <t>Talent Acquisition Manager</t>
  </si>
  <si>
    <t>Nic</t>
  </si>
  <si>
    <t>Vermaut</t>
  </si>
  <si>
    <t>https://www.linkedin.com/in/nicvermaut</t>
  </si>
  <si>
    <t>WELL Communications</t>
  </si>
  <si>
    <t>growth strategist</t>
  </si>
  <si>
    <t>Dirkje</t>
  </si>
  <si>
    <t>Zoetbrood</t>
  </si>
  <si>
    <t>https://www.linkedin.com/in/dirkje-zoetbrood-81810949</t>
  </si>
  <si>
    <t>Domino's Pizza Nederland</t>
  </si>
  <si>
    <t>Quintiens</t>
  </si>
  <si>
    <t>https://www.linkedin.com/in/erikquintiens</t>
  </si>
  <si>
    <t>Blue-bike</t>
  </si>
  <si>
    <t>Member Board of Directors (Blue-Mobility NV)</t>
  </si>
  <si>
    <t>Delrue</t>
  </si>
  <si>
    <t>https://www.linkedin.com/in/olivier-delrue</t>
  </si>
  <si>
    <t>DSC Solution</t>
  </si>
  <si>
    <t>Patrick J.A.</t>
  </si>
  <si>
    <t>van Steenis, Ph.D.</t>
  </si>
  <si>
    <t>https://www.linkedin.com/in/patrick-j-a-van-steenis-ph-d-85774a278</t>
  </si>
  <si>
    <t>patrick@vansteenis.be</t>
  </si>
  <si>
    <t>van Steenis &amp; Partners nv</t>
  </si>
  <si>
    <t>CEO | Interim Sales &amp; HR Director | Change Manager | Sales &amp; Leadership Trainer | Assessment Centers</t>
  </si>
  <si>
    <t>https://www.linkedin.com/in/rialameir</t>
  </si>
  <si>
    <t>LANXESS</t>
  </si>
  <si>
    <t>Human Resources Project Manager a.i.</t>
  </si>
  <si>
    <t>https://www.linkedin.com/in/marc-cuypers-3ab6776</t>
  </si>
  <si>
    <t>Aldia nv</t>
  </si>
  <si>
    <t>Managing director</t>
  </si>
  <si>
    <t>https://www.linkedin.com/in/stijn-de-clercq-9a3b084</t>
  </si>
  <si>
    <t>Zeelandia (Royal Zeelandia Group)</t>
  </si>
  <si>
    <t>Site Director Aldia</t>
  </si>
  <si>
    <t>Van Der Jeught</t>
  </si>
  <si>
    <t>https://www.linkedin.com/in/jimmy-van-der-jeught-863223152</t>
  </si>
  <si>
    <t>Kasanaki</t>
  </si>
  <si>
    <t>Bruce</t>
  </si>
  <si>
    <t>Fecheyr-Lippens</t>
  </si>
  <si>
    <t>https://www.linkedin.com/in/bruce-fecheyr-lippens</t>
  </si>
  <si>
    <t>ðŸªDeborah</t>
  </si>
  <si>
    <t>CabauðŸª</t>
  </si>
  <si>
    <t>https://www.linkedin.com/in/deborahcabau</t>
  </si>
  <si>
    <t>DEBORAH CABAU</t>
  </si>
  <si>
    <t>ðŸª Spiritueel Business Coach bij de School voor BedrijfsalchemistenÂ®</t>
  </si>
  <si>
    <t>Uyttendaele</t>
  </si>
  <si>
    <t>https://www.linkedin.com/in/sofie-uyttendaele-3601433</t>
  </si>
  <si>
    <t>Schelstraete Delacourt Associates</t>
  </si>
  <si>
    <t>Client Partner</t>
  </si>
  <si>
    <t>Van Cauwelaert</t>
  </si>
  <si>
    <t>https://www.linkedin.com/in/barbara-van-cauwelaert</t>
  </si>
  <si>
    <t>Whitehaven</t>
  </si>
  <si>
    <t>Edith</t>
  </si>
  <si>
    <t>Koole</t>
  </si>
  <si>
    <t>https://www.linkedin.com/in/edith-koole-646b4a7</t>
  </si>
  <si>
    <t>edith.koole@icloud.com</t>
  </si>
  <si>
    <t>Koole &amp; co</t>
  </si>
  <si>
    <t>Founder and Owner</t>
  </si>
  <si>
    <t>Van Vosselen</t>
  </si>
  <si>
    <t>https://www.linkedin.com/in/evanvosselen</t>
  </si>
  <si>
    <t>Barry Callebaut Group</t>
  </si>
  <si>
    <t>HR Consultant - VP HR a.i.</t>
  </si>
  <si>
    <t>https://www.linkedin.com/in/philipmuls</t>
  </si>
  <si>
    <t>Siemens</t>
  </si>
  <si>
    <t>Global Vice President Simulation at Siemens Digital Industries</t>
  </si>
  <si>
    <t>https://www.linkedin.com/in/niels-de-cuyper-208ba3119</t>
  </si>
  <si>
    <t>Konato NV</t>
  </si>
  <si>
    <t>Vyverman</t>
  </si>
  <si>
    <t>https://www.linkedin.com/in/joyce-vyverman</t>
  </si>
  <si>
    <t>Solvus</t>
  </si>
  <si>
    <t>HR consultant</t>
  </si>
  <si>
    <t>Demunter</t>
  </si>
  <si>
    <t>https://www.linkedin.com/in/cindy-demunter-00126126</t>
  </si>
  <si>
    <t>Mezelf</t>
  </si>
  <si>
    <t>Zoekend naar een nieuwe opportuniteit</t>
  </si>
  <si>
    <t>Kaori</t>
  </si>
  <si>
    <t>https://www.linkedin.com/in/kaori-boel-6b105416a</t>
  </si>
  <si>
    <t>Rubicon</t>
  </si>
  <si>
    <t>Community Manager</t>
  </si>
  <si>
    <t>Rottiers</t>
  </si>
  <si>
    <t>https://www.linkedin.com/in/maartenrottiers</t>
  </si>
  <si>
    <t>Maarten Rottiers</t>
  </si>
  <si>
    <t>CMO 'as a service'</t>
  </si>
  <si>
    <t>van â€˜t Geloof</t>
  </si>
  <si>
    <t>https://www.linkedin.com/in/paulavantgeloof</t>
  </si>
  <si>
    <t>R.O.I ManagementÂ®</t>
  </si>
  <si>
    <t>Rechterhand &amp; Ruggensteun</t>
  </si>
  <si>
    <t>Demeulemeester</t>
  </si>
  <si>
    <t>https://www.linkedin.com/in/stijndemeulemeester</t>
  </si>
  <si>
    <t>Sales Talents</t>
  </si>
  <si>
    <t>Sales Manager</t>
  </si>
  <si>
    <t>Nataliia</t>
  </si>
  <si>
    <t>Chorna</t>
  </si>
  <si>
    <t>https://www.linkedin.com/in/nataliia-chorna-653a1432</t>
  </si>
  <si>
    <t>Reynaers Aluminium Ukraine</t>
  </si>
  <si>
    <t>Human Resources Generalist</t>
  </si>
  <si>
    <t>Emile</t>
  </si>
  <si>
    <t>van Nassau ðŸ‘ŠðŸŽ™ï¸</t>
  </si>
  <si>
    <t>https://www.linkedin.com/in/emilevannassau</t>
  </si>
  <si>
    <t>Werken in Gelderland</t>
  </si>
  <si>
    <t>CoÃ¶rdinator Werken in Gelderland ðŸŽ¯ðŸ“ˆ</t>
  </si>
  <si>
    <t>Staps MBA</t>
  </si>
  <si>
    <t>https://www.linkedin.com/in/maartenstaps2504</t>
  </si>
  <si>
    <t>HPC</t>
  </si>
  <si>
    <t>Interim Management &amp; Financial Advisory</t>
  </si>
  <si>
    <t>https://www.linkedin.com/in/patrickmoens</t>
  </si>
  <si>
    <t>KMOdynamoo</t>
  </si>
  <si>
    <t>Hoeterickx</t>
  </si>
  <si>
    <t>https://www.linkedin.com/in/hannahoeterickx</t>
  </si>
  <si>
    <t>Accent Jobs</t>
  </si>
  <si>
    <t>Officemanager</t>
  </si>
  <si>
    <t>Devolder</t>
  </si>
  <si>
    <t>https://www.linkedin.com/in/wimdevolder</t>
  </si>
  <si>
    <t>connectcycling@outlook.com</t>
  </si>
  <si>
    <t>Connect Cycling</t>
  </si>
  <si>
    <t xml:space="preserve">Event Organisator for Business Cycling Events </t>
  </si>
  <si>
    <t>https://www.linkedin.com/in/marijkevancauteren</t>
  </si>
  <si>
    <t>MÃ©lissia</t>
  </si>
  <si>
    <t>Rubinetti</t>
  </si>
  <si>
    <t>https://www.linkedin.com/in/m%C3%A9lissiarubinetti</t>
  </si>
  <si>
    <t>TRIXXO Jobs</t>
  </si>
  <si>
    <t>Junior Area Manager</t>
  </si>
  <si>
    <t>Steenbeke</t>
  </si>
  <si>
    <t>https://www.linkedin.com/in/katrijnsteenbeke</t>
  </si>
  <si>
    <t>katrijn.steenbeke@marbl.be</t>
  </si>
  <si>
    <t>marbl</t>
  </si>
  <si>
    <t>Founding Partner at marbl</t>
  </si>
  <si>
    <t>Permanne</t>
  </si>
  <si>
    <t>https://www.linkedin.com/in/tom-permanne-6557621</t>
  </si>
  <si>
    <t>Kantoordirecteur KMO</t>
  </si>
  <si>
    <t>Verschueren</t>
  </si>
  <si>
    <t>https://www.linkedin.com/in/claudia-verschueren-485630130</t>
  </si>
  <si>
    <t>Wygwam, a division of Niko NV</t>
  </si>
  <si>
    <t>Freelance HR-businesspartner</t>
  </si>
  <si>
    <t>Keynen</t>
  </si>
  <si>
    <t>https://www.linkedin.com/in/bart-keynen-973a6361</t>
  </si>
  <si>
    <t>Marktlink</t>
  </si>
  <si>
    <t>Associate Partner | Begeleiding van ondernemers bij hun toekomst (M&amp;A)</t>
  </si>
  <si>
    <t>Roobaert</t>
  </si>
  <si>
    <t>https://www.linkedin.com/in/marieroobaert</t>
  </si>
  <si>
    <t>Fluvius</t>
  </si>
  <si>
    <t>https://www.linkedin.com/in/elinevanmieghem</t>
  </si>
  <si>
    <t>Reynaers Aluminium</t>
  </si>
  <si>
    <t>HR-businesspartner / L&amp;D</t>
  </si>
  <si>
    <t>Beaudine</t>
  </si>
  <si>
    <t>Borggreve</t>
  </si>
  <si>
    <t>https://www.linkedin.com/in/beaudine-borggreve-8a15581ab</t>
  </si>
  <si>
    <t>Noa Coach - AI Powered Wellbeing App</t>
  </si>
  <si>
    <t>Country Manager Benelux</t>
  </si>
  <si>
    <t>https://www.linkedin.com/in/inge-corne-3aa66a4</t>
  </si>
  <si>
    <t>HR Director Bakery Products Europe &amp; Export</t>
  </si>
  <si>
    <t>De Clerck</t>
  </si>
  <si>
    <t>https://www.linkedin.com/in/nicodeclerck</t>
  </si>
  <si>
    <t>The Harbour</t>
  </si>
  <si>
    <t>Growth funding expert for SME's, startups &amp; scaleups</t>
  </si>
  <si>
    <t>Helena</t>
  </si>
  <si>
    <t>https://www.linkedin.com/in/helena-goyvaerts</t>
  </si>
  <si>
    <t>Wenite</t>
  </si>
  <si>
    <t>Go-to-market</t>
  </si>
  <si>
    <t>Blommaert</t>
  </si>
  <si>
    <t>https://www.linkedin.com/in/vicky-blommaert-90b414202</t>
  </si>
  <si>
    <t>Adaptez</t>
  </si>
  <si>
    <t>MELIS</t>
  </si>
  <si>
    <t>https://www.linkedin.com/in/thomasmelis</t>
  </si>
  <si>
    <t>Justified</t>
  </si>
  <si>
    <t xml:space="preserve">Founder </t>
  </si>
  <si>
    <t>Deraemaeker</t>
  </si>
  <si>
    <t>https://www.linkedin.com/in/anderaemaeker</t>
  </si>
  <si>
    <t>Greg</t>
  </si>
  <si>
    <t>Carrette</t>
  </si>
  <si>
    <t>https://www.linkedin.com/in/greg-carrette-b5a4b63</t>
  </si>
  <si>
    <t>True Nature Retreat Center</t>
  </si>
  <si>
    <t>Founder and CEO ðŸ„</t>
  </si>
  <si>
    <t>Brandon</t>
  </si>
  <si>
    <t>Wellman</t>
  </si>
  <si>
    <t>https://www.linkedin.com/in/brandonwellman</t>
  </si>
  <si>
    <t>E-Resourcing Belgium BV</t>
  </si>
  <si>
    <t>Resource Delivery Co-ordinator</t>
  </si>
  <si>
    <t>Van Nieuwenhuyze</t>
  </si>
  <si>
    <t>https://www.linkedin.com/in/jessica-van-nieuwenhuyze-86a0bb301</t>
  </si>
  <si>
    <t>bo'fis BV</t>
  </si>
  <si>
    <t>Tax &amp; Legal Consultant</t>
  </si>
  <si>
    <t>Verhaege</t>
  </si>
  <si>
    <t>https://www.linkedin.com/in/olivier-verhaege-a2352216</t>
  </si>
  <si>
    <t>umain</t>
  </si>
  <si>
    <t>Certified Tax Advisor (ITAA)</t>
  </si>
  <si>
    <t>Soetens</t>
  </si>
  <si>
    <t>https://www.linkedin.com/in/timsoetens</t>
  </si>
  <si>
    <t>SANACON</t>
  </si>
  <si>
    <t>Zaakvoerder/Eigenaar</t>
  </si>
  <si>
    <t>Thalia</t>
  </si>
  <si>
    <t>Van Geit</t>
  </si>
  <si>
    <t>https://www.linkedin.com/in/thaliavangeit</t>
  </si>
  <si>
    <t>Search &amp; Selection</t>
  </si>
  <si>
    <t>Assessor</t>
  </si>
  <si>
    <t>https://www.linkedin.com/in/sven-john-29059a229</t>
  </si>
  <si>
    <t>DEN DIEPEN BOOMGAARD</t>
  </si>
  <si>
    <t xml:space="preserve">Wij gaan er een prachtproject van maken!  coach bij" Den Diepen Boomgaard " </t>
  </si>
  <si>
    <t>https://www.linkedin.com/in/vincent-vandeputte-616b19153</t>
  </si>
  <si>
    <t>SwiftSkills</t>
  </si>
  <si>
    <t>e-Learning Innovator</t>
  </si>
  <si>
    <t>https://www.linkedin.com/in/elkespinnewyn</t>
  </si>
  <si>
    <t>epowerhr</t>
  </si>
  <si>
    <t>HR Software Consultant</t>
  </si>
  <si>
    <t>Rubbrecht</t>
  </si>
  <si>
    <t>https://www.linkedin.com/in/isabellerubbrecht</t>
  </si>
  <si>
    <t>isabelle.rubbrecht@gmail.com</t>
  </si>
  <si>
    <t>Toyota Belgium</t>
  </si>
  <si>
    <t>Head of Customer Loyalty</t>
  </si>
  <si>
    <t>Raicich</t>
  </si>
  <si>
    <t>https://www.linkedin.com/in/sven-raicich</t>
  </si>
  <si>
    <t>Xelor</t>
  </si>
  <si>
    <t>https://www.linkedin.com/in/martijndhaene</t>
  </si>
  <si>
    <t>Het Peloton I Audiovisual Studio</t>
  </si>
  <si>
    <t>Founder &amp; Managing director</t>
  </si>
  <si>
    <t>Charline</t>
  </si>
  <si>
    <t>Leroi</t>
  </si>
  <si>
    <t>https://www.linkedin.com/in/charline-leroi</t>
  </si>
  <si>
    <t>Autoglass Clinic</t>
  </si>
  <si>
    <t>Co-owner, Managing Director &amp; Believer</t>
  </si>
  <si>
    <t>Eddy</t>
  </si>
  <si>
    <t>Van De Reviere</t>
  </si>
  <si>
    <t>https://www.linkedin.com/in/eddy-van-de-reviere-600731b</t>
  </si>
  <si>
    <t xml:space="preserve">DEMEG  </t>
  </si>
  <si>
    <t>Dehaene</t>
  </si>
  <si>
    <t>https://www.linkedin.com/in/geert-dehaene-79b8a8b</t>
  </si>
  <si>
    <t>Viabuild!</t>
  </si>
  <si>
    <t>https://www.linkedin.com/in/david-vanden-bogaerde-b3b59219a</t>
  </si>
  <si>
    <t xml:space="preserve">LIZY </t>
  </si>
  <si>
    <t>Outbound Account Executive</t>
  </si>
  <si>
    <t>Debeuckelaer</t>
  </si>
  <si>
    <t>https://www.linkedin.com/in/evelynedebeuckelaer</t>
  </si>
  <si>
    <t>noomly-leading beyond</t>
  </si>
  <si>
    <t>Founder &amp; Owner - Coach in Leadership and Organisational Development  | Trainer in Systemic Work</t>
  </si>
  <si>
    <t>Ducheyne</t>
  </si>
  <si>
    <t>https://www.linkedin.com/in/davidducheyne</t>
  </si>
  <si>
    <t>Otolith Consulting</t>
  </si>
  <si>
    <t>Founder and Managing Partner</t>
  </si>
  <si>
    <t>Dehaes</t>
  </si>
  <si>
    <t>https://www.linkedin.com/in/dieterdehaes</t>
  </si>
  <si>
    <t>Infinite Walk</t>
  </si>
  <si>
    <t>leiderschapsgids</t>
  </si>
  <si>
    <t>Reyns</t>
  </si>
  <si>
    <t>https://www.linkedin.com/in/ann-reyns</t>
  </si>
  <si>
    <t>rebels in business</t>
  </si>
  <si>
    <t>Co-founder</t>
  </si>
  <si>
    <t>https://www.linkedin.com/in/tim-willems-278331107</t>
  </si>
  <si>
    <t>Moteo</t>
  </si>
  <si>
    <t>Steve</t>
  </si>
  <si>
    <t>Meynen</t>
  </si>
  <si>
    <t>https://www.linkedin.com/in/stevemeynen</t>
  </si>
  <si>
    <t>Amrop Belgium</t>
  </si>
  <si>
    <t>Arne</t>
  </si>
  <si>
    <t>Lebegge</t>
  </si>
  <si>
    <t>https://www.linkedin.com/in/arnelebegge</t>
  </si>
  <si>
    <t>Human Minds</t>
  </si>
  <si>
    <t>Puglia</t>
  </si>
  <si>
    <t>https://www.linkedin.com/in/beatricepuglia</t>
  </si>
  <si>
    <t>A-Mansia Biotech - Belgium</t>
  </si>
  <si>
    <t>Office &amp; HR Manager</t>
  </si>
  <si>
    <t>https://www.linkedin.com/in/yvesbeauvois</t>
  </si>
  <si>
    <t>Ricoh Belgium</t>
  </si>
  <si>
    <t>https://www.linkedin.com/in/ignace-van-avermaet-5155343</t>
  </si>
  <si>
    <t>d-artagnan</t>
  </si>
  <si>
    <t>owner at d-artagnan</t>
  </si>
  <si>
    <t>Van Campfort</t>
  </si>
  <si>
    <t>https://www.linkedin.com/in/liesbethvancampfort</t>
  </si>
  <si>
    <t>LVC Performance</t>
  </si>
  <si>
    <t>HR Management / Manager secundaire arbeidsvoorwaarden</t>
  </si>
  <si>
    <t>https://www.linkedin.com/in/vincent-delbaere-831739</t>
  </si>
  <si>
    <t>Euroclear</t>
  </si>
  <si>
    <t>HR Director Business Partner Lead and Global Head of Wellbeing</t>
  </si>
  <si>
    <t>https://www.linkedin.com/in/ann-janssens-26a985b</t>
  </si>
  <si>
    <t>FENIX CONSULTING</t>
  </si>
  <si>
    <t>Business Support</t>
  </si>
  <si>
    <t>ThÃ©rÃ¨se</t>
  </si>
  <si>
    <t>Cooreman</t>
  </si>
  <si>
    <t>https://www.linkedin.com/in/theresecooreman</t>
  </si>
  <si>
    <t>Primark</t>
  </si>
  <si>
    <t>People &amp; Culture Manager Central (ad interim)</t>
  </si>
  <si>
    <t>OumaÃ¯ma</t>
  </si>
  <si>
    <t>El M'Rabet</t>
  </si>
  <si>
    <t>https://www.linkedin.com/in/ouma%C3%AFma-elmrabet</t>
  </si>
  <si>
    <t>oumaima@konnekt.be</t>
  </si>
  <si>
    <t>TriHD Belgium</t>
  </si>
  <si>
    <t>Talent Acquisition Specialist @Touring</t>
  </si>
  <si>
    <t>https://www.linkedin.com/in/gilles-adams-0558384a</t>
  </si>
  <si>
    <t>MUTEC BVBA</t>
  </si>
  <si>
    <t>Bedrijfsleider</t>
  </si>
  <si>
    <t>Gabriel</t>
  </si>
  <si>
    <t>Mattys</t>
  </si>
  <si>
    <t>https://www.linkedin.com/in/gabriel-mattys</t>
  </si>
  <si>
    <t>GMCOLAB</t>
  </si>
  <si>
    <t>AI en digitale transformatie consultant  - Oprichter</t>
  </si>
  <si>
    <t>Riemer</t>
  </si>
  <si>
    <t>Vandepitte</t>
  </si>
  <si>
    <t>https://www.linkedin.com/in/riemer-vandepitte-35295531</t>
  </si>
  <si>
    <t>Helan. Helemaal welzijn.</t>
  </si>
  <si>
    <t>HR Data Translator</t>
  </si>
  <si>
    <t>Andress</t>
  </si>
  <si>
    <t>Breda</t>
  </si>
  <si>
    <t>https://www.linkedin.com/in/andress-breda</t>
  </si>
  <si>
    <t>General MediQS</t>
  </si>
  <si>
    <t>Operationeel verantwoordelijke</t>
  </si>
  <si>
    <t>Corina</t>
  </si>
  <si>
    <t>Cucuruzac</t>
  </si>
  <si>
    <t>https://www.linkedin.com/in/corina-cucuruzac-0312b56</t>
  </si>
  <si>
    <t>Oncomfort</t>
  </si>
  <si>
    <t>Sales Director</t>
  </si>
  <si>
    <t>De Bisschop</t>
  </si>
  <si>
    <t>https://www.linkedin.com/in/anndebisschop1</t>
  </si>
  <si>
    <t>ann@anndebisschop.be</t>
  </si>
  <si>
    <t>The Circle of Wellbeing</t>
  </si>
  <si>
    <t>Proud Founder</t>
  </si>
  <si>
    <t>https://www.linkedin.com/in/fabienne-cafmeyer</t>
  </si>
  <si>
    <t>fabienne.cafmeyer@gmail.com</t>
  </si>
  <si>
    <t>Coreso SA</t>
  </si>
  <si>
    <t>Head of People &amp; Culture a.i.</t>
  </si>
  <si>
    <t>Hadermann</t>
  </si>
  <si>
    <t>https://www.linkedin.com/in/katrienhadermann</t>
  </si>
  <si>
    <t>Bakker &amp; Partners</t>
  </si>
  <si>
    <t>Sr. Recruitment Consultant  - Engineering Division</t>
  </si>
  <si>
    <t>Dykmans</t>
  </si>
  <si>
    <t>https://www.linkedin.com/in/laure-dykmans</t>
  </si>
  <si>
    <t>Senior Consultant | Executive search</t>
  </si>
  <si>
    <t>Pouliart</t>
  </si>
  <si>
    <t>https://www.linkedin.com/in/dorien-pouliart-5102079a</t>
  </si>
  <si>
    <t>BESTSELLER</t>
  </si>
  <si>
    <t>Office Assistant</t>
  </si>
  <si>
    <t>Lagaisse</t>
  </si>
  <si>
    <t>https://www.linkedin.com/in/tim-lagaisse-8921481a0</t>
  </si>
  <si>
    <t>House of Covebo - Logi-technic</t>
  </si>
  <si>
    <t>SHEQ Manager</t>
  </si>
  <si>
    <t>DaphnÃ©</t>
  </si>
  <si>
    <t>https://www.linkedin.com/in/daphnedetroch</t>
  </si>
  <si>
    <t>BjiÃ¨n</t>
  </si>
  <si>
    <t>Co-Owner, and Speaker, Trainer &amp; Consultant Neurodiversity at work</t>
  </si>
  <si>
    <t>Wittezaele</t>
  </si>
  <si>
    <t>https://www.linkedin.com/in/benwittezaele</t>
  </si>
  <si>
    <t>AI Learning Academy</t>
  </si>
  <si>
    <t>Oprichter van de AI Learning Academy</t>
  </si>
  <si>
    <t>van Essen</t>
  </si>
  <si>
    <t>https://www.linkedin.com/in/wendyvanessen</t>
  </si>
  <si>
    <t>I-Leadership</t>
  </si>
  <si>
    <t>Oprichter</t>
  </si>
  <si>
    <t>Jurre</t>
  </si>
  <si>
    <t>Grimberg</t>
  </si>
  <si>
    <t>https://www.linkedin.com/in/jurregrimberg</t>
  </si>
  <si>
    <t>ScaleUp Company</t>
  </si>
  <si>
    <t>ScaleUp Consultant</t>
  </si>
  <si>
    <t>Romy</t>
  </si>
  <si>
    <t>Jeannette</t>
  </si>
  <si>
    <t>https://www.linkedin.com/in/romy-jeannette-025978215</t>
  </si>
  <si>
    <t>LaJeannette</t>
  </si>
  <si>
    <t>Company Owner</t>
  </si>
  <si>
    <t>Schipper</t>
  </si>
  <si>
    <t>https://www.linkedin.com/in/arjenschipper</t>
  </si>
  <si>
    <t>SUM Digital</t>
  </si>
  <si>
    <t>Growth Specialist</t>
  </si>
  <si>
    <t>Van Humbeeck</t>
  </si>
  <si>
    <t>https://www.linkedin.com/in/elsvanhumbeeck</t>
  </si>
  <si>
    <t>Olive People</t>
  </si>
  <si>
    <t>Carl</t>
  </si>
  <si>
    <t>Foulon</t>
  </si>
  <si>
    <t>https://www.linkedin.com/in/carlfoulon</t>
  </si>
  <si>
    <t>SAAMO</t>
  </si>
  <si>
    <t>Lid Algemene Vergadering</t>
  </si>
  <si>
    <t>Klimanovich</t>
  </si>
  <si>
    <t>https://www.linkedin.com/in/olgaklimanovich</t>
  </si>
  <si>
    <t>COACHING EAST WEST LIMITED</t>
  </si>
  <si>
    <t>Director, Interim Head of Communication, Executive Coach, Change Enthusiast, Facilitator</t>
  </si>
  <si>
    <t>Carleen</t>
  </si>
  <si>
    <t>Verbeek</t>
  </si>
  <si>
    <t>https://www.linkedin.com/in/carleen-verbeek2903</t>
  </si>
  <si>
    <t>MAGNETROL INTERNATIONAL NV</t>
  </si>
  <si>
    <t>HR-businesspartner</t>
  </si>
  <si>
    <t>https://www.linkedin.com/in/dirk-verbruggen1</t>
  </si>
  <si>
    <t>The CFO Centre Belgie</t>
  </si>
  <si>
    <t>Parttime Sustainable &amp; Circular CFO - Regional Director</t>
  </si>
  <si>
    <t>Versavel âž°</t>
  </si>
  <si>
    <t>https://www.linkedin.com/in/virginieversavel</t>
  </si>
  <si>
    <t>CIRCULIFE</t>
  </si>
  <si>
    <t>Founder &amp; Circular Economy Officer (CEO)</t>
  </si>
  <si>
    <t>Pisano</t>
  </si>
  <si>
    <t>https://www.linkedin.com/in/alexandrepisano</t>
  </si>
  <si>
    <t>Securex</t>
  </si>
  <si>
    <t>Research and Development Project Manager</t>
  </si>
  <si>
    <t>https://www.linkedin.com/in/svenverstrepen</t>
  </si>
  <si>
    <t>PwC Belgium</t>
  </si>
  <si>
    <t>Logistics Advisory &amp; Innovation Director (RBR)</t>
  </si>
  <si>
    <t>Aref</t>
  </si>
  <si>
    <t>Ghazvini</t>
  </si>
  <si>
    <t>https://www.linkedin.com/in/aref-ghazvini</t>
  </si>
  <si>
    <t>Startupbootcamp</t>
  </si>
  <si>
    <t>Chief of Staff</t>
  </si>
  <si>
    <t>Kerstens</t>
  </si>
  <si>
    <t>https://www.linkedin.com/in/evelynkerstens</t>
  </si>
  <si>
    <t>Self-employed</t>
  </si>
  <si>
    <t>Freelance recruitment &amp; employer branding specialist</t>
  </si>
  <si>
    <t>MestrÃ©</t>
  </si>
  <si>
    <t>https://www.linkedin.com/in/sophiemestre</t>
  </si>
  <si>
    <t>MEDIPARTNER</t>
  </si>
  <si>
    <t>General Manager &amp; Co-founder</t>
  </si>
  <si>
    <t>https://www.linkedin.com/in/ankeulens</t>
  </si>
  <si>
    <t>Copus Group</t>
  </si>
  <si>
    <t>Member Board of Directors</t>
  </si>
  <si>
    <t>Marlous</t>
  </si>
  <si>
    <t>https://www.linkedin.com/in/marlouslandman</t>
  </si>
  <si>
    <t>Berenschot</t>
  </si>
  <si>
    <t>Associate</t>
  </si>
  <si>
    <t>Dezwaef</t>
  </si>
  <si>
    <t>https://www.linkedin.com/in/jasper-dezwaef</t>
  </si>
  <si>
    <t>Co-Founder &amp; CEO</t>
  </si>
  <si>
    <t>https://www.linkedin.com/in/joostmodderman</t>
  </si>
  <si>
    <t>SkillFull Serious Games</t>
  </si>
  <si>
    <t>Founder &amp; Creative Director</t>
  </si>
  <si>
    <t>Ania</t>
  </si>
  <si>
    <t>Zablocki</t>
  </si>
  <si>
    <t>https://www.linkedin.com/in/ania-zablocki-7b3b597</t>
  </si>
  <si>
    <t>Bebat</t>
  </si>
  <si>
    <t>https://www.linkedin.com/in/vincentvanmalderen</t>
  </si>
  <si>
    <t>Managing Director / CEO</t>
  </si>
  <si>
    <t>CÃ©dric</t>
  </si>
  <si>
    <t>https://www.linkedin.com/in/c%C3%A9dric-gilissen-661444127</t>
  </si>
  <si>
    <t>Wonka AI</t>
  </si>
  <si>
    <t>https://www.linkedin.com/in/ellenvoets</t>
  </si>
  <si>
    <t>HR Business Partner (Belgium, Netherlands, France, Slovakia)</t>
  </si>
  <si>
    <t>https://www.linkedin.com/in/joris-peeters-310956</t>
  </si>
  <si>
    <t>Umicore</t>
  </si>
  <si>
    <t>Chief Information Officer</t>
  </si>
  <si>
    <t>Gijsels</t>
  </si>
  <si>
    <t>https://www.linkedin.com/in/philippe-gijsels-5563131</t>
  </si>
  <si>
    <t>BNP Paribas Fortis</t>
  </si>
  <si>
    <t>Chief Strategy Officer</t>
  </si>
  <si>
    <t>Hamerlinck</t>
  </si>
  <si>
    <t>https://www.linkedin.com/in/hamerlinckfilip</t>
  </si>
  <si>
    <t>JEJUVI</t>
  </si>
  <si>
    <t>Malfait</t>
  </si>
  <si>
    <t>https://www.linkedin.com/in/hannes-malfait-3a8514280</t>
  </si>
  <si>
    <t>Intelligent Motion</t>
  </si>
  <si>
    <t>Bewegingscoach</t>
  </si>
  <si>
    <t>Van Braekel</t>
  </si>
  <si>
    <t>https://www.linkedin.com/in/sofie-van-braekel</t>
  </si>
  <si>
    <t>TheHealthyHub</t>
  </si>
  <si>
    <t>Health Mentor</t>
  </si>
  <si>
    <t>Jakob</t>
  </si>
  <si>
    <t>LorrÃ©</t>
  </si>
  <si>
    <t>https://www.linkedin.com/in/jakob-lorr%C3%A9-49325931</t>
  </si>
  <si>
    <t>Cyclowax</t>
  </si>
  <si>
    <t>https://www.linkedin.com/in/carolvlieghe</t>
  </si>
  <si>
    <t>Standaert</t>
  </si>
  <si>
    <t>https://www.linkedin.com/in/herman-standaert-33a8606</t>
  </si>
  <si>
    <t>BOSAL Group</t>
  </si>
  <si>
    <t>Sales Director LONGTAINER</t>
  </si>
  <si>
    <t>Van Dessel</t>
  </si>
  <si>
    <t>https://www.linkedin.com/in/ann-van-dessel-3511624</t>
  </si>
  <si>
    <t>Yeast.One</t>
  </si>
  <si>
    <t>Co-Founder | Facilitation expert | Change Catalyst | Organizational Evolution Strategist</t>
  </si>
  <si>
    <t>Plusquin</t>
  </si>
  <si>
    <t>https://www.linkedin.com/in/peterplusquin</t>
  </si>
  <si>
    <t>Life Whispers</t>
  </si>
  <si>
    <t>Leiderschaps- talent- en loopbaancoach. Expert in Purpose, zingeving en motivatie op het werk</t>
  </si>
  <si>
    <t>Marrakchi</t>
  </si>
  <si>
    <t>https://www.linkedin.com/in/yasmine-marrakchi-79ba08232</t>
  </si>
  <si>
    <t>Elands</t>
  </si>
  <si>
    <t>https://www.linkedin.com/in/tomelands</t>
  </si>
  <si>
    <t>Yellow Way</t>
  </si>
  <si>
    <t>https://www.linkedin.com/in/pauldecuyper</t>
  </si>
  <si>
    <t>Bright Plus</t>
  </si>
  <si>
    <t>Project Consultant</t>
  </si>
  <si>
    <t>Misbah</t>
  </si>
  <si>
    <t>Kiran</t>
  </si>
  <si>
    <t>https://www.linkedin.com/in/misbah-kiran-587a91174</t>
  </si>
  <si>
    <t>Upwork</t>
  </si>
  <si>
    <t>Freelance Graphic Designer</t>
  </si>
  <si>
    <t>https://www.linkedin.com/in/eliengeens</t>
  </si>
  <si>
    <t>People &amp; Recruitment Lead</t>
  </si>
  <si>
    <t>Anouk</t>
  </si>
  <si>
    <t>van Oordt</t>
  </si>
  <si>
    <t>https://www.linkedin.com/in/anouk-van-oordt-4554501</t>
  </si>
  <si>
    <t>RÃ©seau Entreprendre Bruxelles</t>
  </si>
  <si>
    <t>Corona</t>
  </si>
  <si>
    <t>https://www.linkedin.com/in/sophiecorona</t>
  </si>
  <si>
    <t>Bluesalt HR</t>
  </si>
  <si>
    <t>Spinnoy</t>
  </si>
  <si>
    <t>https://www.linkedin.com/in/wernerspinnoy</t>
  </si>
  <si>
    <t>Etex</t>
  </si>
  <si>
    <t xml:space="preserve">Global Category Manager Trading Goods </t>
  </si>
  <si>
    <t>Van den Putte</t>
  </si>
  <si>
    <t>https://www.linkedin.com/in/dominique-van-den-putte-057a0749</t>
  </si>
  <si>
    <t>Duva Cerisettes &amp; Chocolates</t>
  </si>
  <si>
    <t>Van der Steen</t>
  </si>
  <si>
    <t>https://www.linkedin.com/in/carolinevandersteen</t>
  </si>
  <si>
    <t>Artion</t>
  </si>
  <si>
    <t>Co-Founder</t>
  </si>
  <si>
    <t>Buelens</t>
  </si>
  <si>
    <t>https://www.linkedin.com/in/vickybuelens</t>
  </si>
  <si>
    <t>Kobalt Legal</t>
  </si>
  <si>
    <t>Advocaat-vennoot</t>
  </si>
  <si>
    <t>Naudts</t>
  </si>
  <si>
    <t>https://www.linkedin.com/in/jeroen-naudts</t>
  </si>
  <si>
    <t>Starfish HR consultancy</t>
  </si>
  <si>
    <t>Adnan</t>
  </si>
  <si>
    <t>Salifu</t>
  </si>
  <si>
    <t>https://www.linkedin.com/in/adnan-salifu-0b349a184</t>
  </si>
  <si>
    <t>DIALI vzw</t>
  </si>
  <si>
    <t>Founding Member</t>
  </si>
  <si>
    <t>Van Caeneghem</t>
  </si>
  <si>
    <t>https://www.linkedin.com/in/anne-van-caeneghem-361b14a4</t>
  </si>
  <si>
    <t xml:space="preserve"> Make Sense Consulting </t>
  </si>
  <si>
    <t>Leading Lady || Make Sense Consulting</t>
  </si>
  <si>
    <t>Scheirlinck</t>
  </si>
  <si>
    <t>https://www.linkedin.com/in/ilse-scheirlinck</t>
  </si>
  <si>
    <t>B3ET</t>
  </si>
  <si>
    <t>Co-Founder &amp; Business Lead</t>
  </si>
  <si>
    <t>https://www.linkedin.com/in/veerlevanleene</t>
  </si>
  <si>
    <t>Sweco</t>
  </si>
  <si>
    <t>Senior Human Resources Business Partner</t>
  </si>
  <si>
    <t>Decat</t>
  </si>
  <si>
    <t>https://www.linkedin.com/in/filip-decat-96b8926</t>
  </si>
  <si>
    <t>HumanX Belgium</t>
  </si>
  <si>
    <t>Business Development Manager</t>
  </si>
  <si>
    <t>Schops</t>
  </si>
  <si>
    <t>https://www.linkedin.com/in/ilseschops</t>
  </si>
  <si>
    <t>Hands-on Hero</t>
  </si>
  <si>
    <t>VA Mentor</t>
  </si>
  <si>
    <t>Van Gucht</t>
  </si>
  <si>
    <t>https://www.linkedin.com/in/dagmarvangucht</t>
  </si>
  <si>
    <t>#ZigZagHR</t>
  </si>
  <si>
    <t>#ZigZagHR Nxt Community Manager</t>
  </si>
  <si>
    <t>Khadija</t>
  </si>
  <si>
    <t>Badli</t>
  </si>
  <si>
    <t>https://www.linkedin.com/in/khadijabadli</t>
  </si>
  <si>
    <t>Weevo hr</t>
  </si>
  <si>
    <t>People Development Lead</t>
  </si>
  <si>
    <t>Ebru</t>
  </si>
  <si>
    <t>Ceylan Sahan</t>
  </si>
  <si>
    <t>https://www.linkedin.com/in/ebru-ceylan-sahan-3174aa45</t>
  </si>
  <si>
    <t>Uplift People Consulting</t>
  </si>
  <si>
    <t>Executive Search Partner</t>
  </si>
  <si>
    <t>https://www.linkedin.com/in/sabine-de-bruecker-445937bb</t>
  </si>
  <si>
    <t>i-mens</t>
  </si>
  <si>
    <t>Verzorgende - Zorgkundige</t>
  </si>
  <si>
    <t>De Hauwere</t>
  </si>
  <si>
    <t>https://www.linkedin.com/in/katrien-de-hauwere-65aab078</t>
  </si>
  <si>
    <t>Mediafin</t>
  </si>
  <si>
    <t>Advisor HR &amp; B2B communication - Talent District</t>
  </si>
  <si>
    <t>CLEEMPUT</t>
  </si>
  <si>
    <t>https://www.linkedin.com/in/hanne-cleemput-98209721b</t>
  </si>
  <si>
    <t>Gentis</t>
  </si>
  <si>
    <t xml:space="preserve">Senior Recruitment Consultant </t>
  </si>
  <si>
    <t>Van kerckhoven</t>
  </si>
  <si>
    <t>https://www.linkedin.com/in/marc-van-kerckhoven-820046a</t>
  </si>
  <si>
    <t>Director Human Resources, Marketing and Communication</t>
  </si>
  <si>
    <t>https://www.linkedin.com/in/karen-asselberg-34b55021b</t>
  </si>
  <si>
    <t>Baloise BE</t>
  </si>
  <si>
    <t>Development officer</t>
  </si>
  <si>
    <t>Leyssens</t>
  </si>
  <si>
    <t>https://www.linkedin.com/in/jan-leyssens-a467a54a</t>
  </si>
  <si>
    <t>PACE PACK</t>
  </si>
  <si>
    <t xml:space="preserve">HEAD PACKER, leading the PACK for growth </t>
  </si>
  <si>
    <t>Ramboer ðŸŽ¥</t>
  </si>
  <si>
    <t>https://www.linkedin.com/in/simonramboer</t>
  </si>
  <si>
    <t>District 360 ðŸŽ¥</t>
  </si>
  <si>
    <t>eeckhaut</t>
  </si>
  <si>
    <t>https://www.linkedin.com/in/jelle-eeckhaut-mamaenfit</t>
  </si>
  <si>
    <t>Mama Ã©n Fit</t>
  </si>
  <si>
    <t>zaakvoerder</t>
  </si>
  <si>
    <t>Vadym</t>
  </si>
  <si>
    <t>Erhard</t>
  </si>
  <si>
    <t>https://www.linkedin.com/in/vadim-erhard</t>
  </si>
  <si>
    <t>Stealth Startup</t>
  </si>
  <si>
    <t>De Buck</t>
  </si>
  <si>
    <t>https://www.linkedin.com/in/frederik-d-47ba39a2</t>
  </si>
  <si>
    <t>Solusio bv</t>
  </si>
  <si>
    <t>Founder en bezieler</t>
  </si>
  <si>
    <t>Rein</t>
  </si>
  <si>
    <t>De Paepe</t>
  </si>
  <si>
    <t>https://www.linkedin.com/in/reindepaepe</t>
  </si>
  <si>
    <t>Arteveldehogeschool</t>
  </si>
  <si>
    <t>Lector in Groepsdynamica - Teamwork</t>
  </si>
  <si>
    <t>YaÃ«l</t>
  </si>
  <si>
    <t>Vanhoe</t>
  </si>
  <si>
    <t>https://www.linkedin.com/in/ya%C3%ABl-vanhoe-012612191</t>
  </si>
  <si>
    <t>Semetis</t>
  </si>
  <si>
    <t xml:space="preserve">People Officer </t>
  </si>
  <si>
    <t>Hakim</t>
  </si>
  <si>
    <t>Boutkabout</t>
  </si>
  <si>
    <t>https://www.linkedin.com/in/hakimboutkabout</t>
  </si>
  <si>
    <t>Fluor Corporation</t>
  </si>
  <si>
    <t>Senior Business Development and Marketing Manager</t>
  </si>
  <si>
    <t xml:space="preserve">Alex </t>
  </si>
  <si>
    <t>Birch</t>
  </si>
  <si>
    <t>https://www.linkedin.com/in/alex-birch-a0bb4a13</t>
  </si>
  <si>
    <t xml:space="preserve">Polar London </t>
  </si>
  <si>
    <t xml:space="preserve">CEO - Founder </t>
  </si>
  <si>
    <t>https://www.linkedin.com/in/thomas-faes-tf</t>
  </si>
  <si>
    <t>The Odd Bunch</t>
  </si>
  <si>
    <t xml:space="preserve">Founder &amp; Purpose Strategist </t>
  </si>
  <si>
    <t>Van den Brandt - atlas grow how</t>
  </si>
  <si>
    <t>https://www.linkedin.com/in/koen-van-den-brandt-atlas-grow-how-9288703</t>
  </si>
  <si>
    <t>ATLAS - grow how</t>
  </si>
  <si>
    <t>Owner -</t>
  </si>
  <si>
    <t>Van den broeck</t>
  </si>
  <si>
    <t>https://www.linkedin.com/in/maarten-van-den-broeck-86829718</t>
  </si>
  <si>
    <t>CRH</t>
  </si>
  <si>
    <t>Serhiienko</t>
  </si>
  <si>
    <t>https://www.linkedin.com/in/yana-serhiienko</t>
  </si>
  <si>
    <t>SysGears</t>
  </si>
  <si>
    <t>Partners Global Talent Operations Manager</t>
  </si>
  <si>
    <t>https://www.linkedin.com/in/sven-de-saedeleer-16716915b</t>
  </si>
  <si>
    <t>Zimmer Biomet</t>
  </si>
  <si>
    <t>Sales Representative Extremities/Sportsmed</t>
  </si>
  <si>
    <t>Cristian</t>
  </si>
  <si>
    <t>Ionesi</t>
  </si>
  <si>
    <t>https://www.linkedin.com/in/cristian-ionesi-71385a138</t>
  </si>
  <si>
    <t>Remote Work</t>
  </si>
  <si>
    <t xml:space="preserve"> Senior Java Developer â€¢ Contractor â€¢ Freelancer</t>
  </si>
  <si>
    <t>Liselot</t>
  </si>
  <si>
    <t>Haerens</t>
  </si>
  <si>
    <t>https://www.linkedin.com/in/liselot-haerens</t>
  </si>
  <si>
    <t>Haerens Personal Coaching</t>
  </si>
  <si>
    <t>https://www.linkedin.com/in/philippederidder</t>
  </si>
  <si>
    <t>Fast Company</t>
  </si>
  <si>
    <t>Impact Council Member</t>
  </si>
  <si>
    <t>Polak</t>
  </si>
  <si>
    <t>https://www.linkedin.com/in/audreypolak</t>
  </si>
  <si>
    <t>Kiliani - Leadership coaching and training</t>
  </si>
  <si>
    <t>Executive &amp; Leadership coach â­  team and systemic coach â­ leadership trainer</t>
  </si>
  <si>
    <t>Nicolas</t>
  </si>
  <si>
    <t>Vergauwen</t>
  </si>
  <si>
    <t>https://www.linkedin.com/in/nicolas-vergauwen-86b872184</t>
  </si>
  <si>
    <t>ErgoSupport</t>
  </si>
  <si>
    <t>Ergonomic solutions at work | Public speaker |  Innovator | Total concepts | Founder</t>
  </si>
  <si>
    <t>Bordon</t>
  </si>
  <si>
    <t>https://www.linkedin.com/in/peter-bordon-59304a8</t>
  </si>
  <si>
    <t>Bosh &amp; Bordon</t>
  </si>
  <si>
    <t>Managing Partner &amp; Art Director</t>
  </si>
  <si>
    <t>https://www.linkedin.com/in/hans-cuypers-5147a44</t>
  </si>
  <si>
    <t>Phenix Consultancy</t>
  </si>
  <si>
    <t>Senior wervingsconsultant</t>
  </si>
  <si>
    <t>Van Dingenen</t>
  </si>
  <si>
    <t>https://www.linkedin.com/in/leenvandingenen</t>
  </si>
  <si>
    <t>Fun to work with</t>
  </si>
  <si>
    <t>Snoeck</t>
  </si>
  <si>
    <t>https://www.linkedin.com/in/frederick-snoeck</t>
  </si>
  <si>
    <t>Neves</t>
  </si>
  <si>
    <t xml:space="preserve">Inspirator, Owner Neves </t>
  </si>
  <si>
    <t>Clo</t>
  </si>
  <si>
    <t>Willaerts</t>
  </si>
  <si>
    <t>https://www.linkedin.com/in/clowillaerts</t>
  </si>
  <si>
    <t>Digital Marketing Expert. Author, consultant, speaker and trainer.</t>
  </si>
  <si>
    <t>Jeanne</t>
  </si>
  <si>
    <t>https://www.linkedin.com/in/jeanne-akkermans-937a282</t>
  </si>
  <si>
    <t>Coach - Career coach</t>
  </si>
  <si>
    <t>Goedert</t>
  </si>
  <si>
    <t>https://www.linkedin.com/in/jangoedert</t>
  </si>
  <si>
    <t>jgoedert@halifax-consulting.com</t>
  </si>
  <si>
    <t>Halifax Consulting</t>
  </si>
  <si>
    <t>Consulting Partner Halifax Benelux</t>
  </si>
  <si>
    <t>âœª Emma</t>
  </si>
  <si>
    <t>Cloude âœª</t>
  </si>
  <si>
    <t>https://www.linkedin.com/in/%E2%9C%AA-emma-cloude-%E2%9C%AA-147296224</t>
  </si>
  <si>
    <t>Cloude Investments</t>
  </si>
  <si>
    <t>Founder &amp; CEO</t>
  </si>
  <si>
    <t>https://www.linkedin.com/in/laurence-jacobs-0873873b</t>
  </si>
  <si>
    <t>Agoria</t>
  </si>
  <si>
    <t xml:space="preserve">Manager, Member Relations Team </t>
  </si>
  <si>
    <t>Boeykens</t>
  </si>
  <si>
    <t>https://www.linkedin.com/in/boeykensmarc</t>
  </si>
  <si>
    <t>Leading Systems BV</t>
  </si>
  <si>
    <t>Senior consultant - Interim Management</t>
  </si>
  <si>
    <t>Anniek</t>
  </si>
  <si>
    <t>De Vlieger</t>
  </si>
  <si>
    <t>https://www.linkedin.com/in/anniek-de-vlieger-37098b1a</t>
  </si>
  <si>
    <t>AdVangarde</t>
  </si>
  <si>
    <t>Senior Project &amp; Event Consultant, PR, Sales &amp; Marketing</t>
  </si>
  <si>
    <t>Geusens</t>
  </si>
  <si>
    <t>https://www.linkedin.com/in/inegeusens</t>
  </si>
  <si>
    <t>solidNcy</t>
  </si>
  <si>
    <t>Senior Management Consultant / Owner</t>
  </si>
  <si>
    <t>https://www.linkedin.com/in/kelly-adam-3165962</t>
  </si>
  <si>
    <t>DS Smith</t>
  </si>
  <si>
    <t>HR Business Partner Belgium</t>
  </si>
  <si>
    <t>https://www.linkedin.com/in/stijnvandervorst</t>
  </si>
  <si>
    <t>Chief Executive Officer</t>
  </si>
  <si>
    <t>sylvie</t>
  </si>
  <si>
    <t>schollier</t>
  </si>
  <si>
    <t>https://www.linkedin.com/in/sylvie-schollier-62842912</t>
  </si>
  <si>
    <t>GIMBER</t>
  </si>
  <si>
    <t>Co-owner GIMBER</t>
  </si>
  <si>
    <t>Gerdi</t>
  </si>
  <si>
    <t>Hulsink</t>
  </si>
  <si>
    <t>https://www.linkedin.com/in/gerdi-hulsink</t>
  </si>
  <si>
    <t>Gerdi Hulsink _ Health &amp; Business Strategy</t>
  </si>
  <si>
    <t>Business Strategist &amp; Sparringpartner - Leadership, Development &amp; Growth in Life &amp; Business</t>
  </si>
  <si>
    <t>https://www.linkedin.com/in/timdetroch</t>
  </si>
  <si>
    <t>huapii</t>
  </si>
  <si>
    <t>https://www.linkedin.com/in/patrick-torfs-6554272</t>
  </si>
  <si>
    <t>APEFAT</t>
  </si>
  <si>
    <t>Tommy</t>
  </si>
  <si>
    <t>Van Haute</t>
  </si>
  <si>
    <t>https://www.linkedin.com/in/tommy-van-haute</t>
  </si>
  <si>
    <t>CloudWorks</t>
  </si>
  <si>
    <t>Stinkens</t>
  </si>
  <si>
    <t>https://www.linkedin.com/in/anouk-stinkens</t>
  </si>
  <si>
    <t>QPS Accountants</t>
  </si>
  <si>
    <t>HR officer</t>
  </si>
  <si>
    <t>https://www.linkedin.com/in/danny-puype-40098256</t>
  </si>
  <si>
    <t>induver</t>
  </si>
  <si>
    <t>Manager People</t>
  </si>
  <si>
    <t>https://www.linkedin.com/in/nathalie-de-cock</t>
  </si>
  <si>
    <t>Rialto Recruitment</t>
  </si>
  <si>
    <t>Freelance Selectiedeskundige @ Gemeente Herent</t>
  </si>
  <si>
    <t>Raven</t>
  </si>
  <si>
    <t>https://www.linkedin.com/in/mikejraven</t>
  </si>
  <si>
    <t>AQai - Adaptability Assessments &amp; Coaching</t>
  </si>
  <si>
    <t>Lieselot</t>
  </si>
  <si>
    <t>MatthÃ©</t>
  </si>
  <si>
    <t>https://www.linkedin.com/in/lmatth%C3%A9</t>
  </si>
  <si>
    <t>Assessment Consultant</t>
  </si>
  <si>
    <t>Mehmouna</t>
  </si>
  <si>
    <t>Shabir</t>
  </si>
  <si>
    <t>https://www.linkedin.com/in/mehmouna-shabir</t>
  </si>
  <si>
    <t>Arval BNP Paribas Group</t>
  </si>
  <si>
    <t>HR-consultant</t>
  </si>
  <si>
    <t>Ali</t>
  </si>
  <si>
    <t>Atakishiev</t>
  </si>
  <si>
    <t>https://www.linkedin.com/in/ali-atakishiev</t>
  </si>
  <si>
    <t>Puratos</t>
  </si>
  <si>
    <t>Yorrick</t>
  </si>
  <si>
    <t>https://www.linkedin.com/in/yorrick-neyt</t>
  </si>
  <si>
    <t>Hudson Benelux</t>
  </si>
  <si>
    <t>Consultant - Talent Management Public Sector</t>
  </si>
  <si>
    <t>https://www.linkedin.com/in/bart-mertens-75a59759</t>
  </si>
  <si>
    <t>Groep Felix</t>
  </si>
  <si>
    <t>Directie HR</t>
  </si>
  <si>
    <t>Huys</t>
  </si>
  <si>
    <t>https://www.linkedin.com/in/koenaehuys</t>
  </si>
  <si>
    <t>Kaoquadrado, Lda</t>
  </si>
  <si>
    <t>Decostere</t>
  </si>
  <si>
    <t>https://www.linkedin.com/in/katrien-decostere-b25a2921</t>
  </si>
  <si>
    <t>Fundament R&amp;S</t>
  </si>
  <si>
    <t>Vanhoutte</t>
  </si>
  <si>
    <t>https://www.linkedin.com/in/dave-vanhoutte-81198837</t>
  </si>
  <si>
    <t>G-Sport Belgium</t>
  </si>
  <si>
    <t>Algemeen manager</t>
  </si>
  <si>
    <t xml:space="preserve">Hugo </t>
  </si>
  <si>
    <t>RuÃ£o</t>
  </si>
  <si>
    <t>https://www.linkedin.com/in/hugoruao</t>
  </si>
  <si>
    <t>Northvolt</t>
  </si>
  <si>
    <t xml:space="preserve">Quality Control Technician </t>
  </si>
  <si>
    <t>De Pau</t>
  </si>
  <si>
    <t>https://www.linkedin.com/in/liendepau</t>
  </si>
  <si>
    <t>The Big Exit</t>
  </si>
  <si>
    <t>Founder &amp; Head of Methodology Development</t>
  </si>
  <si>
    <t>Iwein</t>
  </si>
  <si>
    <t>Goigne</t>
  </si>
  <si>
    <t>https://www.linkedin.com/in/iwein-goigne-b38280</t>
  </si>
  <si>
    <t>Mariya</t>
  </si>
  <si>
    <t>Koteva</t>
  </si>
  <si>
    <t>https://www.linkedin.com/in/mariya-koteva-the-pillars-of-health</t>
  </si>
  <si>
    <t>The Pillars of Health EU</t>
  </si>
  <si>
    <t>Founder, Lifestyle Medicine &amp; Change Expert</t>
  </si>
  <si>
    <t>sven</t>
  </si>
  <si>
    <t>frantzen</t>
  </si>
  <si>
    <t>https://www.linkedin.com/in/sven-frantzen-a468a3229</t>
  </si>
  <si>
    <t xml:space="preserve">Tch tessenderlo group </t>
  </si>
  <si>
    <t>Procesoperator</t>
  </si>
  <si>
    <t>De Bolle</t>
  </si>
  <si>
    <t>https://www.linkedin.com/in/lauren-d-85a621110</t>
  </si>
  <si>
    <t>AXA</t>
  </si>
  <si>
    <t>Workplace Serivces Coordinator on/off boarding</t>
  </si>
  <si>
    <t>Alexis</t>
  </si>
  <si>
    <t>Olivari</t>
  </si>
  <si>
    <t>https://www.linkedin.com/in/alexis-olivari</t>
  </si>
  <si>
    <t>wondder</t>
  </si>
  <si>
    <t>Virtual Reality Engineer</t>
  </si>
  <si>
    <t>https://www.linkedin.com/in/janicevandeun</t>
  </si>
  <si>
    <t>element61</t>
  </si>
  <si>
    <t>HR / People Experience Manager</t>
  </si>
  <si>
    <t>Brems</t>
  </si>
  <si>
    <t>https://www.linkedin.com/in/priscillabrems</t>
  </si>
  <si>
    <t>de Volksbank</t>
  </si>
  <si>
    <t>Sr HR Business Partner - Anti Financial Crime (Freelance, under PB Talent &amp; Wellbeing)</t>
  </si>
  <si>
    <t>Van Mello</t>
  </si>
  <si>
    <t>https://www.linkedin.com/in/michel-van-mello-a1536236</t>
  </si>
  <si>
    <t>MVM Consulting</t>
  </si>
  <si>
    <t>Yasmin</t>
  </si>
  <si>
    <t>https://www.linkedin.com/in/yasmindewilde</t>
  </si>
  <si>
    <t>WeAreLions</t>
  </si>
  <si>
    <t>Founder | Coach | Speaker</t>
  </si>
  <si>
    <t>CHADILI</t>
  </si>
  <si>
    <t>https://www.linkedin.com/in/sara-chadili-39b70b24b</t>
  </si>
  <si>
    <t>https://www.linkedin.com/in/jan-verlinden-0240182</t>
  </si>
  <si>
    <t>Ritchie</t>
  </si>
  <si>
    <t>Chief Lemonade Maker</t>
  </si>
  <si>
    <t>Samia</t>
  </si>
  <si>
    <t>Elyakhlifi</t>
  </si>
  <si>
    <t>https://www.linkedin.com/in/samia-elyakhlifi</t>
  </si>
  <si>
    <t>Patient Expert Center</t>
  </si>
  <si>
    <t>Member</t>
  </si>
  <si>
    <t>Verhauwaert</t>
  </si>
  <si>
    <t>https://www.linkedin.com/in/fanny-verhauwaert-001169</t>
  </si>
  <si>
    <t>Tripiedo</t>
  </si>
  <si>
    <t>Business Owner</t>
  </si>
  <si>
    <t>Marjori</t>
  </si>
  <si>
    <t>Han</t>
  </si>
  <si>
    <t>https://www.linkedin.com/in/marjori-han-b362431</t>
  </si>
  <si>
    <t>Vrouwennet vzw</t>
  </si>
  <si>
    <t>Adjunct-directeur</t>
  </si>
  <si>
    <t>VÃ©ronique</t>
  </si>
  <si>
    <t>Van Roosbroeck</t>
  </si>
  <si>
    <t>https://www.linkedin.com/in/v%C3%A9ronique-v-99b30290</t>
  </si>
  <si>
    <t>Just For You Agency</t>
  </si>
  <si>
    <t>Freelancer HR - Admin &amp; Finance - zaakvoerder</t>
  </si>
  <si>
    <t>Willemyns</t>
  </si>
  <si>
    <t>https://www.linkedin.com/in/timwillemyns</t>
  </si>
  <si>
    <t>dVO - de Vlaamse Ondernemer</t>
  </si>
  <si>
    <t>Bostoen</t>
  </si>
  <si>
    <t>https://www.linkedin.com/in/stephan-bostoen</t>
  </si>
  <si>
    <t>Pebble Wave</t>
  </si>
  <si>
    <t>https://www.linkedin.com/in/hicham-al-bouhali-349b5962</t>
  </si>
  <si>
    <t>SD Worx Belgium</t>
  </si>
  <si>
    <t>People Director - Analytics &amp; Projects</t>
  </si>
  <si>
    <t>Augustin</t>
  </si>
  <si>
    <t>HEUNINCKX</t>
  </si>
  <si>
    <t>https://www.linkedin.com/in/augustin-heuninckx-b0828b13</t>
  </si>
  <si>
    <t>ah@anticip.team</t>
  </si>
  <si>
    <t>anticip</t>
  </si>
  <si>
    <t>De Marez</t>
  </si>
  <si>
    <t>https://www.linkedin.com/in/veerle-de-marez</t>
  </si>
  <si>
    <t>DI.VE Consultants</t>
  </si>
  <si>
    <t>Loubna</t>
  </si>
  <si>
    <t>Tallal</t>
  </si>
  <si>
    <t>https://www.linkedin.com/in/loubna-t-12831623b</t>
  </si>
  <si>
    <t>Zelfstandig / Eigenaar</t>
  </si>
  <si>
    <t xml:space="preserve">Public Speaking, Training &amp; Consultancy </t>
  </si>
  <si>
    <t>Aadil</t>
  </si>
  <si>
    <t>Mimon Buyemaa</t>
  </si>
  <si>
    <t>https://www.linkedin.com/in/aadil-m-a323bb197</t>
  </si>
  <si>
    <t>Margit</t>
  </si>
  <si>
    <t>https://www.linkedin.com/in/margit-de-backer-5b8648109</t>
  </si>
  <si>
    <t>Zidis</t>
  </si>
  <si>
    <t>Business Partner</t>
  </si>
  <si>
    <t>Heldoorn</t>
  </si>
  <si>
    <t>https://www.linkedin.com/in/shanaheldoorn</t>
  </si>
  <si>
    <t>Ser-ious</t>
  </si>
  <si>
    <t>Llewellyn E.</t>
  </si>
  <si>
    <t>Van Zyl</t>
  </si>
  <si>
    <t>https://www.linkedin.com/in/llewellynvz</t>
  </si>
  <si>
    <t>Optentia Research Program (North-West University)</t>
  </si>
  <si>
    <t>Extraordinary Professor of Positive Psychology</t>
  </si>
  <si>
    <t>Byttebier</t>
  </si>
  <si>
    <t>https://www.linkedin.com/in/lienbyttebier</t>
  </si>
  <si>
    <t>Chief Commercial Officer (CCO)</t>
  </si>
  <si>
    <t>Rik</t>
  </si>
  <si>
    <t>Minne</t>
  </si>
  <si>
    <t>https://www.linkedin.com/in/rikminne</t>
  </si>
  <si>
    <t>Horizon</t>
  </si>
  <si>
    <t>Senior Recruitment Consultant</t>
  </si>
  <si>
    <t>Laima</t>
  </si>
  <si>
    <t>Jurika</t>
  </si>
  <si>
    <t>https://www.linkedin.com/in/laima-jurika-1757711a7</t>
  </si>
  <si>
    <t>Global CxO Institute</t>
  </si>
  <si>
    <t>https://www.linkedin.com/in/carlienvandenbril</t>
  </si>
  <si>
    <t>Visma | yuki</t>
  </si>
  <si>
    <t>https://www.linkedin.com/in/audreydemeyer</t>
  </si>
  <si>
    <t>Marketing Business Partner</t>
  </si>
  <si>
    <t>https://www.linkedin.com/in/annemie-devos-7a49696</t>
  </si>
  <si>
    <t>Own company</t>
  </si>
  <si>
    <t>Interim CFO and Owner</t>
  </si>
  <si>
    <t>https://www.linkedin.com/in/stephan-arts-5b862651</t>
  </si>
  <si>
    <t>The Goodyear Tire &amp; Rubber Company</t>
  </si>
  <si>
    <t>Senior HR Business Partner EMEA</t>
  </si>
  <si>
    <t>Vanderzande</t>
  </si>
  <si>
    <t>https://www.linkedin.com/in/helenavanderzande</t>
  </si>
  <si>
    <t>ProactifyÂ®</t>
  </si>
  <si>
    <t>Head Of Sales</t>
  </si>
  <si>
    <t>https://www.linkedin.com/in/adamsara</t>
  </si>
  <si>
    <t>Wine &amp; Spirit Education Trust</t>
  </si>
  <si>
    <t>Level 3 Marker</t>
  </si>
  <si>
    <t>https://www.linkedin.com/in/engelendavid</t>
  </si>
  <si>
    <t>House of HR</t>
  </si>
  <si>
    <t>Learning and Development Manager</t>
  </si>
  <si>
    <t>https://www.linkedin.com/in/francis-vanbrussel-010703</t>
  </si>
  <si>
    <t>Inchcape Belux</t>
  </si>
  <si>
    <t>Head of Inchcape Academy - Toyota &amp; Lexus</t>
  </si>
  <si>
    <t>Vandevoort - Leadership coach</t>
  </si>
  <si>
    <t>https://www.linkedin.com/in/greet-vandevoort-leadership-coach-0b17786</t>
  </si>
  <si>
    <t xml:space="preserve">Assessment Consultant </t>
  </si>
  <si>
    <t>https://www.linkedin.com/in/elsdemuynck</t>
  </si>
  <si>
    <t>Sioe</t>
  </si>
  <si>
    <t>EQ-i 2.0 Certified Coach</t>
  </si>
  <si>
    <t>Peter â›µ</t>
  </si>
  <si>
    <t>Delva</t>
  </si>
  <si>
    <t>https://www.linkedin.com/in/peter-%E2%9B%B5-delva-686a6a8</t>
  </si>
  <si>
    <t>CEO Sail &amp; Lead</t>
  </si>
  <si>
    <t>De Schuyter (he/him)</t>
  </si>
  <si>
    <t>https://www.linkedin.com/in/michael-de-schuyter-he-him-0a89b5116</t>
  </si>
  <si>
    <t>Showpad</t>
  </si>
  <si>
    <t>Siebe</t>
  </si>
  <si>
    <t>Hannosset</t>
  </si>
  <si>
    <t>https://www.linkedin.com/in/siebehannosset</t>
  </si>
  <si>
    <t>Siebe Hannosset</t>
  </si>
  <si>
    <t>Mentor of High Performers</t>
  </si>
  <si>
    <t>Md. Mamunur</t>
  </si>
  <si>
    <t>Roshid</t>
  </si>
  <si>
    <t>https://www.linkedin.com/in/md-mamunur-roshid</t>
  </si>
  <si>
    <t>Fiverr</t>
  </si>
  <si>
    <t>Wordpress Developer</t>
  </si>
  <si>
    <t>HÃ©lÃ¨ne</t>
  </si>
  <si>
    <t>lopes</t>
  </si>
  <si>
    <t>https://www.linkedin.com/in/helene-lopes-expressiondestalents</t>
  </si>
  <si>
    <t>HÃ©lÃ¨ne Lopes L'expression des talents</t>
  </si>
  <si>
    <t>HÃ©lÃ¨ne Lopes - L'expression des talents</t>
  </si>
  <si>
    <t>Emma</t>
  </si>
  <si>
    <t>Gilgemyn</t>
  </si>
  <si>
    <t>https://www.linkedin.com/in/emma-gilgemyn</t>
  </si>
  <si>
    <t>ITAA - Institute for Tax Advisors and Accountants</t>
  </si>
  <si>
    <t>Stagiar gecertificeerd accountant</t>
  </si>
  <si>
    <t>https://www.linkedin.com/in/bertdebie</t>
  </si>
  <si>
    <t>liberoo</t>
  </si>
  <si>
    <t>Bob</t>
  </si>
  <si>
    <t>https://www.linkedin.com/in/bobetion</t>
  </si>
  <si>
    <t>ETION</t>
  </si>
  <si>
    <t>Community-bouwer</t>
  </si>
  <si>
    <t>Benne</t>
  </si>
  <si>
    <t>Bastin</t>
  </si>
  <si>
    <t>https://www.linkedin.com/in/bennebastin</t>
  </si>
  <si>
    <t>Delta Source Belgium</t>
  </si>
  <si>
    <t>Chief Commercial Officer</t>
  </si>
  <si>
    <t>Scheers</t>
  </si>
  <si>
    <t>https://www.linkedin.com/in/stevenscheers</t>
  </si>
  <si>
    <t>Yuman Capital</t>
  </si>
  <si>
    <t>https://www.linkedin.com/in/marianne-van-erck-0bbb083</t>
  </si>
  <si>
    <t>Bank . Banque Van Breda</t>
  </si>
  <si>
    <t>Sigi</t>
  </si>
  <si>
    <t>https://www.linkedin.com/in/sigihermans</t>
  </si>
  <si>
    <t>Personal branding fotografie by Sigi Hermans</t>
  </si>
  <si>
    <t>Fotografie</t>
  </si>
  <si>
    <t>JoÃ«l</t>
  </si>
  <si>
    <t>https://www.linkedin.com/in/jo%C3%ABl-de-vos-a2b49b45</t>
  </si>
  <si>
    <t>Fox Advice</t>
  </si>
  <si>
    <t>Founder and Business consultant</t>
  </si>
  <si>
    <t>Bontemps</t>
  </si>
  <si>
    <t>https://www.linkedin.com/in/luc-bontemps-a65b3412</t>
  </si>
  <si>
    <t>BontempsBeachResort</t>
  </si>
  <si>
    <t>Eigenaar BontempsBeachResort</t>
  </si>
  <si>
    <t>Vinck</t>
  </si>
  <si>
    <t>https://www.linkedin.com/in/bianca-vinck-854372267</t>
  </si>
  <si>
    <t>Nieuwe Media Groep</t>
  </si>
  <si>
    <t>Loyalty-manager</t>
  </si>
  <si>
    <t>https://www.linkedin.com/in/ilsenijs</t>
  </si>
  <si>
    <t>Credox Subsidie</t>
  </si>
  <si>
    <t>Subsidie Expert</t>
  </si>
  <si>
    <t>https://www.linkedin.com/in/braeckman-jo-a4548045</t>
  </si>
  <si>
    <t>Claes Retail Group</t>
  </si>
  <si>
    <t>CIO / CHRO / CSO at Claes Retail Group (JBC/CKS/Mayerline)</t>
  </si>
  <si>
    <t>Hinda</t>
  </si>
  <si>
    <t>Haspeslagh-Boeckx</t>
  </si>
  <si>
    <t>https://www.linkedin.com/in/hinda-haspeslagh-boeckx-6121297</t>
  </si>
  <si>
    <t>Xanthippe</t>
  </si>
  <si>
    <t>de Kerf</t>
  </si>
  <si>
    <t>https://www.linkedin.com/in/ignacedk</t>
  </si>
  <si>
    <t>Confluence IT</t>
  </si>
  <si>
    <t>Owner / Senior IT Recruiter / Talent Acquisition Manager</t>
  </si>
  <si>
    <t>https://www.linkedin.com/in/ellensano</t>
  </si>
  <si>
    <t>Yuki</t>
  </si>
  <si>
    <t>Managing Director The Yuki Company ðŸ‡³ðŸ‡±ðŸ‡§ðŸ‡ªðŸ‡ªðŸ‡¸</t>
  </si>
  <si>
    <t>Annemarie</t>
  </si>
  <si>
    <t>Mijnster</t>
  </si>
  <si>
    <t>https://www.linkedin.com/in/annemariemijnster</t>
  </si>
  <si>
    <t>annemarie@coaching-am.eu</t>
  </si>
  <si>
    <t>Senior HR Consultant</t>
  </si>
  <si>
    <t>Tetiana</t>
  </si>
  <si>
    <t>Alto Shabaieva</t>
  </si>
  <si>
    <t>https://www.linkedin.com/in/tetiana-alto-shabaieva</t>
  </si>
  <si>
    <t>Dale Carnegie Belgium</t>
  </si>
  <si>
    <t>Trainer</t>
  </si>
  <si>
    <t>Zhong</t>
  </si>
  <si>
    <t>Xu</t>
  </si>
  <si>
    <t>https://www.linkedin.com/in/zhongyuanxu</t>
  </si>
  <si>
    <t>Busschots</t>
  </si>
  <si>
    <t>https://www.linkedin.com/in/tim-busschots-228a2539</t>
  </si>
  <si>
    <t>â˜€ï¸Anna</t>
  </si>
  <si>
    <t>https://www.linkedin.com/in/annasimonsofielmentors</t>
  </si>
  <si>
    <t>Sofiel Mentors GmbH</t>
  </si>
  <si>
    <t>https://www.linkedin.com/in/nadinedegeyter</t>
  </si>
  <si>
    <t>NDG timemanagement - focus - groei</t>
  </si>
  <si>
    <t xml:space="preserve">zaakvoerder </t>
  </si>
  <si>
    <t>Currenti</t>
  </si>
  <si>
    <t>https://www.linkedin.com/in/romina-currenti</t>
  </si>
  <si>
    <t>Emeria Benelux</t>
  </si>
  <si>
    <t>HR Business Partner Flanders</t>
  </si>
  <si>
    <t>https://www.linkedin.com/in/els-versluys-2613a62</t>
  </si>
  <si>
    <t>https://www.linkedin.com/in/nele-jacobs-95a5a620</t>
  </si>
  <si>
    <t>FARESA</t>
  </si>
  <si>
    <t>Company owner</t>
  </si>
  <si>
    <t>Vergult</t>
  </si>
  <si>
    <t>https://www.linkedin.com/in/wernervergult</t>
  </si>
  <si>
    <t>Q4Talent</t>
  </si>
  <si>
    <t>Managing Partner/Owner</t>
  </si>
  <si>
    <t>https://www.linkedin.com/in/wim-wuytack-1890312</t>
  </si>
  <si>
    <t>WoonST</t>
  </si>
  <si>
    <t>Corens</t>
  </si>
  <si>
    <t>https://www.linkedin.com/in/elke-corens-4512623</t>
  </si>
  <si>
    <t>PEAK Coaching</t>
  </si>
  <si>
    <t>Mental Coach</t>
  </si>
  <si>
    <t>Deirdre</t>
  </si>
  <si>
    <t>Clehane</t>
  </si>
  <si>
    <t>https://www.linkedin.com/in/deirdre-clehane-72457a193</t>
  </si>
  <si>
    <t>The Happy Closet</t>
  </si>
  <si>
    <t>Maha</t>
  </si>
  <si>
    <t>Karim-Hosselet</t>
  </si>
  <si>
    <t>https://www.linkedin.com/in/maha-karim-hosselet</t>
  </si>
  <si>
    <t>UCM</t>
  </si>
  <si>
    <t>Administratrice (UCM Brabant Wallon)</t>
  </si>
  <si>
    <t>Melotte</t>
  </si>
  <si>
    <t>https://www.linkedin.com/in/ilsemelotte</t>
  </si>
  <si>
    <t>Horse Act</t>
  </si>
  <si>
    <t>Founder Horse Act</t>
  </si>
  <si>
    <t>Van Gysel</t>
  </si>
  <si>
    <t>https://www.linkedin.com/in/philipvangysel</t>
  </si>
  <si>
    <t>Lotus Bakeries</t>
  </si>
  <si>
    <t>HR Director Belgium (a.i.)</t>
  </si>
  <si>
    <t>De Petter</t>
  </si>
  <si>
    <t>https://www.linkedin.com/in/kdpetter</t>
  </si>
  <si>
    <t>Ziegler Group</t>
  </si>
  <si>
    <t>Logistics manager Belgium</t>
  </si>
  <si>
    <t>Van Waeyenberge</t>
  </si>
  <si>
    <t>https://www.linkedin.com/in/sofie-van-waeyenberge</t>
  </si>
  <si>
    <t>Ormit Talent Belgium</t>
  </si>
  <si>
    <t>Account Director</t>
  </si>
  <si>
    <t>ludovic andre</t>
  </si>
  <si>
    <t>cifuentes moran</t>
  </si>
  <si>
    <t>https://www.linkedin.com/in/ludovic-andre-cifuentes-moran-6635111b</t>
  </si>
  <si>
    <t>luuudooo</t>
  </si>
  <si>
    <t>Independent Consultant</t>
  </si>
  <si>
    <t>Mariana</t>
  </si>
  <si>
    <t>Imhof</t>
  </si>
  <si>
    <t>https://www.linkedin.com/in/mariana-imhof-a306b1a2</t>
  </si>
  <si>
    <t>Space Refinery</t>
  </si>
  <si>
    <t>Sales Marketing Manager</t>
  </si>
  <si>
    <t>Gunst</t>
  </si>
  <si>
    <t>https://www.linkedin.com/in/isabelle-gunst-545b6352</t>
  </si>
  <si>
    <t>BUSINEZZ BOOSTER</t>
  </si>
  <si>
    <t>Businezz Partner</t>
  </si>
  <si>
    <t>De Tier</t>
  </si>
  <si>
    <t>https://www.linkedin.com/in/ellen-de-tier</t>
  </si>
  <si>
    <t>Keep Growing</t>
  </si>
  <si>
    <t>Jos</t>
  </si>
  <si>
    <t>van den Bosch</t>
  </si>
  <si>
    <t>https://www.linkedin.com/in/jos-van-den-bosch-0161538</t>
  </si>
  <si>
    <t>Hadiejos BVBA</t>
  </si>
  <si>
    <t>Independent Marketing and Advertising Professional</t>
  </si>
  <si>
    <t>Hester</t>
  </si>
  <si>
    <t>Vermeyen</t>
  </si>
  <si>
    <t>https://www.linkedin.com/in/hester-vermeyen</t>
  </si>
  <si>
    <t>VALPEO</t>
  </si>
  <si>
    <t>Yuri</t>
  </si>
  <si>
    <t>Vandenbogaerde</t>
  </si>
  <si>
    <t>https://www.linkedin.com/in/yuri-vandenbogaerde-89164817</t>
  </si>
  <si>
    <t>Totem</t>
  </si>
  <si>
    <t>Seghers</t>
  </si>
  <si>
    <t>https://www.linkedin.com/in/bobseghers</t>
  </si>
  <si>
    <t>Seghers &amp; Bussens</t>
  </si>
  <si>
    <t>Helon</t>
  </si>
  <si>
    <t>https://www.linkedin.com/in/femke-helon-b8828232</t>
  </si>
  <si>
    <t>Fespa Belgium</t>
  </si>
  <si>
    <t>Murielle</t>
  </si>
  <si>
    <t>Cosyns</t>
  </si>
  <si>
    <t>https://www.linkedin.com/in/murielle-cosyns-228114175</t>
  </si>
  <si>
    <t xml:space="preserve">Tekna </t>
  </si>
  <si>
    <t>Aankoop</t>
  </si>
  <si>
    <t>https://www.linkedin.com/in/karen-rombouts</t>
  </si>
  <si>
    <t>Innomedio</t>
  </si>
  <si>
    <t>Mede-eigenaar</t>
  </si>
  <si>
    <t>Colman</t>
  </si>
  <si>
    <t>https://www.linkedin.com/in/glenncolman1994</t>
  </si>
  <si>
    <t>Medtronic</t>
  </si>
  <si>
    <t>Material Management Analyst for OLV Aalst</t>
  </si>
  <si>
    <t>Brabants</t>
  </si>
  <si>
    <t>https://www.linkedin.com/in/bo-brabants</t>
  </si>
  <si>
    <t>MOoN Recruitment</t>
  </si>
  <si>
    <t>HR / Payroll Officer @ Huawei Technologies Research and Development Belgium NV</t>
  </si>
  <si>
    <t>Tanguy</t>
  </si>
  <si>
    <t>Serraes</t>
  </si>
  <si>
    <t>https://www.linkedin.com/in/tanguy-serraes-21521341</t>
  </si>
  <si>
    <t>Chief Commercial Officer (CCO) &amp; Partner</t>
  </si>
  <si>
    <t>Laloo</t>
  </si>
  <si>
    <t>https://www.linkedin.com/in/julielaloo</t>
  </si>
  <si>
    <t>Laloo, Julie</t>
  </si>
  <si>
    <t>â­  Director a.i./ Manager/ Consultant/ Coach/ Strategy/ Change/ Energy booster â­   BE &amp; World âœˆï¸</t>
  </si>
  <si>
    <t>Melina</t>
  </si>
  <si>
    <t>Das</t>
  </si>
  <si>
    <t>https://www.linkedin.com/in/melinadas</t>
  </si>
  <si>
    <t>Finance business partner Digital Experience</t>
  </si>
  <si>
    <t>Lotens</t>
  </si>
  <si>
    <t>https://www.linkedin.com/in/brittlotens</t>
  </si>
  <si>
    <t>Coachstudio</t>
  </si>
  <si>
    <t>https://www.linkedin.com/in/veerlepoelmans</t>
  </si>
  <si>
    <t xml:space="preserve">Algemeen directeur bij Lokaal bestuur Nijlen </t>
  </si>
  <si>
    <t>Henau</t>
  </si>
  <si>
    <t>https://www.linkedin.com/in/drieshenau</t>
  </si>
  <si>
    <t>The Brand Guys</t>
  </si>
  <si>
    <t>https://www.linkedin.com/in/an-siebens-ftlog</t>
  </si>
  <si>
    <t>An Siebens BV</t>
  </si>
  <si>
    <t>Business coach</t>
  </si>
  <si>
    <t>https://www.linkedin.com/in/marie-goris-208797181</t>
  </si>
  <si>
    <t>Attentia</t>
  </si>
  <si>
    <t>Preventieadviseur Psychosociale Aspecten i.o.</t>
  </si>
  <si>
    <t>Lize</t>
  </si>
  <si>
    <t>Vliegen</t>
  </si>
  <si>
    <t>https://www.linkedin.com/in/lizevliegen</t>
  </si>
  <si>
    <t>(Digital) Marketing Manager</t>
  </si>
  <si>
    <t>https://www.linkedin.com/in/rosaliendilles</t>
  </si>
  <si>
    <t>https://www.linkedin.com/in/ingrid-claes-7636147</t>
  </si>
  <si>
    <t>Faculty of Economics and Business, KU Leuven</t>
  </si>
  <si>
    <t>Senior Lecturer</t>
  </si>
  <si>
    <t>https://www.linkedin.com/in/anneleen-willems-a9527915</t>
  </si>
  <si>
    <t>The International Center for Future Generations - ICFG</t>
  </si>
  <si>
    <t>People and Culture Manager</t>
  </si>
  <si>
    <t>Tessa</t>
  </si>
  <si>
    <t>Dugardin</t>
  </si>
  <si>
    <t>https://www.linkedin.com/in/tessa-dugardin</t>
  </si>
  <si>
    <t>Stella P.</t>
  </si>
  <si>
    <t>Co-CEO &amp; owner</t>
  </si>
  <si>
    <t>https://www.linkedin.com/in/lieselot-hamerlinck-5185318</t>
  </si>
  <si>
    <t>Belgian Equestrian Quality - BEQ</t>
  </si>
  <si>
    <t>https://www.linkedin.com/in/margot-debue-780657162</t>
  </si>
  <si>
    <t>Talent Acquisition Expert</t>
  </si>
  <si>
    <t>Stan</t>
  </si>
  <si>
    <t>https://www.linkedin.com/in/stan-boon-37719b134</t>
  </si>
  <si>
    <t>Deloitte</t>
  </si>
  <si>
    <t>Katrin</t>
  </si>
  <si>
    <t>Van de Water</t>
  </si>
  <si>
    <t>https://www.linkedin.com/in/katrinvandewater</t>
  </si>
  <si>
    <t>Passion for Business</t>
  </si>
  <si>
    <t>Oprichtster|Business Mentor</t>
  </si>
  <si>
    <t>Hamers, MSc</t>
  </si>
  <si>
    <t>https://www.linkedin.com/in/sebastianhamers</t>
  </si>
  <si>
    <t xml:space="preserve">Human Insight </t>
  </si>
  <si>
    <t>Deboeck, PhD</t>
  </si>
  <si>
    <t>https://www.linkedin.com/in/michel-deboeck-phd-5a559011</t>
  </si>
  <si>
    <t>Alixio Benelux</t>
  </si>
  <si>
    <t>Senior Vice President</t>
  </si>
  <si>
    <t>https://www.linkedin.com/in/brigittedebondt</t>
  </si>
  <si>
    <t>Senior Advisor HR communication</t>
  </si>
  <si>
    <t>https://www.linkedin.com/in/bertgeukens</t>
  </si>
  <si>
    <t>HARTsLACH</t>
  </si>
  <si>
    <t>Bezieler en bestuurder</t>
  </si>
  <si>
    <t>Cammaert</t>
  </si>
  <si>
    <t>https://www.linkedin.com/in/thomas-cammaert-3736211a</t>
  </si>
  <si>
    <t>Transpico Indumove</t>
  </si>
  <si>
    <t xml:space="preserve">Stephane  </t>
  </si>
  <si>
    <t>https://www.linkedin.com/in/delrue-stephane-9ba8945</t>
  </si>
  <si>
    <t>https://www.linkedin.com/in/eline-de-bock</t>
  </si>
  <si>
    <t>Learn &amp; Development Lead and BLS Trainer</t>
  </si>
  <si>
    <t>Sterkendries</t>
  </si>
  <si>
    <t>https://www.linkedin.com/in/wouter-sterkendries-15885661</t>
  </si>
  <si>
    <t>Coretalents - kerntalenten</t>
  </si>
  <si>
    <t>Human Resources Associate</t>
  </si>
  <si>
    <t>Teck</t>
  </si>
  <si>
    <t>https://www.linkedin.com/in/kurt-teck-646140b6</t>
  </si>
  <si>
    <t>Carrefour Belgium</t>
  </si>
  <si>
    <t>Winkeldirecteur</t>
  </si>
  <si>
    <t>Kasperski</t>
  </si>
  <si>
    <t>https://www.linkedin.com/in/christine-kasperski-254659211</t>
  </si>
  <si>
    <t>Akkodis</t>
  </si>
  <si>
    <t>Recruitment Consultant - Direct Search</t>
  </si>
  <si>
    <t>https://www.linkedin.com/in/juliedsmt</t>
  </si>
  <si>
    <t>Co-CEO &amp; Owner</t>
  </si>
  <si>
    <t>https://www.linkedin.com/in/viviansajet</t>
  </si>
  <si>
    <t>M18 Executive Search</t>
  </si>
  <si>
    <t>Owner &amp; Managing Director</t>
  </si>
  <si>
    <t>Dirk Van Akelyen -</t>
  </si>
  <si>
    <t>Quest For Perfection</t>
  </si>
  <si>
    <t>https://www.linkedin.com/in/dirk-van-akelyen-interim-manager-transformations-operations-global-six-sigma-lean</t>
  </si>
  <si>
    <t>dva@q4p.be</t>
  </si>
  <si>
    <t>Q4P bv - Quest For Perfection (worldwide)</t>
  </si>
  <si>
    <t>Owner ::: Interim Management Company - Q4P - started in 2006</t>
  </si>
  <si>
    <t>https://www.linkedin.com/in/sarah-devisscher-9b9a3157</t>
  </si>
  <si>
    <t>Box HR Consultancy</t>
  </si>
  <si>
    <t>Co-founder - HR freelancer</t>
  </si>
  <si>
    <t>https://www.linkedin.com/in/flowstarters</t>
  </si>
  <si>
    <t>Mourik n.v.</t>
  </si>
  <si>
    <t>L&amp;D partner a.i.</t>
  </si>
  <si>
    <t>Libbrecht</t>
  </si>
  <si>
    <t>https://www.linkedin.com/in/els-libbrecht-365931159</t>
  </si>
  <si>
    <t>FENIX CONSULTING | Powered by People</t>
  </si>
  <si>
    <t>Fang</t>
  </si>
  <si>
    <t>BAO</t>
  </si>
  <si>
    <t>https://www.linkedin.com/in/fangbaoai</t>
  </si>
  <si>
    <t>BASF</t>
  </si>
  <si>
    <t>Global Digitalization Product Manager</t>
  </si>
  <si>
    <t>https://www.linkedin.com/in/lotte-vermeiren-738a2325</t>
  </si>
  <si>
    <t>Frida</t>
  </si>
  <si>
    <t>https://www.linkedin.com/in/stefan-frida</t>
  </si>
  <si>
    <t>Ideagen</t>
  </si>
  <si>
    <t>Head of Sales ANZ - Digital Sales</t>
  </si>
  <si>
    <t>Golaszewski</t>
  </si>
  <si>
    <t>https://www.linkedin.com/in/sofiegolaszewski</t>
  </si>
  <si>
    <t>KOBArT</t>
  </si>
  <si>
    <t>Leerkracht - Taalondersteuning</t>
  </si>
  <si>
    <t>Moray</t>
  </si>
  <si>
    <t>https://www.linkedin.com/in/naomi-moray</t>
  </si>
  <si>
    <t>Head of Learning</t>
  </si>
  <si>
    <t>Jorssen</t>
  </si>
  <si>
    <t>https://www.linkedin.com/in/carolinejorssen</t>
  </si>
  <si>
    <t>Beobank NV/SA</t>
  </si>
  <si>
    <t>Adviseur Particuliere Klanten</t>
  </si>
  <si>
    <t>https://www.linkedin.com/in/joke-tielens-4395318</t>
  </si>
  <si>
    <t>Mohamed Amine</t>
  </si>
  <si>
    <t>El Jattari</t>
  </si>
  <si>
    <t>https://www.linkedin.com/in/mohamed-amine-el-jattari-41343a1b7</t>
  </si>
  <si>
    <t>MAEJ Consult</t>
  </si>
  <si>
    <t>Freelance Consultant: Supply Chain | Distribution | Logistics</t>
  </si>
  <si>
    <t>Driesen</t>
  </si>
  <si>
    <t>https://www.linkedin.com/in/inne-driesen-3257004</t>
  </si>
  <si>
    <t>Wit-Gele Kruis Limburg</t>
  </si>
  <si>
    <t>Manager Personeel en Organisatie</t>
  </si>
  <si>
    <t>Ferange</t>
  </si>
  <si>
    <t>https://www.linkedin.com/in/evelyneferange</t>
  </si>
  <si>
    <t>Kerkhofs</t>
  </si>
  <si>
    <t>https://www.linkedin.com/in/karen-kerkhofs-033b41ba</t>
  </si>
  <si>
    <t>Sint-Gerardus</t>
  </si>
  <si>
    <t>Hoofd Human Resources</t>
  </si>
  <si>
    <t>Albert</t>
  </si>
  <si>
    <t>de Groot</t>
  </si>
  <si>
    <t>https://www.linkedin.com/in/albert-de-groot-7290644</t>
  </si>
  <si>
    <t>Gemeente Amsterdam</t>
  </si>
  <si>
    <t>Leermanager</t>
  </si>
  <si>
    <t>Isabel Balliu</t>
  </si>
  <si>
    <t>â—¼â—¾â–ª</t>
  </si>
  <si>
    <t>https://www.linkedin.com/in/isabelballiu</t>
  </si>
  <si>
    <t>isabel.balliu@hotmail.com</t>
  </si>
  <si>
    <t>Plug &amp; Play HR</t>
  </si>
  <si>
    <t>Freelance HR Consultant</t>
  </si>
  <si>
    <t>Nissrin</t>
  </si>
  <si>
    <t>FATMI</t>
  </si>
  <si>
    <t>https://www.linkedin.com/in/nissrin-fatmi-business-manager-it-consulting-energy-utilities</t>
  </si>
  <si>
    <t>NRB</t>
  </si>
  <si>
    <t>IT Business Manager - Energy &amp; Utilities</t>
  </si>
  <si>
    <t>https://www.linkedin.com/in/ljan1640</t>
  </si>
  <si>
    <t>OASIS HRM CONSULTANCY</t>
  </si>
  <si>
    <t>Van de Vondel</t>
  </si>
  <si>
    <t>https://www.linkedin.com/in/annemievandevondel</t>
  </si>
  <si>
    <t>Kaai 9</t>
  </si>
  <si>
    <t>Personal Coach</t>
  </si>
  <si>
    <t>https://www.linkedin.com/in/koenbraem</t>
  </si>
  <si>
    <t>Solidus Capital</t>
  </si>
  <si>
    <t>Nouwen</t>
  </si>
  <si>
    <t>https://www.linkedin.com/in/elke-nouwen-5ba4bab</t>
  </si>
  <si>
    <t>Hospital Logistics</t>
  </si>
  <si>
    <t>Gita</t>
  </si>
  <si>
    <t>Delarbre</t>
  </si>
  <si>
    <t>https://www.linkedin.com/in/gita-delarbre-67a67b56</t>
  </si>
  <si>
    <t>The EstÃ©e Lauder Companies Inc.</t>
  </si>
  <si>
    <t>Senior Manager HR Business Partner Manufacturing &amp; Distribution</t>
  </si>
  <si>
    <t>De Niel</t>
  </si>
  <si>
    <t>https://www.linkedin.com/in/johan-de-niel-59039524b</t>
  </si>
  <si>
    <t>Johan De Niel advisory</t>
  </si>
  <si>
    <t>Brand and Strategy Advisor</t>
  </si>
  <si>
    <t>Merlier</t>
  </si>
  <si>
    <t>https://www.linkedin.com/in/els-merlier-a555b82</t>
  </si>
  <si>
    <t>elsmerlier@icloud.com</t>
  </si>
  <si>
    <t>PKF BOFIDI</t>
  </si>
  <si>
    <t>Manager HR as a service</t>
  </si>
  <si>
    <t>Iain</t>
  </si>
  <si>
    <t>Fraser</t>
  </si>
  <si>
    <t>https://www.linkedin.com/in/iain-fraser-997642</t>
  </si>
  <si>
    <t>InnoVacient</t>
  </si>
  <si>
    <t>Partner - European Business Transformation</t>
  </si>
  <si>
    <t>ðŸš€ Steve</t>
  </si>
  <si>
    <t>Lansay ðŸš€</t>
  </si>
  <si>
    <t>https://www.linkedin.com/in/%F0%9F%9A%80-steve-lansay-%F0%9F%9A%80-60380570</t>
  </si>
  <si>
    <t>Agilitas Belgium</t>
  </si>
  <si>
    <t>District Manager</t>
  </si>
  <si>
    <t>Careel ðŸš€</t>
  </si>
  <si>
    <t>https://www.linkedin.com/in/hannes-careel</t>
  </si>
  <si>
    <t>NMBS-SNCB</t>
  </si>
  <si>
    <t>Expert Training</t>
  </si>
  <si>
    <t>Inneke</t>
  </si>
  <si>
    <t>Verret</t>
  </si>
  <si>
    <t>https://www.linkedin.com/in/inneke-verret-ab074658</t>
  </si>
  <si>
    <t>Netceed Belgium</t>
  </si>
  <si>
    <t>Administratief medewerker</t>
  </si>
  <si>
    <t>https://www.linkedin.com/in/annelies-donckers-100b3a80</t>
  </si>
  <si>
    <t>Pluginvest</t>
  </si>
  <si>
    <t>Van Hulle</t>
  </si>
  <si>
    <t>https://www.linkedin.com/in/koenvanhulle</t>
  </si>
  <si>
    <t>GearStep</t>
  </si>
  <si>
    <t>https://www.linkedin.com/in/eleen-wouters-3180a759</t>
  </si>
  <si>
    <t>Specialist rekrutering &amp; selectie</t>
  </si>
  <si>
    <t>Louwagie</t>
  </si>
  <si>
    <t>https://www.linkedin.com/in/lien-louwagie</t>
  </si>
  <si>
    <t>Gig &amp; Grow</t>
  </si>
  <si>
    <t>Thoen</t>
  </si>
  <si>
    <t>https://www.linkedin.com/in/valerie-thoen-b6354a1</t>
  </si>
  <si>
    <t>SODAplus vzw</t>
  </si>
  <si>
    <t>Non-Executive Board Member SodaPlus</t>
  </si>
  <si>
    <t>Geleyte</t>
  </si>
  <si>
    <t>https://www.linkedin.com/in/hendrikgeleyte</t>
  </si>
  <si>
    <t>GGR &amp; Partners</t>
  </si>
  <si>
    <t>Purmort</t>
  </si>
  <si>
    <t>https://www.linkedin.com/in/eric-purmort-40ba1564</t>
  </si>
  <si>
    <t>CBRE</t>
  </si>
  <si>
    <t>Francoise</t>
  </si>
  <si>
    <t>https://www.linkedin.com/in/francoisegoris</t>
  </si>
  <si>
    <t>BMW Group</t>
  </si>
  <si>
    <t>https://www.linkedin.com/in/lieze-vandenameele</t>
  </si>
  <si>
    <t>Woodstoxx</t>
  </si>
  <si>
    <t>In-house projectleader-Interior</t>
  </si>
  <si>
    <t>GERT</t>
  </si>
  <si>
    <t>VAN DE VIJVER</t>
  </si>
  <si>
    <t>https://www.linkedin.com/in/gertvandevijver</t>
  </si>
  <si>
    <t>too-dooÂ®</t>
  </si>
  <si>
    <t>Founder - CEO</t>
  </si>
  <si>
    <t>Goiris</t>
  </si>
  <si>
    <t>https://www.linkedin.com/in/nele-goiris-2531613</t>
  </si>
  <si>
    <t>Stafmedewerker HR | coach | trainer (Phdâ€™s, postdocs, ZAP)</t>
  </si>
  <si>
    <t>Masselis</t>
  </si>
  <si>
    <t>https://www.linkedin.com/in/emma-masselis</t>
  </si>
  <si>
    <t>People Partner</t>
  </si>
  <si>
    <t>https://www.linkedin.com/in/emilie-van-driessche</t>
  </si>
  <si>
    <t>Max</t>
  </si>
  <si>
    <t>Gysbrechts</t>
  </si>
  <si>
    <t>https://www.linkedin.com/in/max-gysbrechts-300102202</t>
  </si>
  <si>
    <t>One Digital Group BV</t>
  </si>
  <si>
    <t>Mangelschots</t>
  </si>
  <si>
    <t>https://www.linkedin.com/in/hans-mangelschots</t>
  </si>
  <si>
    <t>Business Advisor</t>
  </si>
  <si>
    <t>Verdonck</t>
  </si>
  <si>
    <t>https://www.linkedin.com/in/sabrina-verdonck-a3649890</t>
  </si>
  <si>
    <t>https://www.linkedin.com/in/karindeclercq</t>
  </si>
  <si>
    <t>People Acquisition Partner</t>
  </si>
  <si>
    <t>https://www.linkedin.com/in/lesley-teughels-6ba2a254</t>
  </si>
  <si>
    <t>People Director</t>
  </si>
  <si>
    <t>Van Ermen</t>
  </si>
  <si>
    <t>https://www.linkedin.com/in/jeroenvanermen</t>
  </si>
  <si>
    <t>Talent Business Club</t>
  </si>
  <si>
    <t>Van Lysebeth</t>
  </si>
  <si>
    <t>https://www.linkedin.com/in/dirk-van-lysebeth</t>
  </si>
  <si>
    <t xml:space="preserve">Mondial Gifts -  show your love ! </t>
  </si>
  <si>
    <t>Verlinde</t>
  </si>
  <si>
    <t>https://www.linkedin.com/in/nicolas-verlinde-3a6b2a269</t>
  </si>
  <si>
    <t>Healthy Mind</t>
  </si>
  <si>
    <t>Commercial Manager (Flanders Area)</t>
  </si>
  <si>
    <t>Van der Weerden</t>
  </si>
  <si>
    <t>https://www.linkedin.com/in/marjolein-van-der-weerden-45104b26</t>
  </si>
  <si>
    <t>Let Talent Flow - HR consultancy</t>
  </si>
  <si>
    <t xml:space="preserve">Founder - HR consultant </t>
  </si>
  <si>
    <t>van Pul</t>
  </si>
  <si>
    <t>https://www.linkedin.com/in/christelvanpul</t>
  </si>
  <si>
    <t>Albrecht</t>
  </si>
  <si>
    <t>https://www.linkedin.com/in/johan-albrecht-09b6546</t>
  </si>
  <si>
    <t>Chief Financial Officer</t>
  </si>
  <si>
    <t>Van Dam</t>
  </si>
  <si>
    <t>https://www.linkedin.com/in/stijn-van-dam-13415444</t>
  </si>
  <si>
    <t>VGD</t>
  </si>
  <si>
    <t>Director CFO Services</t>
  </si>
  <si>
    <t>https://www.linkedin.com/in/smetfilip</t>
  </si>
  <si>
    <t>AMOTEK Technologies</t>
  </si>
  <si>
    <t xml:space="preserve">Founder and CEO </t>
  </si>
  <si>
    <t>https://www.linkedin.com/in/martensangelique</t>
  </si>
  <si>
    <t>Coformaco</t>
  </si>
  <si>
    <t>Marketing Communication Manager</t>
  </si>
  <si>
    <t>Thoonen</t>
  </si>
  <si>
    <t>https://www.linkedin.com/in/inge-thoonen-498a6362</t>
  </si>
  <si>
    <t>SKF Logistics Services</t>
  </si>
  <si>
    <t>HR Service Partner</t>
  </si>
  <si>
    <t>Baeyens</t>
  </si>
  <si>
    <t>https://www.linkedin.com/in/sanne-baeyens</t>
  </si>
  <si>
    <t>Verpoucke</t>
  </si>
  <si>
    <t>Ilse ðŸŒ±</t>
  </si>
  <si>
    <t>https://www.linkedin.com/in/ilse-segers</t>
  </si>
  <si>
    <t>Learning Journey</t>
  </si>
  <si>
    <t>Dog assisted workshop facilitator</t>
  </si>
  <si>
    <t>Brysse</t>
  </si>
  <si>
    <t>https://www.linkedin.com/in/kelly-brysse-91359417a</t>
  </si>
  <si>
    <t>Aluvision NV</t>
  </si>
  <si>
    <t>Monsieurs</t>
  </si>
  <si>
    <t>https://www.linkedin.com/in/peter-monsieurs-86577a12</t>
  </si>
  <si>
    <t>THE TALENTPASSPORT</t>
  </si>
  <si>
    <t>Founder - Inspirator</t>
  </si>
  <si>
    <t>https://www.linkedin.com/in/sofie-simons-46b28632</t>
  </si>
  <si>
    <t>OQEMA Group</t>
  </si>
  <si>
    <t>HR manager Benelux</t>
  </si>
  <si>
    <t>https://www.linkedin.com/in/sarahmaelbrancke</t>
  </si>
  <si>
    <t>Marketing/Management Assistant</t>
  </si>
  <si>
    <t>Tinsveds</t>
  </si>
  <si>
    <t>https://www.linkedin.com/in/sandra-tinsveds-04b61b129</t>
  </si>
  <si>
    <t>Renate</t>
  </si>
  <si>
    <t>Ewinger</t>
  </si>
  <si>
    <t>https://www.linkedin.com/in/renateewinger</t>
  </si>
  <si>
    <t>Stream Talent Acquisition Specialist Innovation &amp; Technology | Circular Economy | New Business Dev.</t>
  </si>
  <si>
    <t>MaÃ¯tÃ©</t>
  </si>
  <si>
    <t>Rosez</t>
  </si>
  <si>
    <t>https://www.linkedin.com/in/ma%C3%AFt%C3%A9-rosez-it-recruiter</t>
  </si>
  <si>
    <t>MatchWorks</t>
  </si>
  <si>
    <t>Consultant Talent Acquisition Specialist at Borealis</t>
  </si>
  <si>
    <t>https://www.linkedin.com/in/karolienvercauteren</t>
  </si>
  <si>
    <t>Team Leader Talent Acquisition Belgium/Netherlands/Nordics</t>
  </si>
  <si>
    <t>https://www.linkedin.com/in/dorien-timmermans-60869268</t>
  </si>
  <si>
    <t>Head of Growing Talent</t>
  </si>
  <si>
    <t>Netta</t>
  </si>
  <si>
    <t>Vainio</t>
  </si>
  <si>
    <t>https://www.linkedin.com/in/netta-vainio-736797193</t>
  </si>
  <si>
    <t>Gabriella</t>
  </si>
  <si>
    <t>MjÃ¶lnevik</t>
  </si>
  <si>
    <t>https://www.linkedin.com/in/gabriellamj%C3%B6lnevik</t>
  </si>
  <si>
    <t>Talent Acquisition Specialist, People &amp; Culture</t>
  </si>
  <si>
    <t>Bruynseels - PCC</t>
  </si>
  <si>
    <t>https://www.linkedin.com/in/anja-bruynseels</t>
  </si>
  <si>
    <t>AB Human Consult</t>
  </si>
  <si>
    <t>Owner - AB Human Consult</t>
  </si>
  <si>
    <t>https://www.linkedin.com/in/minhuet</t>
  </si>
  <si>
    <t>Aquafin NV</t>
  </si>
  <si>
    <t xml:space="preserve">Manager Talent Development </t>
  </si>
  <si>
    <t>AurÃ©lie</t>
  </si>
  <si>
    <t>Garau</t>
  </si>
  <si>
    <t>https://www.linkedin.com/in/aureliegarau</t>
  </si>
  <si>
    <t>GIGHOUSE</t>
  </si>
  <si>
    <t>Sales Consultant | Brussel</t>
  </si>
  <si>
    <t>Mohamed</t>
  </si>
  <si>
    <t>Abidar</t>
  </si>
  <si>
    <t>https://www.linkedin.com/in/mohamed-abidar-53920559</t>
  </si>
  <si>
    <t>Voka - Kamer van Koophandel Limburg</t>
  </si>
  <si>
    <t>Adviseur arbeidsmarkt</t>
  </si>
  <si>
    <t>Van den Bossche</t>
  </si>
  <si>
    <t>https://www.linkedin.com/in/bob-van-den-bossche-55833718</t>
  </si>
  <si>
    <t>Pensaert</t>
  </si>
  <si>
    <t>https://www.linkedin.com/in/tanguy-pensaert</t>
  </si>
  <si>
    <t>Faktor</t>
  </si>
  <si>
    <t>https://www.linkedin.com/in/annsophiedeprez</t>
  </si>
  <si>
    <t>Bourdeaud'hui</t>
  </si>
  <si>
    <t>https://www.linkedin.com/in/simon-bourdeaud-hui</t>
  </si>
  <si>
    <t>TriFinance Belgium</t>
  </si>
  <si>
    <t>Businessmanager</t>
  </si>
  <si>
    <t>https://www.linkedin.com/in/jochenjanssens</t>
  </si>
  <si>
    <t>Fun Adventure</t>
  </si>
  <si>
    <t>Outdoor Instructor</t>
  </si>
  <si>
    <t>Patteeuw</t>
  </si>
  <si>
    <t>https://www.linkedin.com/in/isabelle-patteeuw-8712471</t>
  </si>
  <si>
    <t>Erasmushogeschool Brussel</t>
  </si>
  <si>
    <t>Docent Coaching - Idea and Innovation Management</t>
  </si>
  <si>
    <t>https://www.linkedin.com/in/frauketaverniers</t>
  </si>
  <si>
    <t>M18</t>
  </si>
  <si>
    <t>Kaatje</t>
  </si>
  <si>
    <t>https://www.linkedin.com/in/kaatje-desmet-62270216</t>
  </si>
  <si>
    <t>Sixie</t>
  </si>
  <si>
    <t>https://www.linkedin.com/in/tessaderyck</t>
  </si>
  <si>
    <t>Dixon &amp; Company</t>
  </si>
  <si>
    <t>Recruitment Consultant Supply Chain &amp; Logistiek</t>
  </si>
  <si>
    <t>Bert-Jan Peter</t>
  </si>
  <si>
    <t>van der Mieden</t>
  </si>
  <si>
    <t>https://www.linkedin.com/in/vandermieden</t>
  </si>
  <si>
    <t>PYRAMIDE v.o.f.</t>
  </si>
  <si>
    <t>Oprichter / directeur-eigenaar</t>
  </si>
  <si>
    <t>https://www.linkedin.com/in/arnedemol</t>
  </si>
  <si>
    <t>Vantuykom</t>
  </si>
  <si>
    <t>https://www.linkedin.com/in/yasmin-vantuykom-7a92a967</t>
  </si>
  <si>
    <t>Ywork</t>
  </si>
  <si>
    <t>Carsten</t>
  </si>
  <si>
    <t>https://www.linkedin.com/in/carsten-van-damme</t>
  </si>
  <si>
    <t xml:space="preserve">TEC by Abylsen </t>
  </si>
  <si>
    <t>Head of Talent Acquisition BeNe</t>
  </si>
  <si>
    <t>Creteer</t>
  </si>
  <si>
    <t>https://www.linkedin.com/in/dannycreteer</t>
  </si>
  <si>
    <t>C4 (Creteer consulting, coaching &amp; change)</t>
  </si>
  <si>
    <t>Executive Coach</t>
  </si>
  <si>
    <t>https://www.linkedin.com/in/iwona-suska-spagnoli-b870045</t>
  </si>
  <si>
    <t>Iwona Suska-Spagnoli Coaching Trail</t>
  </si>
  <si>
    <t>Personal Development, Life &amp; Career Coach</t>
  </si>
  <si>
    <t>Hoogmartens</t>
  </si>
  <si>
    <t>https://www.linkedin.com/in/catherinehoogmartens</t>
  </si>
  <si>
    <t>Tools4yourTalent</t>
  </si>
  <si>
    <t>https://www.linkedin.com/in/sylvie-pauwels-0a6397188</t>
  </si>
  <si>
    <t>Agile-coach</t>
  </si>
  <si>
    <t>Loquet</t>
  </si>
  <si>
    <t>https://www.linkedin.com/in/jensloquet</t>
  </si>
  <si>
    <t>ReMind Your Business</t>
  </si>
  <si>
    <t>Owner &amp; Coach at ReMind Your Business</t>
  </si>
  <si>
    <t>https://www.linkedin.com/in/daphne-wens-5604214</t>
  </si>
  <si>
    <t>Better Minds Coaching</t>
  </si>
  <si>
    <t>Loopbaancoach</t>
  </si>
  <si>
    <t>Hassan</t>
  </si>
  <si>
    <t>Haddouchi</t>
  </si>
  <si>
    <t>https://www.linkedin.com/in/hassan-haddouchi</t>
  </si>
  <si>
    <t>WorkerPro</t>
  </si>
  <si>
    <t>Vercruysse</t>
  </si>
  <si>
    <t>https://www.linkedin.com/in/dirkvercruysse</t>
  </si>
  <si>
    <t>The Tipping Point | BUILDING THE SKILLS FOR TODAY &amp; TOMORROW</t>
  </si>
  <si>
    <t>Learning Facilitator</t>
  </si>
  <si>
    <t>Tinck</t>
  </si>
  <si>
    <t>https://www.linkedin.com/in/anntinck</t>
  </si>
  <si>
    <t>TINCKcoaching CommV</t>
  </si>
  <si>
    <t>https://www.linkedin.com/in/nele-d-15346848</t>
  </si>
  <si>
    <t>ABN AMRO Bank N.V.</t>
  </si>
  <si>
    <t>Corporate Commercial Advisor</t>
  </si>
  <si>
    <t>Bieke</t>
  </si>
  <si>
    <t>Struyf, Phd</t>
  </si>
  <si>
    <t>https://www.linkedin.com/in/biekestruyf</t>
  </si>
  <si>
    <t>FAVV-AFSCA</t>
  </si>
  <si>
    <t>Proxy Product Owner</t>
  </si>
  <si>
    <t>Benny</t>
  </si>
  <si>
    <t>Remory</t>
  </si>
  <si>
    <t>https://www.linkedin.com/in/bennyremory</t>
  </si>
  <si>
    <t>benny.remory@telenet.be</t>
  </si>
  <si>
    <t>Future Insight Comm V</t>
  </si>
  <si>
    <t>Descheemaecker</t>
  </si>
  <si>
    <t>https://www.linkedin.com/in/nele-descheemaecker-leadership-innovation-management-hypnotherapy</t>
  </si>
  <si>
    <t>Hypnose Vereniging BelgiÃ«</t>
  </si>
  <si>
    <t xml:space="preserve">Voorzitter </t>
  </si>
  <si>
    <t>Buckinx</t>
  </si>
  <si>
    <t>https://www.linkedin.com/in/bart-buckinx-506b431</t>
  </si>
  <si>
    <t>THE FUTURE GENERATION</t>
  </si>
  <si>
    <t>Keuzekompas coach</t>
  </si>
  <si>
    <t>Jeannot</t>
  </si>
  <si>
    <t>Vereecken</t>
  </si>
  <si>
    <t>https://www.linkedin.com/in/jeannotvereecken</t>
  </si>
  <si>
    <t>VAN DE VELDE PACKAGING</t>
  </si>
  <si>
    <t>Van de Velde Packaging</t>
  </si>
  <si>
    <t>Boelaert</t>
  </si>
  <si>
    <t>https://www.linkedin.com/in/annelies-boelaert-21b07a1</t>
  </si>
  <si>
    <t>Spring Vooruit</t>
  </si>
  <si>
    <t>HR Business Owner 'Spring Vooruit'</t>
  </si>
  <si>
    <t>Ghys</t>
  </si>
  <si>
    <t>https://www.linkedin.com/in/hilde-ghys-12892a</t>
  </si>
  <si>
    <t>Febelco</t>
  </si>
  <si>
    <t>Head of Customer Service at Febelco Sint-Niklaas</t>
  </si>
  <si>
    <t>Wintein</t>
  </si>
  <si>
    <t>https://www.linkedin.com/in/thijswintein</t>
  </si>
  <si>
    <t>KV Kortrijk</t>
  </si>
  <si>
    <t>Goalkeeper coach youth academy</t>
  </si>
  <si>
    <t>https://www.linkedin.com/in/sofie-de-coninck-657a497</t>
  </si>
  <si>
    <t>emeis</t>
  </si>
  <si>
    <t>CHRO ad interim</t>
  </si>
  <si>
    <t>https://www.linkedin.com/in/lieve-van-gool-928b9356</t>
  </si>
  <si>
    <t>Mensura</t>
  </si>
  <si>
    <t>Klinisch psycholoog</t>
  </si>
  <si>
    <t>Rosseels</t>
  </si>
  <si>
    <t>https://www.linkedin.com/in/katrijn-rosseels-697a694a</t>
  </si>
  <si>
    <t>Mtech+</t>
  </si>
  <si>
    <t>Mie</t>
  </si>
  <si>
    <t>https://www.linkedin.com/in/mielanslots</t>
  </si>
  <si>
    <t>ITZU Talent Solutions</t>
  </si>
  <si>
    <t xml:space="preserve"> Steven</t>
  </si>
  <si>
    <t xml:space="preserve">De Graeve </t>
  </si>
  <si>
    <t>https://www.linkedin.com/in/steven-de-graeve</t>
  </si>
  <si>
    <t>Facilicom Group</t>
  </si>
  <si>
    <t>Learning &amp; Development</t>
  </si>
  <si>
    <t>Roxanne</t>
  </si>
  <si>
    <t>Ebraert</t>
  </si>
  <si>
    <t>https://www.linkedin.com/in/roxanne-ebraert-85921143</t>
  </si>
  <si>
    <t>Payroll Consultant</t>
  </si>
  <si>
    <t>Van Walle</t>
  </si>
  <si>
    <t>https://www.linkedin.com/in/kim-van-walle-89596630</t>
  </si>
  <si>
    <t>Sopra Steria</t>
  </si>
  <si>
    <t xml:space="preserve">HR Project Director - Culture &amp; Change </t>
  </si>
  <si>
    <t>HARRY</t>
  </si>
  <si>
    <t>AERTS</t>
  </si>
  <si>
    <t>https://www.linkedin.com/in/harry-aerts-a043815</t>
  </si>
  <si>
    <t>People in Business</t>
  </si>
  <si>
    <t>Independent management Consultant</t>
  </si>
  <si>
    <t>Youssef</t>
  </si>
  <si>
    <t>Ben Seddik</t>
  </si>
  <si>
    <t>https://www.linkedin.com/in/youssefbenseddik</t>
  </si>
  <si>
    <t>Projinit</t>
  </si>
  <si>
    <t>https://www.linkedin.com/in/markvanhamme</t>
  </si>
  <si>
    <t>ODE  Vlaanderen</t>
  </si>
  <si>
    <t>Board Member</t>
  </si>
  <si>
    <t>https://www.linkedin.com/in/isabelleblomme</t>
  </si>
  <si>
    <t>Bakker and Partners</t>
  </si>
  <si>
    <t>Marketing &amp; Communications</t>
  </si>
  <si>
    <t>Dominic</t>
  </si>
  <si>
    <t>Heselmans</t>
  </si>
  <si>
    <t>https://www.linkedin.com/in/dominicheselmans</t>
  </si>
  <si>
    <t>SmartData Agency</t>
  </si>
  <si>
    <t xml:space="preserve">Kayleigh </t>
  </si>
  <si>
    <t>Dhiedt</t>
  </si>
  <si>
    <t>https://www.linkedin.com/in/kayleigh-dhiedt</t>
  </si>
  <si>
    <t>Mind Your Socials</t>
  </si>
  <si>
    <t>Founder &amp; Creative Lead</t>
  </si>
  <si>
    <t>Klinckaert</t>
  </si>
  <si>
    <t>https://www.linkedin.com/in/jeroen-klinckaert-intelligent-motion</t>
  </si>
  <si>
    <t>https://www.linkedin.com/in/janmeynen</t>
  </si>
  <si>
    <t>Viu More</t>
  </si>
  <si>
    <t>https://www.linkedin.com/in/sofie-anthony-13727bb1</t>
  </si>
  <si>
    <t>Anthony Cranes</t>
  </si>
  <si>
    <t>https://www.linkedin.com/in/tombogaert1</t>
  </si>
  <si>
    <t>may&amp;april</t>
  </si>
  <si>
    <t xml:space="preserve">founding partner &amp; growth architect </t>
  </si>
  <si>
    <t>ChloÃ©</t>
  </si>
  <si>
    <t>https://www.linkedin.com/in/chloecuypers</t>
  </si>
  <si>
    <t>Orfit</t>
  </si>
  <si>
    <t>https://www.linkedin.com/in/emiliecuypers</t>
  </si>
  <si>
    <t>CFO - Strategic Alliances</t>
  </si>
  <si>
    <t>NIEK</t>
  </si>
  <si>
    <t>Haesaerts</t>
  </si>
  <si>
    <t>https://www.linkedin.com/in/niek-haesaerts-18b41948</t>
  </si>
  <si>
    <t>Easy-matic by Easyrack</t>
  </si>
  <si>
    <t>Van der Aa</t>
  </si>
  <si>
    <t>https://www.linkedin.com/in/karenvanderaa</t>
  </si>
  <si>
    <t>Thomas More University of Applied Sciences</t>
  </si>
  <si>
    <t xml:space="preserve">Docent Personal Branding &amp; Personal Development </t>
  </si>
  <si>
    <t>Van den Boer</t>
  </si>
  <si>
    <t>https://www.linkedin.com/in/gitavandenboer</t>
  </si>
  <si>
    <t>The Chalo Company</t>
  </si>
  <si>
    <t>CEO &amp; Founder</t>
  </si>
  <si>
    <t>Aertgeerts</t>
  </si>
  <si>
    <t>https://www.linkedin.com/in/pieteraertgeerts</t>
  </si>
  <si>
    <t>The Other Agency</t>
  </si>
  <si>
    <t>Audenaert</t>
  </si>
  <si>
    <t>https://www.linkedin.com/in/wim-audenaert-81277858</t>
  </si>
  <si>
    <t>AM-Team</t>
  </si>
  <si>
    <t>CEO &amp; co-founder</t>
  </si>
  <si>
    <t>Benedikt</t>
  </si>
  <si>
    <t>De Vreese</t>
  </si>
  <si>
    <t>https://www.linkedin.com/in/benediktdevreese</t>
  </si>
  <si>
    <t>V-Formation</t>
  </si>
  <si>
    <t>Owner - Founder</t>
  </si>
  <si>
    <t>https://www.linkedin.com/in/aelbrechtvandamme</t>
  </si>
  <si>
    <t>https://www.linkedin.com/in/tenx-bart</t>
  </si>
  <si>
    <t>TenX</t>
  </si>
  <si>
    <t>Partner &amp; Customer Experience Expert</t>
  </si>
  <si>
    <t>Elio</t>
  </si>
  <si>
    <t>Bartolomucci</t>
  </si>
  <si>
    <t>https://www.linkedin.com/in/elio-bartolomucci-44018180</t>
  </si>
  <si>
    <t>Brioval</t>
  </si>
  <si>
    <t>https://www.linkedin.com/in/woutervanpeteghem</t>
  </si>
  <si>
    <t>Alluvion</t>
  </si>
  <si>
    <t>Gaetan</t>
  </si>
  <si>
    <t>https://www.linkedin.com/in/gaetan-van-hulle</t>
  </si>
  <si>
    <t>Quindo</t>
  </si>
  <si>
    <t>Community Builder Smartlab</t>
  </si>
  <si>
    <t>https://www.linkedin.com/in/glenn-swaelen-019596b</t>
  </si>
  <si>
    <t>Graphic Packaging International, LLC</t>
  </si>
  <si>
    <t>VP, HR International</t>
  </si>
  <si>
    <t>Nikki</t>
  </si>
  <si>
    <t>https://www.linkedin.com/in/nikki-de-wever-5a363b66</t>
  </si>
  <si>
    <t>Eutraco</t>
  </si>
  <si>
    <t>https://www.linkedin.com/in/bramcornelis-titeca</t>
  </si>
  <si>
    <t>Titeca Pro Accountants &amp; Experts</t>
  </si>
  <si>
    <t>https://www.linkedin.com/in/carolinebastiaens</t>
  </si>
  <si>
    <t>https://www.linkedin.com/in/bartdevlieger</t>
  </si>
  <si>
    <t>REKRUUT</t>
  </si>
  <si>
    <t>https://www.linkedin.com/in/nickrouwens</t>
  </si>
  <si>
    <t>Perfetti Van Melle</t>
  </si>
  <si>
    <t>Sales Manager Belux</t>
  </si>
  <si>
    <t>Brecht</t>
  </si>
  <si>
    <t>Buysschaert</t>
  </si>
  <si>
    <t>https://www.linkedin.com/in/brechtbuysschaert</t>
  </si>
  <si>
    <t>Springbok - health &amp; well-being @ work</t>
  </si>
  <si>
    <t>Workplace health &amp; well-being expert and keynote speaker @Springbok health coaching at work</t>
  </si>
  <si>
    <t>Karl</t>
  </si>
  <si>
    <t>https://www.linkedin.com/in/karldesmet</t>
  </si>
  <si>
    <t>Manager Business Development - Eneco Solar</t>
  </si>
  <si>
    <t>https://www.linkedin.com/in/jelle-de-vlieger-607aa456</t>
  </si>
  <si>
    <t>OneLife</t>
  </si>
  <si>
    <t>Marketing</t>
  </si>
  <si>
    <t>https://www.linkedin.com/in/tim-vermeulen-5889902</t>
  </si>
  <si>
    <t>https://www.linkedin.com/in/anja-janssens50</t>
  </si>
  <si>
    <t>OUDERENZORG PHILIPPUS NERI</t>
  </si>
  <si>
    <t>Centrumleider Lokaal Dienstencentrum De Vlasbloem</t>
  </si>
  <si>
    <t>Juriaan</t>
  </si>
  <si>
    <t>Galavazi</t>
  </si>
  <si>
    <t>https://www.linkedin.com/in/juriaan-galavazi-6a623452</t>
  </si>
  <si>
    <t>Dokter Juriaan</t>
  </si>
  <si>
    <t>Lampe</t>
  </si>
  <si>
    <t>https://www.linkedin.com/in/maartenlampe</t>
  </si>
  <si>
    <t>Leviat</t>
  </si>
  <si>
    <t>Global HR Manager - Leviat (a CRH company)</t>
  </si>
  <si>
    <t>De Somviele</t>
  </si>
  <si>
    <t>https://www.linkedin.com/in/isabelle-de-somviele-71ba8259</t>
  </si>
  <si>
    <t>Van Mossevelde</t>
  </si>
  <si>
    <t>https://www.linkedin.com/in/stephanie-van-mossevelde</t>
  </si>
  <si>
    <t>BarÃ©</t>
  </si>
  <si>
    <t>https://www.linkedin.com/in/bartbare</t>
  </si>
  <si>
    <t>OBSIN Security</t>
  </si>
  <si>
    <t>Founder &amp; Managing Director</t>
  </si>
  <si>
    <t>âœº IKER</t>
  </si>
  <si>
    <t>ZUBIA VAZQUEZ</t>
  </si>
  <si>
    <t>https://www.linkedin.com/in/iker-zubia-hr</t>
  </si>
  <si>
    <t>Global VP Human Resources for PB Leiner</t>
  </si>
  <si>
    <t>https://www.linkedin.com/in/fabienneclaeys</t>
  </si>
  <si>
    <t>Healthy Wealthy Wise Woman Journey</t>
  </si>
  <si>
    <t>Owner Healthy Wealthy Wise Wo-Men Journey</t>
  </si>
  <si>
    <t>Baert</t>
  </si>
  <si>
    <t>https://www.linkedin.com/in/stijn-baert</t>
  </si>
  <si>
    <t>Keynotespreker</t>
  </si>
  <si>
    <t>Lefere</t>
  </si>
  <si>
    <t>https://www.linkedin.com/in/tomlefere</t>
  </si>
  <si>
    <t>mact</t>
  </si>
  <si>
    <t>Brouckaert</t>
  </si>
  <si>
    <t>https://www.linkedin.com/in/goelebrouckaert</t>
  </si>
  <si>
    <t>Gemeente Jabbeke</t>
  </si>
  <si>
    <t>Algemeen directeur</t>
  </si>
  <si>
    <t>Vanwolleghem</t>
  </si>
  <si>
    <t>https://www.linkedin.com/in/eline-vanwolleghem-7b18a6160</t>
  </si>
  <si>
    <t xml:space="preserve">Top Motors </t>
  </si>
  <si>
    <t xml:space="preserve">Site Manager - General Management </t>
  </si>
  <si>
    <t>https://www.linkedin.com/in/pieterugille</t>
  </si>
  <si>
    <t>Head of Marketing &amp; Culture</t>
  </si>
  <si>
    <t>https://www.linkedin.com/in/nienkevangerrevink</t>
  </si>
  <si>
    <t xml:space="preserve">Learning &amp; development Manager </t>
  </si>
  <si>
    <t>https://www.linkedin.com/in/lies-de-clercq-703737134</t>
  </si>
  <si>
    <t>Senior HR-businesspartner</t>
  </si>
  <si>
    <t>Boudry</t>
  </si>
  <si>
    <t>https://www.linkedin.com/in/anja-boudry-86b27013</t>
  </si>
  <si>
    <t>de Gouvernante</t>
  </si>
  <si>
    <t>Oprichter de Gouvernante</t>
  </si>
  <si>
    <t>https://www.linkedin.com/in/thomas-vandevelde-67423662</t>
  </si>
  <si>
    <t>Logi-technic</t>
  </si>
  <si>
    <t>marco</t>
  </si>
  <si>
    <t>lensi</t>
  </si>
  <si>
    <t>https://www.linkedin.com/in/marco-lensi-60540716</t>
  </si>
  <si>
    <t>Warnaco</t>
  </si>
  <si>
    <t>sales manager accessories</t>
  </si>
  <si>
    <t>Strackx</t>
  </si>
  <si>
    <t>https://www.linkedin.com/in/sofie-strackx-97229123</t>
  </si>
  <si>
    <t>Senior Homes</t>
  </si>
  <si>
    <t>elke ðŸŒ±</t>
  </si>
  <si>
    <t>kraemer (she / her)</t>
  </si>
  <si>
    <t>https://www.linkedin.com/in/elkekraemer</t>
  </si>
  <si>
    <t>Clusity ðŸš€</t>
  </si>
  <si>
    <t>Van der Plaetsen</t>
  </si>
  <si>
    <t>https://www.linkedin.com/in/katrien-van-der-plaetsen-420029153</t>
  </si>
  <si>
    <t>Solusio</t>
  </si>
  <si>
    <t>GuÃ©ry</t>
  </si>
  <si>
    <t>https://www.linkedin.com/in/jennifer-gu%C3%A9ry-764274130</t>
  </si>
  <si>
    <t>Enara</t>
  </si>
  <si>
    <t>Training Coaching</t>
  </si>
  <si>
    <t>Rick</t>
  </si>
  <si>
    <t>De Visscher</t>
  </si>
  <si>
    <t>https://www.linkedin.com/in/rick-de-visscher-b5766115</t>
  </si>
  <si>
    <t>Vigotec NV</t>
  </si>
  <si>
    <t>Carpentier</t>
  </si>
  <si>
    <t>https://www.linkedin.com/in/maxime-carpentier-60a83017</t>
  </si>
  <si>
    <t>Zerocopy</t>
  </si>
  <si>
    <t>AngÃ©lique</t>
  </si>
  <si>
    <t>https://www.linkedin.com/in/ang%C3%A9lique-van-gils-8685733</t>
  </si>
  <si>
    <t>Klapstoel Academy</t>
  </si>
  <si>
    <t>Senior and Coach for Klapstoel Academy</t>
  </si>
  <si>
    <t>Hemeryckx</t>
  </si>
  <si>
    <t>https://www.linkedin.com/in/kristien-hemeryckx-2976876</t>
  </si>
  <si>
    <t>FOD Beleid en Ondersteuning</t>
  </si>
  <si>
    <t>OpleidingscoÃ¶rdinator sociaal-juridische actualiteiten (federaal personeelsstatuut)</t>
  </si>
  <si>
    <t>https://www.linkedin.com/in/adantsophie</t>
  </si>
  <si>
    <t>https://www.linkedin.com/in/myriam-swinnen-b5195930</t>
  </si>
  <si>
    <t>https://www.linkedin.com/in/emilie-goossens-015821160</t>
  </si>
  <si>
    <t>Lyreco Benelux</t>
  </si>
  <si>
    <t>People &amp; Culture Talent Officer</t>
  </si>
  <si>
    <t>https://www.linkedin.com/in/bertvdv</t>
  </si>
  <si>
    <t>Grant Thornton Belgium</t>
  </si>
  <si>
    <t>Senior HR Manager</t>
  </si>
  <si>
    <t>Kenny</t>
  </si>
  <si>
    <t>De Mulder</t>
  </si>
  <si>
    <t>https://www.linkedin.com/in/kennydemulder</t>
  </si>
  <si>
    <t>TalentFlow Training - Coaching - Consultancy</t>
  </si>
  <si>
    <t>Freelance Trainer/Coach/Consultant/Assessor</t>
  </si>
  <si>
    <t>Egon</t>
  </si>
  <si>
    <t>Gevaert</t>
  </si>
  <si>
    <t>https://www.linkedin.com/in/egon-gevaert-8036a9126</t>
  </si>
  <si>
    <t>Storything</t>
  </si>
  <si>
    <t>Vanderhulst</t>
  </si>
  <si>
    <t>https://www.linkedin.com/in/fabienne-vanderhulst-1a93992</t>
  </si>
  <si>
    <t>Aedifica NV/SA</t>
  </si>
  <si>
    <t>Declercq</t>
  </si>
  <si>
    <t>https://www.linkedin.com/in/steve-declercq</t>
  </si>
  <si>
    <t>https://www.linkedin.com/in/julieheyvaert</t>
  </si>
  <si>
    <t>Flowspire - Employee Engagement Enablers</t>
  </si>
  <si>
    <t>Employee Engagement Enabler</t>
  </si>
  <si>
    <t>https://www.linkedin.com/in/evelien-devroey-a8749062</t>
  </si>
  <si>
    <t>GEA Group</t>
  </si>
  <si>
    <t>Director GEA Pharma Solids Center</t>
  </si>
  <si>
    <t>https://www.linkedin.com/in/vandriesschejoost</t>
  </si>
  <si>
    <t>Wilde Zwanen - Organisatie architecten</t>
  </si>
  <si>
    <t>Organisatie architect &amp; oprichter (Organisation architect &amp; co-owner)</t>
  </si>
  <si>
    <t>Habimana</t>
  </si>
  <si>
    <t>https://www.linkedin.com/in/christellehabimana</t>
  </si>
  <si>
    <t>Protime Belgium</t>
  </si>
  <si>
    <t>Van Meldert</t>
  </si>
  <si>
    <t>https://www.linkedin.com/in/kellyvanmeldert</t>
  </si>
  <si>
    <t>PIT &amp; co</t>
  </si>
  <si>
    <t>Reorganisatie-architect</t>
  </si>
  <si>
    <t>Gijzen</t>
  </si>
  <si>
    <t>https://www.linkedin.com/in/champalgijzen</t>
  </si>
  <si>
    <t>Talent Acquisition Audit Institute</t>
  </si>
  <si>
    <t>Co-founder &amp; CCO</t>
  </si>
  <si>
    <t>https://www.linkedin.com/in/laure-cuypers-68675486</t>
  </si>
  <si>
    <t>threon - strategy delivered</t>
  </si>
  <si>
    <t>Florian</t>
  </si>
  <si>
    <t>https://www.linkedin.com/in/floriandepauw</t>
  </si>
  <si>
    <t>MULTI.engineering</t>
  </si>
  <si>
    <t>Accountmanager industrie</t>
  </si>
  <si>
    <t>Mortelmans</t>
  </si>
  <si>
    <t>https://www.linkedin.com/in/anmortelmans</t>
  </si>
  <si>
    <t>Rizoomit Bv</t>
  </si>
  <si>
    <t>Change maker- Organisatiefilosoof- teamfacilitator- executive coach- inspirator- moderator</t>
  </si>
  <si>
    <t>Beyaert</t>
  </si>
  <si>
    <t>https://www.linkedin.com/in/h%C3%A9l%C3%A8ne-beyaert</t>
  </si>
  <si>
    <t>beyaerthelene@gmail.com</t>
  </si>
  <si>
    <t>argenx</t>
  </si>
  <si>
    <t>Global Human Resources Business Partner</t>
  </si>
  <si>
    <t>https://www.linkedin.com/in/van-horebeek-anne-09358775</t>
  </si>
  <si>
    <t>CN Rood</t>
  </si>
  <si>
    <t>Manager Human Resources &amp; Organizational Development</t>
  </si>
  <si>
    <t>Ralf</t>
  </si>
  <si>
    <t>Tulleneers</t>
  </si>
  <si>
    <t>https://www.linkedin.com/in/ralf-tulleneers</t>
  </si>
  <si>
    <t>The Bicester Collection</t>
  </si>
  <si>
    <t>Sr Merchant Manager</t>
  </si>
  <si>
    <t>https://www.linkedin.com/in/margot-de-schepper</t>
  </si>
  <si>
    <t xml:space="preserve">People Partner Talent Acquisition </t>
  </si>
  <si>
    <t>https://www.linkedin.com/in/evelien-broeckx-318063129</t>
  </si>
  <si>
    <t>Benton - Engineer Your Career</t>
  </si>
  <si>
    <t>HR BP / Talent Manager</t>
  </si>
  <si>
    <t>https://www.linkedin.com/in/els-de-ridder-21925637</t>
  </si>
  <si>
    <t>Associate Business Director East Flanders at Robert Half Management Resources</t>
  </si>
  <si>
    <t>https://www.linkedin.com/in/stephaniedebruecker</t>
  </si>
  <si>
    <t xml:space="preserve">Senior Consultant Bakker Interim Management </t>
  </si>
  <si>
    <t>Sneyers</t>
  </si>
  <si>
    <t>https://www.linkedin.com/in/kristof-sneyers-298b60a</t>
  </si>
  <si>
    <t>https://www.linkedin.com/in/fleurmelkert</t>
  </si>
  <si>
    <t>Co-Founder &amp; CCO</t>
  </si>
  <si>
    <t>Katho</t>
  </si>
  <si>
    <t>https://www.linkedin.com/in/katho-pauwels-a619b0134</t>
  </si>
  <si>
    <t>Consultant Assessment Centers</t>
  </si>
  <si>
    <t>Bruyninckx</t>
  </si>
  <si>
    <t>https://www.linkedin.com/in/ivan-bruyninckx-0386846</t>
  </si>
  <si>
    <t>Manna Foods N.V.</t>
  </si>
  <si>
    <t>https://www.linkedin.com/in/kaat-sergooris-75740835</t>
  </si>
  <si>
    <t>Goodman</t>
  </si>
  <si>
    <t>https://www.linkedin.com/in/lindsaydemuynck</t>
  </si>
  <si>
    <t>Gianni</t>
  </si>
  <si>
    <t>Esposito</t>
  </si>
  <si>
    <t>https://www.linkedin.com/in/gianniroccoesposito</t>
  </si>
  <si>
    <t>Mommaerts</t>
  </si>
  <si>
    <t>https://www.linkedin.com/in/lievemommaerts</t>
  </si>
  <si>
    <t>KU Leuven</t>
  </si>
  <si>
    <t>Rose</t>
  </si>
  <si>
    <t>https://www.linkedin.com/in/hirestephanierose</t>
  </si>
  <si>
    <t>Manager - Global Operations Development</t>
  </si>
  <si>
    <t>https://www.linkedin.com/in/karenvancoillie</t>
  </si>
  <si>
    <t>Ziezo.</t>
  </si>
  <si>
    <t>Loopbaanbegeleider</t>
  </si>
  <si>
    <t>Anneke</t>
  </si>
  <si>
    <t>Bezuijen</t>
  </si>
  <si>
    <t>https://www.linkedin.com/in/annekebezuijen</t>
  </si>
  <si>
    <t>YAR Vlaanderen</t>
  </si>
  <si>
    <t>Programmamanager YAR Coaching Antwerpen</t>
  </si>
  <si>
    <t>Dewart</t>
  </si>
  <si>
    <t>https://www.linkedin.com/in/jens-dewart</t>
  </si>
  <si>
    <t>Gracias.be</t>
  </si>
  <si>
    <t>Senior Account Manager</t>
  </si>
  <si>
    <t>â˜€ Annemie</t>
  </si>
  <si>
    <t>De Proft</t>
  </si>
  <si>
    <t>https://www.linkedin.com/in/annemiedeproft</t>
  </si>
  <si>
    <t xml:space="preserve">community-builder </t>
  </si>
  <si>
    <t>https://www.linkedin.com/in/stefanie-vanlerberghe-5710a465</t>
  </si>
  <si>
    <t>Binoculars Consultancy</t>
  </si>
  <si>
    <t>https://www.linkedin.com/in/lara-de-clerck</t>
  </si>
  <si>
    <t>KadonationServices</t>
  </si>
  <si>
    <t>Gift Officer</t>
  </si>
  <si>
    <t>Goesaert</t>
  </si>
  <si>
    <t>https://www.linkedin.com/in/jurgen-goesaert-22279643</t>
  </si>
  <si>
    <t>Reflx BV</t>
  </si>
  <si>
    <t>Facilities Management Specialist</t>
  </si>
  <si>
    <t>Oosthuyse</t>
  </si>
  <si>
    <t>https://www.linkedin.com/in/arneoosthuyse</t>
  </si>
  <si>
    <t>Voka Kamer van Koophandel Oost-Vlaanderen</t>
  </si>
  <si>
    <t>Directeur Opleidingen en Arbeidsmarkt</t>
  </si>
  <si>
    <t>https://www.linkedin.com/in/0617sh</t>
  </si>
  <si>
    <t>Vossaert</t>
  </si>
  <si>
    <t>https://www.linkedin.com/in/lieselot-vossaert</t>
  </si>
  <si>
    <t>Verschillende apotheken in Vlaanderen</t>
  </si>
  <si>
    <t>Freelance pharmacist</t>
  </si>
  <si>
    <t>Daels</t>
  </si>
  <si>
    <t>https://www.linkedin.com/in/peter-daels-b78992a</t>
  </si>
  <si>
    <t>daels2802@gmail.com</t>
  </si>
  <si>
    <t>Ascento</t>
  </si>
  <si>
    <t>Verreydt</t>
  </si>
  <si>
    <t>https://www.linkedin.com/in/bartverreydt</t>
  </si>
  <si>
    <t>CrossInt</t>
  </si>
  <si>
    <t>SHARON</t>
  </si>
  <si>
    <t>DEGENS</t>
  </si>
  <si>
    <t>https://www.linkedin.com/in/sharondegens</t>
  </si>
  <si>
    <t>tHRibe.People</t>
  </si>
  <si>
    <t>Project Business Applications for HR-BESIX INFRA SUPPORT</t>
  </si>
  <si>
    <t>https://www.linkedin.com/in/diane-smets</t>
  </si>
  <si>
    <t>Right Management</t>
  </si>
  <si>
    <t>Executive and Career Coach</t>
  </si>
  <si>
    <t>Anissa</t>
  </si>
  <si>
    <t>Halimi</t>
  </si>
  <si>
    <t>https://www.linkedin.com/in/anissahalimi</t>
  </si>
  <si>
    <t>Growthways</t>
  </si>
  <si>
    <t xml:space="preserve">Podcast Host 'Wat leiders willen' </t>
  </si>
  <si>
    <t>https://www.linkedin.com/in/els-rijckaert-180944b</t>
  </si>
  <si>
    <t xml:space="preserve">Employer branding strateeg </t>
  </si>
  <si>
    <t>https://www.linkedin.com/in/bas-ten-hove-3669366</t>
  </si>
  <si>
    <t>Succession Manager</t>
  </si>
  <si>
    <t>https://www.linkedin.com/in/caroline-maryns-4461b427</t>
  </si>
  <si>
    <t>Bank . Banque J. Van Breda &amp; CÂ°</t>
  </si>
  <si>
    <t>Drs. Jikkie</t>
  </si>
  <si>
    <t>Has</t>
  </si>
  <si>
    <t>https://www.linkedin.com/in/jikkiehas</t>
  </si>
  <si>
    <t>Athenas - Sprekersbureau</t>
  </si>
  <si>
    <t>Spreker Athenas- Sprekersbureau</t>
  </si>
  <si>
    <t>NoÃ«mi</t>
  </si>
  <si>
    <t>Bordui</t>
  </si>
  <si>
    <t>https://www.linkedin.com/in/no%C3%ABmi-bordui-5047a51b4</t>
  </si>
  <si>
    <t>Runners' lab - Belgium</t>
  </si>
  <si>
    <t>Head Of Logistics</t>
  </si>
  <si>
    <t>https://www.linkedin.com/in/jurgen-van-heukelom-6a960a137</t>
  </si>
  <si>
    <t>Shop Manager</t>
  </si>
  <si>
    <t>Brown</t>
  </si>
  <si>
    <t>https://www.linkedin.com/in/julie-brown-0831514b</t>
  </si>
  <si>
    <t>Polar Circles - Polar Experience</t>
  </si>
  <si>
    <t>https://www.linkedin.com/in/carol-delooz-8916a73</t>
  </si>
  <si>
    <t>Freelance</t>
  </si>
  <si>
    <t>Freelance Human Resources Consultant</t>
  </si>
  <si>
    <t>https://www.linkedin.com/in/sarah-craeymeersch-97714244</t>
  </si>
  <si>
    <t>Strategic Growth Manager</t>
  </si>
  <si>
    <t>Wilfred</t>
  </si>
  <si>
    <t>de Roos</t>
  </si>
  <si>
    <t>https://www.linkedin.com/in/wilfredderoos</t>
  </si>
  <si>
    <t>Hovingh &amp; Partners</t>
  </si>
  <si>
    <t>Managing Partner and Business Coach</t>
  </si>
  <si>
    <t>Van Coillie</t>
  </si>
  <si>
    <t>https://www.linkedin.com/in/julie-van-coillie-b91755134</t>
  </si>
  <si>
    <t>clearXperts</t>
  </si>
  <si>
    <t>https://www.linkedin.com/in/kristel-verstrepen-b763592</t>
  </si>
  <si>
    <t>BAHRI</t>
  </si>
  <si>
    <t>https://www.linkedin.com/in/maxime-bahri-08435582</t>
  </si>
  <si>
    <t>Graphic Packaging International - Europe</t>
  </si>
  <si>
    <t>Director ,HR Business Partnering Beverage, Flexible &amp; Tobacco EMEA</t>
  </si>
  <si>
    <t>https://www.linkedin.com/in/annemie-coppens-1204b04</t>
  </si>
  <si>
    <t>HB Antwerp</t>
  </si>
  <si>
    <t>Charlie</t>
  </si>
  <si>
    <t>Brouns</t>
  </si>
  <si>
    <t>https://www.linkedin.com/in/charlie-brouns</t>
  </si>
  <si>
    <t>Boostways</t>
  </si>
  <si>
    <t>Co coach &amp; Groei expert</t>
  </si>
  <si>
    <t>https://www.linkedin.com/in/anneliesdeschepper</t>
  </si>
  <si>
    <t>Valpeo</t>
  </si>
  <si>
    <t>https://www.linkedin.com/in/lesleyvanleke</t>
  </si>
  <si>
    <t>delaware BeLux</t>
  </si>
  <si>
    <t>People Transformation Manager</t>
  </si>
  <si>
    <t>Ahmet</t>
  </si>
  <si>
    <t>Tamtekin</t>
  </si>
  <si>
    <t>https://www.linkedin.com/in/ahmettamtekin</t>
  </si>
  <si>
    <t>Vistage Benelux B.V.</t>
  </si>
  <si>
    <t>Chair</t>
  </si>
  <si>
    <t>https://www.linkedin.com/in/leen-adams-8086bb2</t>
  </si>
  <si>
    <t>Goudlijm</t>
  </si>
  <si>
    <t>Founder / Expert in leadership and communication (advisor, facilitator, trainer and coach)</t>
  </si>
  <si>
    <t>Dorothee</t>
  </si>
  <si>
    <t>Willems - Master Certified Coach (ICF)</t>
  </si>
  <si>
    <t>https://www.linkedin.com/in/dorotheewillems</t>
  </si>
  <si>
    <t xml:space="preserve">Coaching The Shift </t>
  </si>
  <si>
    <t>Co-founder - Partner</t>
  </si>
  <si>
    <t xml:space="preserve">Magaly De Smet </t>
  </si>
  <si>
    <t>Coaching The Shift</t>
  </si>
  <si>
    <t>https://www.linkedin.com/in/magaly-de-smet-mcc-coaching-the-shift</t>
  </si>
  <si>
    <t>Coaching for Heroe</t>
  </si>
  <si>
    <t>Founder Coaching for Heroes</t>
  </si>
  <si>
    <t>Babette</t>
  </si>
  <si>
    <t>Van Malleghem</t>
  </si>
  <si>
    <t>https://www.linkedin.com/in/babettevanmalleghem</t>
  </si>
  <si>
    <t>spotlights.</t>
  </si>
  <si>
    <t>Freelance Business Development Manager</t>
  </si>
  <si>
    <t>Michiel</t>
  </si>
  <si>
    <t>https://www.linkedin.com/in/michielvandenbrande</t>
  </si>
  <si>
    <t>Development Director</t>
  </si>
  <si>
    <t>Willox</t>
  </si>
  <si>
    <t>https://www.linkedin.com/in/sofiewillox</t>
  </si>
  <si>
    <t>So We Grow</t>
  </si>
  <si>
    <t>Owner - Learning and Development Consultant</t>
  </si>
  <si>
    <t>Vanlommel</t>
  </si>
  <si>
    <t>https://www.linkedin.com/in/anneleenvanlommel</t>
  </si>
  <si>
    <t>Talent Advisor</t>
  </si>
  <si>
    <t>Faure</t>
  </si>
  <si>
    <t>https://www.linkedin.com/in/martin-faure-trimble</t>
  </si>
  <si>
    <t>Trimble Construction Benelux</t>
  </si>
  <si>
    <t>Gentier</t>
  </si>
  <si>
    <t>https://www.linkedin.com/in/carolinegentier</t>
  </si>
  <si>
    <t>Consero</t>
  </si>
  <si>
    <t>Gecertificeerd Coach / NLP Practitioner / Insights Discovery Practitioner / Facilitator / Trainer</t>
  </si>
  <si>
    <t>Renier</t>
  </si>
  <si>
    <t>https://www.linkedin.com/in/vrenier1</t>
  </si>
  <si>
    <t>Maerten &amp; Partners</t>
  </si>
  <si>
    <t>Hulsbosch</t>
  </si>
  <si>
    <t>https://www.linkedin.com/in/diane-hulsbosch</t>
  </si>
  <si>
    <t>Randstad RiseSmart Belgium</t>
  </si>
  <si>
    <t xml:space="preserve">Senior Executive Consultant </t>
  </si>
  <si>
    <t>Matisse</t>
  </si>
  <si>
    <t>https://www.linkedin.com/in/matisse-caron-5b4267173</t>
  </si>
  <si>
    <t>AVS Oost-Vlaamse Televisie</t>
  </si>
  <si>
    <t>Goffin</t>
  </si>
  <si>
    <t>https://www.linkedin.com/in/sofiegoffin</t>
  </si>
  <si>
    <t>PostNL Belgium</t>
  </si>
  <si>
    <t>HR Operations Manager</t>
  </si>
  <si>
    <t>Berghs</t>
  </si>
  <si>
    <t>https://www.linkedin.com/in/katrienberghs</t>
  </si>
  <si>
    <t>Keytrade Bank</t>
  </si>
  <si>
    <t>Verplancke</t>
  </si>
  <si>
    <t>https://www.linkedin.com/in/thomasverplancke</t>
  </si>
  <si>
    <t>Business unit manager</t>
  </si>
  <si>
    <t>Vanderhoydonck</t>
  </si>
  <si>
    <t>https://www.linkedin.com/in/martine-vanderhoydonck-44a3044</t>
  </si>
  <si>
    <t>Amadeus</t>
  </si>
  <si>
    <t>Senior Manager, Global People &amp; Culture Business Partner</t>
  </si>
  <si>
    <t>https://www.linkedin.com/in/saskia-vercammen-0bb95b</t>
  </si>
  <si>
    <t>Kuypers van der Haar</t>
  </si>
  <si>
    <t>https://www.linkedin.com/in/tessa-kuypers</t>
  </si>
  <si>
    <t>Senior Consultant Technical Sales - Supply Chain - Procurement</t>
  </si>
  <si>
    <t>Milants</t>
  </si>
  <si>
    <t>https://www.linkedin.com/in/kimmilants</t>
  </si>
  <si>
    <t>Kinderkankerfonds vzw</t>
  </si>
  <si>
    <t>Bestuurder - lid van de algemene vergadering</t>
  </si>
  <si>
    <t>https://www.linkedin.com/in/catherine-laurijssen-486b84b</t>
  </si>
  <si>
    <t>MÃ¶bius Business Redesign</t>
  </si>
  <si>
    <t xml:space="preserve">Management consultant </t>
  </si>
  <si>
    <t>https://www.linkedin.com/in/evelienraes</t>
  </si>
  <si>
    <t>Managing Partner "Bakker Interim Management"</t>
  </si>
  <si>
    <t>https://www.linkedin.com/in/bert-laurier-ba9a4b7</t>
  </si>
  <si>
    <t>Luykx</t>
  </si>
  <si>
    <t>https://www.linkedin.com/in/anuschkaluykx</t>
  </si>
  <si>
    <t>Bose Corporation</t>
  </si>
  <si>
    <t>Verspille</t>
  </si>
  <si>
    <t>https://www.linkedin.com/in/verspilleveerlemgx</t>
  </si>
  <si>
    <t>Change Essentials</t>
  </si>
  <si>
    <t>https://www.linkedin.com/in/karin-de-ryck-70569bab</t>
  </si>
  <si>
    <t>Hubo BelgiÃ« NV</t>
  </si>
  <si>
    <t>StemgÃ©e</t>
  </si>
  <si>
    <t>https://www.linkedin.com/in/sarah-stemg%C3%A9e-87374652</t>
  </si>
  <si>
    <t>Better Minds at Work</t>
  </si>
  <si>
    <t xml:space="preserve">Manager Better Minds Academy </t>
  </si>
  <si>
    <t>https://www.linkedin.com/in/liesbeth-de-smet-16aa054b</t>
  </si>
  <si>
    <t>ROXELL</t>
  </si>
  <si>
    <t>HR-director</t>
  </si>
  <si>
    <t>De Weser</t>
  </si>
  <si>
    <t>https://www.linkedin.com/in/frank-de-weser-247309</t>
  </si>
  <si>
    <t>Syntegro</t>
  </si>
  <si>
    <t>Virginia</t>
  </si>
  <si>
    <t>Colurcio</t>
  </si>
  <si>
    <t>https://www.linkedin.com/in/virginia-colurcio-8988965</t>
  </si>
  <si>
    <t>Prologis</t>
  </si>
  <si>
    <t>Senior Vice President People &amp;Culture Europe and Global Organizational/Talent Strategy</t>
  </si>
  <si>
    <t>Cops</t>
  </si>
  <si>
    <t>https://www.linkedin.com/in/jonathan-cops-81888612</t>
  </si>
  <si>
    <t>BigAttitude</t>
  </si>
  <si>
    <t xml:space="preserve">Freelance Senior L&amp;D Consultant, Trainer &amp; (Loopbaan)Coach </t>
  </si>
  <si>
    <t>https://www.linkedin.com/in/ingrid-de-clercq-a9562a</t>
  </si>
  <si>
    <t>Dirk-jan</t>
  </si>
  <si>
    <t>van de Werfhorst</t>
  </si>
  <si>
    <t>https://www.linkedin.com/in/djvdwerfhorst</t>
  </si>
  <si>
    <t>Ixly</t>
  </si>
  <si>
    <t>https://www.linkedin.com/in/dagmar-van-doorsselaer-8372871b5</t>
  </si>
  <si>
    <t xml:space="preserve">Intercommunales DDS en Verko </t>
  </si>
  <si>
    <t>Lut</t>
  </si>
  <si>
    <t>https://www.linkedin.com/in/lut-pierre-7237552</t>
  </si>
  <si>
    <t>Lut Pierre Coaching &amp; Organisatieadvies</t>
  </si>
  <si>
    <t>expert in organizational development, strategic HR management, leadership development coach</t>
  </si>
  <si>
    <t>Chaltin</t>
  </si>
  <si>
    <t>https://www.linkedin.com/in/christine-chaltin-a906573</t>
  </si>
  <si>
    <t>Global Spain Real Estate</t>
  </si>
  <si>
    <t>Sales Agent</t>
  </si>
  <si>
    <t>Op de beeck</t>
  </si>
  <si>
    <t>https://www.linkedin.com/in/catherineopdebeeck</t>
  </si>
  <si>
    <t xml:space="preserve">Pure &amp; Original </t>
  </si>
  <si>
    <t>Official Distributor Pure &amp; Original Spain</t>
  </si>
  <si>
    <t>https://www.linkedin.com/in/valerievansannen</t>
  </si>
  <si>
    <t>Global Talent Development Manager</t>
  </si>
  <si>
    <t>Demerie</t>
  </si>
  <si>
    <t>https://www.linkedin.com/in/liendemerie</t>
  </si>
  <si>
    <t>Jean-Pierre</t>
  </si>
  <si>
    <t>Lestavel</t>
  </si>
  <si>
    <t>https://www.linkedin.com/in/jplestavel</t>
  </si>
  <si>
    <t xml:space="preserve">AD'Missions </t>
  </si>
  <si>
    <t>Senior Business Advisor, Interim Manager &amp; Investor: Fashion Tech, Fair Luxury, DNVB</t>
  </si>
  <si>
    <t>Dantinne</t>
  </si>
  <si>
    <t>https://www.linkedin.com/in/grietdantinne</t>
  </si>
  <si>
    <t>Management Drives</t>
  </si>
  <si>
    <t>Bradbury - MCIPD</t>
  </si>
  <si>
    <t>https://www.linkedin.com/in/kerry-bradbury-mcipd-92b10660</t>
  </si>
  <si>
    <t>HR Manager &amp; HR Business Partner - Finance</t>
  </si>
  <si>
    <t>Cox-Da Ponte</t>
  </si>
  <si>
    <t>https://www.linkedin.com/in/simonedaponte</t>
  </si>
  <si>
    <t>Thomas International</t>
  </si>
  <si>
    <t>Training Content Specialist</t>
  </si>
  <si>
    <t>De Kuyffer</t>
  </si>
  <si>
    <t>https://www.linkedin.com/in/erik-de-kuyffer-8b80046</t>
  </si>
  <si>
    <t>ITBuilders</t>
  </si>
  <si>
    <t>Founder and IT Matchmaker</t>
  </si>
  <si>
    <t>De Witte</t>
  </si>
  <si>
    <t>https://www.linkedin.com/in/ilse-de-witte-62710423</t>
  </si>
  <si>
    <t>CoÃ¶rdinator Moneytalk</t>
  </si>
  <si>
    <t>Clarisse</t>
  </si>
  <si>
    <t>Blavier</t>
  </si>
  <si>
    <t>https://www.linkedin.com/in/clarisse-blavier-b5a90b3</t>
  </si>
  <si>
    <t>Triodos Bank</t>
  </si>
  <si>
    <t>Head of Human Resources</t>
  </si>
  <si>
    <t>de Vaal</t>
  </si>
  <si>
    <t>https://www.linkedin.com/in/wendy-de-vaal-1370a0a6</t>
  </si>
  <si>
    <t>Thomas More-hogeschool</t>
  </si>
  <si>
    <t>researcher and lecturer</t>
  </si>
  <si>
    <t>Wittock</t>
  </si>
  <si>
    <t>https://www.linkedin.com/in/tessawittock</t>
  </si>
  <si>
    <t>Yusen Logistics (Europe)</t>
  </si>
  <si>
    <t>Training &amp; Recruitment Officer Benelux</t>
  </si>
  <si>
    <t>Joep</t>
  </si>
  <si>
    <t>Rovers</t>
  </si>
  <si>
    <t>https://www.linkedin.com/in/joep-rovers-bb039591</t>
  </si>
  <si>
    <t>Elvou</t>
  </si>
  <si>
    <t>Phebe</t>
  </si>
  <si>
    <t>https://www.linkedin.com/in/phebe-dhondt</t>
  </si>
  <si>
    <t>Vuurmerk.</t>
  </si>
  <si>
    <t>Personal branding expert</t>
  </si>
  <si>
    <t>Marcia</t>
  </si>
  <si>
    <t>De Wachter</t>
  </si>
  <si>
    <t>https://www.linkedin.com/in/marcia-de-wachter</t>
  </si>
  <si>
    <t>BrainatTrust</t>
  </si>
  <si>
    <t>Founder and CEO</t>
  </si>
  <si>
    <t>https://www.linkedin.com/in/vicky-van-de-velde-60513248</t>
  </si>
  <si>
    <t>EEG GROUP</t>
  </si>
  <si>
    <t>Talentmanager</t>
  </si>
  <si>
    <t>Liesl</t>
  </si>
  <si>
    <t>Kunnen</t>
  </si>
  <si>
    <t>https://www.linkedin.com/in/liesl-k-a74054141</t>
  </si>
  <si>
    <t>Vrije Universiteit Brussel</t>
  </si>
  <si>
    <t>Allround HR employee</t>
  </si>
  <si>
    <t>BalliÃ¨re</t>
  </si>
  <si>
    <t>https://www.linkedin.com/in/evelyne-balli%C3%A8re-47a9321a</t>
  </si>
  <si>
    <t>Capcore</t>
  </si>
  <si>
    <t>âœ…Lars</t>
  </si>
  <si>
    <t>Hegemann</t>
  </si>
  <si>
    <t>https://www.linkedin.com/in/larshegemann-sailingformanagement</t>
  </si>
  <si>
    <t>Sailing For Management</t>
  </si>
  <si>
    <t>Head Of Sails</t>
  </si>
  <si>
    <t>https://www.linkedin.com/in/stefanie-goossens-80b60a230</t>
  </si>
  <si>
    <t>Houtshop Van der Gucht</t>
  </si>
  <si>
    <t>HR-verantwoordelijke</t>
  </si>
  <si>
    <t>Davy</t>
  </si>
  <si>
    <t>https://www.linkedin.com/in/davy-maes</t>
  </si>
  <si>
    <t>Voka - Kamer van Koophandel West-Vlaanderen</t>
  </si>
  <si>
    <t>Raadgever Arbeidsmarkt en Onderwijs</t>
  </si>
  <si>
    <t>Mettepenningen</t>
  </si>
  <si>
    <t>https://www.linkedin.com/in/mathias-mettepenningen</t>
  </si>
  <si>
    <t>ToughBuilt Europe</t>
  </si>
  <si>
    <t>National Sales Manager BeNeLux</t>
  </si>
  <si>
    <t>Laoura</t>
  </si>
  <si>
    <t>Balde</t>
  </si>
  <si>
    <t>https://www.linkedin.com/in/laourabalde</t>
  </si>
  <si>
    <t>Indixio</t>
  </si>
  <si>
    <t>Account Executive</t>
  </si>
  <si>
    <t>https://www.linkedin.com/in/sara-de-smedt-0080a2154</t>
  </si>
  <si>
    <t>AO76</t>
  </si>
  <si>
    <t>Collection manager</t>
  </si>
  <si>
    <t>Landuyt</t>
  </si>
  <si>
    <t>https://www.linkedin.com/in/nathalie-landuyt-0927bab</t>
  </si>
  <si>
    <t>Effectis</t>
  </si>
  <si>
    <t>https://www.linkedin.com/in/veerle-verfaille-3803b514</t>
  </si>
  <si>
    <t>Entrio bv</t>
  </si>
  <si>
    <t xml:space="preserve">bestuurder / founder </t>
  </si>
  <si>
    <t>https://www.linkedin.com/in/neirynckellen</t>
  </si>
  <si>
    <t>International Talent Director &amp; People Director Global Enterprise Team</t>
  </si>
  <si>
    <t>Hillaert</t>
  </si>
  <si>
    <t>https://www.linkedin.com/in/mathiashillaert</t>
  </si>
  <si>
    <t>BLS Instructor</t>
  </si>
  <si>
    <t>https://www.linkedin.com/in/delphine-vanneste</t>
  </si>
  <si>
    <t>Noemi</t>
  </si>
  <si>
    <t>Blumberg</t>
  </si>
  <si>
    <t>https://www.linkedin.com/in/noemi-blumberg-8ab63011</t>
  </si>
  <si>
    <t>LIFE</t>
  </si>
  <si>
    <t>Chief Legal Officer</t>
  </si>
  <si>
    <t>Kellens</t>
  </si>
  <si>
    <t>https://www.linkedin.com/in/tom-kellens</t>
  </si>
  <si>
    <t>BehaviourMaps</t>
  </si>
  <si>
    <t>Owner at BehaviourMaps</t>
  </si>
  <si>
    <t>ZoÃ«</t>
  </si>
  <si>
    <t>Tebbenhof</t>
  </si>
  <si>
    <t>https://www.linkedin.com/in/zo%C3%AB-tebbenhof</t>
  </si>
  <si>
    <t>Openbaar Ministerie</t>
  </si>
  <si>
    <t>Projectleider</t>
  </si>
  <si>
    <t>https://www.linkedin.com/in/lies-dumarey-a6664bb0</t>
  </si>
  <si>
    <t>Inger</t>
  </si>
  <si>
    <t>https://www.linkedin.com/in/inger-verhelst-4279b45</t>
  </si>
  <si>
    <t>Attorney - Partner</t>
  </si>
  <si>
    <t>Marnik</t>
  </si>
  <si>
    <t>D'Hoore</t>
  </si>
  <si>
    <t>https://www.linkedin.com/in/marnikdhoore</t>
  </si>
  <si>
    <t>Bloovi</t>
  </si>
  <si>
    <t>Founding CEO</t>
  </si>
  <si>
    <t>Devriese</t>
  </si>
  <si>
    <t>https://www.linkedin.com/in/brecht-devriese</t>
  </si>
  <si>
    <t>Promatis bvba</t>
  </si>
  <si>
    <t>Kaas</t>
  </si>
  <si>
    <t>https://www.linkedin.com/in/jan-kaas</t>
  </si>
  <si>
    <t>bit by bit bvba</t>
  </si>
  <si>
    <t>Santens</t>
  </si>
  <si>
    <t>https://www.linkedin.com/in/dominiquesantens</t>
  </si>
  <si>
    <t>CVO Creo</t>
  </si>
  <si>
    <t>Leraar drankenkennis / sommelier</t>
  </si>
  <si>
    <t>Duchateau</t>
  </si>
  <si>
    <t>https://www.linkedin.com/in/sofieduchateau</t>
  </si>
  <si>
    <t>THEO Technologies</t>
  </si>
  <si>
    <t xml:space="preserve">Ad interim Lead HR </t>
  </si>
  <si>
    <t>Katelijn</t>
  </si>
  <si>
    <t>Nijsmans</t>
  </si>
  <si>
    <t>https://www.linkedin.com/in/katelijnnijsmans</t>
  </si>
  <si>
    <t>How's Work</t>
  </si>
  <si>
    <t>Schippers</t>
  </si>
  <si>
    <t>https://www.linkedin.com/in/tom-schippers-a26950b</t>
  </si>
  <si>
    <t xml:space="preserve">Runners' lab - Belgium </t>
  </si>
  <si>
    <t>Chief Operating Officer</t>
  </si>
  <si>
    <t>Deepanjali</t>
  </si>
  <si>
    <t>Devriendt</t>
  </si>
  <si>
    <t>https://www.linkedin.com/in/deepanjali-d-1783364</t>
  </si>
  <si>
    <t>De Cronos Groep</t>
  </si>
  <si>
    <t>Consultancy HRM &amp; Advice - Financial Wellbeing Manager - C&amp;B @Cronos Care - a.i Digitaal Vlaanderen</t>
  </si>
  <si>
    <t>Erick</t>
  </si>
  <si>
    <t>Doppenberg</t>
  </si>
  <si>
    <t>https://www.linkedin.com/in/erick-doppenberg-20547289</t>
  </si>
  <si>
    <t>Cementbouw (CRH)</t>
  </si>
  <si>
    <t>Buggenhoudt</t>
  </si>
  <si>
    <t>https://www.linkedin.com/in/sofiebuggenhoudt</t>
  </si>
  <si>
    <t>QLEVR.</t>
  </si>
  <si>
    <t>B2B &amp; Retail Marketeer</t>
  </si>
  <si>
    <t>de Kort</t>
  </si>
  <si>
    <t>https://www.linkedin.com/in/charlotte-de-kort-86455514</t>
  </si>
  <si>
    <t>Sr HR Businesspartner</t>
  </si>
  <si>
    <t>https://www.linkedin.com/in/jeroenbuggenhoudt</t>
  </si>
  <si>
    <t>Conversal</t>
  </si>
  <si>
    <t>Becker</t>
  </si>
  <si>
    <t>https://www.linkedin.com/in/rita-becker-a050927</t>
  </si>
  <si>
    <t>Retired Executive Consultant</t>
  </si>
  <si>
    <t>Adeline</t>
  </si>
  <si>
    <t>https://www.linkedin.com/in/adeline-de-wilde-14231433</t>
  </si>
  <si>
    <t>momplus.be</t>
  </si>
  <si>
    <t>Nicholls</t>
  </si>
  <si>
    <t>https://www.linkedin.com/in/dennisnicholls</t>
  </si>
  <si>
    <t>onlyhumans</t>
  </si>
  <si>
    <t>Managing Director | Partner at 62MILES</t>
  </si>
  <si>
    <t>https://www.linkedin.com/in/annelies-devos-ba22bb155</t>
  </si>
  <si>
    <t>Business Support bij Fenix Consulting | Powered by People</t>
  </si>
  <si>
    <t>Haijen</t>
  </si>
  <si>
    <t>https://www.linkedin.com/in/jeroenhaijen</t>
  </si>
  <si>
    <t>InsightOut.be</t>
  </si>
  <si>
    <t>Product Strategist</t>
  </si>
  <si>
    <t>https://www.linkedin.com/in/lynn-blanckaert-80a8b460</t>
  </si>
  <si>
    <t>BELLIMMO</t>
  </si>
  <si>
    <t>Noppen</t>
  </si>
  <si>
    <t>https://www.linkedin.com/in/ilse-noppen</t>
  </si>
  <si>
    <t>TrueNorthConsulting</t>
  </si>
  <si>
    <t>Career Fulfillment &amp; Leadership Coach</t>
  </si>
  <si>
    <t>https://www.linkedin.com/in/anthony-albers-bakker</t>
  </si>
  <si>
    <t>IMD International Search Group</t>
  </si>
  <si>
    <t>https://www.linkedin.com/in/anntwerp</t>
  </si>
  <si>
    <t>Anntwerp</t>
  </si>
  <si>
    <t>Freelance (Digital) MarCom Wizard</t>
  </si>
  <si>
    <t>Amanda</t>
  </si>
  <si>
    <t>Rush</t>
  </si>
  <si>
    <t>https://www.linkedin.com/in/rushdigitalmarketing</t>
  </si>
  <si>
    <t>Rush Digital Marketing</t>
  </si>
  <si>
    <t xml:space="preserve">CEO &amp; Founder </t>
  </si>
  <si>
    <t>Van der Mast</t>
  </si>
  <si>
    <t>https://www.linkedin.com/in/julie-van-der-mast-31470473</t>
  </si>
  <si>
    <t>Down to Businezz</t>
  </si>
  <si>
    <t>Profit First Professional ðŸ’°</t>
  </si>
  <si>
    <t>https://www.linkedin.com/in/florence-vandenbroucke-41ba441b6</t>
  </si>
  <si>
    <t>Capgemini</t>
  </si>
  <si>
    <t>Functional Analyst</t>
  </si>
  <si>
    <t>Diederik</t>
  </si>
  <si>
    <t>Gees</t>
  </si>
  <si>
    <t>https://www.linkedin.com/in/diederikgees</t>
  </si>
  <si>
    <t>diederikgees@gmail.com</t>
  </si>
  <si>
    <t>hukaroi</t>
  </si>
  <si>
    <t>Business Manager</t>
  </si>
  <si>
    <t>Sean</t>
  </si>
  <si>
    <t>Declerck</t>
  </si>
  <si>
    <t>https://www.linkedin.com/in/seandeclerck</t>
  </si>
  <si>
    <t>Sean Declerck Photography</t>
  </si>
  <si>
    <t>Professioneel fotograaf</t>
  </si>
  <si>
    <t>https://www.linkedin.com/in/dupont-xavier</t>
  </si>
  <si>
    <t>Searching Health</t>
  </si>
  <si>
    <t>Health Coach</t>
  </si>
  <si>
    <t>Grison</t>
  </si>
  <si>
    <t>https://www.linkedin.com/in/sophiegrison</t>
  </si>
  <si>
    <t>InneRevolution</t>
  </si>
  <si>
    <t>Certified Leadership, Team &amp; Career Coach - Erkend Bemiddelaar in arbeidsrelaties</t>
  </si>
  <si>
    <t>Tijs</t>
  </si>
  <si>
    <t>Besieux, PhD</t>
  </si>
  <si>
    <t>https://www.linkedin.com/in/tijsbesieux</t>
  </si>
  <si>
    <t>&amp;samhoud</t>
  </si>
  <si>
    <t>Coucke</t>
  </si>
  <si>
    <t>https://www.linkedin.com/in/patrick-coucke</t>
  </si>
  <si>
    <t>TAZZARI EV Technology / Zero Emission Mobility</t>
  </si>
  <si>
    <t>Tazzari EV Official Dealer for Belgium</t>
  </si>
  <si>
    <t>Neil</t>
  </si>
  <si>
    <t>Wright</t>
  </si>
  <si>
    <t>https://www.linkedin.com/in/neilwrightbxl</t>
  </si>
  <si>
    <t>Track Record Global</t>
  </si>
  <si>
    <t>Finance Director</t>
  </si>
  <si>
    <t>https://www.linkedin.com/in/elineampe</t>
  </si>
  <si>
    <t>DL Chemicals</t>
  </si>
  <si>
    <t>SÃ©vÃ©rine</t>
  </si>
  <si>
    <t>Dermaux</t>
  </si>
  <si>
    <t>https://www.linkedin.com/in/s%C3%A9v%C3%A9rine-dermaux-45371b39</t>
  </si>
  <si>
    <t>e5.be</t>
  </si>
  <si>
    <t>Retail Sales Manager</t>
  </si>
  <si>
    <t>Jonkers</t>
  </si>
  <si>
    <t>https://www.linkedin.com/in/tomjhr</t>
  </si>
  <si>
    <t>Tomgekeerde Effect</t>
  </si>
  <si>
    <t>Freelance/ Interim HR Lead</t>
  </si>
  <si>
    <t>ðŸŽ¯ Benjamin</t>
  </si>
  <si>
    <t xml:space="preserve">Dewael </t>
  </si>
  <si>
    <t>https://www.linkedin.com/in/benjamin-dewael</t>
  </si>
  <si>
    <t>Balencio</t>
  </si>
  <si>
    <t>Head of Sales &amp; Marketing</t>
  </si>
  <si>
    <t>Azza</t>
  </si>
  <si>
    <t>Hedhili</t>
  </si>
  <si>
    <t>https://www.linkedin.com/in/azza-hedhili-81a41111b</t>
  </si>
  <si>
    <t>EO Data Center</t>
  </si>
  <si>
    <t>Business developer</t>
  </si>
  <si>
    <t>Celia</t>
  </si>
  <si>
    <t>Leonora</t>
  </si>
  <si>
    <t>https://www.linkedin.com/in/celia-leonora-475058115</t>
  </si>
  <si>
    <t>AGO Jobs &amp; HR</t>
  </si>
  <si>
    <t>https://www.linkedin.com/in/elinetalboom</t>
  </si>
  <si>
    <t>We Are Jane</t>
  </si>
  <si>
    <t>https://www.linkedin.com/in/murieluytterhaegen</t>
  </si>
  <si>
    <t>NTGent</t>
  </si>
  <si>
    <t>Onafhankelijk Bestuurder</t>
  </si>
  <si>
    <t>https://www.linkedin.com/in/chris-deleu-7b370b1</t>
  </si>
  <si>
    <t>Deleu Coaching</t>
  </si>
  <si>
    <t>Executive Coach &amp; HR Consultant</t>
  </si>
  <si>
    <t>Van Gasse</t>
  </si>
  <si>
    <t>https://www.linkedin.com/in/ritavangasse</t>
  </si>
  <si>
    <t>KBC Bank &amp; Verzekering</t>
  </si>
  <si>
    <t>Transformation program manager</t>
  </si>
  <si>
    <t>Kennedy</t>
  </si>
  <si>
    <t>https://www.linkedin.com/in/nick-kennedy-465360a</t>
  </si>
  <si>
    <t>Little Athletics Victoria</t>
  </si>
  <si>
    <t>Non Executive Director</t>
  </si>
  <si>
    <t>RapkeðŸ’œ</t>
  </si>
  <si>
    <t>https://www.linkedin.com/in/irisrapke</t>
  </si>
  <si>
    <t>BeLoveable</t>
  </si>
  <si>
    <t>Relatie- en intimiteitscoach</t>
  </si>
  <si>
    <t>ThÃ©o</t>
  </si>
  <si>
    <t>Villet</t>
  </si>
  <si>
    <t>https://www.linkedin.com/in/th%C3%A9o-villet-359a51139</t>
  </si>
  <si>
    <t>Callifly</t>
  </si>
  <si>
    <t>Valentine</t>
  </si>
  <si>
    <t>Gerard</t>
  </si>
  <si>
    <t>https://www.linkedin.com/in/gerardvalentine</t>
  </si>
  <si>
    <t>House Of Talents</t>
  </si>
  <si>
    <t>VP Office</t>
  </si>
  <si>
    <t>Van den Bergh</t>
  </si>
  <si>
    <t>https://www.linkedin.com/in/jelvdb</t>
  </si>
  <si>
    <t>Craftzing</t>
  </si>
  <si>
    <t>Mathieu</t>
  </si>
  <si>
    <t>Mylle</t>
  </si>
  <si>
    <t>https://www.linkedin.com/in/myllemathieu</t>
  </si>
  <si>
    <t>EY</t>
  </si>
  <si>
    <t>Senior Consultant Supply Chain and Operations</t>
  </si>
  <si>
    <t>Gaspard</t>
  </si>
  <si>
    <t>https://www.linkedin.com/in/gaspard-poelman</t>
  </si>
  <si>
    <t>Wallaeys</t>
  </si>
  <si>
    <t>https://www.linkedin.com/in/matthiaswallaeys</t>
  </si>
  <si>
    <t>Business Partner - Vennoot - Strategie</t>
  </si>
  <si>
    <t>Maartense</t>
  </si>
  <si>
    <t>https://www.linkedin.com/in/jjmaartense</t>
  </si>
  <si>
    <t>Gourmand Pastries</t>
  </si>
  <si>
    <t>Key Account Manager Retail BeNeFraLux a.i.</t>
  </si>
  <si>
    <t>Frydenlund</t>
  </si>
  <si>
    <t>https://www.linkedin.com/in/jan-frydenlund-0a9184</t>
  </si>
  <si>
    <t>Kontoor Brands, Inc.</t>
  </si>
  <si>
    <t>Vice President Supply Chain EMEA / Member of the Executive Leadership Team</t>
  </si>
  <si>
    <t>Elona</t>
  </si>
  <si>
    <t>https://www.linkedin.com/in/elona-de-clercq-b562bb143</t>
  </si>
  <si>
    <t>Serrebouw De Clercq</t>
  </si>
  <si>
    <t>Officemanager / boekhoudkundig medewerker</t>
  </si>
  <si>
    <t>Dejonckheere</t>
  </si>
  <si>
    <t>https://www.linkedin.com/in/juliedejonckheere</t>
  </si>
  <si>
    <t>BMW / MINI Dejonckheere Tournai</t>
  </si>
  <si>
    <t>Titeca</t>
  </si>
  <si>
    <t>https://www.linkedin.com/in/frederik-titeca</t>
  </si>
  <si>
    <t>accuraatt</t>
  </si>
  <si>
    <t>Moreau</t>
  </si>
  <si>
    <t>https://www.linkedin.com/in/frederik-moreau-2bbb3520a</t>
  </si>
  <si>
    <t>MIND8.be</t>
  </si>
  <si>
    <t>Bedrijfseigenaar</t>
  </si>
  <si>
    <t>Van Linden</t>
  </si>
  <si>
    <t>https://www.linkedin.com/in/lieven-van-linden-7866035</t>
  </si>
  <si>
    <t>Built For Endurance</t>
  </si>
  <si>
    <t>Founder &amp; Managing Partner</t>
  </si>
  <si>
    <t>Hollie</t>
  </si>
  <si>
    <t>Sykes</t>
  </si>
  <si>
    <t>https://www.linkedin.com/in/hollie-sykes</t>
  </si>
  <si>
    <t>Lead Forensics</t>
  </si>
  <si>
    <t>Marketing Campaign Manager</t>
  </si>
  <si>
    <t>Sergeant</t>
  </si>
  <si>
    <t>https://www.linkedin.com/in/sergeantstephanie</t>
  </si>
  <si>
    <t>Geninazzi</t>
  </si>
  <si>
    <t>https://www.linkedin.com/in/annelies-geninazzi-762134151</t>
  </si>
  <si>
    <t>X2O Badkamers</t>
  </si>
  <si>
    <t>Ooghe</t>
  </si>
  <si>
    <t>https://www.linkedin.com/in/petra-ooghe-5b5285a</t>
  </si>
  <si>
    <t>Project Officer Randstad RiseSmart</t>
  </si>
  <si>
    <t xml:space="preserve">Vlemincx </t>
  </si>
  <si>
    <t>https://www.linkedin.com/in/evevlemincx</t>
  </si>
  <si>
    <t>Stanford University Graduate School of Business</t>
  </si>
  <si>
    <t>Course Facilitator / Teaching Team (Contractor)</t>
  </si>
  <si>
    <t>Jean-FranÃ§ois</t>
  </si>
  <si>
    <t>Bodart</t>
  </si>
  <si>
    <t>https://www.linkedin.com/in/jeanfrancoisbodart</t>
  </si>
  <si>
    <t>Everybody Freelance</t>
  </si>
  <si>
    <t>Maxim</t>
  </si>
  <si>
    <t>https://www.linkedin.com/in/maxim-gilgemyn-095791b4</t>
  </si>
  <si>
    <t>Gilgemyn Recycling</t>
  </si>
  <si>
    <t>Operations</t>
  </si>
  <si>
    <t>Serneels</t>
  </si>
  <si>
    <t>https://www.linkedin.com/in/geertserneels1</t>
  </si>
  <si>
    <t>Case by Case</t>
  </si>
  <si>
    <t>Managing director &amp; Business coach</t>
  </si>
  <si>
    <t>Vanfleteren</t>
  </si>
  <si>
    <t>https://www.linkedin.com/in/julie-vanfleteren-89b1512</t>
  </si>
  <si>
    <t xml:space="preserve">Strategies and Leaders </t>
  </si>
  <si>
    <t>Consultant Strategisch HRM, talent- en leiderschapsontwikkeling</t>
  </si>
  <si>
    <t>Riadh</t>
  </si>
  <si>
    <t>https://www.linkedin.com/in/riadh-bahri-83676045</t>
  </si>
  <si>
    <t>VRT NWS</t>
  </si>
  <si>
    <t>Digital Host &amp; Anchor</t>
  </si>
  <si>
    <t>Bertrand</t>
  </si>
  <si>
    <t>https://www.linkedin.com/in/sambertrand</t>
  </si>
  <si>
    <t>traicie</t>
  </si>
  <si>
    <t>Account Executive Mid-market</t>
  </si>
  <si>
    <t>https://www.linkedin.com/in/anneliesberlaen</t>
  </si>
  <si>
    <t>Signpost</t>
  </si>
  <si>
    <t>HR Director Signpost Group</t>
  </si>
  <si>
    <t>LaleÃ±a</t>
  </si>
  <si>
    <t>https://www.linkedin.com/in/lalenaboeykens</t>
  </si>
  <si>
    <t>Brent</t>
  </si>
  <si>
    <t>https://www.linkedin.com/in/brentjansenpdm</t>
  </si>
  <si>
    <t>PDM | Industrial Excellence</t>
  </si>
  <si>
    <t xml:space="preserve">Community Builder | Corporate Recruiter </t>
  </si>
  <si>
    <t>https://www.linkedin.com/in/ingrid-haladyn-ba842b2a</t>
  </si>
  <si>
    <t>Guias</t>
  </si>
  <si>
    <t>Assessment Center Specialist</t>
  </si>
  <si>
    <t>https://www.linkedin.com/in/isabel-clabots-586285b5</t>
  </si>
  <si>
    <t>HR Manager at Marlux-Stradus nv, a CRH Company</t>
  </si>
  <si>
    <t>Olefs</t>
  </si>
  <si>
    <t>https://www.linkedin.com/in/gertolefs</t>
  </si>
  <si>
    <t>White Green Blue - Sustainable You</t>
  </si>
  <si>
    <t xml:space="preserve">Co-Founder and Managing Director </t>
  </si>
  <si>
    <t>https://www.linkedin.com/in/roselien-van-roy-b8a298195</t>
  </si>
  <si>
    <t>Puur Naturel</t>
  </si>
  <si>
    <t>Lifestyle | Huid | Dieet</t>
  </si>
  <si>
    <t>Jarno</t>
  </si>
  <si>
    <t>Broodcoorens</t>
  </si>
  <si>
    <t>https://www.linkedin.com/in/jarno-br</t>
  </si>
  <si>
    <t>Aikido Security</t>
  </si>
  <si>
    <t>Talent Acquisition Lead</t>
  </si>
  <si>
    <t>MÃ©lanie</t>
  </si>
  <si>
    <t>Bourdeau</t>
  </si>
  <si>
    <t>https://www.linkedin.com/in/m%C3%A9lanie-bourdeau</t>
  </si>
  <si>
    <t>Ichinyo</t>
  </si>
  <si>
    <t xml:space="preserve">Integratieve Therapeut | Transformationeel leiderschap | Wellness Jedi met een Knipoog </t>
  </si>
  <si>
    <t>Lemmens</t>
  </si>
  <si>
    <t>https://www.linkedin.com/in/hildelemmens</t>
  </si>
  <si>
    <t>XpertINtalent BV</t>
  </si>
  <si>
    <t>Freelancer HR</t>
  </si>
  <si>
    <t>https://www.linkedin.com/in/stefaanvandroogenbroeck</t>
  </si>
  <si>
    <t xml:space="preserve">Multi-Value </t>
  </si>
  <si>
    <t>Group CEO</t>
  </si>
  <si>
    <t>AriÃ«n</t>
  </si>
  <si>
    <t>https://www.linkedin.com/in/jos-ari%C3%ABn-3ab964185</t>
  </si>
  <si>
    <t>Crelan</t>
  </si>
  <si>
    <t>Expert Learning &amp; Development Net Noord</t>
  </si>
  <si>
    <t>https://www.linkedin.com/in/craig-soenen</t>
  </si>
  <si>
    <t>Made Design &amp; Innovation</t>
  </si>
  <si>
    <t>Vic</t>
  </si>
  <si>
    <t>Van Geele</t>
  </si>
  <si>
    <t>https://www.linkedin.com/in/vic-van-geele-0617493</t>
  </si>
  <si>
    <t>Veepee</t>
  </si>
  <si>
    <t>HR Director North (Benelux, DE, CH)  &amp;  Group Culture&amp;Engagement Director</t>
  </si>
  <si>
    <t>Rombaut</t>
  </si>
  <si>
    <t>https://www.linkedin.com/in/hilde-rombaut-525024176</t>
  </si>
  <si>
    <t>British American Tobacco</t>
  </si>
  <si>
    <t>Supply Chain Manager</t>
  </si>
  <si>
    <t>Wentink</t>
  </si>
  <si>
    <t>https://www.linkedin.com/in/marleen-wentink</t>
  </si>
  <si>
    <t>Ariad</t>
  </si>
  <si>
    <t xml:space="preserve">Senior Talent Consultant &amp; HR </t>
  </si>
  <si>
    <t>https://www.linkedin.com/in/marleen-ransbotyn-43515a3</t>
  </si>
  <si>
    <t>CRH Structural Concrete Belgium</t>
  </si>
  <si>
    <t>https://www.linkedin.com/in/sarahvermeersch</t>
  </si>
  <si>
    <t>Sobinco</t>
  </si>
  <si>
    <t>HRO Director</t>
  </si>
  <si>
    <t>Van Wely</t>
  </si>
  <si>
    <t>https://www.linkedin.com/in/philip-van-wely-2482a71</t>
  </si>
  <si>
    <t>Cross International</t>
  </si>
  <si>
    <t>Principal Consultant</t>
  </si>
  <si>
    <t>De Hert</t>
  </si>
  <si>
    <t>https://www.linkedin.com/in/vera-de-hert-1ab8172b</t>
  </si>
  <si>
    <t>POP Consult &amp; Coaching en Baskuul-coaching</t>
  </si>
  <si>
    <t>Erkende reÃ¯ntegratiecoach voor het Terug-naar-werkfonds RIZIV</t>
  </si>
  <si>
    <t>Floris</t>
  </si>
  <si>
    <t>Kramers</t>
  </si>
  <si>
    <t>https://www.linkedin.com/in/floris-kramers-416872</t>
  </si>
  <si>
    <t xml:space="preserve">HR director - Precast cluster </t>
  </si>
  <si>
    <t>Slijper</t>
  </si>
  <si>
    <t>https://www.linkedin.com/in/annelies-slijper-71982410</t>
  </si>
  <si>
    <t>People &amp; Change</t>
  </si>
  <si>
    <t>Yassine</t>
  </si>
  <si>
    <t>Asabdoun</t>
  </si>
  <si>
    <t>https://www.linkedin.com/in/yassine-asabdoun</t>
  </si>
  <si>
    <t>Talenco</t>
  </si>
  <si>
    <t>ð—›ð—¥ ð—Ÿð—²ð—®ð—±</t>
  </si>
  <si>
    <t>Toon</t>
  </si>
  <si>
    <t>Huls</t>
  </si>
  <si>
    <t>https://www.linkedin.com/in/toon-huls</t>
  </si>
  <si>
    <t>Business Unit Manager / Training Advisor</t>
  </si>
  <si>
    <t>Danielle</t>
  </si>
  <si>
    <t>Keller</t>
  </si>
  <si>
    <t>https://www.linkedin.com/in/danielle-keller-67751995</t>
  </si>
  <si>
    <t>de Graaf</t>
  </si>
  <si>
    <t>https://www.linkedin.com/in/robin-de-graaf-77a84352</t>
  </si>
  <si>
    <t>Assessments &amp; Events Manager</t>
  </si>
  <si>
    <t>Reynders</t>
  </si>
  <si>
    <t>https://www.linkedin.com/in/rudi-reynders</t>
  </si>
  <si>
    <t>Tenneco</t>
  </si>
  <si>
    <t>VP HR Global Ride Control</t>
  </si>
  <si>
    <t>KÃ¶hne</t>
  </si>
  <si>
    <t>https://www.linkedin.com/in/kohnes</t>
  </si>
  <si>
    <t>TRACTEBEL</t>
  </si>
  <si>
    <t>Ivanka</t>
  </si>
  <si>
    <t>https://www.linkedin.com/in/ivanka-meuleman</t>
  </si>
  <si>
    <t>TVH</t>
  </si>
  <si>
    <t>Employee Happiness Advisor</t>
  </si>
  <si>
    <t>De Pesseroey</t>
  </si>
  <si>
    <t>https://www.linkedin.com/in/petradepesseroey</t>
  </si>
  <si>
    <t>petra.de.pesseroey@telenet.be</t>
  </si>
  <si>
    <t>Eventmanager vormingen en studiedagen KdG Academy</t>
  </si>
  <si>
    <t>Hanappe</t>
  </si>
  <si>
    <t>https://www.linkedin.com/in/ans-hanappe</t>
  </si>
  <si>
    <t>Baeke</t>
  </si>
  <si>
    <t>https://www.linkedin.com/in/magalie-baeke-33097a28</t>
  </si>
  <si>
    <t>Lo-Finance bvba</t>
  </si>
  <si>
    <t>Commercieel medewerker</t>
  </si>
  <si>
    <t>Gwen</t>
  </si>
  <si>
    <t>Fontenoy</t>
  </si>
  <si>
    <t>https://www.linkedin.com/in/gwenfontenoy</t>
  </si>
  <si>
    <t>CoachingLife</t>
  </si>
  <si>
    <t>Elen</t>
  </si>
  <si>
    <t>https://www.linkedin.com/in/luc-elen-22217a</t>
  </si>
  <si>
    <t xml:space="preserve">zonder </t>
  </si>
  <si>
    <t>gepensioneerd</t>
  </si>
  <si>
    <t>Kjell</t>
  </si>
  <si>
    <t>https://www.linkedin.com/in/kjell-de-hondt-002a0773</t>
  </si>
  <si>
    <t>Miles Fysio</t>
  </si>
  <si>
    <t>Sportkinesitherapeut</t>
  </si>
  <si>
    <t>Violette</t>
  </si>
  <si>
    <t>Deraes</t>
  </si>
  <si>
    <t>https://www.linkedin.com/in/violettederaes</t>
  </si>
  <si>
    <t>Arteco NV</t>
  </si>
  <si>
    <t>HR &amp; Payroll Officer</t>
  </si>
  <si>
    <t>Wyffels</t>
  </si>
  <si>
    <t>https://www.linkedin.com/in/femkewyffels</t>
  </si>
  <si>
    <t>2beMind</t>
  </si>
  <si>
    <t>Marisa</t>
  </si>
  <si>
    <t>Hulsebosch - ten Hoonte</t>
  </si>
  <si>
    <t>https://www.linkedin.com/in/marisahulsebosch</t>
  </si>
  <si>
    <t>100% culture proof</t>
  </si>
  <si>
    <t>Coach en Procesondersteuner | De krachten bundelen en gezamelijk ambities realiseren</t>
  </si>
  <si>
    <t>De Mil</t>
  </si>
  <si>
    <t>https://www.linkedin.com/in/pieter-demil</t>
  </si>
  <si>
    <t>The Safety Culture Company</t>
  </si>
  <si>
    <t>CEO The Safety Culture Company</t>
  </si>
  <si>
    <t>https://www.linkedin.com/in/sandra-de-clercq-46055943</t>
  </si>
  <si>
    <t>bpostgroup</t>
  </si>
  <si>
    <t>Vertongen</t>
  </si>
  <si>
    <t>https://www.linkedin.com/in/joerivertongen</t>
  </si>
  <si>
    <t>Cross Border Talents</t>
  </si>
  <si>
    <t>Global Talent Advisor</t>
  </si>
  <si>
    <t>Kiekens</t>
  </si>
  <si>
    <t>https://www.linkedin.com/in/jessykiekens</t>
  </si>
  <si>
    <t>Leieborg</t>
  </si>
  <si>
    <t>Maatschappelijk werker</t>
  </si>
  <si>
    <t>Eli David</t>
  </si>
  <si>
    <t>Ix</t>
  </si>
  <si>
    <t>https://www.linkedin.com/in/eli-david-i-402612206</t>
  </si>
  <si>
    <t>Self Employed (HRM/HRD/HRBP)</t>
  </si>
  <si>
    <t>Freelance: HRM / HRD / HRBP</t>
  </si>
  <si>
    <t>Naessens â€¢ Mindset/HSP Coach en Personal Trainer</t>
  </si>
  <si>
    <t>https://www.linkedin.com/in/lien-naessens-coach</t>
  </si>
  <si>
    <t>lien@spiritbylien.be</t>
  </si>
  <si>
    <t>Spirit by Lien â ‚Coach</t>
  </si>
  <si>
    <t>Mindset Coach &amp; Personal Trainer</t>
  </si>
  <si>
    <t>Matthieu</t>
  </si>
  <si>
    <t>Van Langenhove</t>
  </si>
  <si>
    <t>https://www.linkedin.com/in/matthieuvanlangenhove</t>
  </si>
  <si>
    <t>self employed</t>
  </si>
  <si>
    <t>Information Technology Specialist</t>
  </si>
  <si>
    <t>Mark Shane</t>
  </si>
  <si>
    <t>Leisegang</t>
  </si>
  <si>
    <t>https://www.linkedin.com/in/mark-leisegang</t>
  </si>
  <si>
    <t>Insights</t>
  </si>
  <si>
    <t>Practice Lead - Education</t>
  </si>
  <si>
    <t>Verbiest âœ”</t>
  </si>
  <si>
    <t>https://www.linkedin.com/in/michelverbiest</t>
  </si>
  <si>
    <t>Universem</t>
  </si>
  <si>
    <t>Client Service Lead @ Universem</t>
  </si>
  <si>
    <t>https://www.linkedin.com/in/laura-alexander-9a4b0010</t>
  </si>
  <si>
    <t>Senior Consultant at FENIX Consulting | Powered by People</t>
  </si>
  <si>
    <t>Van Mellaert</t>
  </si>
  <si>
    <t>https://www.linkedin.com/in/lucvanmellaert</t>
  </si>
  <si>
    <t>Korian Belgium</t>
  </si>
  <si>
    <t>CMO Marketing &amp; Communication director</t>
  </si>
  <si>
    <t>https://www.linkedin.com/in/driesreynders</t>
  </si>
  <si>
    <t>eqip</t>
  </si>
  <si>
    <t>Co-founder eqip &amp; employer brand expert</t>
  </si>
  <si>
    <t>Laika</t>
  </si>
  <si>
    <t>Lievens</t>
  </si>
  <si>
    <t>https://www.linkedin.com/in/laika-lievens</t>
  </si>
  <si>
    <t>Javi</t>
  </si>
  <si>
    <t>Cuadra</t>
  </si>
  <si>
    <t>https://www.linkedin.com/in/javicuadra</t>
  </si>
  <si>
    <t>Talent &amp; Recruitment Director</t>
  </si>
  <si>
    <t>Fearghal</t>
  </si>
  <si>
    <t>McKiernan</t>
  </si>
  <si>
    <t>https://www.linkedin.com/in/fearghal-m-63402657</t>
  </si>
  <si>
    <t>HubSpot</t>
  </si>
  <si>
    <t>Senior Account Executive (L4) driving digital growth with HubSpot in Nordics.</t>
  </si>
  <si>
    <t>Joostens</t>
  </si>
  <si>
    <t>https://www.linkedin.com/in/elke-joostens-423891109</t>
  </si>
  <si>
    <t>Leersteuncentrum AntwerpenPlus</t>
  </si>
  <si>
    <t xml:space="preserve">Leerondersteuner </t>
  </si>
  <si>
    <t>Wyckmans</t>
  </si>
  <si>
    <t>https://www.linkedin.com/in/erika-wyckmans</t>
  </si>
  <si>
    <t>The house of change</t>
  </si>
  <si>
    <t>Managing Director &amp; Transformation Architect</t>
  </si>
  <si>
    <t>Van Holsbeeck</t>
  </si>
  <si>
    <t>https://www.linkedin.com/in/nick-van-holsbeeck-ba54a882</t>
  </si>
  <si>
    <t>DPG Media BelgiÃ«</t>
  </si>
  <si>
    <t>Digital Developer</t>
  </si>
  <si>
    <t>Philippe R.</t>
  </si>
  <si>
    <t>Declercq, MCC</t>
  </si>
  <si>
    <t>https://www.linkedin.com/in/prdeclercq</t>
  </si>
  <si>
    <t>Pi-coach.pro : Programme International de Coaching Professionnel</t>
  </si>
  <si>
    <t>Partenaire de  PI-coach.PRO</t>
  </si>
  <si>
    <t>https://www.linkedin.com/in/stevencuypers</t>
  </si>
  <si>
    <t>Cox Automotive Inc.</t>
  </si>
  <si>
    <t>Head of Product - FleetMaster</t>
  </si>
  <si>
    <t>https://www.linkedin.com/in/walter-klein-b2011234</t>
  </si>
  <si>
    <t>Bikerunlab</t>
  </si>
  <si>
    <t>fietspositie # Fiets analyse # loopanalyse</t>
  </si>
  <si>
    <t>Sorgeloos</t>
  </si>
  <si>
    <t>https://www.linkedin.com/in/katrien-sorgeloos-26861b6</t>
  </si>
  <si>
    <t>Katrien Sorgeloos</t>
  </si>
  <si>
    <t>Gecertificeerd coach voor organisaties &amp; leiders</t>
  </si>
  <si>
    <t>https://www.linkedin.com/in/kim-de-bondt-23b3784</t>
  </si>
  <si>
    <t>EG nv/sa</t>
  </si>
  <si>
    <t>Culture &amp; People Manager</t>
  </si>
  <si>
    <t>Demets</t>
  </si>
  <si>
    <t>https://www.linkedin.com/in/lisa-demets-60930568</t>
  </si>
  <si>
    <t>Embo</t>
  </si>
  <si>
    <t>https://www.linkedin.com/in/karolienembo</t>
  </si>
  <si>
    <t>Ardeo</t>
  </si>
  <si>
    <t>Co-founder Ardeo</t>
  </si>
  <si>
    <t>https://www.linkedin.com/in/bernhard-raeymaekers-42aaa1b</t>
  </si>
  <si>
    <t>Siddhartha</t>
  </si>
  <si>
    <t>Learning And Development Specialist</t>
  </si>
  <si>
    <t>Van Weverberg</t>
  </si>
  <si>
    <t>https://www.linkedin.com/in/jan-van-weverberg</t>
  </si>
  <si>
    <t>Senior Consultant Assessment &amp; Development</t>
  </si>
  <si>
    <t>https://www.linkedin.com/in/rudi-das-977690</t>
  </si>
  <si>
    <t>HR Lead/Consultant a.i. (part-time)</t>
  </si>
  <si>
    <t>Verreyt</t>
  </si>
  <si>
    <t>https://www.linkedin.com/in/inge-verreyt-73927619a</t>
  </si>
  <si>
    <t>Villa Vita bvba.</t>
  </si>
  <si>
    <t>Kinesitherapeut - Bestuurder</t>
  </si>
  <si>
    <t>MAGALI</t>
  </si>
  <si>
    <t>Mommens</t>
  </si>
  <si>
    <t>https://www.linkedin.com/in/magali-mommens</t>
  </si>
  <si>
    <t>Oscar Romero College</t>
  </si>
  <si>
    <t>LIO - Leerkracht in opleiding</t>
  </si>
  <si>
    <t>Peire</t>
  </si>
  <si>
    <t>https://www.linkedin.com/in/tompeire</t>
  </si>
  <si>
    <t>Atomyx.io</t>
  </si>
  <si>
    <t>Chief Evangelist</t>
  </si>
  <si>
    <t>De Coninck, ir.</t>
  </si>
  <si>
    <t>https://www.linkedin.com/in/michel-de-coninck-ir</t>
  </si>
  <si>
    <t>michel@inconel-consulting.be</t>
  </si>
  <si>
    <t>Inconel Consulting</t>
  </si>
  <si>
    <t>Management Consultancy and Interim Management</t>
  </si>
  <si>
    <t>Seth</t>
  </si>
  <si>
    <t>Maenen</t>
  </si>
  <si>
    <t>https://www.linkedin.com/in/seth-maenen-4443711</t>
  </si>
  <si>
    <t>Antwerp Management School</t>
  </si>
  <si>
    <t>Academic Director Master Class Organizational (Re-)-Design</t>
  </si>
  <si>
    <t>Vrommant</t>
  </si>
  <si>
    <t>https://www.linkedin.com/in/maudvrommant</t>
  </si>
  <si>
    <t>Www.argousia.com</t>
  </si>
  <si>
    <t>Freelance HR-Manager-Mentor|Coach(PCC)</t>
  </si>
  <si>
    <t>https://www.linkedin.com/in/karenmeuleman</t>
  </si>
  <si>
    <t>Four Pees</t>
  </si>
  <si>
    <t>Finance and Administration</t>
  </si>
  <si>
    <t>https://www.linkedin.com/in/marijkeleys</t>
  </si>
  <si>
    <t>Praktijk De Kering</t>
  </si>
  <si>
    <t>Mede-oprichter- Psychotherapeut</t>
  </si>
  <si>
    <t>https://www.linkedin.com/in/gwen-de-bruyne-1294a616</t>
  </si>
  <si>
    <t>Vitaz</t>
  </si>
  <si>
    <t>Manager patiÃ«ntenadministratie en facturatie</t>
  </si>
  <si>
    <t>Van de Velden</t>
  </si>
  <si>
    <t>https://www.linkedin.com/in/nick-van-de-velden</t>
  </si>
  <si>
    <t>Mediahuis nv</t>
  </si>
  <si>
    <t>QA Automation Lead</t>
  </si>
  <si>
    <t>Dendievel</t>
  </si>
  <si>
    <t>https://www.linkedin.com/in/astriddendievel</t>
  </si>
  <si>
    <t>Communications Manager - Steel Wire Solutions</t>
  </si>
  <si>
    <t>Penneman</t>
  </si>
  <si>
    <t>https://www.linkedin.com/in/koen-penneman-51122810</t>
  </si>
  <si>
    <t>CHENEXT Technologies</t>
  </si>
  <si>
    <t>Saterdag</t>
  </si>
  <si>
    <t>https://www.linkedin.com/in/riasaterdag</t>
  </si>
  <si>
    <t>Riactivate. https://riactivate.com/</t>
  </si>
  <si>
    <t>Facilitator, inspirator en coach</t>
  </si>
  <si>
    <t>Herremans</t>
  </si>
  <si>
    <t>https://www.linkedin.com/in/kelly-herremans-51a76741</t>
  </si>
  <si>
    <t>FOD Werkgelegenheid, Arbeid en Sociaal Overleg</t>
  </si>
  <si>
    <t>Cel sociale fraude - Arbeidsinspecteur      deskundige sociale wetgeving</t>
  </si>
  <si>
    <t>Smetryns</t>
  </si>
  <si>
    <t>https://www.linkedin.com/in/smetrynsannelies</t>
  </si>
  <si>
    <t>PointHR_be</t>
  </si>
  <si>
    <t>https://www.linkedin.com/in/kristien-van-nieuwenhove</t>
  </si>
  <si>
    <t xml:space="preserve">Simply Grow </t>
  </si>
  <si>
    <t>HR-expert</t>
  </si>
  <si>
    <t>Eeckhoudt</t>
  </si>
  <si>
    <t>https://www.linkedin.com/in/karolien-eeckhoudt-2b462454</t>
  </si>
  <si>
    <t>Vialegis - Legal Staffing Solutions</t>
  </si>
  <si>
    <t>Legal Recruitment Partner | Vialegis | Social Law | HR |</t>
  </si>
  <si>
    <t>https://www.linkedin.com/in/woutersanne</t>
  </si>
  <si>
    <t>MÃ¶lnlycke Health Care</t>
  </si>
  <si>
    <t>Regional HR Director - People Partner Wound Care EMEA</t>
  </si>
  <si>
    <t>Santy</t>
  </si>
  <si>
    <t>https://www.linkedin.com/in/katrien-santy-275936178</t>
  </si>
  <si>
    <t>Zorgband Leie en Schelde - WzC Lemberge</t>
  </si>
  <si>
    <t>Directeur Zorg</t>
  </si>
  <si>
    <t>Lucie</t>
  </si>
  <si>
    <t>Wachtelaer</t>
  </si>
  <si>
    <t>https://www.linkedin.com/in/luciewachtelaer</t>
  </si>
  <si>
    <t>NextStep coaching</t>
  </si>
  <si>
    <t>Loopbaancoach en outplacement</t>
  </si>
  <si>
    <t>Schul</t>
  </si>
  <si>
    <t>https://www.linkedin.com/in/tom-schul-2517a322</t>
  </si>
  <si>
    <t>TS Consult vof</t>
  </si>
  <si>
    <t>Freelance Payroll specialist / HR Generalist</t>
  </si>
  <si>
    <t>Ruud</t>
  </si>
  <si>
    <t>van Klooster</t>
  </si>
  <si>
    <t>https://www.linkedin.com/in/ruud-van-klooster-b156b3b</t>
  </si>
  <si>
    <t>Zelfstandig</t>
  </si>
  <si>
    <t>Trainer/coach commerciele vaardigheden FMCG</t>
  </si>
  <si>
    <t>CÃ©line</t>
  </si>
  <si>
    <t>Woltman</t>
  </si>
  <si>
    <t>https://www.linkedin.com/in/celine-woltman</t>
  </si>
  <si>
    <t>https://www.linkedin.com/in/petra-vercruysse-7073846</t>
  </si>
  <si>
    <t>Groep Ubuntu</t>
  </si>
  <si>
    <t>Algemeen manager - gedelegeerd bestuurder</t>
  </si>
  <si>
    <t>Van der Vloedt</t>
  </si>
  <si>
    <t>https://www.linkedin.com/in/mariekevandervloedt</t>
  </si>
  <si>
    <t>SAM, steunpunt Mens en Samenleving</t>
  </si>
  <si>
    <t>Verantwoordelijke medewerkersbeleid</t>
  </si>
  <si>
    <t>Geleyn</t>
  </si>
  <si>
    <t>https://www.linkedin.com/in/jeroengeleyn</t>
  </si>
  <si>
    <t>https://www.linkedin.com/in/nico-francis-58850b6</t>
  </si>
  <si>
    <t>Inside Cash</t>
  </si>
  <si>
    <t>Cyriana</t>
  </si>
  <si>
    <t>Keppens</t>
  </si>
  <si>
    <t>https://www.linkedin.com/in/cyrianakeppens</t>
  </si>
  <si>
    <t>Stad Dendermonde</t>
  </si>
  <si>
    <t>Beleidsmedewerker HRM</t>
  </si>
  <si>
    <t>Lauwereys</t>
  </si>
  <si>
    <t>https://www.linkedin.com/in/jeroenlauwereysbakkerelkhuizen</t>
  </si>
  <si>
    <t xml:space="preserve">Health2Work BelgiÃ« </t>
  </si>
  <si>
    <t>Ergonomisch Adviseur</t>
  </si>
  <si>
    <t>Wastijn</t>
  </si>
  <si>
    <t>https://www.linkedin.com/in/karen-wastijn-a0051653</t>
  </si>
  <si>
    <t>Odisee</t>
  </si>
  <si>
    <t>Van Belleghem</t>
  </si>
  <si>
    <t>https://www.linkedin.com/in/iris-van-belleghem-a3616144</t>
  </si>
  <si>
    <t>Sideline Coaching</t>
  </si>
  <si>
    <t>Coach &amp; Freelance HR Consultant</t>
  </si>
  <si>
    <t>Polders</t>
  </si>
  <si>
    <t>https://www.linkedin.com/in/elke-polders-15b064127</t>
  </si>
  <si>
    <t>NITTO BELGIUM NV</t>
  </si>
  <si>
    <t>Learning and Development Specialist</t>
  </si>
  <si>
    <t>https://www.linkedin.com/in/eva-declercq</t>
  </si>
  <si>
    <t>Business Coach</t>
  </si>
  <si>
    <t>DorothÃ©e</t>
  </si>
  <si>
    <t>Laire</t>
  </si>
  <si>
    <t>https://www.linkedin.com/in/doroth%C3%A9e-laire</t>
  </si>
  <si>
    <t>Associate Partner, Account responsable for Services &amp; Retail</t>
  </si>
  <si>
    <t>Buyck</t>
  </si>
  <si>
    <t>https://www.linkedin.com/in/bart-buyck-32181142</t>
  </si>
  <si>
    <t>Grando Keukens BelgiÃ«</t>
  </si>
  <si>
    <t>Directeur Projecten BelgiÃ« &amp; Luxembourg</t>
  </si>
  <si>
    <t>Maryam</t>
  </si>
  <si>
    <t>Basir</t>
  </si>
  <si>
    <t>https://www.linkedin.com/in/maryam-basir-b1077263</t>
  </si>
  <si>
    <t>DiÃ«tistenpratijk Dieet Op Maat</t>
  </si>
  <si>
    <t>Eigenaar &amp; diÃ«tst</t>
  </si>
  <si>
    <t>melanie</t>
  </si>
  <si>
    <t>calle</t>
  </si>
  <si>
    <t>https://www.linkedin.com/in/melanie-calle-6a241a1ba</t>
  </si>
  <si>
    <t>Sr. Manager Talent Development</t>
  </si>
  <si>
    <t>https://www.linkedin.com/in/natalie-melotte-abb3791</t>
  </si>
  <si>
    <t>Toyota Tsusho Europe</t>
  </si>
  <si>
    <t>Steff</t>
  </si>
  <si>
    <t>Peeters  âš¡ï¸</t>
  </si>
  <si>
    <t>https://www.linkedin.com/in/steffpeeters</t>
  </si>
  <si>
    <t>steff.peeters@aertssen.be</t>
  </si>
  <si>
    <t>Marketing &amp; Brand Specialist</t>
  </si>
  <si>
    <t>Claude</t>
  </si>
  <si>
    <t>Chielens</t>
  </si>
  <si>
    <t>https://www.linkedin.com/in/claudechielens</t>
  </si>
  <si>
    <t>POSTVE...Positivity as leverage!</t>
  </si>
  <si>
    <t>Vereycken</t>
  </si>
  <si>
    <t>https://www.linkedin.com/in/nathalievereycken</t>
  </si>
  <si>
    <t>Talent Expert</t>
  </si>
  <si>
    <t xml:space="preserve">Trainer/Coach werving en selectie voor KMO's en uitzendorganisaties - Freelance Recruiter </t>
  </si>
  <si>
    <t>Nauwelaerts</t>
  </si>
  <si>
    <t>https://www.linkedin.com/in/sofie-nauwelaerts-coach-bjartan</t>
  </si>
  <si>
    <t>Het Coachingatelier</t>
  </si>
  <si>
    <t>Cannoot</t>
  </si>
  <si>
    <t>https://www.linkedin.com/in/anneliescannoot</t>
  </si>
  <si>
    <t>Rent-your-recruiter</t>
  </si>
  <si>
    <t>Freelance Recruiter</t>
  </si>
  <si>
    <t>Dujardin</t>
  </si>
  <si>
    <t>https://www.linkedin.com/in/mathiasdujardin</t>
  </si>
  <si>
    <t>MoneyOak</t>
  </si>
  <si>
    <t>Head of Sales</t>
  </si>
  <si>
    <t>Roebben</t>
  </si>
  <si>
    <t>https://www.linkedin.com/in/greetroebben</t>
  </si>
  <si>
    <t>RBBN Training &amp; Advies</t>
  </si>
  <si>
    <t xml:space="preserve"> -</t>
  </si>
  <si>
    <t>Marielle</t>
  </si>
  <si>
    <t>MonÃ©</t>
  </si>
  <si>
    <t>https://www.linkedin.com/in/marielle-m-6824371b1</t>
  </si>
  <si>
    <t>indÃ©pendant</t>
  </si>
  <si>
    <t>Guggenheim</t>
  </si>
  <si>
    <t>https://www.linkedin.com/in/karenguggenheim</t>
  </si>
  <si>
    <t>WOHASUÂ® &amp; The World Happiness Summit</t>
  </si>
  <si>
    <t>Chief Executive Officer &amp; Founder</t>
  </si>
  <si>
    <t>https://www.linkedin.com/in/jessica-simons-654840105</t>
  </si>
  <si>
    <t>Normec Foodcare</t>
  </si>
  <si>
    <t>Sales assistent</t>
  </si>
  <si>
    <t>FrÃ©dÃ©ric</t>
  </si>
  <si>
    <t>Vandecasserie</t>
  </si>
  <si>
    <t>https://www.linkedin.com/in/fr%C3%A9d%C3%A9ric-vandecasserie-3422184</t>
  </si>
  <si>
    <t>Ben Stassen - Un Pixar Ã  la belge</t>
  </si>
  <si>
    <t>Author</t>
  </si>
  <si>
    <t>https://www.linkedin.com/in/sophiedemeyer</t>
  </si>
  <si>
    <t>VDAB</t>
  </si>
  <si>
    <t>Bemiddelaar sector zorg en onderwijs</t>
  </si>
  <si>
    <t>De Jonghe</t>
  </si>
  <si>
    <t>https://www.linkedin.com/in/jurgen-de-jonghe-549ab82</t>
  </si>
  <si>
    <t>Portfolio Manager Group/Data</t>
  </si>
  <si>
    <t>Westerink</t>
  </si>
  <si>
    <t>https://www.linkedin.com/in/karolien-westerink</t>
  </si>
  <si>
    <t>https://www.linkedin.com/in/kimjoos-isolatiespecialist-ursa</t>
  </si>
  <si>
    <t>URSA</t>
  </si>
  <si>
    <t xml:space="preserve">B2B Sales Regiomanager West URSA Benelux | Duurzame isolatiespecialist | #mineralewol #glaswol #XPS </t>
  </si>
  <si>
    <t>https://www.linkedin.com/in/frederik-daneels</t>
  </si>
  <si>
    <t>Connexi</t>
  </si>
  <si>
    <t>Organizational Development Specialist</t>
  </si>
  <si>
    <t>Gardeyn</t>
  </si>
  <si>
    <t>https://www.linkedin.com/in/bartgardeyn</t>
  </si>
  <si>
    <t>Business Markers</t>
  </si>
  <si>
    <t>Partner - Expert in Sales &amp; Leadership</t>
  </si>
  <si>
    <t>https://www.linkedin.com/in/lucdekeyser</t>
  </si>
  <si>
    <t>Mentor and Men</t>
  </si>
  <si>
    <t>Bos</t>
  </si>
  <si>
    <t>https://www.linkedin.com/in/liesbeth-bos-2811932</t>
  </si>
  <si>
    <t>Ypto</t>
  </si>
  <si>
    <t xml:space="preserve">Teamlead Learning &amp; Development </t>
  </si>
  <si>
    <t>Triest</t>
  </si>
  <si>
    <t>https://www.linkedin.com/in/egon-triest-57ba187</t>
  </si>
  <si>
    <t>Neoteric</t>
  </si>
  <si>
    <t>Geerinckx</t>
  </si>
  <si>
    <t>https://www.linkedin.com/in/cindy-geerinckx-781362193</t>
  </si>
  <si>
    <t>Accelera by Cummins</t>
  </si>
  <si>
    <t>Schoofs</t>
  </si>
  <si>
    <t>https://www.linkedin.com/in/ilse-schoofs-9006a25</t>
  </si>
  <si>
    <t>Digitaal Vlaanderen</t>
  </si>
  <si>
    <t>Human Resources Business Partner</t>
  </si>
  <si>
    <t>https://www.linkedin.com/in/bertdsmet</t>
  </si>
  <si>
    <t>Gemeentebestuur Kuurne</t>
  </si>
  <si>
    <t>directeur Leven &amp; Welzijn</t>
  </si>
  <si>
    <t>https://www.linkedin.com/in/werner-van-loo</t>
  </si>
  <si>
    <t>Immo Liv'it</t>
  </si>
  <si>
    <t>BIV nr 517 .914 (stagiair-makelaar)</t>
  </si>
  <si>
    <t>https://www.linkedin.com/in/sarahendrickx</t>
  </si>
  <si>
    <t>Emac bv</t>
  </si>
  <si>
    <t>â­ï¸ People Partnerâ­ï¸ HR Partner â­ï¸ HR Connector â­ï¸ HRBP  â­ï¸ Talent Acquisition - Freelancer</t>
  </si>
  <si>
    <t>https://www.linkedin.com/in/carolientemmerman</t>
  </si>
  <si>
    <t>To the Point consulting</t>
  </si>
  <si>
    <t>Senior Human Resources Consultant</t>
  </si>
  <si>
    <t>Gerrit</t>
  </si>
  <si>
    <t>Sarens</t>
  </si>
  <si>
    <t>https://www.linkedin.com/in/gerritsarens</t>
  </si>
  <si>
    <t>Ambits</t>
  </si>
  <si>
    <t>Founder - co-CEO - Chief Inspiration Officer</t>
  </si>
  <si>
    <t>Barremaecker</t>
  </si>
  <si>
    <t>https://www.linkedin.com/in/celine-barremaecker-93619645</t>
  </si>
  <si>
    <t>Merkbaar</t>
  </si>
  <si>
    <t>Freelance marketeer &amp; 1:1 marketing coach | Head of Merkbaar</t>
  </si>
  <si>
    <t>Van Rooy</t>
  </si>
  <si>
    <t>https://www.linkedin.com/in/silke-van-rooy-0717886b</t>
  </si>
  <si>
    <t>Studio Fossiel</t>
  </si>
  <si>
    <t>Soen</t>
  </si>
  <si>
    <t>https://www.linkedin.com/in/maaike-soen-6264ab91</t>
  </si>
  <si>
    <t>Waste Solutions</t>
  </si>
  <si>
    <t>Van Beirendonck</t>
  </si>
  <si>
    <t>https://www.linkedin.com/in/charlotte-van-beirendonck-59957580</t>
  </si>
  <si>
    <t>Quintessence</t>
  </si>
  <si>
    <t xml:space="preserve">Senior Consultant - GM People &amp; Consulting </t>
  </si>
  <si>
    <t>Amber</t>
  </si>
  <si>
    <t>Dhert</t>
  </si>
  <si>
    <t>https://www.linkedin.com/in/amberdhert</t>
  </si>
  <si>
    <t>dhertamber@gmail.com</t>
  </si>
  <si>
    <t>Baldwin</t>
  </si>
  <si>
    <t>Agile Project Manager</t>
  </si>
  <si>
    <t>https://www.linkedin.com/in/bertstas</t>
  </si>
  <si>
    <t>bert.stas@telenet.be</t>
  </si>
  <si>
    <t>Randstad Enterprise</t>
  </si>
  <si>
    <t>Associate Senior Consultant - Career coach</t>
  </si>
  <si>
    <t>https://www.linkedin.com/in/petraneyt</t>
  </si>
  <si>
    <t>Organisatie-coach en architect</t>
  </si>
  <si>
    <t>https://www.linkedin.com/in/sarahjanssens</t>
  </si>
  <si>
    <t>Unlimitail</t>
  </si>
  <si>
    <t>Client Sales Manager</t>
  </si>
  <si>
    <t>https://www.linkedin.com/in/koen-vanhorenbeke-5594742</t>
  </si>
  <si>
    <t>Wereldhave Belgium</t>
  </si>
  <si>
    <t>Head of accounting</t>
  </si>
  <si>
    <t>https://www.linkedin.com/in/julie-hendrickx-9684811a5</t>
  </si>
  <si>
    <t>Femma</t>
  </si>
  <si>
    <t>Vanraes</t>
  </si>
  <si>
    <t>https://www.linkedin.com/in/bart-vanraes</t>
  </si>
  <si>
    <t>Fix The Firedoor</t>
  </si>
  <si>
    <t>Founder Fix The Firedoor</t>
  </si>
  <si>
    <t xml:space="preserve">De Groote-HOOFDRUIMTE </t>
  </si>
  <si>
    <t>https://www.linkedin.com/in/chris-de-groote-hoofdruimte-38408240</t>
  </si>
  <si>
    <t>hoofdruimte.chris@gmail.com</t>
  </si>
  <si>
    <t>HOOFDRUIMTE</t>
  </si>
  <si>
    <t>Blancquaert</t>
  </si>
  <si>
    <t>https://www.linkedin.com/in/sam-blancquaert-1190701</t>
  </si>
  <si>
    <t>samtaxlegalbridgebuilders@gmail.com</t>
  </si>
  <si>
    <t>Self-Study: adding selected legal topics to my skills: Environmental law, IP law and compliance</t>
  </si>
  <si>
    <t>Learning and Development</t>
  </si>
  <si>
    <t>Jellema</t>
  </si>
  <si>
    <t>https://www.linkedin.com/in/marlies-jellema-b7a6076</t>
  </si>
  <si>
    <t>Centrum voor werkgeluk</t>
  </si>
  <si>
    <t>Spreker, trainer en Begeleidingskundige</t>
  </si>
  <si>
    <t>https://www.linkedin.com/in/lindsay-987654321</t>
  </si>
  <si>
    <t>goossens.lindsay@gmail.com</t>
  </si>
  <si>
    <t>Stipt Polish Point</t>
  </si>
  <si>
    <t>Front Office Manager</t>
  </si>
  <si>
    <t>https://www.linkedin.com/in/stroobantskristof</t>
  </si>
  <si>
    <t>Weishaupt BeLux</t>
  </si>
  <si>
    <t>Schoefs</t>
  </si>
  <si>
    <t>https://www.linkedin.com/in/veerleschoefs</t>
  </si>
  <si>
    <t>Coach at Work - loopbaan - leiderschap - werkgeluk</t>
  </si>
  <si>
    <t>Loopbaanbegeleiding | Leiderschap | Werkgeluk</t>
  </si>
  <si>
    <t>Roef</t>
  </si>
  <si>
    <t>https://www.linkedin.com/in/jochenroef</t>
  </si>
  <si>
    <t>Traicie.com</t>
  </si>
  <si>
    <t>Founder traicie</t>
  </si>
  <si>
    <t>Gelorini</t>
  </si>
  <si>
    <t>https://www.linkedin.com/in/frederik-gelorini-b441a0142</t>
  </si>
  <si>
    <t>Familiezorg Oost-Vlaanderen</t>
  </si>
  <si>
    <t>Van Den Bosch</t>
  </si>
  <si>
    <t>https://www.linkedin.com/in/coach-paul-van-den-bosch</t>
  </si>
  <si>
    <t>Act Like A Coach</t>
  </si>
  <si>
    <t>Executive coach, topsportcoach, keynotespreker, auteur, zaakvoerder ASD Consult</t>
  </si>
  <si>
    <t xml:space="preserve">Bert </t>
  </si>
  <si>
    <t>Vandebuerie</t>
  </si>
  <si>
    <t>https://www.linkedin.com/in/bertvandebuerie</t>
  </si>
  <si>
    <t>Foundershub</t>
  </si>
  <si>
    <t>Domien</t>
  </si>
  <si>
    <t>Van den Meersschaut</t>
  </si>
  <si>
    <t>https://www.linkedin.com/in/domien-van-den-meersschaut</t>
  </si>
  <si>
    <t>KeyIT by codevid</t>
  </si>
  <si>
    <t>Product &amp; Sales Specialist</t>
  </si>
  <si>
    <t>Busard</t>
  </si>
  <si>
    <t>https://www.linkedin.com/in/didierbusard</t>
  </si>
  <si>
    <t>Signium</t>
  </si>
  <si>
    <t>Executive Partner</t>
  </si>
  <si>
    <t>De Keersmaeker</t>
  </si>
  <si>
    <t>https://www.linkedin.com/in/ronald-de-keersmaeker-71733825</t>
  </si>
  <si>
    <t>CorporateConnectionsÂ® | Netherlands &amp; Belgium</t>
  </si>
  <si>
    <t>chapter director GENT</t>
  </si>
  <si>
    <t>Jan Diyar</t>
  </si>
  <si>
    <t>Abdo</t>
  </si>
  <si>
    <t>https://www.linkedin.com/in/jan-diyar-abdo</t>
  </si>
  <si>
    <t>Digital Leader</t>
  </si>
  <si>
    <t>Inbound Business Accelerator</t>
  </si>
  <si>
    <t>Daelman</t>
  </si>
  <si>
    <t>https://www.linkedin.com/in/rebecca-daelman-321b7b1a4</t>
  </si>
  <si>
    <t>Business Accelerator</t>
  </si>
  <si>
    <t>Bouderqa</t>
  </si>
  <si>
    <t>https://www.linkedin.com/in/samir-bouderqa</t>
  </si>
  <si>
    <t>Corilus</t>
  </si>
  <si>
    <t>Digital Inbound Sales</t>
  </si>
  <si>
    <t>Selma</t>
  </si>
  <si>
    <t>Yaylagul</t>
  </si>
  <si>
    <t>https://www.linkedin.com/in/selma-yaylagul-782b7a140</t>
  </si>
  <si>
    <t>EssenSY</t>
  </si>
  <si>
    <t xml:space="preserve">Gemandateerd loopbaancentrum VDAB voor loopbaanbegeleidingen met loopbaancheques. </t>
  </si>
  <si>
    <t>Steveninck</t>
  </si>
  <si>
    <t>https://www.linkedin.com/in/paul-steveninck-48615b1a</t>
  </si>
  <si>
    <t>Blend Tea Belgium</t>
  </si>
  <si>
    <t>Ausloos</t>
  </si>
  <si>
    <t>https://www.linkedin.com/in/filip-ausloos-425b5840</t>
  </si>
  <si>
    <t>Deschacht</t>
  </si>
  <si>
    <t>Rao</t>
  </si>
  <si>
    <t>https://www.linkedin.com/in/nadia-rao-87469611</t>
  </si>
  <si>
    <t>NRS for Change</t>
  </si>
  <si>
    <t>International Business Coach &amp; Corporate Trainer for Executives and Lawyers at NRS for Change</t>
  </si>
  <si>
    <t>Koedood</t>
  </si>
  <si>
    <t>https://www.linkedin.com/in/sandra-koedood-300b46b</t>
  </si>
  <si>
    <t>Hart in Bedrijf</t>
  </si>
  <si>
    <t>Organisatie- leiderschap- en teamontwikkelaar</t>
  </si>
  <si>
    <t>Nachtergaele</t>
  </si>
  <si>
    <t>https://www.linkedin.com/in/sabrina-nachtergaele-24639a19</t>
  </si>
  <si>
    <t>Themalead Leiderschap in de zorg</t>
  </si>
  <si>
    <t>Couchard</t>
  </si>
  <si>
    <t>https://www.linkedin.com/in/laura-couchard</t>
  </si>
  <si>
    <t>Teamleader juristes dÃ©centralisÃ©s</t>
  </si>
  <si>
    <t>Musch</t>
  </si>
  <si>
    <t>https://www.linkedin.com/in/kelly-musch-4a23647a</t>
  </si>
  <si>
    <t>Ferm - vrouwennetwerk &amp; diensten</t>
  </si>
  <si>
    <t>Clustercoach</t>
  </si>
  <si>
    <t>Soubry</t>
  </si>
  <si>
    <t>https://www.linkedin.com/in/lucsoubry</t>
  </si>
  <si>
    <t>TUI</t>
  </si>
  <si>
    <t>Manager TUI Groups &amp; Incentives 3rd Party Agents &amp; TUI Fly</t>
  </si>
  <si>
    <t>Antje</t>
  </si>
  <si>
    <t>Bracke</t>
  </si>
  <si>
    <t>https://www.linkedin.com/in/antjebracke</t>
  </si>
  <si>
    <t>Van Gramberen</t>
  </si>
  <si>
    <t>https://www.linkedin.com/in/vangramberenmieke</t>
  </si>
  <si>
    <t>Taborgroep</t>
  </si>
  <si>
    <t>Netwerkdirecteur/Dagelijks bestuurder</t>
  </si>
  <si>
    <t>Lathouwers</t>
  </si>
  <si>
    <t>https://www.linkedin.com/in/ilselathouwers</t>
  </si>
  <si>
    <t>Ilse Lathouwers</t>
  </si>
  <si>
    <t>Ik breng rust en focus</t>
  </si>
  <si>
    <t>Karol</t>
  </si>
  <si>
    <t>Gheeraert</t>
  </si>
  <si>
    <t>https://www.linkedin.com/in/karolgheeraert</t>
  </si>
  <si>
    <t>Galapagos</t>
  </si>
  <si>
    <t>Legal Counsel a.i.</t>
  </si>
  <si>
    <t>https://www.linkedin.com/in/daisy-korthout-438b825</t>
  </si>
  <si>
    <t>SMT Belgium</t>
  </si>
  <si>
    <t>Head of HR Belux</t>
  </si>
  <si>
    <t>Lambrechts-NoÃ«l - MCC, Accredited Coach Supervisor</t>
  </si>
  <si>
    <t>https://www.linkedin.com/in/leenlambrechts</t>
  </si>
  <si>
    <t>Coaching 4 Coaches bvba</t>
  </si>
  <si>
    <t>Managing Director, Master Certified Coach, Supervisor for Coaches</t>
  </si>
  <si>
    <t>Plaetinck</t>
  </si>
  <si>
    <t>https://www.linkedin.com/in/eef-plaetinck</t>
  </si>
  <si>
    <t>Organisatiemedewerker Marketing &amp; Communicatie</t>
  </si>
  <si>
    <t>Tamsin</t>
  </si>
  <si>
    <t>https://www.linkedin.com/in/julietamsin</t>
  </si>
  <si>
    <t>Marketingmentor voor solo-ondernemers die hun bedrijf nog steviger op de kaart willen zetten</t>
  </si>
  <si>
    <t>ValÃ©rie</t>
  </si>
  <si>
    <t>Lebois</t>
  </si>
  <si>
    <t>https://www.linkedin.com/in/valerielebois</t>
  </si>
  <si>
    <t>CaractÃ¨res âœ§ Executive Coaching âœ§ Management Bienveillantâœ§ Communication</t>
  </si>
  <si>
    <t>ðŸ’   Ateliers: DÃ©velopper le MANAGEMENT BIENVEILLANT pour plus de cohÃ©sion d'Ã©quipe</t>
  </si>
  <si>
    <t>De Waele</t>
  </si>
  <si>
    <t>https://www.linkedin.com/in/mieke-d-3a4a0a51</t>
  </si>
  <si>
    <t>Fatima</t>
  </si>
  <si>
    <t>Zaouiati</t>
  </si>
  <si>
    <t>https://www.linkedin.com/in/fatima-zaouiati-39b33112a</t>
  </si>
  <si>
    <t>Flanders Insurance</t>
  </si>
  <si>
    <t>Beheerder</t>
  </si>
  <si>
    <t>Xander</t>
  </si>
  <si>
    <t>Pruvoost</t>
  </si>
  <si>
    <t>https://www.linkedin.com/in/xander-pruvoost</t>
  </si>
  <si>
    <t>xander@miniflat.com</t>
  </si>
  <si>
    <t>Miniflat</t>
  </si>
  <si>
    <t xml:space="preserve">Bestuurder | mede-eigenaar </t>
  </si>
  <si>
    <t>https://www.linkedin.com/in/sonja-lenaerts</t>
  </si>
  <si>
    <t>DE WINGERD</t>
  </si>
  <si>
    <t>Personeelsmedewerker</t>
  </si>
  <si>
    <t>https://www.linkedin.com/in/stefansomers</t>
  </si>
  <si>
    <t>Directeur - Departement FinanciÃ«n Stad Gent en OCMW Gent</t>
  </si>
  <si>
    <t>Verreyen</t>
  </si>
  <si>
    <t>https://www.linkedin.com/in/no%C3%ABmi-verreyen</t>
  </si>
  <si>
    <t>Team coordinator Well-being</t>
  </si>
  <si>
    <t>Van Rossem</t>
  </si>
  <si>
    <t>https://www.linkedin.com/in/katleen-van-rossem-56b73117</t>
  </si>
  <si>
    <t>Veneco_be</t>
  </si>
  <si>
    <t>Stafmedewerker Klimaat en energie</t>
  </si>
  <si>
    <t>Van Olmen</t>
  </si>
  <si>
    <t>https://www.linkedin.com/in/kristofvanolmen</t>
  </si>
  <si>
    <t>UCB</t>
  </si>
  <si>
    <t>Global Technology Solutions Lead, UCBCares Central &amp; Patient Experience Operations</t>
  </si>
  <si>
    <t>Van Breedam</t>
  </si>
  <si>
    <t>https://www.linkedin.com/in/leenvanbreedam</t>
  </si>
  <si>
    <t>Kudoz</t>
  </si>
  <si>
    <t>Founder &amp; Lead Game Changer of Kudoz, Architects of Change</t>
  </si>
  <si>
    <t>Tuur</t>
  </si>
  <si>
    <t>Van Braeckel</t>
  </si>
  <si>
    <t>https://www.linkedin.com/in/tuurvanbraeckel</t>
  </si>
  <si>
    <t xml:space="preserve">Q Team </t>
  </si>
  <si>
    <t>Talent Management Specialist</t>
  </si>
  <si>
    <t>Denef</t>
  </si>
  <si>
    <t>https://www.linkedin.com/in/marleendenef-impact-lawyer-changemaker-hybrid-keynote</t>
  </si>
  <si>
    <t>Sociale InnovatieFabriek</t>
  </si>
  <si>
    <t>Niet-uitvoerend bestuurder</t>
  </si>
  <si>
    <t>Offermans</t>
  </si>
  <si>
    <t>https://www.linkedin.com/in/patrycja-offermans-558085138</t>
  </si>
  <si>
    <t>The Reborn Phoenix</t>
  </si>
  <si>
    <t>Trainer-Coach</t>
  </si>
  <si>
    <t>jean-michel</t>
  </si>
  <si>
    <t>wiot</t>
  </si>
  <si>
    <t>https://www.linkedin.com/in/jean-michel-wiot-0b632192</t>
  </si>
  <si>
    <t>JM Production</t>
  </si>
  <si>
    <t>Sander</t>
  </si>
  <si>
    <t>https://www.linkedin.com/in/sander-verhaeghe-6b953220</t>
  </si>
  <si>
    <t>KOC Sint-Gregorius</t>
  </si>
  <si>
    <t>Pedagogisch Directeur MFC</t>
  </si>
  <si>
    <t>Femke Noordijk</t>
  </si>
  <si>
    <t>Coaching en training</t>
  </si>
  <si>
    <t>https://www.linkedin.com/in/femke-noordijk-coaching-en-training-4445a3161</t>
  </si>
  <si>
    <t>Coach en Trainer</t>
  </si>
  <si>
    <t>D</t>
  </si>
  <si>
    <t>https://www.linkedin.com/in/carine-d-4481021b7</t>
  </si>
  <si>
    <t>Credit Controller</t>
  </si>
  <si>
    <t>Durnez</t>
  </si>
  <si>
    <t>https://www.linkedin.com/in/johan-durnez-94b4a15</t>
  </si>
  <si>
    <t>UNIZO Stad Leuven</t>
  </si>
  <si>
    <t>Cnockaert Kunst kenner expert restaurator Fine art</t>
  </si>
  <si>
    <t>https://www.linkedin.com/in/frederik-cnockaert-kunst-kenner-expert-restaurator-fine-art-7a40a16</t>
  </si>
  <si>
    <t>cnockaert.frederik@gmail.com</t>
  </si>
  <si>
    <t>Kunststudio KERAT bv</t>
  </si>
  <si>
    <t>Kunstkenner Expert restaurateur van schilderijen, beelden in kunst atelier Kerat</t>
  </si>
  <si>
    <t>Yachchou (she/her)</t>
  </si>
  <si>
    <t>https://www.linkedin.com/in/salmayachchou</t>
  </si>
  <si>
    <t>KUNST360</t>
  </si>
  <si>
    <t>https://www.linkedin.com/in/vanderstraeten</t>
  </si>
  <si>
    <t>Creando</t>
  </si>
  <si>
    <t>Founder &amp; Partner Creando | Organisatieadvies en -begeleiding</t>
  </si>
  <si>
    <t>https://www.linkedin.com/in/kristof-buyst-07931078</t>
  </si>
  <si>
    <t>FLAdv B.V. ( Flow&amp;Added Value )</t>
  </si>
  <si>
    <t>Strategic Leader fostering Business Growth and People Engagement</t>
  </si>
  <si>
    <t>Busschaert</t>
  </si>
  <si>
    <t>https://www.linkedin.com/in/bertrand-busschaert-30a580159</t>
  </si>
  <si>
    <t>Xxx</t>
  </si>
  <si>
    <t>Algemeen</t>
  </si>
  <si>
    <t>Mathilde</t>
  </si>
  <si>
    <t>Osswald</t>
  </si>
  <si>
    <t>https://www.linkedin.com/in/mathilde-osswald-30586345</t>
  </si>
  <si>
    <t>HR Business Partner - Europe Functions</t>
  </si>
  <si>
    <t>Marco</t>
  </si>
  <si>
    <t>Branzi</t>
  </si>
  <si>
    <t>https://www.linkedin.com/in/marcobranzi</t>
  </si>
  <si>
    <t>Merkator</t>
  </si>
  <si>
    <t>Senior Functional Analyst</t>
  </si>
  <si>
    <t>Krijl</t>
  </si>
  <si>
    <t>https://www.linkedin.com/in/charlotte-krijl-08928b19</t>
  </si>
  <si>
    <t>HRIS Specialist</t>
  </si>
  <si>
    <t>Wills</t>
  </si>
  <si>
    <t>https://www.linkedin.com/in/martin-wills-4a184a5</t>
  </si>
  <si>
    <t>CRH Europe Performance Director - Cement</t>
  </si>
  <si>
    <t>De Muynck</t>
  </si>
  <si>
    <t>https://www.linkedin.com/in/griet-de-muynck-884a3119</t>
  </si>
  <si>
    <t>âœ” Michael</t>
  </si>
  <si>
    <t>https://www.linkedin.com/in/michaelblomme1986</t>
  </si>
  <si>
    <t>michaelblomme86@gmail.com</t>
  </si>
  <si>
    <t>Sodexo</t>
  </si>
  <si>
    <t>Site Manager F&amp;B/Catering</t>
  </si>
  <si>
    <t>Ester</t>
  </si>
  <si>
    <t>Vervenne</t>
  </si>
  <si>
    <t>https://www.linkedin.com/in/ester-vervenne-aa0576140</t>
  </si>
  <si>
    <t>Fashion Club 70 nv</t>
  </si>
  <si>
    <t>VerkoopcoÃ¶rdinator</t>
  </si>
  <si>
    <t>https://www.linkedin.com/in/tinne-janssens-9a095410</t>
  </si>
  <si>
    <t>Management Spark</t>
  </si>
  <si>
    <t>Trainer en coach</t>
  </si>
  <si>
    <t>Dufraimont</t>
  </si>
  <si>
    <t>https://www.linkedin.com/in/kdufraimont</t>
  </si>
  <si>
    <t>Business Partner Businezz Booster</t>
  </si>
  <si>
    <t>van der Pol</t>
  </si>
  <si>
    <t>https://www.linkedin.com/in/katharinaandbear</t>
  </si>
  <si>
    <t>katharina ceramics</t>
  </si>
  <si>
    <t>Ceramics Maker &amp; Teacher</t>
  </si>
  <si>
    <t>https://www.linkedin.com/in/debruynkoen</t>
  </si>
  <si>
    <t>Director Of Software</t>
  </si>
  <si>
    <t>van der Woude</t>
  </si>
  <si>
    <t>https://www.linkedin.com/in/jeroenvanderwoude</t>
  </si>
  <si>
    <t>FranklinCovey Benelux</t>
  </si>
  <si>
    <t>Senior Client Partner</t>
  </si>
  <si>
    <t>Debrock</t>
  </si>
  <si>
    <t>https://www.linkedin.com/in/sofie-d-42146044</t>
  </si>
  <si>
    <t xml:space="preserve">Key to Connect </t>
  </si>
  <si>
    <t>HR-Consultant - Trainer &amp; Coach</t>
  </si>
  <si>
    <t>Stessen</t>
  </si>
  <si>
    <t>https://www.linkedin.com/in/kelly-stessen</t>
  </si>
  <si>
    <t>Stessen Sport en Coaching</t>
  </si>
  <si>
    <t>Vitaliteitscoach | Energybooster | Expert in eet- en beweeggedrag</t>
  </si>
  <si>
    <t>Elsje</t>
  </si>
  <si>
    <t>https://www.linkedin.com/in/elsje-goris-82649111</t>
  </si>
  <si>
    <t>Thomas More</t>
  </si>
  <si>
    <t>lecturer in labour &amp; organizational psychology</t>
  </si>
  <si>
    <t>https://www.linkedin.com/in/janintven</t>
  </si>
  <si>
    <t>jan@coldelavente.be</t>
  </si>
  <si>
    <t>B&amp;R Bouwgroep</t>
  </si>
  <si>
    <t>Qiwie</t>
  </si>
  <si>
    <t>https://www.linkedin.com/in/adviseur-qiwie-58222935</t>
  </si>
  <si>
    <t>Senior Adviser Rekruteringscommunicatie</t>
  </si>
  <si>
    <t>Van De Vyver</t>
  </si>
  <si>
    <t>https://www.linkedin.com/in/katrienvandevyver</t>
  </si>
  <si>
    <t>ING Belgium</t>
  </si>
  <si>
    <t>CLT Private Individuals/ Service Expert Team</t>
  </si>
  <si>
    <t>https://www.linkedin.com/in/thomasjoos</t>
  </si>
  <si>
    <t>Thomas Joos - Agency Business Coach</t>
  </si>
  <si>
    <t>Agency Business Coach</t>
  </si>
  <si>
    <t>Verbauwhede</t>
  </si>
  <si>
    <t>https://www.linkedin.com/in/liesverbauwhede</t>
  </si>
  <si>
    <t>E&amp;C Consultants - International Energy Procurement Consultancy</t>
  </si>
  <si>
    <t>HR Manager &amp; Team Lead Administration Team a.i.</t>
  </si>
  <si>
    <t>Jelsi</t>
  </si>
  <si>
    <t>Vleminckx</t>
  </si>
  <si>
    <t>https://www.linkedin.com/in/jelsivleminckx</t>
  </si>
  <si>
    <t>Natuurpunt</t>
  </si>
  <si>
    <t>HR-medewerker</t>
  </si>
  <si>
    <t>Heyrman</t>
  </si>
  <si>
    <t>https://www.linkedin.com/in/anja-heyrman-3669644</t>
  </si>
  <si>
    <t>anja.heyrman1@telenet.be</t>
  </si>
  <si>
    <t>Zelfstandig kantoorhouder voor Argenta te Kruibeke, Bazel en Rupelmonde</t>
  </si>
  <si>
    <t>Decoster</t>
  </si>
  <si>
    <t>https://www.linkedin.com/in/v%C3%A9ronique-decoster-9225b96</t>
  </si>
  <si>
    <t>ESCbv</t>
  </si>
  <si>
    <t>https://www.linkedin.com/in/marierombaut</t>
  </si>
  <si>
    <t>Parsimon vzw</t>
  </si>
  <si>
    <t>Dagelijks bestuurder</t>
  </si>
  <si>
    <t>https://www.linkedin.com/in/an-vanden-berghe</t>
  </si>
  <si>
    <t>HR Talents</t>
  </si>
  <si>
    <t>Business Developer  at HR Talents &amp; Partner @House of Talents</t>
  </si>
  <si>
    <t>Rowdy</t>
  </si>
  <si>
    <t>Baltus</t>
  </si>
  <si>
    <t>https://www.linkedin.com/in/rowdy-baltus</t>
  </si>
  <si>
    <t>Festival Cadeaukaart</t>
  </si>
  <si>
    <t>Oprichter / Eigenaar</t>
  </si>
  <si>
    <t>Dillen</t>
  </si>
  <si>
    <t>https://www.linkedin.com/in/judithdillen</t>
  </si>
  <si>
    <t>One On One BV</t>
  </si>
  <si>
    <t>Founder - Bestuurder</t>
  </si>
  <si>
    <t>Gavel</t>
  </si>
  <si>
    <t>https://www.linkedin.com/in/kimgavel</t>
  </si>
  <si>
    <t>LYCKA HR</t>
  </si>
  <si>
    <t>HR-consultant @ Eribo</t>
  </si>
  <si>
    <t>Ringoot</t>
  </si>
  <si>
    <t>https://www.linkedin.com/in/kevin-ringoot</t>
  </si>
  <si>
    <t>JustBite</t>
  </si>
  <si>
    <t>Nelly</t>
  </si>
  <si>
    <t>Ehab</t>
  </si>
  <si>
    <t>https://www.linkedin.com/in/nelly-ehab</t>
  </si>
  <si>
    <t>Fun &amp; Talents BV</t>
  </si>
  <si>
    <t>Owner | Trainer &amp; Coach</t>
  </si>
  <si>
    <t>https://www.linkedin.com/in/sophietheunis</t>
  </si>
  <si>
    <t>Senior Manager a.i.</t>
  </si>
  <si>
    <t>Rav</t>
  </si>
  <si>
    <t>Lal</t>
  </si>
  <si>
    <t>https://www.linkedin.com/in/ravlal</t>
  </si>
  <si>
    <t xml:space="preserve">ERP Advisory &amp; Programme Management </t>
  </si>
  <si>
    <t>Chief Transformation Director</t>
  </si>
  <si>
    <t>Aitor</t>
  </si>
  <si>
    <t>https://www.linkedin.com/in/aitorsomers</t>
  </si>
  <si>
    <t>Co-Founder JustBite</t>
  </si>
  <si>
    <t>Asha</t>
  </si>
  <si>
    <t>Lalai</t>
  </si>
  <si>
    <t>https://www.linkedin.com/in/ashalalai</t>
  </si>
  <si>
    <t>Politie Nederland</t>
  </si>
  <si>
    <t>Extern Advisor, Leadership Trainer and Coach Politie voor Iedereen -Inclusion and belonging.</t>
  </si>
  <si>
    <t>Mattijs</t>
  </si>
  <si>
    <t>Ameye</t>
  </si>
  <si>
    <t>https://www.linkedin.com/in/mattijsameye</t>
  </si>
  <si>
    <t>Smals</t>
  </si>
  <si>
    <t>Medewerker communicatie</t>
  </si>
  <si>
    <t>https://www.linkedin.com/in/bertmaes</t>
  </si>
  <si>
    <t>VVSG</t>
  </si>
  <si>
    <t>Interne preventie-adviseur</t>
  </si>
  <si>
    <t>Strubbe</t>
  </si>
  <si>
    <t>https://www.linkedin.com/in/sofie-strubbe</t>
  </si>
  <si>
    <t>Martens &amp; Brijs</t>
  </si>
  <si>
    <t xml:space="preserve">Senior Recruitment &amp; Executive Search Consultant / Assessor </t>
  </si>
  <si>
    <t>Diercxsens</t>
  </si>
  <si>
    <t>https://www.linkedin.com/in/vincentdiercxsens</t>
  </si>
  <si>
    <t>Cronos Group</t>
  </si>
  <si>
    <t>Business &amp; Sales Coach</t>
  </si>
  <si>
    <t>Vergaert</t>
  </si>
  <si>
    <t>https://www.linkedin.com/in/catherinevergaert</t>
  </si>
  <si>
    <t>Van Laere NV</t>
  </si>
  <si>
    <t>Marketing en Communicatie Verantwoordelijke</t>
  </si>
  <si>
    <t>Herbst</t>
  </si>
  <si>
    <t>https://www.linkedin.com/in/murielherbst</t>
  </si>
  <si>
    <t>AP Hogeschool Antwerpen</t>
  </si>
  <si>
    <t>Lector sales &amp; negotiatietechnieken</t>
  </si>
  <si>
    <t>âœ” GÃ©rard</t>
  </si>
  <si>
    <t>âœ”Bour</t>
  </si>
  <si>
    <t>https://www.linkedin.com/in/gerardbour26</t>
  </si>
  <si>
    <t>ALDI Belgium</t>
  </si>
  <si>
    <t>Manager People &amp; Culture - Employee Life Cycle (E.L.C)</t>
  </si>
  <si>
    <t>Valgaeren</t>
  </si>
  <si>
    <t>https://www.linkedin.com/in/dvalgaeren</t>
  </si>
  <si>
    <t>ServiceNow</t>
  </si>
  <si>
    <t>Solution Sales Manager - Risk, Resilience &amp; ESG</t>
  </si>
  <si>
    <t>Nugteren</t>
  </si>
  <si>
    <t>https://www.linkedin.com/in/amanda-nugteren</t>
  </si>
  <si>
    <t>Villa Out of the Blue</t>
  </si>
  <si>
    <t>Vacation Rental Owner</t>
  </si>
  <si>
    <t>https://www.linkedin.com/in/c%C3%A9dricvercauteren</t>
  </si>
  <si>
    <t>Carson</t>
  </si>
  <si>
    <t>Denson</t>
  </si>
  <si>
    <t>https://www.linkedin.com/in/diana-denson-b39838162</t>
  </si>
  <si>
    <t xml:space="preserve">Talentoo </t>
  </si>
  <si>
    <t>Recruitment Account Manager</t>
  </si>
  <si>
    <t>https://www.linkedin.com/in/veerledobbelaere</t>
  </si>
  <si>
    <t>de Ademruimte Academie</t>
  </si>
  <si>
    <t>Professional life &amp; mental coach</t>
  </si>
  <si>
    <t>Nys</t>
  </si>
  <si>
    <t>https://www.linkedin.com/in/sophie-nys-4523157b</t>
  </si>
  <si>
    <t>VirusBank Platform</t>
  </si>
  <si>
    <t>Officemanager @ KU Leuven VirusBank Platform</t>
  </si>
  <si>
    <t>Bien</t>
  </si>
  <si>
    <t>https://www.linkedin.com/in/bienvanderstappen</t>
  </si>
  <si>
    <t>TEO-Teaching Each Other</t>
  </si>
  <si>
    <t>CEO &amp; Co-Owner</t>
  </si>
  <si>
    <t>Bertwin</t>
  </si>
  <si>
    <t>Ureel</t>
  </si>
  <si>
    <t>https://www.linkedin.com/in/bertwinureel</t>
  </si>
  <si>
    <t>Corporate IT Manager - Commercial &amp; Care</t>
  </si>
  <si>
    <t>https://www.linkedin.com/in/kimdevisscher</t>
  </si>
  <si>
    <t>VEP bv (Vigotec Engineered Plastics)</t>
  </si>
  <si>
    <t>Beherend bestuurder</t>
  </si>
  <si>
    <t>Milan</t>
  </si>
  <si>
    <t>Vloeberghs</t>
  </si>
  <si>
    <t>https://www.linkedin.com/in/milanvb</t>
  </si>
  <si>
    <t>Direct Social Communications</t>
  </si>
  <si>
    <t>Ward</t>
  </si>
  <si>
    <t>Leten</t>
  </si>
  <si>
    <t>https://www.linkedin.com/in/ward-leten-742925119</t>
  </si>
  <si>
    <t>OMP</t>
  </si>
  <si>
    <t>Sven Jules</t>
  </si>
  <si>
    <t>Hutse</t>
  </si>
  <si>
    <t>https://www.linkedin.com/in/sven-jules-h-704b69</t>
  </si>
  <si>
    <t>FOD Justitie SPF Justice</t>
  </si>
  <si>
    <t>CIO Advisor</t>
  </si>
  <si>
    <t>Jozefien</t>
  </si>
  <si>
    <t>https://www.linkedin.com/in/jozefien-de-feyter-805438b</t>
  </si>
  <si>
    <t>Blinc Sales Institute</t>
  </si>
  <si>
    <t>https://www.linkedin.com/in/marie-hermanns-77768126</t>
  </si>
  <si>
    <t>HR Manager - Eeklo</t>
  </si>
  <si>
    <t>Vervaeke</t>
  </si>
  <si>
    <t>https://www.linkedin.com/in/mariovervaeke-ceo-sportstages</t>
  </si>
  <si>
    <t>Sportstages</t>
  </si>
  <si>
    <t>CEO - Head Sports &amp; Travel Coach</t>
  </si>
  <si>
    <t>https://www.linkedin.com/in/werner-van-den-broeck-92848a5b</t>
  </si>
  <si>
    <t>TEO</t>
  </si>
  <si>
    <t>https://www.linkedin.com/in/lara-de-wolf-1051395b</t>
  </si>
  <si>
    <t>Decathlon Belgium</t>
  </si>
  <si>
    <t>https://www.linkedin.com/in/biancacools</t>
  </si>
  <si>
    <t xml:space="preserve">HR Freelancer I Coach &amp; Owner MomWise Coachpraktijk </t>
  </si>
  <si>
    <t>derrick</t>
  </si>
  <si>
    <t>duccio</t>
  </si>
  <si>
    <t>https://www.linkedin.com/in/derrick-duccio-3166741b2</t>
  </si>
  <si>
    <t>Forex Trading Online</t>
  </si>
  <si>
    <t>Jeanine</t>
  </si>
  <si>
    <t>Milillo</t>
  </si>
  <si>
    <t>https://www.linkedin.com/in/jeanine-milillo-7008b14</t>
  </si>
  <si>
    <t>LPGÂ® America</t>
  </si>
  <si>
    <t>Business Development Director</t>
  </si>
  <si>
    <t>Madhawan</t>
  </si>
  <si>
    <t>Misra</t>
  </si>
  <si>
    <t>https://www.linkedin.com/in/madhawan-misra-9647374a</t>
  </si>
  <si>
    <t>Booking.com</t>
  </si>
  <si>
    <t>Senior Product Manager</t>
  </si>
  <si>
    <t>Visser</t>
  </si>
  <si>
    <t>https://www.linkedin.com/in/procurement-transformation</t>
  </si>
  <si>
    <t>network@martijnvisser.net</t>
  </si>
  <si>
    <t>IWG plc</t>
  </si>
  <si>
    <t>Platform Lead Supplier Management &amp; Contract Management</t>
  </si>
  <si>
    <t>Geboers</t>
  </si>
  <si>
    <t>https://www.linkedin.com/in/erik-geboers-6954377</t>
  </si>
  <si>
    <t>Transformation, Leadership &amp; Team consultant</t>
  </si>
  <si>
    <t>Schrooyen</t>
  </si>
  <si>
    <t>https://www.linkedin.com/in/saskia-schrooyen-061b8670</t>
  </si>
  <si>
    <t>Belgische federale politie</t>
  </si>
  <si>
    <t>Consulent administratie secretariaat ANPA (nationale politieschool afdeling antwerpen)</t>
  </si>
  <si>
    <t>Hoebeeck</t>
  </si>
  <si>
    <t>https://www.linkedin.com/in/peggy-hoebeeck-29a9a6108</t>
  </si>
  <si>
    <t>BEGO Implant Systems GmbH &amp; Co. KG</t>
  </si>
  <si>
    <t xml:space="preserve">Regional Account Manager </t>
  </si>
  <si>
    <t>Karl-Heinz</t>
  </si>
  <si>
    <t>Reitz</t>
  </si>
  <si>
    <t>https://www.linkedin.com/in/karl-heinz-reitz-8b10664</t>
  </si>
  <si>
    <t>Computacenter</t>
  </si>
  <si>
    <t>HR Executive</t>
  </si>
  <si>
    <t>https://www.linkedin.com/in/nele-bogaert-561823145</t>
  </si>
  <si>
    <t>Don Boscocollege Zwijnaarde</t>
  </si>
  <si>
    <t>Pedagogisch ICT-coach</t>
  </si>
  <si>
    <t>https://www.linkedin.com/in/ann-van-de-voorde-2bb232</t>
  </si>
  <si>
    <t>Zina - Art of Marketing BV</t>
  </si>
  <si>
    <t>Independent Marketing Consultant / Owner</t>
  </si>
  <si>
    <t>AndrÃ©</t>
  </si>
  <si>
    <t>Blom</t>
  </si>
  <si>
    <t>https://www.linkedin.com/in/andreblom</t>
  </si>
  <si>
    <t>TMA Method</t>
  </si>
  <si>
    <t>Principal TMA academy</t>
  </si>
  <si>
    <t>Pieters</t>
  </si>
  <si>
    <t>https://www.linkedin.com/in/elkepieters</t>
  </si>
  <si>
    <t>https://www.linkedin.com/in/chantal-e-845b4789</t>
  </si>
  <si>
    <t>Tweekracht</t>
  </si>
  <si>
    <t>Trainer/Coach</t>
  </si>
  <si>
    <t>Olieslagers</t>
  </si>
  <si>
    <t>https://www.linkedin.com/in/mietolieslagers</t>
  </si>
  <si>
    <t>VDAB Competentie Center Heverlee</t>
  </si>
  <si>
    <t>Instructeur NT2</t>
  </si>
  <si>
    <t>https://www.linkedin.com/in/lies-de-clerck-130874b</t>
  </si>
  <si>
    <t>Lector, KwaliteitscoÃ¶rdinator en Trajectbegeleider â€¢ Grafische en Digitale Media</t>
  </si>
  <si>
    <t xml:space="preserve">Marleen </t>
  </si>
  <si>
    <t>Beevers</t>
  </si>
  <si>
    <t>https://www.linkedin.com/in/marleen-beevers-612618161</t>
  </si>
  <si>
    <t>Thomas More Organisatie en Management Mechelen</t>
  </si>
  <si>
    <t>Lecturer 'Luxury &amp; Lifestyle Marketing'</t>
  </si>
  <si>
    <t>De Cooman</t>
  </si>
  <si>
    <t>https://www.linkedin.com/in/ingriddecooman</t>
  </si>
  <si>
    <t>InspiRei</t>
  </si>
  <si>
    <t>Life Joy Guide - WerkPlezierCoach</t>
  </si>
  <si>
    <t>https://www.linkedin.com/in/nathalie-de-waele-737556a6</t>
  </si>
  <si>
    <t>Kantoordirecteur</t>
  </si>
  <si>
    <t>Yildiz</t>
  </si>
  <si>
    <t>https://www.linkedin.com/in/nadia-yildiz-9268906a</t>
  </si>
  <si>
    <t>Monitor HR Consulting</t>
  </si>
  <si>
    <t>Trusted HR advisor @ Monitor HR Consulting</t>
  </si>
  <si>
    <t>https://www.linkedin.com/in/goedelewilssens</t>
  </si>
  <si>
    <t>Science@Work / Science at Work Staffing BelgiÃ«</t>
  </si>
  <si>
    <t>Senior Sales &amp; Recruitment Consultant</t>
  </si>
  <si>
    <t>https://www.linkedin.com/in/davycoenen</t>
  </si>
  <si>
    <t>Umani Group</t>
  </si>
  <si>
    <t>Tara</t>
  </si>
  <si>
    <t>Valeri</t>
  </si>
  <si>
    <t>https://www.linkedin.com/in/tara-valeri</t>
  </si>
  <si>
    <t>Glowi Jobs</t>
  </si>
  <si>
    <t>Senior HR-consultant</t>
  </si>
  <si>
    <t>Naima</t>
  </si>
  <si>
    <t>Hitou</t>
  </si>
  <si>
    <t>https://www.linkedin.com/in/naima-hitou-0162a01ab</t>
  </si>
  <si>
    <t>TailorFIT</t>
  </si>
  <si>
    <t xml:space="preserve">HR|People Manager </t>
  </si>
  <si>
    <t>De Winter</t>
  </si>
  <si>
    <t>https://www.linkedin.com/in/els-de-winter-7a09562b</t>
  </si>
  <si>
    <t>Lokaal bestuur Wetteren</t>
  </si>
  <si>
    <t xml:space="preserve">Buyck </t>
  </si>
  <si>
    <t>https://www.linkedin.com/in/evabuyck</t>
  </si>
  <si>
    <t>Mede zaakvoerder</t>
  </si>
  <si>
    <t>GoedemÃ©</t>
  </si>
  <si>
    <t>https://www.linkedin.com/in/annemiegoedeme</t>
  </si>
  <si>
    <t>https://www.linkedin.com/in/dirk-de-graeve-4616465</t>
  </si>
  <si>
    <t>Immogra</t>
  </si>
  <si>
    <t>https://www.linkedin.com/in/laurence-janssens</t>
  </si>
  <si>
    <t>Compensation &amp; Benefits Manager</t>
  </si>
  <si>
    <t>Vanderlooy</t>
  </si>
  <si>
    <t>https://www.linkedin.com/in/kathleenvanderlooy</t>
  </si>
  <si>
    <t xml:space="preserve">Qrios </t>
  </si>
  <si>
    <t>Docente</t>
  </si>
  <si>
    <t>https://www.linkedin.com/in/natacha-van-gastel-517bab139</t>
  </si>
  <si>
    <t>Flanders Food Productions</t>
  </si>
  <si>
    <t>HSSE Manager</t>
  </si>
  <si>
    <t>Annigje</t>
  </si>
  <si>
    <t>https://www.linkedin.com/in/annigje-claes-b86316164</t>
  </si>
  <si>
    <t>Vlaams Ministerie van Onderwijs en Vorming</t>
  </si>
  <si>
    <t>LOP-deskundige</t>
  </si>
  <si>
    <t>ismail</t>
  </si>
  <si>
    <t>terip</t>
  </si>
  <si>
    <t>https://www.linkedin.com/in/ismail-terip-1baa95181</t>
  </si>
  <si>
    <t>Turkish Steak Restaurant &amp; Cafe</t>
  </si>
  <si>
    <t>waiter</t>
  </si>
  <si>
    <t>https://www.linkedin.com/in/inge-de-pauw-090097106</t>
  </si>
  <si>
    <t>Brinda</t>
  </si>
  <si>
    <t>Priem</t>
  </si>
  <si>
    <t>https://www.linkedin.com/in/brindapriem</t>
  </si>
  <si>
    <t>Skill BuilderS</t>
  </si>
  <si>
    <t>Trainer Coach Consultant</t>
  </si>
  <si>
    <t>https://www.linkedin.com/in/marijke-de-pauw-b372109b</t>
  </si>
  <si>
    <t xml:space="preserve">Project Controller - </t>
  </si>
  <si>
    <t>Vermoens</t>
  </si>
  <si>
    <t>https://www.linkedin.com/in/joycevermoens</t>
  </si>
  <si>
    <t>YELLOW SELECTIE</t>
  </si>
  <si>
    <t>https://www.linkedin.com/in/sabrina-van-kerckhoven-8576a65b</t>
  </si>
  <si>
    <t>CleanLease BelgiÃ«</t>
  </si>
  <si>
    <t>Data Officer</t>
  </si>
  <si>
    <t>De Wolf âœ”ï¸</t>
  </si>
  <si>
    <t>https://www.linkedin.com/in/jurgen-de-wolf-%E2%9C%94%EF%B8%8F-897b7820</t>
  </si>
  <si>
    <t>jurgen27minutes@gmail.com</t>
  </si>
  <si>
    <t>Tryangle Happiness and Well-Being at Work</t>
  </si>
  <si>
    <t>Business Wellbeing Partner</t>
  </si>
  <si>
    <t>https://www.linkedin.com/in/jozefien-de-smet-2a3561139</t>
  </si>
  <si>
    <t>DHL Express</t>
  </si>
  <si>
    <t>Key Account Manager</t>
  </si>
  <si>
    <t>Roels</t>
  </si>
  <si>
    <t>https://www.linkedin.com/in/karolien-roels-4a09907</t>
  </si>
  <si>
    <t>Loopbaancentrum Wijs Werken I Karolien Roels Coaching &amp; Training</t>
  </si>
  <si>
    <t>Zaakvoerder I Trainer I Coach</t>
  </si>
  <si>
    <t>Hoornaert</t>
  </si>
  <si>
    <t>https://www.linkedin.com/in/barthoornaert</t>
  </si>
  <si>
    <t>Lumeron</t>
  </si>
  <si>
    <t>Oud</t>
  </si>
  <si>
    <t>https://www.linkedin.com/in/nicooud</t>
  </si>
  <si>
    <t>Springcast</t>
  </si>
  <si>
    <t>Kamran</t>
  </si>
  <si>
    <t>Elyaspour</t>
  </si>
  <si>
    <t>https://www.linkedin.com/in/kamrantervuren</t>
  </si>
  <si>
    <t>Toyota Motor Europe</t>
  </si>
  <si>
    <t>Senior IT Project Manager</t>
  </si>
  <si>
    <t>Perceval</t>
  </si>
  <si>
    <t>https://www.linkedin.com/in/peter-perceval-25b9166a</t>
  </si>
  <si>
    <t>The Job Coach - Loopbaancoaching</t>
  </si>
  <si>
    <t>Trusted Partner &amp; Jobcoach @The Job Coach</t>
  </si>
  <si>
    <t>Margaux</t>
  </si>
  <si>
    <t>https://www.linkedin.com/in/margauxbogaerts</t>
  </si>
  <si>
    <t>United Consultingâ„¢</t>
  </si>
  <si>
    <t xml:space="preserve">Loyalty Manager </t>
  </si>
  <si>
    <t>Nicole</t>
  </si>
  <si>
    <t>Regnerij</t>
  </si>
  <si>
    <t>https://www.linkedin.com/in/nicole-regnerij</t>
  </si>
  <si>
    <t>Atradius</t>
  </si>
  <si>
    <t>Interim Global HR Manager/ Lead</t>
  </si>
  <si>
    <t>https://www.linkedin.com/in/gilles-tack-5b204942</t>
  </si>
  <si>
    <t>Owner of Tacks Consult</t>
  </si>
  <si>
    <t>Independent VAT consultant - Accountant</t>
  </si>
  <si>
    <t>Liesbet De</t>
  </si>
  <si>
    <t>Roeck</t>
  </si>
  <si>
    <t>https://www.linkedin.com/in/liesbet-de-roeck-748262a</t>
  </si>
  <si>
    <t>CGG Waas en Dender</t>
  </si>
  <si>
    <t>Eerstelijnspsycholoog Krachtgericht Waas en Dender</t>
  </si>
  <si>
    <t>Sim</t>
  </si>
  <si>
    <t>Doolaege</t>
  </si>
  <si>
    <t>https://www.linkedin.com/in/sim-doolaege</t>
  </si>
  <si>
    <t>RiskConsulting</t>
  </si>
  <si>
    <t>Walgraeve</t>
  </si>
  <si>
    <t>https://www.linkedin.com/in/chlo%C3%A9-walgraeve</t>
  </si>
  <si>
    <t>Shell</t>
  </si>
  <si>
    <t>Marketing Campaign Manager Shell Mobility BeNeFrux</t>
  </si>
  <si>
    <t>Van Rillaer</t>
  </si>
  <si>
    <t>https://www.linkedin.com/in/laurentvanrillaer</t>
  </si>
  <si>
    <t>lvanrillaer@hotmail.com</t>
  </si>
  <si>
    <t>deBoekmakerij</t>
  </si>
  <si>
    <t>https://www.linkedin.com/in/evydesmedt</t>
  </si>
  <si>
    <t>Domino's</t>
  </si>
  <si>
    <t>Local Store Marketing Manager</t>
  </si>
  <si>
    <t>Marjorie</t>
  </si>
  <si>
    <t>Meul</t>
  </si>
  <si>
    <t>https://www.linkedin.com/in/marjorie-meul</t>
  </si>
  <si>
    <t>Hogeschool VIVES</t>
  </si>
  <si>
    <t>Docent Retail</t>
  </si>
  <si>
    <t>Janssens ðŸŸ¢</t>
  </si>
  <si>
    <t>https://www.linkedin.com/in/peterblogs</t>
  </si>
  <si>
    <t>Manual.to</t>
  </si>
  <si>
    <t>Product Manager for manual.to (fractional)</t>
  </si>
  <si>
    <t>Francine</t>
  </si>
  <si>
    <t>Heirbaut</t>
  </si>
  <si>
    <t>https://www.linkedin.com/in/francineheirbaut</t>
  </si>
  <si>
    <t xml:space="preserve">Mod'arte by Francine </t>
  </si>
  <si>
    <t xml:space="preserve">Founder &amp; Styling Inspirator </t>
  </si>
  <si>
    <t>veerle</t>
  </si>
  <si>
    <t>devriendt</t>
  </si>
  <si>
    <t>https://www.linkedin.com/in/veerle-devriendt-63a28b102</t>
  </si>
  <si>
    <t>veerledevriendtconsulting</t>
  </si>
  <si>
    <t>zelfstandig consultant</t>
  </si>
  <si>
    <t>Livija</t>
  </si>
  <si>
    <t>Kulic</t>
  </si>
  <si>
    <t>https://www.linkedin.com/in/livija-kulic-b835671a0</t>
  </si>
  <si>
    <t>LeadIn Media</t>
  </si>
  <si>
    <t>LinkedIn Growth Specialist</t>
  </si>
  <si>
    <t>BÃ©nÃ©dicte</t>
  </si>
  <si>
    <t>De Rycke</t>
  </si>
  <si>
    <t>https://www.linkedin.com/in/b%C3%A9n%C3%A9dicte-de-rycke-8979569</t>
  </si>
  <si>
    <t>HOGENT</t>
  </si>
  <si>
    <t>Hoofdmedewerker algemeen beleid - Departement gezondheidszorg</t>
  </si>
  <si>
    <t>Van Mechelen</t>
  </si>
  <si>
    <t>https://www.linkedin.com/in/yolandavanmechelen</t>
  </si>
  <si>
    <t>Employer Brand Builders</t>
  </si>
  <si>
    <t>Freelance Employer Brand Consultant</t>
  </si>
  <si>
    <t>https://www.linkedin.com/in/marc-timmermans-2b943438</t>
  </si>
  <si>
    <t>Ergo-Lab</t>
  </si>
  <si>
    <t>https://www.linkedin.com/in/andy-coomans-560aa442</t>
  </si>
  <si>
    <t>BlackBird Business Events</t>
  </si>
  <si>
    <t>Spreker, woordvoerder en inspirator</t>
  </si>
  <si>
    <t>https://www.linkedin.com/in/brigitte-peeters-5a59264</t>
  </si>
  <si>
    <t>CollÃ© Group</t>
  </si>
  <si>
    <t>Sr PRODUCT AND SALES MNGR  (Apparel &amp; Fashion)</t>
  </si>
  <si>
    <t>Van Autreve</t>
  </si>
  <si>
    <t>https://www.linkedin.com/in/ilsevanautreve</t>
  </si>
  <si>
    <t>Change - Leadership - Employability - Career</t>
  </si>
  <si>
    <t>STEVEN</t>
  </si>
  <si>
    <t>STYNS</t>
  </si>
  <si>
    <t>https://www.linkedin.com/in/steven-styns-7b0026197</t>
  </si>
  <si>
    <t>Amplity Health</t>
  </si>
  <si>
    <t>Clinical Trial Liaison</t>
  </si>
  <si>
    <t>https://www.linkedin.com/in/hilde-vinck-40a8b52b</t>
  </si>
  <si>
    <t>Thuispunt Gent</t>
  </si>
  <si>
    <t>Programma Manager</t>
  </si>
  <si>
    <t>Wielfaert</t>
  </si>
  <si>
    <t>https://www.linkedin.com/in/samia-human-design</t>
  </si>
  <si>
    <t>Compass.pro</t>
  </si>
  <si>
    <t>Van den Daele</t>
  </si>
  <si>
    <t>https://www.linkedin.com/in/ilse-van-den-daele-hsp-vlaanderen</t>
  </si>
  <si>
    <t>HSP Vlaanderen vzw</t>
  </si>
  <si>
    <t>Oprichter en voorzitter</t>
  </si>
  <si>
    <t>https://www.linkedin.com/in/erikmeert</t>
  </si>
  <si>
    <t>Wolters Kluwer Belgium</t>
  </si>
  <si>
    <t>Major and Strategic Account Executive | Legal Software (Legisway)</t>
  </si>
  <si>
    <t>https://www.linkedin.com/in/kathyrosseel</t>
  </si>
  <si>
    <t>Legend Biotech</t>
  </si>
  <si>
    <t>Van Ormelingen</t>
  </si>
  <si>
    <t>https://www.linkedin.com/in/joelvanormelingen</t>
  </si>
  <si>
    <t>EWE AG</t>
  </si>
  <si>
    <t>Program manager &amp; project leaders coach</t>
  </si>
  <si>
    <t>Seymus</t>
  </si>
  <si>
    <t>https://www.linkedin.com/in/veerleseymus</t>
  </si>
  <si>
    <t>Energy Together</t>
  </si>
  <si>
    <t>Chief of Operations</t>
  </si>
  <si>
    <t>Xios</t>
  </si>
  <si>
    <t>WWT</t>
  </si>
  <si>
    <t>https://www.linkedin.com/in/xios-wwt-7a2163197</t>
  </si>
  <si>
    <t>https://www.linkedin.com/in/elsdegeyter</t>
  </si>
  <si>
    <t>VIZAR.ai</t>
  </si>
  <si>
    <t>Business &amp; Marketing Advisor / Co-Founder VIZAR.ai</t>
  </si>
  <si>
    <t>Muthing</t>
  </si>
  <si>
    <t>https://www.linkedin.com/in/marcomuthing</t>
  </si>
  <si>
    <t>xplace GmbH</t>
  </si>
  <si>
    <t>Country Director Benelux</t>
  </si>
  <si>
    <t>Herrijgers</t>
  </si>
  <si>
    <t>https://www.linkedin.com/in/tomherrijgers</t>
  </si>
  <si>
    <t>Relaxy.be</t>
  </si>
  <si>
    <t>CEO en Founder</t>
  </si>
  <si>
    <t>Niccol</t>
  </si>
  <si>
    <t>James</t>
  </si>
  <si>
    <t>https://www.linkedin.com/in/niccol-james-1812241a8</t>
  </si>
  <si>
    <t>Self Employed</t>
  </si>
  <si>
    <t>Interior Designer</t>
  </si>
  <si>
    <t>Sabrin</t>
  </si>
  <si>
    <t>Kokaly</t>
  </si>
  <si>
    <t>https://www.linkedin.com/in/sabrin-k-a525271aa</t>
  </si>
  <si>
    <t>Beiersdorf Shared Services GmbH</t>
  </si>
  <si>
    <t>Working Student Modern Digital Workplace</t>
  </si>
  <si>
    <t>Jim</t>
  </si>
  <si>
    <t>https://www.linkedin.com/in/jimlippens</t>
  </si>
  <si>
    <t>Happiness at Work Experience</t>
  </si>
  <si>
    <t>âœ¨Founder &amp; CEO HAWX</t>
  </si>
  <si>
    <t>Nancy</t>
  </si>
  <si>
    <t>https://www.linkedin.com/in/nancypeeters</t>
  </si>
  <si>
    <t>Netwerk Werkgeluk</t>
  </si>
  <si>
    <t>Horwitz ACCA</t>
  </si>
  <si>
    <t>https://www.linkedin.com/in/gabriel-horwitz-acca-2a82b414a</t>
  </si>
  <si>
    <t>CrossCountry Consulting</t>
  </si>
  <si>
    <t>https://www.linkedin.com/in/julie-poppe-0196b48b</t>
  </si>
  <si>
    <t>Joey</t>
  </si>
  <si>
    <t>Scheray</t>
  </si>
  <si>
    <t>https://www.linkedin.com/in/isabelle-scheray-43204bb0</t>
  </si>
  <si>
    <t>Isabelle Scheray</t>
  </si>
  <si>
    <t>Psychotherapeute</t>
  </si>
  <si>
    <t xml:space="preserve">Balachandhiran </t>
  </si>
  <si>
    <t>Sankaran</t>
  </si>
  <si>
    <t>https://www.linkedin.com/in/balachandhiran-sankaran</t>
  </si>
  <si>
    <t>Xebia</t>
  </si>
  <si>
    <t>Agile Transformation Consultant</t>
  </si>
  <si>
    <t>Van Hoorebeeck</t>
  </si>
  <si>
    <t>https://www.linkedin.com/in/marijke-van-hoorebeeck-a02a32b</t>
  </si>
  <si>
    <t>Thomas More Antwerpen : Bachelor TP A&amp;O &amp; Graduaat HR-Support</t>
  </si>
  <si>
    <t>Lector</t>
  </si>
  <si>
    <t>Deroey ðŸŒŠ</t>
  </si>
  <si>
    <t>https://www.linkedin.com/in/maarten-deroey-%F0%9F%8C%8A-123948106</t>
  </si>
  <si>
    <t>Slowify</t>
  </si>
  <si>
    <t>HuwÃ©</t>
  </si>
  <si>
    <t>https://www.linkedin.com/in/barthuw%C3%A9</t>
  </si>
  <si>
    <t>huwebart@gmail.com</t>
  </si>
  <si>
    <t>Mixus NV</t>
  </si>
  <si>
    <t>Ashok</t>
  </si>
  <si>
    <t>Narayanan â­</t>
  </si>
  <si>
    <t>https://www.linkedin.com/in/ashoknarayanan</t>
  </si>
  <si>
    <t>JEF GROUP</t>
  </si>
  <si>
    <t>Head of L&amp;D,Leadership and OD for Group (Four Business Units)</t>
  </si>
  <si>
    <t>Siegfried</t>
  </si>
  <si>
    <t>Caems</t>
  </si>
  <si>
    <t>https://www.linkedin.com/in/scaems</t>
  </si>
  <si>
    <t>The Signalling Company</t>
  </si>
  <si>
    <t>Chief Financial Officer (a.i.)</t>
  </si>
  <si>
    <t>https://www.linkedin.com/in/liesbetsterkendries</t>
  </si>
  <si>
    <t>bonanza group NV</t>
  </si>
  <si>
    <t>Managing partner/Founder/Bestuurder</t>
  </si>
  <si>
    <t>Bosiers</t>
  </si>
  <si>
    <t>https://www.linkedin.com/in/jean-bosiers-56981322</t>
  </si>
  <si>
    <t>Connecting Business Opportunities</t>
  </si>
  <si>
    <t>Strong believer of valuable connections.</t>
  </si>
  <si>
    <t>Susanne</t>
  </si>
  <si>
    <t>Huijts</t>
  </si>
  <si>
    <t>https://www.linkedin.com/in/susanne-huijts-089355a8</t>
  </si>
  <si>
    <t>24+ customer care center</t>
  </si>
  <si>
    <t>Team Manager</t>
  </si>
  <si>
    <t>Termote</t>
  </si>
  <si>
    <t>https://www.linkedin.com/in/magalie-termote-43451215b</t>
  </si>
  <si>
    <t>Actrivate</t>
  </si>
  <si>
    <t>Stress en burn-out Coach</t>
  </si>
  <si>
    <t>Kristin</t>
  </si>
  <si>
    <t>Kennes</t>
  </si>
  <si>
    <t>https://www.linkedin.com/in/kristin-kennes-bb1ab718a</t>
  </si>
  <si>
    <t>Business development manager KBC bank &amp; verzekeringen</t>
  </si>
  <si>
    <t>Van Noten</t>
  </si>
  <si>
    <t>https://www.linkedin.com/in/ines-van-noten-57034a195</t>
  </si>
  <si>
    <t>Ines Van Noten</t>
  </si>
  <si>
    <t>Motivational mindset coach</t>
  </si>
  <si>
    <t>Valkeneers</t>
  </si>
  <si>
    <t>https://www.linkedin.com/in/guido-valkeneers-6b391718a</t>
  </si>
  <si>
    <t>Uitgeverij LannooCampus</t>
  </si>
  <si>
    <t>Auteur</t>
  </si>
  <si>
    <t>https://www.linkedin.com/in/heidivanherweghe</t>
  </si>
  <si>
    <t xml:space="preserve">Human resources manager </t>
  </si>
  <si>
    <t>Carlijn</t>
  </si>
  <si>
    <t>Vugs-Hinze</t>
  </si>
  <si>
    <t>https://www.linkedin.com/in/carlijn-vugs-hinze-a738b111</t>
  </si>
  <si>
    <t>Care to Change</t>
  </si>
  <si>
    <t>Voorzitter bezwarencommissie functie-indeling</t>
  </si>
  <si>
    <t>De Bruycker</t>
  </si>
  <si>
    <t>https://www.linkedin.com/in/eva-de-bruycker-099a6481</t>
  </si>
  <si>
    <t>Knowledge &amp; Learning Officer</t>
  </si>
  <si>
    <t>https://www.linkedin.com/in/frankgeertsen</t>
  </si>
  <si>
    <t>Architects of Dreams</t>
  </si>
  <si>
    <t>Founder - Facilitator - Coach - Change Agent - Scrum</t>
  </si>
  <si>
    <t>Mouton</t>
  </si>
  <si>
    <t>https://www.linkedin.com/in/jan-mouton-82b8717</t>
  </si>
  <si>
    <t>Embodied Transformation Coach</t>
  </si>
  <si>
    <t>Sinclair</t>
  </si>
  <si>
    <t>https://www.linkedin.com/in/emotional-intelligence-leadership-development</t>
  </si>
  <si>
    <t>Mind Matters</t>
  </si>
  <si>
    <t>Managing Director | Neuroleadership Specialist | Mental Health Expert | Strategy Consultant</t>
  </si>
  <si>
    <t>https://www.linkedin.com/in/karolien-desmet-a0807a195</t>
  </si>
  <si>
    <t>Natuvert</t>
  </si>
  <si>
    <t>Dajo</t>
  </si>
  <si>
    <t>https://www.linkedin.com/in/dajo-hermans-48631451</t>
  </si>
  <si>
    <t>WeForward</t>
  </si>
  <si>
    <t>Managing partner</t>
  </si>
  <si>
    <t>Stef</t>
  </si>
  <si>
    <t>Verbraeken</t>
  </si>
  <si>
    <t>https://www.linkedin.com/in/stef-verbraeken-37724312</t>
  </si>
  <si>
    <t>Bechtle NV</t>
  </si>
  <si>
    <t>New Business Development Team Lead</t>
  </si>
  <si>
    <t>LABI</t>
  </si>
  <si>
    <t>https://www.linkedin.com/in/emmanuellabi</t>
  </si>
  <si>
    <t>VF Corporation</t>
  </si>
  <si>
    <t>Senior Finance Director - Vans EMEA</t>
  </si>
  <si>
    <t>https://www.linkedin.com/in/liesbeth-peeters-advocaat-arbeidsrecht</t>
  </si>
  <si>
    <t>Advocatenkantoor Liesbeth Peeters</t>
  </si>
  <si>
    <t>Advocaat</t>
  </si>
  <si>
    <t>LeÃ¯la</t>
  </si>
  <si>
    <t>TAGHLA</t>
  </si>
  <si>
    <t>https://www.linkedin.com/in/le%C3%AFla-taghla-0a96055b</t>
  </si>
  <si>
    <t xml:space="preserve">Director of Brussels office </t>
  </si>
  <si>
    <t>Jonas</t>
  </si>
  <si>
    <t>Van Stichel</t>
  </si>
  <si>
    <t>https://www.linkedin.com/in/jonas-van-stichel-4514b6175</t>
  </si>
  <si>
    <t xml:space="preserve">HelloFreshGO </t>
  </si>
  <si>
    <t>Hellofresh</t>
  </si>
  <si>
    <t>https://www.linkedin.com/in/ruben-van-gucht</t>
  </si>
  <si>
    <t>VRT</t>
  </si>
  <si>
    <t>Sportjournalist &amp; TV-presentator</t>
  </si>
  <si>
    <t>Van Oosterbos</t>
  </si>
  <si>
    <t>https://www.linkedin.com/in/karinevanoosterbos</t>
  </si>
  <si>
    <t>WalkTheTalk Coaching</t>
  </si>
  <si>
    <t>Walk the Talk Coach &amp; Trainer</t>
  </si>
  <si>
    <t>Himschoot</t>
  </si>
  <si>
    <t>https://www.linkedin.com/in/ellen-himschoot130577aalter</t>
  </si>
  <si>
    <t>The Corner Office</t>
  </si>
  <si>
    <t>Partner - Werving &amp; Selectie, Executive Search &amp; Interim Management</t>
  </si>
  <si>
    <t>van de Ven</t>
  </si>
  <si>
    <t>https://www.linkedin.com/in/fransvandeven</t>
  </si>
  <si>
    <t>Leadership Trails Benelux</t>
  </si>
  <si>
    <t>Lead Coach and Trail Builder</t>
  </si>
  <si>
    <t>Kristina</t>
  </si>
  <si>
    <t>Siokos</t>
  </si>
  <si>
    <t>https://www.linkedin.com/in/kristinasiokos-consultant</t>
  </si>
  <si>
    <t>Brouwerij Verhofstede</t>
  </si>
  <si>
    <t>Vertegenwoordigster</t>
  </si>
  <si>
    <t>Renaat</t>
  </si>
  <si>
    <t>https://www.linkedin.com/in/renaat-van-gysel-78393717a</t>
  </si>
  <si>
    <t>NENS Power</t>
  </si>
  <si>
    <t>Langeraert</t>
  </si>
  <si>
    <t>https://www.linkedin.com/in/luclangeraert</t>
  </si>
  <si>
    <t>HighFive, a Cronos company cluster</t>
  </si>
  <si>
    <t>Head of HR and co-owner at HighFive, a Cronos company cluster (Humanistix/HRMC)</t>
  </si>
  <si>
    <t>Pablo</t>
  </si>
  <si>
    <t>FernÃ¡ndez Alonso</t>
  </si>
  <si>
    <t>https://www.linkedin.com/in/pablofernandezalonso</t>
  </si>
  <si>
    <t>Fealfa BV - Advisor HR</t>
  </si>
  <si>
    <t>HR consultant - interim management</t>
  </si>
  <si>
    <t>https://www.linkedin.com/in/lies-de-smet</t>
  </si>
  <si>
    <t>Liesellove</t>
  </si>
  <si>
    <t>De Soomer</t>
  </si>
  <si>
    <t>https://www.linkedin.com/in/jandesoomer</t>
  </si>
  <si>
    <t>Fieldcoach LA/inhouse</t>
  </si>
  <si>
    <t>De Geijter</t>
  </si>
  <si>
    <t>https://www.linkedin.com/in/filip-de-geijter-11462</t>
  </si>
  <si>
    <t>Actonomy - part of the geneHRations Group</t>
  </si>
  <si>
    <t>CEO - CTO</t>
  </si>
  <si>
    <t>Debby</t>
  </si>
  <si>
    <t>De Cocker</t>
  </si>
  <si>
    <t>https://www.linkedin.com/in/debby-de-cocker-9991799</t>
  </si>
  <si>
    <t>Teamlead Studioo en Media CoÃ¶rdinatie</t>
  </si>
  <si>
    <t>De Schouwer</t>
  </si>
  <si>
    <t>https://www.linkedin.com/in/maaikedeschouwer</t>
  </si>
  <si>
    <t>Job Design</t>
  </si>
  <si>
    <t>Career Coach</t>
  </si>
  <si>
    <t>Jessie</t>
  </si>
  <si>
    <t>Govaert</t>
  </si>
  <si>
    <t>https://www.linkedin.com/in/jessie-govaert</t>
  </si>
  <si>
    <t>Founder of The Healthy Hub</t>
  </si>
  <si>
    <t>Sandrine</t>
  </si>
  <si>
    <t>Kram</t>
  </si>
  <si>
    <t>https://www.linkedin.com/in/sandrine-kram-35ab9a17</t>
  </si>
  <si>
    <t>ESG Coordinator</t>
  </si>
  <si>
    <t>Troubleyn</t>
  </si>
  <si>
    <t>https://www.linkedin.com/in/dietertroubleyn</t>
  </si>
  <si>
    <t>De Experten</t>
  </si>
  <si>
    <t>Chief Imagineering</t>
  </si>
  <si>
    <t>https://www.linkedin.com/in/vic-verdonck-06b3a617</t>
  </si>
  <si>
    <t>ERA WONEN</t>
  </si>
  <si>
    <t>Sales Coach / Manager</t>
  </si>
  <si>
    <t>Workitects</t>
  </si>
  <si>
    <t>Organisatieontwerp</t>
  </si>
  <si>
    <t>https://www.linkedin.com/in/workitects</t>
  </si>
  <si>
    <t>D'Haese</t>
  </si>
  <si>
    <t>https://www.linkedin.com/in/joke-d-haese-97133527</t>
  </si>
  <si>
    <t>The Learning Hub</t>
  </si>
  <si>
    <t>Van Tichelen</t>
  </si>
  <si>
    <t>https://www.linkedin.com/in/gert-van-tichelen-40b73216a</t>
  </si>
  <si>
    <t>Supply Chain Consultant</t>
  </si>
  <si>
    <t>https://www.linkedin.com/in/philip-rosseel-603819</t>
  </si>
  <si>
    <t>ADD VALUE Consultants in Human Capital Management</t>
  </si>
  <si>
    <t>Corbeel</t>
  </si>
  <si>
    <t>https://www.linkedin.com/in/geertcorbeel</t>
  </si>
  <si>
    <t>Aryza</t>
  </si>
  <si>
    <t>Senior Sales Executive Belgium</t>
  </si>
  <si>
    <t>Pintelon</t>
  </si>
  <si>
    <t>https://www.linkedin.com/in/janpintelon</t>
  </si>
  <si>
    <t>CleanPlate</t>
  </si>
  <si>
    <t>Managing partner at CleanPlate</t>
  </si>
  <si>
    <t xml:space="preserve">De Jaegher </t>
  </si>
  <si>
    <t>https://www.linkedin.com/in/charlotte-de-jaegher-a2441519a</t>
  </si>
  <si>
    <t>Arasari Lifestyle</t>
  </si>
  <si>
    <t>Founder &amp; business owner of Arasari Lifestyle</t>
  </si>
  <si>
    <t>Aretha</t>
  </si>
  <si>
    <t>Lombary</t>
  </si>
  <si>
    <t>https://www.linkedin.com/in/aretha-lombary-65490423</t>
  </si>
  <si>
    <t>Agristo NV</t>
  </si>
  <si>
    <t>Talent  &amp; Project Manager</t>
  </si>
  <si>
    <t>Courcelle</t>
  </si>
  <si>
    <t>https://www.linkedin.com/in/charlotte-courcelle</t>
  </si>
  <si>
    <t>Katoen Natie</t>
  </si>
  <si>
    <t>Operationeel manager</t>
  </si>
  <si>
    <t>Zylbermann</t>
  </si>
  <si>
    <t>https://www.linkedin.com/in/zylbermann-michel-52302110</t>
  </si>
  <si>
    <t>Erudia</t>
  </si>
  <si>
    <t>Dirigeant, Consultant et Coach.</t>
  </si>
  <si>
    <t>Van Lysebetten</t>
  </si>
  <si>
    <t>https://www.linkedin.com/in/an-van-lysebetten-331683132</t>
  </si>
  <si>
    <t>Groeiplek</t>
  </si>
  <si>
    <t>Zaakvoerder - Coach, Motivator &amp; Inspirator</t>
  </si>
  <si>
    <t>Heyselberghs</t>
  </si>
  <si>
    <t>https://www.linkedin.com/in/liesbet-heyselberghs-liesbetheyselberghs</t>
  </si>
  <si>
    <t>Smit</t>
  </si>
  <si>
    <t>https://www.linkedin.com/in/jente-smit</t>
  </si>
  <si>
    <t>SiMMiT - Your Partner In Innovation</t>
  </si>
  <si>
    <t>Business owner</t>
  </si>
  <si>
    <t>Vanhaverbeke</t>
  </si>
  <si>
    <t>https://www.linkedin.com/in/steffvanhaverbeke</t>
  </si>
  <si>
    <t>The House of Coaching</t>
  </si>
  <si>
    <t>Business Coach, Trainer &amp; Facilitator</t>
  </si>
  <si>
    <t>Van Quekelberghe</t>
  </si>
  <si>
    <t>https://www.linkedin.com/in/evelinevanquekelberghe</t>
  </si>
  <si>
    <t xml:space="preserve">Q-Pilot </t>
  </si>
  <si>
    <t xml:space="preserve">Freelance@Q-Pilot </t>
  </si>
  <si>
    <t>Yne</t>
  </si>
  <si>
    <t>Machiels</t>
  </si>
  <si>
    <t>https://www.linkedin.com/in/yne-machiels-3b795816</t>
  </si>
  <si>
    <t>RELIANCE | LITTLER</t>
  </si>
  <si>
    <t>Attorney</t>
  </si>
  <si>
    <t>Vansteenkiste</t>
  </si>
  <si>
    <t>https://www.linkedin.com/in/tinavansteenkiste</t>
  </si>
  <si>
    <t>K-onsult</t>
  </si>
  <si>
    <t>Career coach</t>
  </si>
  <si>
    <t>Sebastien</t>
  </si>
  <si>
    <t>Cobut</t>
  </si>
  <si>
    <t>https://www.linkedin.com/in/sebastiencobut</t>
  </si>
  <si>
    <t>Connected Minds Â®</t>
  </si>
  <si>
    <t>https://www.linkedin.com/in/debby-de-cleyn-488731b3</t>
  </si>
  <si>
    <t>Indeed.com</t>
  </si>
  <si>
    <t>Accountexecutive</t>
  </si>
  <si>
    <t>Nicola</t>
  </si>
  <si>
    <t>Dhoore</t>
  </si>
  <si>
    <t>https://www.linkedin.com/in/nicola-dhoore-484a23b2</t>
  </si>
  <si>
    <t>Dhoore Accountant</t>
  </si>
  <si>
    <t>https://www.linkedin.com/in/kimve</t>
  </si>
  <si>
    <t>Primatch HR Groep BelgiÃ«</t>
  </si>
  <si>
    <t>Talent Aqcuisition Partner</t>
  </si>
  <si>
    <t>Cano</t>
  </si>
  <si>
    <t>https://www.linkedin.com/in/jennifer-cano</t>
  </si>
  <si>
    <t>Testachats / Testaankoop</t>
  </si>
  <si>
    <t>Social Media Specialist &amp; Livestream producer</t>
  </si>
  <si>
    <t>https://www.linkedin.com/in/elke-van-den-bossche-3b860216</t>
  </si>
  <si>
    <t>Business Solutions Manager</t>
  </si>
  <si>
    <t>Geraldine</t>
  </si>
  <si>
    <t>Huybrechts âœ¨ðŸ‘ </t>
  </si>
  <si>
    <t>https://www.linkedin.com/in/geraldinehuybrechts</t>
  </si>
  <si>
    <t>Soulful Personal Branding by Geraldine Huybrechts</t>
  </si>
  <si>
    <t>Personal Presence Activator | Fire Starter</t>
  </si>
  <si>
    <t>Doreen</t>
  </si>
  <si>
    <t>https://www.linkedin.com/in/doreendhondt</t>
  </si>
  <si>
    <t>Advocatenkantoor Draagkracht</t>
  </si>
  <si>
    <t xml:space="preserve">Advocaat &amp; Founder </t>
  </si>
  <si>
    <t>Veerle ðŸ€</t>
  </si>
  <si>
    <t>Gillis</t>
  </si>
  <si>
    <t>https://www.linkedin.com/in/veerlegillis</t>
  </si>
  <si>
    <t>TRUST Hotel</t>
  </si>
  <si>
    <t>Founding Angel</t>
  </si>
  <si>
    <t>Arcari</t>
  </si>
  <si>
    <t>https://www.linkedin.com/in/maximearcari</t>
  </si>
  <si>
    <t>LeHibou</t>
  </si>
  <si>
    <t xml:space="preserve">Country Manager Belgium </t>
  </si>
  <si>
    <t>Servaes</t>
  </si>
  <si>
    <t>https://www.linkedin.com/in/veerle-servaes-2b20a24</t>
  </si>
  <si>
    <t>Cyient</t>
  </si>
  <si>
    <t>HR Business Partner a.i.</t>
  </si>
  <si>
    <t>Suarez</t>
  </si>
  <si>
    <t>https://www.linkedin.com/in/maxim-suarez-64112171</t>
  </si>
  <si>
    <t>Food Light BV</t>
  </si>
  <si>
    <t>Handelaar</t>
  </si>
  <si>
    <t>ECOUF</t>
  </si>
  <si>
    <t>CK  HLM</t>
  </si>
  <si>
    <t>https://www.linkedin.com/in/ecouf-ck-hlm-a6404a160</t>
  </si>
  <si>
    <t>ECOUF bvba LM</t>
  </si>
  <si>
    <t>Manager of Sales</t>
  </si>
  <si>
    <t>Laurens</t>
  </si>
  <si>
    <t>Nys ðŸ”µ</t>
  </si>
  <si>
    <t>https://www.linkedin.com/in/laurensnys</t>
  </si>
  <si>
    <t>Expand ðŸ”µ</t>
  </si>
  <si>
    <t>https://www.linkedin.com/in/liesbeth-de-sutter-56bb1724</t>
  </si>
  <si>
    <t>liesbethds@gmail.com</t>
  </si>
  <si>
    <t>Gumption Group</t>
  </si>
  <si>
    <t>HR Legal</t>
  </si>
  <si>
    <t>Neys</t>
  </si>
  <si>
    <t>https://www.linkedin.com/in/aline-neys</t>
  </si>
  <si>
    <t>De Vlaamse Waterweg nv</t>
  </si>
  <si>
    <t>Lipkens</t>
  </si>
  <si>
    <t>https://www.linkedin.com/in/hilde-lipkens-19506524</t>
  </si>
  <si>
    <t>Covali BVBA</t>
  </si>
  <si>
    <t>Van Holder</t>
  </si>
  <si>
    <t>https://www.linkedin.com/in/alain-van-holder</t>
  </si>
  <si>
    <t>Project Support Manager</t>
  </si>
  <si>
    <t>Geraerts</t>
  </si>
  <si>
    <t>https://www.linkedin.com/in/kristiengeraerts</t>
  </si>
  <si>
    <t>.</t>
  </si>
  <si>
    <t>CommunicatiecoÃ¶rdinator en copywriter</t>
  </si>
  <si>
    <t>Jordi</t>
  </si>
  <si>
    <t>Calvo</t>
  </si>
  <si>
    <t>https://www.linkedin.com/in/jordicalvo</t>
  </si>
  <si>
    <t>De Sutter Naturally</t>
  </si>
  <si>
    <t>International Sales &amp; Business Development - Soluciones Madera - Solutions Bois - Wood Solutions</t>
  </si>
  <si>
    <t>Thienpont</t>
  </si>
  <si>
    <t>https://www.linkedin.com/in/astridthienpont</t>
  </si>
  <si>
    <t>InTouch</t>
  </si>
  <si>
    <t>Vanloot.</t>
  </si>
  <si>
    <t>https://www.linkedin.com/in/woutervanloot</t>
  </si>
  <si>
    <t>Ginger &amp; Thyme.</t>
  </si>
  <si>
    <t>Windmolders</t>
  </si>
  <si>
    <t>https://www.linkedin.com/in/veerlewindmolders</t>
  </si>
  <si>
    <t>intensiveer</t>
  </si>
  <si>
    <t>Versterker in persoonlijke groei en zelfvertrouwen</t>
  </si>
  <si>
    <t>ZoilÃ©</t>
  </si>
  <si>
    <t>https://www.linkedin.com/in/britta-zoil%C3%A9</t>
  </si>
  <si>
    <t>â™¡ Sterk in je Relatie</t>
  </si>
  <si>
    <t xml:space="preserve">Trainer - Coach </t>
  </si>
  <si>
    <t>Vandevyvere</t>
  </si>
  <si>
    <t>https://www.linkedin.com/in/sofie-vandevyvere</t>
  </si>
  <si>
    <t>n2coaching</t>
  </si>
  <si>
    <t>Sales Coach</t>
  </si>
  <si>
    <t>Arjan</t>
  </si>
  <si>
    <t>Jansen van 't Land</t>
  </si>
  <si>
    <t>https://www.linkedin.com/in/dyf</t>
  </si>
  <si>
    <t>discoveryourflow</t>
  </si>
  <si>
    <t>Lori</t>
  </si>
  <si>
    <t>https://www.linkedin.com/in/loridecoster</t>
  </si>
  <si>
    <t>Clear Channel Belgium</t>
  </si>
  <si>
    <t>Struys</t>
  </si>
  <si>
    <t>https://www.linkedin.com/in/elkestruys</t>
  </si>
  <si>
    <t>Umital</t>
  </si>
  <si>
    <t>https://www.linkedin.com/in/liesbeth-declercq</t>
  </si>
  <si>
    <t>Vanden Broele Group</t>
  </si>
  <si>
    <t>Portfoliomanager - team Management &amp; Beleid Vanden Broele</t>
  </si>
  <si>
    <t>Vander Cruyssen</t>
  </si>
  <si>
    <t>https://www.linkedin.com/in/elienv</t>
  </si>
  <si>
    <t>The Reference</t>
  </si>
  <si>
    <t>https://www.linkedin.com/in/jeroen-verhoeven-87284721</t>
  </si>
  <si>
    <t>Philips</t>
  </si>
  <si>
    <t>Quality Compliance Specialist</t>
  </si>
  <si>
    <t>https://www.linkedin.com/in/sarah-van-hoeck</t>
  </si>
  <si>
    <t>Agentschap Wegen en Verkeer</t>
  </si>
  <si>
    <t>HR-partner</t>
  </si>
  <si>
    <t>van den Hoogen</t>
  </si>
  <si>
    <t>https://www.linkedin.com/in/tine-van-den-hoogen</t>
  </si>
  <si>
    <t>nVent</t>
  </si>
  <si>
    <t>EMEAI Product FP&amp;A Analyst</t>
  </si>
  <si>
    <t>Trui</t>
  </si>
  <si>
    <t>De Boitselier</t>
  </si>
  <si>
    <t>https://www.linkedin.com/in/truideboitselier</t>
  </si>
  <si>
    <t>FitForty Woman Expedition</t>
  </si>
  <si>
    <t>Lifestyle coach voor meer energie en zelfvertrouwen</t>
  </si>
  <si>
    <t>https://www.linkedin.com/in/anneliesblomme</t>
  </si>
  <si>
    <t>La Fleur Rouge</t>
  </si>
  <si>
    <t>Creative &amp; Owner</t>
  </si>
  <si>
    <t>âž¤ Nathalie</t>
  </si>
  <si>
    <t xml:space="preserve">Claes </t>
  </si>
  <si>
    <t>https://www.linkedin.com/in/nathalieclaes</t>
  </si>
  <si>
    <t>Umaniq</t>
  </si>
  <si>
    <t>UMANIQ - Teacher ISO42001 Lead Implementer</t>
  </si>
  <si>
    <t>Ellen Roels</t>
  </si>
  <si>
    <t xml:space="preserve"> - Coach Trainer Psychotherapeut</t>
  </si>
  <si>
    <t>https://www.linkedin.com/in/ellen-roels-coach-trainer-psychotherapeut-b95234</t>
  </si>
  <si>
    <t>Ellen Roels bv</t>
  </si>
  <si>
    <t>Business Coach, Trainer &amp; Psychotherapist</t>
  </si>
  <si>
    <t>Lionel</t>
  </si>
  <si>
    <t>Blondiau</t>
  </si>
  <si>
    <t>https://www.linkedin.com/in/lionelblondiau</t>
  </si>
  <si>
    <t xml:space="preserve">AIB </t>
  </si>
  <si>
    <t>https://www.linkedin.com/in/luc-de-decker</t>
  </si>
  <si>
    <t>Van Houte</t>
  </si>
  <si>
    <t>https://www.linkedin.com/in/filipvanhoute</t>
  </si>
  <si>
    <t>Hete Hangijzers</t>
  </si>
  <si>
    <t>Podcast Producer</t>
  </si>
  <si>
    <t>Anurag</t>
  </si>
  <si>
    <t>Sinha</t>
  </si>
  <si>
    <t>https://www.linkedin.com/in/anuragsinhascm</t>
  </si>
  <si>
    <t>Atmus Filtration Technologies</t>
  </si>
  <si>
    <t>Demand Planner</t>
  </si>
  <si>
    <t>Vanderveken</t>
  </si>
  <si>
    <t>https://www.linkedin.com/in/frederikvanderveken</t>
  </si>
  <si>
    <t>Man O'Learning</t>
  </si>
  <si>
    <t>Company Founder &amp; Owner. Independant Trainer, Coach and Consultant</t>
  </si>
  <si>
    <t>Mero</t>
  </si>
  <si>
    <t>https://www.linkedin.com/in/bianca-mero-541a5735</t>
  </si>
  <si>
    <t>Hans Anders</t>
  </si>
  <si>
    <t>Vankerkhove</t>
  </si>
  <si>
    <t>https://www.linkedin.com/in/jimmyvankerkhove</t>
  </si>
  <si>
    <t>Harmony Group</t>
  </si>
  <si>
    <t>Team Lead OutSystems</t>
  </si>
  <si>
    <t>Dean</t>
  </si>
  <si>
    <t>Davey</t>
  </si>
  <si>
    <t>https://www.linkedin.com/in/deanrdavey</t>
  </si>
  <si>
    <t>Unicorn Group</t>
  </si>
  <si>
    <t>Leadership coach &amp; High Impact Team Builder</t>
  </si>
  <si>
    <t>Maureen</t>
  </si>
  <si>
    <t>Verzele Calvo</t>
  </si>
  <si>
    <t>https://www.linkedin.com/in/maureen-verzele-calvo-414a0240</t>
  </si>
  <si>
    <t xml:space="preserve">COSH! Conscious Shopping Made Easy </t>
  </si>
  <si>
    <t>Office Management</t>
  </si>
  <si>
    <t>Lazlo</t>
  </si>
  <si>
    <t>Van Caster</t>
  </si>
  <si>
    <t>https://www.linkedin.com/in/lavcaster</t>
  </si>
  <si>
    <t>IT Recruiter</t>
  </si>
  <si>
    <t>Holster</t>
  </si>
  <si>
    <t>https://www.linkedin.com/in/glennholster</t>
  </si>
  <si>
    <t>Happyholics</t>
  </si>
  <si>
    <t>Happyholics 2daagse</t>
  </si>
  <si>
    <t>Bastian</t>
  </si>
  <si>
    <t>MÃ¼ller</t>
  </si>
  <si>
    <t>https://www.linkedin.com/in/bastianmuller</t>
  </si>
  <si>
    <t>b.muller@tmamethod.com</t>
  </si>
  <si>
    <t>TMA</t>
  </si>
  <si>
    <t>Vuylsteke</t>
  </si>
  <si>
    <t>https://www.linkedin.com/in/barbaravuylsteke</t>
  </si>
  <si>
    <t>Key Account Manager Public - Business to Government (B2G)</t>
  </si>
  <si>
    <t>Wannes</t>
  </si>
  <si>
    <t>https://www.linkedin.com/in/wannesvanhoey</t>
  </si>
  <si>
    <t>Manpower Belgium</t>
  </si>
  <si>
    <t>Sales &amp; Operations Manager</t>
  </si>
  <si>
    <t>Engel (She/her)</t>
  </si>
  <si>
    <t>https://www.linkedin.com/in/isabel-engel</t>
  </si>
  <si>
    <t>imec</t>
  </si>
  <si>
    <t>Talent Business Partner</t>
  </si>
  <si>
    <t>Van der Perre</t>
  </si>
  <si>
    <t>https://www.linkedin.com/in/carolinevanderperre</t>
  </si>
  <si>
    <t>Probis</t>
  </si>
  <si>
    <t>Commercieel Adviseur Zorg &amp; Welzijn</t>
  </si>
  <si>
    <t>https://www.linkedin.com/in/val%C3%A9rie-mertens</t>
  </si>
  <si>
    <t>VM Real Estate</t>
  </si>
  <si>
    <t>Valaert</t>
  </si>
  <si>
    <t>https://www.linkedin.com/in/veerle-valaert-b82ab06</t>
  </si>
  <si>
    <t>BCTE - Board Coaching To Excellence</t>
  </si>
  <si>
    <t>Lid van de Raad van Bestuur</t>
  </si>
  <si>
    <t>DelmoitiÃ©</t>
  </si>
  <si>
    <t>https://www.linkedin.com/in/anneliesdelmoitie</t>
  </si>
  <si>
    <t>AnDless CommV.</t>
  </si>
  <si>
    <t>Willekens</t>
  </si>
  <si>
    <t>https://www.linkedin.com/in/peterwillekens</t>
  </si>
  <si>
    <t>Peter Willekens - Time Booster</t>
  </si>
  <si>
    <t>Timemanagement trainer bij Peter Willekens - TIME Booster</t>
  </si>
  <si>
    <t>https://www.linkedin.com/in/sven-de-clercq-9a478838</t>
  </si>
  <si>
    <t>Way2Play</t>
  </si>
  <si>
    <t xml:space="preserve">Frontman - Training Designer - Trainer - L&amp;D </t>
  </si>
  <si>
    <t>Potums</t>
  </si>
  <si>
    <t>https://www.linkedin.com/in/an-p-575b2315b</t>
  </si>
  <si>
    <t>FOD FinanciÃ«n - SPF Finances</t>
  </si>
  <si>
    <t>Test Engineer &amp; Test Analyst on behalf of Capgemini</t>
  </si>
  <si>
    <t>Tinca</t>
  </si>
  <si>
    <t>https://www.linkedin.com/in/tincasecuianu</t>
  </si>
  <si>
    <t>LEVIOSA</t>
  </si>
  <si>
    <t>Cabus</t>
  </si>
  <si>
    <t>https://www.linkedin.com/in/shanacabus</t>
  </si>
  <si>
    <t>Lector Bedrijfsmanagement</t>
  </si>
  <si>
    <t>Lynch</t>
  </si>
  <si>
    <t>https://www.linkedin.com/in/daisy-lynch-32b63440</t>
  </si>
  <si>
    <t>CAW Halle-Vilvoorde</t>
  </si>
  <si>
    <t xml:space="preserve">Business Developer (Vrijwilliger) </t>
  </si>
  <si>
    <t>Melissa</t>
  </si>
  <si>
    <t>Van der Veken</t>
  </si>
  <si>
    <t>https://www.linkedin.com/in/melissavanderveken</t>
  </si>
  <si>
    <t>Mesa VB</t>
  </si>
  <si>
    <t>Zaakvoerder bij MeSa VB - Flexibele Administratie op maat voor ondernemers en KMO's</t>
  </si>
  <si>
    <t>Veronika</t>
  </si>
  <si>
    <t>Wuyts, PCC</t>
  </si>
  <si>
    <t>https://www.linkedin.com/in/veronikawuyts</t>
  </si>
  <si>
    <t>Talents@work</t>
  </si>
  <si>
    <t>Executive and Leadership Coach, Learning Circles coach</t>
  </si>
  <si>
    <t>Dom</t>
  </si>
  <si>
    <t>https://www.linkedin.com/in/ingedom</t>
  </si>
  <si>
    <t>Spikes</t>
  </si>
  <si>
    <t>https://www.linkedin.com/in/svanloo</t>
  </si>
  <si>
    <t>Q7Leader</t>
  </si>
  <si>
    <t>Operator</t>
  </si>
  <si>
    <t>Ballet</t>
  </si>
  <si>
    <t>https://www.linkedin.com/in/sabineballet</t>
  </si>
  <si>
    <t>Coach Organisatie &amp; Talent</t>
  </si>
  <si>
    <t>vera</t>
  </si>
  <si>
    <t>smets</t>
  </si>
  <si>
    <t>https://www.linkedin.com/in/vera-s-5488ab196</t>
  </si>
  <si>
    <t xml:space="preserve">Youphoria </t>
  </si>
  <si>
    <t>Executive Search Consultant</t>
  </si>
  <si>
    <t>An-Sofie</t>
  </si>
  <si>
    <t>Van Cromphout</t>
  </si>
  <si>
    <t>https://www.linkedin.com/in/ansofievancromphout</t>
  </si>
  <si>
    <t>ANSO interieur</t>
  </si>
  <si>
    <t>Interieurarchitect</t>
  </si>
  <si>
    <t>Smessaert</t>
  </si>
  <si>
    <t>https://www.linkedin.com/in/valerie-smessaert</t>
  </si>
  <si>
    <t>Eco Heating bvba</t>
  </si>
  <si>
    <t>Van Boxelaer</t>
  </si>
  <si>
    <t>https://www.linkedin.com/in/ludwigvanboxelaer</t>
  </si>
  <si>
    <t>Medische expertises</t>
  </si>
  <si>
    <t>Medisch schade-expert</t>
  </si>
  <si>
    <t>Ruiter  ØµÙˆÙÙŠØ§ Ø±ÙˆÙŠØªØ±</t>
  </si>
  <si>
    <t>https://www.linkedin.com/in/sophia-ruiter</t>
  </si>
  <si>
    <t>PwC Middle East</t>
  </si>
  <si>
    <t xml:space="preserve">Senior Manager | Market Driver, Digital Services -Technology </t>
  </si>
  <si>
    <t>Jacob</t>
  </si>
  <si>
    <t>https://www.linkedin.com/in/carolinejacobpartnerspecialist</t>
  </si>
  <si>
    <t>Protime</t>
  </si>
  <si>
    <t>Partner &amp; Portfolio Manager</t>
  </si>
  <si>
    <t>https://www.linkedin.com/in/koen-wilssens-249369199</t>
  </si>
  <si>
    <t>Miek</t>
  </si>
  <si>
    <t>Smesman</t>
  </si>
  <si>
    <t>https://www.linkedin.com/in/mieksmesman</t>
  </si>
  <si>
    <t>Partner | Chief People Officer BeNeLux</t>
  </si>
  <si>
    <t>De Vleeschhouwer</t>
  </si>
  <si>
    <t>https://www.linkedin.com/in/ellendevleeschhouwer</t>
  </si>
  <si>
    <t>Onderzoek: Diepe ademhaling op symptoomcluster en levenskwaliteit bij kanker</t>
  </si>
  <si>
    <t>Denoo</t>
  </si>
  <si>
    <t>https://www.linkedin.com/in/karoliendenoo</t>
  </si>
  <si>
    <t>Styles And Stories by Karolien Denoo</t>
  </si>
  <si>
    <t>Coach, Trainer &amp; Speaker - Mentaal Welzijn via de kracht van kleding</t>
  </si>
  <si>
    <t>Deca</t>
  </si>
  <si>
    <t>https://www.linkedin.com/in/grietdeca</t>
  </si>
  <si>
    <t>4 Day Week - Global</t>
  </si>
  <si>
    <t>Belgian Partner 4 Day Week Global</t>
  </si>
  <si>
    <t>âš¡Melih</t>
  </si>
  <si>
    <t>Erdem</t>
  </si>
  <si>
    <t>https://www.linkedin.com/in/meliherdem</t>
  </si>
  <si>
    <t>Talent Acquisition  Manager-Technology/ Digital Transformation</t>
  </si>
  <si>
    <t>https://www.linkedin.com/in/ellen-poppe-8a45591</t>
  </si>
  <si>
    <t>Customer Success Manager</t>
  </si>
  <si>
    <t>Valentina</t>
  </si>
  <si>
    <t>Gadaleta</t>
  </si>
  <si>
    <t>https://www.linkedin.com/in/valentina-gadaleta</t>
  </si>
  <si>
    <t>Key Account Manager concessions</t>
  </si>
  <si>
    <t>Fatima Ezzahra</t>
  </si>
  <si>
    <t>AMMOUMOU</t>
  </si>
  <si>
    <t>https://www.linkedin.com/in/fatima-ezzahra-ammoumou-740673152</t>
  </si>
  <si>
    <t>Sparagus</t>
  </si>
  <si>
    <t>Senior IT Recruiter</t>
  </si>
  <si>
    <t>https://www.linkedin.com/in/stijn-de-raedt-7403a0153</t>
  </si>
  <si>
    <t>Mede-zaakvoerder</t>
  </si>
  <si>
    <t>Brenda</t>
  </si>
  <si>
    <t>https://www.linkedin.com/in/brenda-vandenberghe-1926a63</t>
  </si>
  <si>
    <t>New Emotions</t>
  </si>
  <si>
    <t xml:space="preserve">Trainer/Coach &amp; Managing Partner </t>
  </si>
  <si>
    <t>https://www.linkedin.com/in/stefandesmet</t>
  </si>
  <si>
    <t>IGW</t>
  </si>
  <si>
    <t>Rydant</t>
  </si>
  <si>
    <t>https://www.linkedin.com/in/hannes-rydant-511787a6</t>
  </si>
  <si>
    <t>Medezaakvoerder Villa Vita Lochristi</t>
  </si>
  <si>
    <t>erik</t>
  </si>
  <si>
    <t>de keersmaecker</t>
  </si>
  <si>
    <t>https://www.linkedin.com/in/erik-de-keersmaecker-692a6722</t>
  </si>
  <si>
    <t>Sedus</t>
  </si>
  <si>
    <t>Senior Project Manager</t>
  </si>
  <si>
    <t>https://www.linkedin.com/in/andy-aerts-3b118662</t>
  </si>
  <si>
    <t>Season Two</t>
  </si>
  <si>
    <t>Owner - (Video)content marketing - Digital Marketing</t>
  </si>
  <si>
    <t>DeBacker</t>
  </si>
  <si>
    <t>https://www.linkedin.com/in/katrien-debacker-18361418</t>
  </si>
  <si>
    <t>katrien@woepss.be</t>
  </si>
  <si>
    <t>WOEP'ss...!</t>
  </si>
  <si>
    <t>Zaakvoerder loopbaancentrum, coach en trainer</t>
  </si>
  <si>
    <t>Van hoeymissen</t>
  </si>
  <si>
    <t>https://www.linkedin.com/in/nele-van-hoeymissen</t>
  </si>
  <si>
    <t>Compagnonne</t>
  </si>
  <si>
    <t xml:space="preserve">CEO/Owner of Compagnonne.be </t>
  </si>
  <si>
    <t>birte</t>
  </si>
  <si>
    <t>kooken</t>
  </si>
  <si>
    <t>https://www.linkedin.com/in/birte-kooken-a5b87114</t>
  </si>
  <si>
    <t>re-boot.be</t>
  </si>
  <si>
    <t>van Velden</t>
  </si>
  <si>
    <t>https://www.linkedin.com/in/waltervanvelden</t>
  </si>
  <si>
    <t>Product Owner / Feature engineer</t>
  </si>
  <si>
    <t>Van de Steene</t>
  </si>
  <si>
    <t>https://www.linkedin.com/in/kelly-van-de-steene-a544a3147</t>
  </si>
  <si>
    <t>attendo professional</t>
  </si>
  <si>
    <t xml:space="preserve">Coach, HR Consultant, Partner at Attendo Professional </t>
  </si>
  <si>
    <t>Provoost</t>
  </si>
  <si>
    <t>https://www.linkedin.com/in/jelleprovoost</t>
  </si>
  <si>
    <t>Sitra Group</t>
  </si>
  <si>
    <t>Van Gehuchten</t>
  </si>
  <si>
    <t>https://www.linkedin.com/in/maria-van-gehuchten-8903b212</t>
  </si>
  <si>
    <t>Freelance consultant als  Recruiter, Assessment &amp; Development, Loopbaancoach, Outplacement</t>
  </si>
  <si>
    <t>Bouwmeester</t>
  </si>
  <si>
    <t>https://www.linkedin.com/in/bouwmeesteranne</t>
  </si>
  <si>
    <t>Ardis</t>
  </si>
  <si>
    <t>Coach, trainer en adviseur</t>
  </si>
  <si>
    <t>Persyn</t>
  </si>
  <si>
    <t>https://www.linkedin.com/in/philippe-persyn-7193676</t>
  </si>
  <si>
    <t>https://www.linkedin.com/in/siegfrieddecuyper</t>
  </si>
  <si>
    <t>QUEST2</t>
  </si>
  <si>
    <t>Independent Coach</t>
  </si>
  <si>
    <t>https://www.linkedin.com/in/peggy-heymans-7326248</t>
  </si>
  <si>
    <t>Molcon Interwheels nv</t>
  </si>
  <si>
    <t>https://www.linkedin.com/in/woutervanhove1</t>
  </si>
  <si>
    <t>mobilant vzw</t>
  </si>
  <si>
    <t>Manager HR &amp; Welbevinden</t>
  </si>
  <si>
    <t>Gillard</t>
  </si>
  <si>
    <t>https://www.linkedin.com/in/henrigillard</t>
  </si>
  <si>
    <t>Terumo Europe</t>
  </si>
  <si>
    <t xml:space="preserve">VP HR Europe Middle East Africa </t>
  </si>
  <si>
    <t>Dissenbergen</t>
  </si>
  <si>
    <t>https://www.linkedin.com/in/melissa-dissenbergen-98b98294</t>
  </si>
  <si>
    <t>paraMeDis</t>
  </si>
  <si>
    <t>Faciliteren van zorgteams</t>
  </si>
  <si>
    <t>Delplanque</t>
  </si>
  <si>
    <t>https://www.linkedin.com/in/didierdelplanque</t>
  </si>
  <si>
    <t>Matexi</t>
  </si>
  <si>
    <t>Director - Construction &amp; Sales</t>
  </si>
  <si>
    <t>Emely</t>
  </si>
  <si>
    <t>Vral</t>
  </si>
  <si>
    <t>https://www.linkedin.com/in/emely-vral-825a614</t>
  </si>
  <si>
    <t>Huvina Consult</t>
  </si>
  <si>
    <t>Zaakvoerder - HR Consultancy</t>
  </si>
  <si>
    <t>Chapelle</t>
  </si>
  <si>
    <t>https://www.linkedin.com/in/val%C3%A9rie-chapelle-02158a</t>
  </si>
  <si>
    <t>B2H (Back to Human)</t>
  </si>
  <si>
    <t>Consultante indÃ©pendante en Gestion des Ressources Humaines</t>
  </si>
  <si>
    <t>Elisabetta</t>
  </si>
  <si>
    <t>Pace</t>
  </si>
  <si>
    <t>https://www.linkedin.com/in/elisabetta-pace-4768708</t>
  </si>
  <si>
    <t>The Knot Career</t>
  </si>
  <si>
    <t>International Head Hunter &amp; Career Mentor (founder at The Knot Career)</t>
  </si>
  <si>
    <t>https://www.linkedin.com/in/veerle-j-926353195</t>
  </si>
  <si>
    <t>HR Jacobs own company</t>
  </si>
  <si>
    <t>Freelance HR Recruitment-HRBP</t>
  </si>
  <si>
    <t>Germeys</t>
  </si>
  <si>
    <t>https://www.linkedin.com/in/caroliengermeys</t>
  </si>
  <si>
    <t>DRIES VAN NOTEN</t>
  </si>
  <si>
    <t>Talent Acquisition and Development Manager</t>
  </si>
  <si>
    <t>https://www.linkedin.com/in/charlottecastelein</t>
  </si>
  <si>
    <t>WeCoach</t>
  </si>
  <si>
    <t xml:space="preserve"> - Corporate Wellbeing</t>
  </si>
  <si>
    <t>https://www.linkedin.com/in/wecoach-corporate-wellbeing-429263185</t>
  </si>
  <si>
    <t>info@wecoach.be</t>
  </si>
  <si>
    <t>Partner in Corporate Wellbeing</t>
  </si>
  <si>
    <t>https://www.linkedin.com/in/anthony-van-langenhove-1051bb14a</t>
  </si>
  <si>
    <t>Just Eat Takeaway.com</t>
  </si>
  <si>
    <t>Senior Field Sales Representative</t>
  </si>
  <si>
    <t>Eleanor</t>
  </si>
  <si>
    <t>https://www.linkedin.com/in/martineleanor</t>
  </si>
  <si>
    <t>TimmerHaus BV (formerly known as Axiom CP Europe)</t>
  </si>
  <si>
    <t>Operations Director | Senior Consultant</t>
  </si>
  <si>
    <t>Conard</t>
  </si>
  <si>
    <t>https://www.linkedin.com/in/steveconard</t>
  </si>
  <si>
    <t>Sugar Me</t>
  </si>
  <si>
    <t>Roziers</t>
  </si>
  <si>
    <t>https://www.linkedin.com/in/katrien-roziers</t>
  </si>
  <si>
    <t>The Master Labs</t>
  </si>
  <si>
    <t>Van Volcem</t>
  </si>
  <si>
    <t>https://www.linkedin.com/in/clairevanvolcem</t>
  </si>
  <si>
    <t>Global product solutions advisor &amp; Global support specialist</t>
  </si>
  <si>
    <t>https://www.linkedin.com/in/bieke-vansteelandt</t>
  </si>
  <si>
    <t>Hogeschool West-Vlaanderen - Vlaamse Autonome Hogeschool</t>
  </si>
  <si>
    <t>Loopbaanbegeleider &amp; re-integratiecoach - Stafmedewerker HR</t>
  </si>
  <si>
    <t>Longo</t>
  </si>
  <si>
    <t>https://www.linkedin.com/in/rominalongo</t>
  </si>
  <si>
    <t>R.longo@outlook.be</t>
  </si>
  <si>
    <t>CHU Brugmann</t>
  </si>
  <si>
    <t>HR Talent  Management ad Interim</t>
  </si>
  <si>
    <t>https://www.linkedin.com/in/erik-leenders-9195566</t>
  </si>
  <si>
    <t>Itinera - Career &amp; Talent Management</t>
  </si>
  <si>
    <t>Managing Director - Owner</t>
  </si>
  <si>
    <t>Dupont ðŸ“¸</t>
  </si>
  <si>
    <t>https://www.linkedin.com/in/carolinedupontphotography</t>
  </si>
  <si>
    <t>Caroline Dupont Photography</t>
  </si>
  <si>
    <t>Raemdonck</t>
  </si>
  <si>
    <t>https://www.linkedin.com/in/maartenraemdonck</t>
  </si>
  <si>
    <t>maarten@qlou.be</t>
  </si>
  <si>
    <t>Aqcelerator</t>
  </si>
  <si>
    <t>Board Member &amp; Investment Manager</t>
  </si>
  <si>
    <t>Polfliet</t>
  </si>
  <si>
    <t>https://www.linkedin.com/in/laurenspolfliet</t>
  </si>
  <si>
    <t>Laurens Polfliet</t>
  </si>
  <si>
    <t>Team &amp; Leadership Coach</t>
  </si>
  <si>
    <t>Hart</t>
  </si>
  <si>
    <t>https://www.linkedin.com/in/hartcatherine</t>
  </si>
  <si>
    <t>Bernaers</t>
  </si>
  <si>
    <t>https://www.linkedin.com/in/sarah-bernaers</t>
  </si>
  <si>
    <t>Sarah.bernaers@advocaat.be</t>
  </si>
  <si>
    <t>Advocaat Sarah Bernaers</t>
  </si>
  <si>
    <t>StÃ©phanie</t>
  </si>
  <si>
    <t>Horemans  (ICF ACC)</t>
  </si>
  <si>
    <t>https://www.linkedin.com/in/st%C3%A9phanie-horemans</t>
  </si>
  <si>
    <t>WALK YOUR CHANGE</t>
  </si>
  <si>
    <t>Trainer/Associate Certified Coach | Business Owner</t>
  </si>
  <si>
    <t>Thierry</t>
  </si>
  <si>
    <t>D'haenens</t>
  </si>
  <si>
    <t>https://www.linkedin.com/in/thierrydhaenens</t>
  </si>
  <si>
    <t>Better Growth</t>
  </si>
  <si>
    <t>Klinkemallie</t>
  </si>
  <si>
    <t>https://www.linkedin.com/in/julie-klinkemallie</t>
  </si>
  <si>
    <t>DUTRA jobwear</t>
  </si>
  <si>
    <t>Vankeirsbilck</t>
  </si>
  <si>
    <t>https://www.linkedin.com/in/nancy-vankeirsbilck-41a5a62</t>
  </si>
  <si>
    <t>RAAK</t>
  </si>
  <si>
    <t>Praktijk voor professionele zelfontwikkeling en welzijn</t>
  </si>
  <si>
    <t>Delacroix</t>
  </si>
  <si>
    <t>https://www.linkedin.com/in/laetitia-delacroix-411ab567</t>
  </si>
  <si>
    <t>Actiris</t>
  </si>
  <si>
    <t>https://www.linkedin.com/in/christelverstraeten</t>
  </si>
  <si>
    <t>info@vergosconsultancy.nl</t>
  </si>
  <si>
    <t>VERGOS CONSULTANCY</t>
  </si>
  <si>
    <t xml:space="preserve">Recruiter </t>
  </si>
  <si>
    <t>Hasnae</t>
  </si>
  <si>
    <t>Senhaji</t>
  </si>
  <si>
    <t>https://www.linkedin.com/in/hasnae-senhaji-7b4b25116</t>
  </si>
  <si>
    <t>Solvay</t>
  </si>
  <si>
    <t>Chief Editor Corporate Communications at Solvay</t>
  </si>
  <si>
    <t>Vanassche</t>
  </si>
  <si>
    <t>https://www.linkedin.com/in/daphn%C3%A9-vanassche-3793214a</t>
  </si>
  <si>
    <t>Operations Manager - Head of HQ Business Support Centre</t>
  </si>
  <si>
    <t>https://www.linkedin.com/in/sophiefranck</t>
  </si>
  <si>
    <t>Vermant Automotive Group</t>
  </si>
  <si>
    <t>https://www.linkedin.com/in/isabeldeclercq</t>
  </si>
  <si>
    <t>connect|share|lead</t>
  </si>
  <si>
    <t>CEO The School for Focus</t>
  </si>
  <si>
    <t>Willocx</t>
  </si>
  <si>
    <t>https://www.linkedin.com/in/kristel-willocx-33591b60</t>
  </si>
  <si>
    <t>dewico bvba</t>
  </si>
  <si>
    <t>boekhouder-fiscalist</t>
  </si>
  <si>
    <t>Pairon</t>
  </si>
  <si>
    <t>https://www.linkedin.com/in/leenpairon</t>
  </si>
  <si>
    <t>Smart</t>
  </si>
  <si>
    <t>Freelance digital marketeer &amp; content creator</t>
  </si>
  <si>
    <t>Ira</t>
  </si>
  <si>
    <t>https://www.linkedin.com/in/irabosmans</t>
  </si>
  <si>
    <t xml:space="preserve">Albron Center Parcs De Kempervennen </t>
  </si>
  <si>
    <t>HR ProjectcoÃ¶rdinator AFAS</t>
  </si>
  <si>
    <t>Vanderrijst</t>
  </si>
  <si>
    <t>https://www.linkedin.com/in/yanavanderrijst1987</t>
  </si>
  <si>
    <t>Volvo Trucks Belgium</t>
  </si>
  <si>
    <t>Verleyen</t>
  </si>
  <si>
    <t>https://www.linkedin.com/in/martine-verleyen-2831613</t>
  </si>
  <si>
    <t>Krea &amp; Colifac</t>
  </si>
  <si>
    <t>https://www.linkedin.com/in/dominique-bar%C3%A9-73356220</t>
  </si>
  <si>
    <t>ComConsult</t>
  </si>
  <si>
    <t>Formateur, Consultant</t>
  </si>
  <si>
    <t>Morgan</t>
  </si>
  <si>
    <t>https://www.linkedin.com/in/jacobmorgan8</t>
  </si>
  <si>
    <t>Future Of Work Leaders</t>
  </si>
  <si>
    <t>De Clercq (she/her)</t>
  </si>
  <si>
    <t>https://www.linkedin.com/in/leen-de-clercq</t>
  </si>
  <si>
    <t>NeverNotGrowing</t>
  </si>
  <si>
    <t>Oprichtster, Leadership Trainer &amp; Coach</t>
  </si>
  <si>
    <t>https://www.linkedin.com/in/sarahtijskens</t>
  </si>
  <si>
    <t>Roxane</t>
  </si>
  <si>
    <t>https://www.linkedin.com/in/roxane-de-cock-4b156b1a</t>
  </si>
  <si>
    <t>Co-Founder &amp; Managing Director</t>
  </si>
  <si>
    <t xml:space="preserve">Marta </t>
  </si>
  <si>
    <t>Bassani-Prusik</t>
  </si>
  <si>
    <t>https://www.linkedin.com/in/marta-bassani-prusik-10a2675</t>
  </si>
  <si>
    <t>Mennica Polska</t>
  </si>
  <si>
    <t>Head of Precious Metals Trade</t>
  </si>
  <si>
    <t>https://www.linkedin.com/in/wouterskris</t>
  </si>
  <si>
    <t>Skytree Services</t>
  </si>
  <si>
    <t>Owner - Organisational Change Manager - Mentor</t>
  </si>
  <si>
    <t>De Busschere</t>
  </si>
  <si>
    <t>https://www.linkedin.com/in/carla-de-busschere</t>
  </si>
  <si>
    <t>Anouck</t>
  </si>
  <si>
    <t>Meier</t>
  </si>
  <si>
    <t>https://www.linkedin.com/in/anouckmeier</t>
  </si>
  <si>
    <t>Ampersand Business School</t>
  </si>
  <si>
    <t>Podcast Host &amp; Chief Storytelling Officer</t>
  </si>
  <si>
    <t>https://www.linkedin.com/in/julie-claeys-47247531</t>
  </si>
  <si>
    <t>âž¡Hilde</t>
  </si>
  <si>
    <t>De Brauw</t>
  </si>
  <si>
    <t>https://www.linkedin.com/in/hildedebrauw</t>
  </si>
  <si>
    <t>Vakantiehuis ARTE 33 NIEUWPOORT</t>
  </si>
  <si>
    <t>Businesspartner/Zaakvoerster</t>
  </si>
  <si>
    <t>Jai</t>
  </si>
  <si>
    <t>Mitchell</t>
  </si>
  <si>
    <t>https://www.linkedin.com/in/jai-mitchell-b91063190</t>
  </si>
  <si>
    <t>linkedinjai@fullybookedformula.com</t>
  </si>
  <si>
    <t>High Ticket Coaching Academy</t>
  </si>
  <si>
    <t>Breakthrough Coach</t>
  </si>
  <si>
    <t>https://www.linkedin.com/in/dirk-van-mechelen</t>
  </si>
  <si>
    <t>Panta Rhei</t>
  </si>
  <si>
    <t xml:space="preserve">Executive Business Coach  </t>
  </si>
  <si>
    <t>Vermeire</t>
  </si>
  <si>
    <t>https://www.linkedin.com/in/tivermeire</t>
  </si>
  <si>
    <t>AQ brigade</t>
  </si>
  <si>
    <t>co-founder - Managing Director</t>
  </si>
  <si>
    <t>Volker</t>
  </si>
  <si>
    <t>https://www.linkedin.com/in/volker-jacobs</t>
  </si>
  <si>
    <t>TI People</t>
  </si>
  <si>
    <t>CEO and Founder</t>
  </si>
  <si>
    <t>Vind een</t>
  </si>
  <si>
    <t>Coach</t>
  </si>
  <si>
    <t>https://www.linkedin.com/in/vind-een-coach-790433128</t>
  </si>
  <si>
    <t>Vind een Coach.be</t>
  </si>
  <si>
    <t>Doorverwijssite</t>
  </si>
  <si>
    <t>Kristel Iris</t>
  </si>
  <si>
    <t>De Prins</t>
  </si>
  <si>
    <t>https://www.linkedin.com/in/kristel-iris-de-prins-a09aa62</t>
  </si>
  <si>
    <t>TIMESMORE</t>
  </si>
  <si>
    <t>Valesca</t>
  </si>
  <si>
    <t>Lousberg</t>
  </si>
  <si>
    <t>https://www.linkedin.com/in/valesca-lousberg-7408449</t>
  </si>
  <si>
    <t>https://www.linkedin.com/in/jovandenbossche</t>
  </si>
  <si>
    <t>Work Wise Lead Wise</t>
  </si>
  <si>
    <t>mede-oprichter Work Wise Lead Wise</t>
  </si>
  <si>
    <t>De Bontridder</t>
  </si>
  <si>
    <t>https://www.linkedin.com/in/hester-de-bontridder</t>
  </si>
  <si>
    <t>Randstad RiseSmart Belgium- Part of Randstad Enterprise</t>
  </si>
  <si>
    <t>Senior Business Development Manager</t>
  </si>
  <si>
    <t xml:space="preserve">à¼„ Evelien </t>
  </si>
  <si>
    <t>Den Tandt à¼„</t>
  </si>
  <si>
    <t>https://www.linkedin.com/in/%E0%BC%84-evelien-den-tandt-%E0%BC%84-14518744</t>
  </si>
  <si>
    <t>Swiep</t>
  </si>
  <si>
    <t>https://www.linkedin.com/in/vanessa-de-mulder-78933563</t>
  </si>
  <si>
    <t>vanessa@designanddevelop.be</t>
  </si>
  <si>
    <t>HR Lead/ Manager @ Mateco BE &amp; TVH EQ</t>
  </si>
  <si>
    <t>Ghesquiere</t>
  </si>
  <si>
    <t>https://www.linkedin.com/in/nathalie-ghesquiere-30b06b149</t>
  </si>
  <si>
    <t>Vandendijk</t>
  </si>
  <si>
    <t>https://www.linkedin.com/in/jonasvandendijk</t>
  </si>
  <si>
    <t>jonas.vandendijk@umanigroup.be</t>
  </si>
  <si>
    <t>Flexer</t>
  </si>
  <si>
    <t>HR-rebel / Talentmanager</t>
  </si>
  <si>
    <t>Boone</t>
  </si>
  <si>
    <t>https://www.linkedin.com/in/kevin-boone</t>
  </si>
  <si>
    <t>grijsfilter@gmail.com</t>
  </si>
  <si>
    <t>Teamleader</t>
  </si>
  <si>
    <t>Brand Studio Manager</t>
  </si>
  <si>
    <t>Verbeeck, OLY</t>
  </si>
  <si>
    <t>https://www.linkedin.com/in/bob-verbeeck-oly-9720358</t>
  </si>
  <si>
    <t>Golazo</t>
  </si>
  <si>
    <t>Samanta</t>
  </si>
  <si>
    <t xml:space="preserve">Pozzoli </t>
  </si>
  <si>
    <t>https://www.linkedin.com/in/samanta-pozzoli-817aa542</t>
  </si>
  <si>
    <t>Senior Manager, HR Business Partner</t>
  </si>
  <si>
    <t>https://www.linkedin.com/in/sven-joris-542a3ba6</t>
  </si>
  <si>
    <t>L&amp;D Advisor @ Learning &amp; Development - Innovation - Learning Management System specialist</t>
  </si>
  <si>
    <t>Krusteva</t>
  </si>
  <si>
    <t>https://www.linkedin.com/in/nicole-krusteva</t>
  </si>
  <si>
    <t>Kendy Pharma</t>
  </si>
  <si>
    <t>Brand Manager</t>
  </si>
  <si>
    <t>Wuyten</t>
  </si>
  <si>
    <t>https://www.linkedin.com/in/annwuyten</t>
  </si>
  <si>
    <t>Senior Manager, General accounting bij VF Corporation</t>
  </si>
  <si>
    <t>Veronica</t>
  </si>
  <si>
    <t>Demarest</t>
  </si>
  <si>
    <t>https://www.linkedin.com/in/vdemarest</t>
  </si>
  <si>
    <t>S&amp;L</t>
  </si>
  <si>
    <t>Manager Mens &amp; Organisatie</t>
  </si>
  <si>
    <t>Wieme</t>
  </si>
  <si>
    <t>https://www.linkedin.com/in/tim-wieme-85754a49</t>
  </si>
  <si>
    <t>Atab</t>
  </si>
  <si>
    <t>Commercieel Technisch Afgevaardige</t>
  </si>
  <si>
    <t>Birgit</t>
  </si>
  <si>
    <t>Heroes</t>
  </si>
  <si>
    <t>https://www.linkedin.com/in/birgit-heroes-290283b</t>
  </si>
  <si>
    <t>DHL Global Forwarding</t>
  </si>
  <si>
    <t>HR Business Partner &amp; CIF Facilitator</t>
  </si>
  <si>
    <t>Bultinck</t>
  </si>
  <si>
    <t>https://www.linkedin.com/in/ellenbultinck</t>
  </si>
  <si>
    <t>ION develop different</t>
  </si>
  <si>
    <t>https://www.linkedin.com/in/fredericvandamme</t>
  </si>
  <si>
    <t>The MORIS Company</t>
  </si>
  <si>
    <t>https://www.linkedin.com/in/carine-dewulf</t>
  </si>
  <si>
    <t>Van Craenendonck</t>
  </si>
  <si>
    <t>https://www.linkedin.com/in/koenraad-van-craenendonck-593091154</t>
  </si>
  <si>
    <t>MIGALE</t>
  </si>
  <si>
    <t>founder/instructor</t>
  </si>
  <si>
    <t>Christian HonorÃ©</t>
  </si>
  <si>
    <t>Olsen</t>
  </si>
  <si>
    <t>https://www.linkedin.com/in/christian-honor%C3%A9-olsen-44ab6b14a</t>
  </si>
  <si>
    <t>Associate - Corporate Finance (M&amp;A)</t>
  </si>
  <si>
    <t>Baekelandt</t>
  </si>
  <si>
    <t>https://www.linkedin.com/in/dominique-baekelandt-20db1</t>
  </si>
  <si>
    <t>numeroj</t>
  </si>
  <si>
    <t>Klankbord &amp; gids in verandering voor KMO-ondernemers en cijferberoepers</t>
  </si>
  <si>
    <t xml:space="preserve">Braeye ðŸ‘‹ </t>
  </si>
  <si>
    <t>https://www.linkedin.com/in/emmabraeye</t>
  </si>
  <si>
    <t>In The Pocket</t>
  </si>
  <si>
    <t>VP People</t>
  </si>
  <si>
    <t>ðŸ’«Eliane</t>
  </si>
  <si>
    <t>Clement</t>
  </si>
  <si>
    <t>https://www.linkedin.com/in/elianeclement</t>
  </si>
  <si>
    <t>Xandres</t>
  </si>
  <si>
    <t>Sales Advisor</t>
  </si>
  <si>
    <t>Boeni</t>
  </si>
  <si>
    <t>https://www.linkedin.com/in/stefan-boeni-4b222b46</t>
  </si>
  <si>
    <t>Freestar-People AG</t>
  </si>
  <si>
    <t xml:space="preserve">Senior Consultant / Personalberater </t>
  </si>
  <si>
    <t>âœ”Tom</t>
  </si>
  <si>
    <t>https://www.linkedin.com/in/tomnijsmans</t>
  </si>
  <si>
    <t>The Tipping Point</t>
  </si>
  <si>
    <t>Debaets</t>
  </si>
  <si>
    <t>https://www.linkedin.com/in/debaetssarah</t>
  </si>
  <si>
    <t>Rethinking Leadership</t>
  </si>
  <si>
    <t>Executive Coach | Owner en Founder Rethinking Leadership</t>
  </si>
  <si>
    <t>https://www.linkedin.com/in/emmalemmens</t>
  </si>
  <si>
    <t>Vialto Partners</t>
  </si>
  <si>
    <t xml:space="preserve">Senior Associate </t>
  </si>
  <si>
    <t>Van de Paer</t>
  </si>
  <si>
    <t>https://www.linkedin.com/in/veerle-vandepaer</t>
  </si>
  <si>
    <t>HR Masters</t>
  </si>
  <si>
    <t>Van Geystelen</t>
  </si>
  <si>
    <t>https://www.linkedin.com/in/katrienvangeystelen</t>
  </si>
  <si>
    <t>Sparklin' voice</t>
  </si>
  <si>
    <t>Stempedagoog | Klankbord voor krachtige communicatie | Keynote speaker</t>
  </si>
  <si>
    <t>https://www.linkedin.com/in/ilse-de-cuyper</t>
  </si>
  <si>
    <t>Digitaal Hogerop</t>
  </si>
  <si>
    <t>Hilgert</t>
  </si>
  <si>
    <t>https://www.linkedin.com/in/kimhilgert</t>
  </si>
  <si>
    <t>Tryangle bvba</t>
  </si>
  <si>
    <t>Corporate wellbeing consultant</t>
  </si>
  <si>
    <t>Hall</t>
  </si>
  <si>
    <t>https://www.linkedin.com/in/tracey-hall1</t>
  </si>
  <si>
    <t>Quintain Limited</t>
  </si>
  <si>
    <t>Leasing Manager</t>
  </si>
  <si>
    <t>https://www.linkedin.com/in/bruno-belmans-91b213187</t>
  </si>
  <si>
    <t>GXO Logistics, Inc.</t>
  </si>
  <si>
    <t>Site Manager</t>
  </si>
  <si>
    <t>Vanderhaeghen</t>
  </si>
  <si>
    <t>https://www.linkedin.com/in/timvanderhaeghen</t>
  </si>
  <si>
    <t>HOWEST University of Applied Sciences</t>
  </si>
  <si>
    <t>CoÃ¶rdinator Educatieve Technologie</t>
  </si>
  <si>
    <t>https://www.linkedin.com/in/muriellemachiels</t>
  </si>
  <si>
    <t>Academic Director Leading authentically in fast &amp; busy times and Empowering (hybrid) teams</t>
  </si>
  <si>
    <t>Josefien</t>
  </si>
  <si>
    <t>https://www.linkedin.com/in/josefiendebock</t>
  </si>
  <si>
    <t>Text Fairy</t>
  </si>
  <si>
    <t xml:space="preserve">Freelance journalist, (eind)redacteur &amp; copywriter </t>
  </si>
  <si>
    <t>https://www.linkedin.com/in/ellenvandevyvere</t>
  </si>
  <si>
    <t>Business Coach Student Ondernemeres</t>
  </si>
  <si>
    <t>Paola</t>
  </si>
  <si>
    <t>Bonora - Executive MBA</t>
  </si>
  <si>
    <t>https://www.linkedin.com/in/paola-bonora</t>
  </si>
  <si>
    <t>7 For All Mankind</t>
  </si>
  <si>
    <t>Director of Ecommerce, Merchandise Planning, Buying &amp; VM</t>
  </si>
  <si>
    <t>https://www.linkedin.com/in/katleengoossens</t>
  </si>
  <si>
    <t>H. Pius X-instituut</t>
  </si>
  <si>
    <t>leerkracht wiskunde</t>
  </si>
  <si>
    <t>Elizabeth</t>
  </si>
  <si>
    <t>Van Den Bergh</t>
  </si>
  <si>
    <t>https://www.linkedin.com/in/elizabeth-van-den-bergh-speaker-coach</t>
  </si>
  <si>
    <t>Elizabeth Van Den Bergh</t>
  </si>
  <si>
    <t>Public Speaking and Leadership Coach</t>
  </si>
  <si>
    <t>Muller</t>
  </si>
  <si>
    <t>https://www.linkedin.com/in/muller-karin</t>
  </si>
  <si>
    <t>ON2IT Cybersecurity</t>
  </si>
  <si>
    <t>S.</t>
  </si>
  <si>
    <t>E.</t>
  </si>
  <si>
    <t>https://www.linkedin.com/in/s-e-9362b541</t>
  </si>
  <si>
    <t>Manager Customer Service - &amp; Order Management Department</t>
  </si>
  <si>
    <t xml:space="preserve">Johannes </t>
  </si>
  <si>
    <t>van IJzendoorn / Founder TMA â˜€ï¸</t>
  </si>
  <si>
    <t>https://www.linkedin.com/in/edwinvanijzendoorn</t>
  </si>
  <si>
    <t>e.vanijzendoorn@ehrmvision.com</t>
  </si>
  <si>
    <t>drs. Psychology</t>
  </si>
  <si>
    <t>Naert</t>
  </si>
  <si>
    <t>https://www.linkedin.com/in/katrin-naert</t>
  </si>
  <si>
    <t>Vlaamse Gemeenschapscommissie</t>
  </si>
  <si>
    <t>Directeur Personeel &amp; HRM</t>
  </si>
  <si>
    <t>De Reu</t>
  </si>
  <si>
    <t>https://www.linkedin.com/in/myriamdereu</t>
  </si>
  <si>
    <t>Demy Projects</t>
  </si>
  <si>
    <t>Schollaert</t>
  </si>
  <si>
    <t>https://www.linkedin.com/in/marjan-schollaert-14b1575</t>
  </si>
  <si>
    <t>Integritas CCMT</t>
  </si>
  <si>
    <t>Management Consultant - Career &amp; Business Coach (P.C.C. level)</t>
  </si>
  <si>
    <t>Meesschaert</t>
  </si>
  <si>
    <t>https://www.linkedin.com/in/ann-meesschaert-0bb9b823</t>
  </si>
  <si>
    <t>Coaching bij Burn-Out</t>
  </si>
  <si>
    <t>Burn-Out Coach, Personal coaching, loopbaanadvies</t>
  </si>
  <si>
    <t>Degryse</t>
  </si>
  <si>
    <t>https://www.linkedin.com/in/andegryse</t>
  </si>
  <si>
    <t>Kom op tegen Kanker</t>
  </si>
  <si>
    <t>lid Zorgorganisatiecommissie Kom Op Tegen Kanker</t>
  </si>
  <si>
    <t>Raman</t>
  </si>
  <si>
    <t>https://www.linkedin.com/in/iris-raman-8897b720</t>
  </si>
  <si>
    <t>BNY Mellon</t>
  </si>
  <si>
    <t>Client Service Director</t>
  </si>
  <si>
    <t>https://www.linkedin.com/in/kathy-bouckaert-08a31490</t>
  </si>
  <si>
    <t>Imelda vzw</t>
  </si>
  <si>
    <t>Kinderarts</t>
  </si>
  <si>
    <t>Dufraimont MD, MBA</t>
  </si>
  <si>
    <t>https://www.linkedin.com/in/els-dufraimont-md-mba-259910b7</t>
  </si>
  <si>
    <t>Imelda hospital Bonheiden</t>
  </si>
  <si>
    <t>MD</t>
  </si>
  <si>
    <t>Chang</t>
  </si>
  <si>
    <t>https://www.linkedin.com/in/debbychang211</t>
  </si>
  <si>
    <t>AFA Dispensing</t>
  </si>
  <si>
    <t>Global Account &amp; Business Development Manager</t>
  </si>
  <si>
    <t>Boterberg</t>
  </si>
  <si>
    <t>https://www.linkedin.com/in/frederikbtrbrg</t>
  </si>
  <si>
    <t>Tradelio</t>
  </si>
  <si>
    <t>HRM a.i.</t>
  </si>
  <si>
    <t>Vanderlinden</t>
  </si>
  <si>
    <t>https://www.linkedin.com/in/julievanderlinden</t>
  </si>
  <si>
    <t>Nicolette</t>
  </si>
  <si>
    <t>Kluwer</t>
  </si>
  <si>
    <t>https://www.linkedin.com/in/nicolette-kluwer-99b78</t>
  </si>
  <si>
    <t>HRAdvise</t>
  </si>
  <si>
    <t>giovanni</t>
  </si>
  <si>
    <t>sanelli</t>
  </si>
  <si>
    <t>https://www.linkedin.com/in/giovanni-sanelli-26a348b</t>
  </si>
  <si>
    <t>Ternua Group</t>
  </si>
  <si>
    <t xml:space="preserve">country manager  Italy Ternua and Lorpen </t>
  </si>
  <si>
    <t>https://www.linkedin.com/in/koen-naert-815860141</t>
  </si>
  <si>
    <t>FÃ©dÃ©ration Wallonie-Bruxelles</t>
  </si>
  <si>
    <t>Professional Athlete</t>
  </si>
  <si>
    <t>Deferm</t>
  </si>
  <si>
    <t>https://www.linkedin.com/in/jodeferm</t>
  </si>
  <si>
    <t>Webhero</t>
  </si>
  <si>
    <t>Siemon</t>
  </si>
  <si>
    <t>https://www.linkedin.com/in/siemon-claeys</t>
  </si>
  <si>
    <t>Inetum-Realdolmen</t>
  </si>
  <si>
    <t>Specialized Sales</t>
  </si>
  <si>
    <t>Heinkens</t>
  </si>
  <si>
    <t>https://www.linkedin.com/in/stefaanheinkens</t>
  </si>
  <si>
    <t>Stubbe-Flandria</t>
  </si>
  <si>
    <t>Export Director</t>
  </si>
  <si>
    <t>https://www.linkedin.com/in/hannehellemans</t>
  </si>
  <si>
    <t>Silk</t>
  </si>
  <si>
    <t>Amy</t>
  </si>
  <si>
    <t>Cap</t>
  </si>
  <si>
    <t>https://www.linkedin.com/in/amy-cap-798b4012a</t>
  </si>
  <si>
    <t>Balance Creative</t>
  </si>
  <si>
    <t>ð—•ð—²ð—»ð—¼ð—¶ð˜</t>
  </si>
  <si>
    <t>ð——ð—¼ð˜ƒð—¶ð—³ð—®ð˜</t>
  </si>
  <si>
    <t>https://www.linkedin.com/in/benoitdovifat</t>
  </si>
  <si>
    <t>Belfius</t>
  </si>
  <si>
    <t>Advisor Energy Solutions</t>
  </si>
  <si>
    <t>Boons</t>
  </si>
  <si>
    <t>https://www.linkedin.com/in/tine-boons-140165123</t>
  </si>
  <si>
    <t>Orthoca</t>
  </si>
  <si>
    <t>Verpleegkundige</t>
  </si>
  <si>
    <t>https://www.linkedin.com/in/greet-aernoudt</t>
  </si>
  <si>
    <t>www.greetaernoudt.com</t>
  </si>
  <si>
    <t xml:space="preserve">Coach &amp; Organisatie Adviseur </t>
  </si>
  <si>
    <t>https://www.linkedin.com/in/chris-missotten-2165ba59</t>
  </si>
  <si>
    <t>Solitec BV</t>
  </si>
  <si>
    <t>Financieel directeur</t>
  </si>
  <si>
    <t>https://www.linkedin.com/in/eva-cammaert-36089b22</t>
  </si>
  <si>
    <t>bluecrux</t>
  </si>
  <si>
    <t>Supply Chain and Operations Professional</t>
  </si>
  <si>
    <t>HATEM</t>
  </si>
  <si>
    <t>https://www.linkedin.com/in/jonashatem</t>
  </si>
  <si>
    <t>citydev.brussels</t>
  </si>
  <si>
    <t>Directeur Generaal</t>
  </si>
  <si>
    <t>Rosanne</t>
  </si>
  <si>
    <t>van Staalduinen</t>
  </si>
  <si>
    <t>https://www.linkedin.com/in/rosannevanstaalduinen</t>
  </si>
  <si>
    <t>Buro Staal</t>
  </si>
  <si>
    <t>Creatief strateeg</t>
  </si>
  <si>
    <t>Kats</t>
  </si>
  <si>
    <t>https://www.linkedin.com/in/peter-kats-8b92021</t>
  </si>
  <si>
    <t>Tappr</t>
  </si>
  <si>
    <t xml:space="preserve">Co-Founder </t>
  </si>
  <si>
    <t>Devin</t>
  </si>
  <si>
    <t>Botes</t>
  </si>
  <si>
    <t>https://www.linkedin.com/in/devinbotesza</t>
  </si>
  <si>
    <t xml:space="preserve">devinbotesphotography </t>
  </si>
  <si>
    <t>photographer</t>
  </si>
  <si>
    <t>Meus</t>
  </si>
  <si>
    <t>https://www.linkedin.com/in/katrien-meus</t>
  </si>
  <si>
    <t>Process Coordinator</t>
  </si>
  <si>
    <t>ChomÃ© - Van Pelt</t>
  </si>
  <si>
    <t>https://www.linkedin.com/in/celinechome</t>
  </si>
  <si>
    <t>Legal Recruitment Partner | Vialegis | Legal Interim Management | HR | Social Law |</t>
  </si>
  <si>
    <t>Ian</t>
  </si>
  <si>
    <t>de Swart</t>
  </si>
  <si>
    <t>https://www.linkedin.com/in/iandeswart</t>
  </si>
  <si>
    <t>ChariPickers</t>
  </si>
  <si>
    <t>Co-Founder/Managing Director</t>
  </si>
  <si>
    <t>Smolders</t>
  </si>
  <si>
    <t>https://www.linkedin.com/in/sofiesmolders</t>
  </si>
  <si>
    <t>Segment Marketing Lead</t>
  </si>
  <si>
    <t>Frandsen</t>
  </si>
  <si>
    <t>https://www.linkedin.com/in/rhettfrandsen</t>
  </si>
  <si>
    <t>Royce Partners</t>
  </si>
  <si>
    <t>Principal</t>
  </si>
  <si>
    <t>Svea</t>
  </si>
  <si>
    <t>https://www.linkedin.com/in/sveavanrossem</t>
  </si>
  <si>
    <t>USG Professionals Belgium</t>
  </si>
  <si>
    <t xml:space="preserve">Business Developer </t>
  </si>
  <si>
    <t>https://www.linkedin.com/in/driesennele</t>
  </si>
  <si>
    <t>CHEP</t>
  </si>
  <si>
    <t>Teamlead internal account management &amp; business support</t>
  </si>
  <si>
    <t>Van den Breen</t>
  </si>
  <si>
    <t>https://www.linkedin.com/in/koenvandenbreen</t>
  </si>
  <si>
    <t>HR Business Partner CRD &amp; NBI</t>
  </si>
  <si>
    <t>Pieters ðŸ’¡ âœï¸ ðŸš€</t>
  </si>
  <si>
    <t>https://www.linkedin.com/in/sarapieters</t>
  </si>
  <si>
    <t>Red Zezel</t>
  </si>
  <si>
    <t>ðŸ‘‘ Creativity Queen ðŸ‘‘</t>
  </si>
  <si>
    <t>de Lange</t>
  </si>
  <si>
    <t>https://www.linkedin.com/in/sandrine-de-lange-2a04779</t>
  </si>
  <si>
    <t>Straco</t>
  </si>
  <si>
    <t>Van Schoors</t>
  </si>
  <si>
    <t>https://www.linkedin.com/in/emily-van-schoors-b8040b116</t>
  </si>
  <si>
    <t>Belid Lighting Benelux</t>
  </si>
  <si>
    <t>Samuele</t>
  </si>
  <si>
    <t>Bozzoni</t>
  </si>
  <si>
    <t>https://www.linkedin.com/in/samuelebozzoni</t>
  </si>
  <si>
    <t>Cooperativa AgorÃ </t>
  </si>
  <si>
    <t>HR Leader - Responsabile Risorse Umane</t>
  </si>
  <si>
    <t>de Witte</t>
  </si>
  <si>
    <t>https://www.linkedin.com/in/bertrand-dewitte-gourmet</t>
  </si>
  <si>
    <t>Alphea Conseil</t>
  </si>
  <si>
    <t>Directeur de cabinet</t>
  </si>
  <si>
    <t>Sterckx</t>
  </si>
  <si>
    <t>https://www.linkedin.com/in/sterckxkatrien</t>
  </si>
  <si>
    <t>PwC</t>
  </si>
  <si>
    <t>Director - RBR for Management Consulting - Strategy &amp; Utilities</t>
  </si>
  <si>
    <t>https://www.linkedin.com/in/wendydejonghe</t>
  </si>
  <si>
    <t>Veolia</t>
  </si>
  <si>
    <t xml:space="preserve">Sales Support Officer </t>
  </si>
  <si>
    <t>Mascha</t>
  </si>
  <si>
    <t>https://www.linkedin.com/in/mascha-de-wolf-graphic-design-virtual-assistent</t>
  </si>
  <si>
    <t>Cheesy Dream</t>
  </si>
  <si>
    <t>Zaakvoerster</t>
  </si>
  <si>
    <t>Kary</t>
  </si>
  <si>
    <t>FlÃ³rez Pinto</t>
  </si>
  <si>
    <t>https://www.linkedin.com/in/florezka</t>
  </si>
  <si>
    <t>Quaker Houghton</t>
  </si>
  <si>
    <t>Regional Marketing Lead - EMEA</t>
  </si>
  <si>
    <t>https://www.linkedin.com/in/birgit-matth%C3%A9</t>
  </si>
  <si>
    <t>MPower Coaching &amp; Consulting</t>
  </si>
  <si>
    <t>Business Consultant and Coach</t>
  </si>
  <si>
    <t>Katja</t>
  </si>
  <si>
    <t>https://www.linkedin.com/in/katja-blauwbloeme-a099bb4a</t>
  </si>
  <si>
    <t>Docent</t>
  </si>
  <si>
    <t>Martien</t>
  </si>
  <si>
    <t>https://www.linkedin.com/in/martien-janssen-a570993</t>
  </si>
  <si>
    <t>Pilates Body Center</t>
  </si>
  <si>
    <t>https://www.linkedin.com/in/annickvermeulen</t>
  </si>
  <si>
    <t>Letters &amp; Pixels</t>
  </si>
  <si>
    <t>Mede-oprichter</t>
  </si>
  <si>
    <t>Bogers</t>
  </si>
  <si>
    <t>https://www.linkedin.com/in/sanne-bogers-32714264</t>
  </si>
  <si>
    <t>Geevers Auto Parts B.V.</t>
  </si>
  <si>
    <t>Marketeer</t>
  </si>
  <si>
    <t>Bellens</t>
  </si>
  <si>
    <t>https://www.linkedin.com/in/dominiquebellens</t>
  </si>
  <si>
    <t>Digitalin</t>
  </si>
  <si>
    <t>Contributeur</t>
  </si>
  <si>
    <t>https://www.linkedin.com/in/morganegielen</t>
  </si>
  <si>
    <t>Morgane Gielen</t>
  </si>
  <si>
    <t>Fashion and lifestyle photographer</t>
  </si>
  <si>
    <t>https://www.linkedin.com/in/karen-leys</t>
  </si>
  <si>
    <t>Docent Thomas More Hogeschool</t>
  </si>
  <si>
    <t>https://www.linkedin.com/in/annemie-engels-193ba95</t>
  </si>
  <si>
    <t>studio MOORE</t>
  </si>
  <si>
    <t>Oprichter - Eigenaar</t>
  </si>
  <si>
    <t>Huygen</t>
  </si>
  <si>
    <t>https://www.linkedin.com/in/veerlehuygen</t>
  </si>
  <si>
    <t>Shots of Ginger</t>
  </si>
  <si>
    <t>Executive coach - Lichaamsgerichte Psychotherapie (io)</t>
  </si>
  <si>
    <t>https://www.linkedin.com/in/monica-janssens-9176463</t>
  </si>
  <si>
    <t>Arch - Making change happen.</t>
  </si>
  <si>
    <t>People &amp; Operations Manager</t>
  </si>
  <si>
    <t>van der Veeken</t>
  </si>
  <si>
    <t>https://www.linkedin.com/in/paulinevanderveeken</t>
  </si>
  <si>
    <t>Persoonlijke Kracht</t>
  </si>
  <si>
    <t>Persoonlijke Kracht Trainer &amp; Coach</t>
  </si>
  <si>
    <t>Van Remoortere</t>
  </si>
  <si>
    <t>https://www.linkedin.com/in/katja-van-remoortere-2064a6</t>
  </si>
  <si>
    <t>IT and Process Manager</t>
  </si>
  <si>
    <t>Matt</t>
  </si>
  <si>
    <t>Zitouni</t>
  </si>
  <si>
    <t>https://www.linkedin.com/in/mattzitouni</t>
  </si>
  <si>
    <t>Copilot Consulting Limited</t>
  </si>
  <si>
    <t>Quaegebeur</t>
  </si>
  <si>
    <t>https://www.linkedin.com/in/anneliesquaegebeur</t>
  </si>
  <si>
    <t>A-Lissome</t>
  </si>
  <si>
    <t>Managing Director, Gecertificeerd Loopbaan - &amp; Business Coach, Trainer, HR- &amp; Change Consultant</t>
  </si>
  <si>
    <t xml:space="preserve">Simon </t>
  </si>
  <si>
    <t>Seebaluck</t>
  </si>
  <si>
    <t>https://www.linkedin.com/in/simon-seebaluck-660521165</t>
  </si>
  <si>
    <t>Studywest Education Services</t>
  </si>
  <si>
    <t>Yulia</t>
  </si>
  <si>
    <t>Stark</t>
  </si>
  <si>
    <t>https://www.linkedin.com/in/yulias</t>
  </si>
  <si>
    <t>EWA European Women's Association</t>
  </si>
  <si>
    <t>President</t>
  </si>
  <si>
    <t>https://www.linkedin.com/in/anservaes</t>
  </si>
  <si>
    <t>Heleon Safety</t>
  </si>
  <si>
    <t>https://www.linkedin.com/in/sofie-herremans-a0b8ba149</t>
  </si>
  <si>
    <t xml:space="preserve">Internal Sales Team Lead </t>
  </si>
  <si>
    <t>https://www.linkedin.com/in/ilse-deprez</t>
  </si>
  <si>
    <t>IN-Z Ondernemen</t>
  </si>
  <si>
    <t xml:space="preserve">Jobcoach </t>
  </si>
  <si>
    <t>Danielle ðŸ¥¦</t>
  </si>
  <si>
    <t>Verhulst</t>
  </si>
  <si>
    <t>https://www.linkedin.com/in/danielle-verhulst</t>
  </si>
  <si>
    <t>DJAR</t>
  </si>
  <si>
    <t>Wynants</t>
  </si>
  <si>
    <t>https://www.linkedin.com/in/hannewynants</t>
  </si>
  <si>
    <t>Dixon HR</t>
  </si>
  <si>
    <t xml:space="preserve">Business Manager- HR </t>
  </si>
  <si>
    <t>https://www.linkedin.com/in/liesdewaele</t>
  </si>
  <si>
    <t>BNP Paribas</t>
  </si>
  <si>
    <t>Generalist Inspector</t>
  </si>
  <si>
    <t>De Wulf</t>
  </si>
  <si>
    <t>https://www.linkedin.com/in/stephanie-de-wulf-a8638512</t>
  </si>
  <si>
    <t>stephanie.de.wulf@telenet.be</t>
  </si>
  <si>
    <t>IVAGO</t>
  </si>
  <si>
    <t>Human Resources Director (ECOV NV)</t>
  </si>
  <si>
    <t>Khafif</t>
  </si>
  <si>
    <t>https://www.linkedin.com/in/yasmine-khafif-708a03a8</t>
  </si>
  <si>
    <t>Credendo</t>
  </si>
  <si>
    <t>Talent Recruiter</t>
  </si>
  <si>
    <t>Junker</t>
  </si>
  <si>
    <t>https://www.linkedin.com/in/a-junker</t>
  </si>
  <si>
    <t>Lucca</t>
  </si>
  <si>
    <t>Human Resources Consultant</t>
  </si>
  <si>
    <t>https://www.linkedin.com/in/kathleen-claes-0b359751</t>
  </si>
  <si>
    <t>The Java Coffee Company</t>
  </si>
  <si>
    <t xml:space="preserve">CEO </t>
  </si>
  <si>
    <t>Marika</t>
  </si>
  <si>
    <t>Gysel</t>
  </si>
  <si>
    <t>https://www.linkedin.com/in/marika-gysel-958aa85</t>
  </si>
  <si>
    <t>White Waves</t>
  </si>
  <si>
    <t>Leading partner | IntuÃ¯tive coaching connector</t>
  </si>
  <si>
    <t>https://www.linkedin.com/in/veronique-houben-4387b31</t>
  </si>
  <si>
    <t>Event Manager (Freelance interim)</t>
  </si>
  <si>
    <t>De Preter</t>
  </si>
  <si>
    <t>https://www.linkedin.com/in/catherinedepreter</t>
  </si>
  <si>
    <t>SkynCare Keerbergen</t>
  </si>
  <si>
    <t>Vervloesem</t>
  </si>
  <si>
    <t>https://www.linkedin.com/in/philipvervloesem</t>
  </si>
  <si>
    <t>Herlinde</t>
  </si>
  <si>
    <t xml:space="preserve">Anthonissen </t>
  </si>
  <si>
    <t>https://www.linkedin.com/in/herlindeanthonissen</t>
  </si>
  <si>
    <t>Cenzes Management Academy</t>
  </si>
  <si>
    <t>owner - consultant</t>
  </si>
  <si>
    <t>Esteingeldoir</t>
  </si>
  <si>
    <t>https://www.linkedin.com/in/christineesteingeldoir</t>
  </si>
  <si>
    <t>Querencia</t>
  </si>
  <si>
    <t>Business coach and workshop facilitator</t>
  </si>
  <si>
    <t>Demuylder</t>
  </si>
  <si>
    <t>https://www.linkedin.com/in/anna-demuylder</t>
  </si>
  <si>
    <t>Daragh</t>
  </si>
  <si>
    <t>Published author</t>
  </si>
  <si>
    <t>Manou</t>
  </si>
  <si>
    <t>https://www.linkedin.com/in/manourottiers</t>
  </si>
  <si>
    <t>manou@styleathome.be</t>
  </si>
  <si>
    <t>Style at Home</t>
  </si>
  <si>
    <t>Deboutte</t>
  </si>
  <si>
    <t>https://www.linkedin.com/in/elsdeboutte</t>
  </si>
  <si>
    <t>Make me Fly!</t>
  </si>
  <si>
    <t>Career &amp; Leadership Coach, Enthusiastic trainer, Coaching expert, Mentor, Co-founder</t>
  </si>
  <si>
    <t>Denruyter</t>
  </si>
  <si>
    <t>https://www.linkedin.com/in/ilsedenruyter</t>
  </si>
  <si>
    <t>Human Centric Solutions</t>
  </si>
  <si>
    <t>Transformational Leader - Executive &amp; Leadership Coach (ICF) - Team &amp; Change Facilitator</t>
  </si>
  <si>
    <t>Regine</t>
  </si>
  <si>
    <t>Debrabandere</t>
  </si>
  <si>
    <t>https://www.linkedin.com/in/regine-debrabandere-37807413</t>
  </si>
  <si>
    <t>Regional Manager West Africa / Afrique de l'Ouest</t>
  </si>
  <si>
    <t>https://www.linkedin.com/in/kim-peeters-9411947</t>
  </si>
  <si>
    <t>Matthijs nv</t>
  </si>
  <si>
    <t>HR partner (freelance)</t>
  </si>
  <si>
    <t>Van Cutsem</t>
  </si>
  <si>
    <t>https://www.linkedin.com/in/brigittevancutsem</t>
  </si>
  <si>
    <t>Euroports</t>
  </si>
  <si>
    <t>Group Finance Services Director a.i.</t>
  </si>
  <si>
    <t>Davies</t>
  </si>
  <si>
    <t>https://www.linkedin.com/in/bdchapmancg</t>
  </si>
  <si>
    <t>ChapmanCG</t>
  </si>
  <si>
    <t>https://www.linkedin.com/in/veerlemoons</t>
  </si>
  <si>
    <t>Bytesize</t>
  </si>
  <si>
    <t>HR-professional | HR business partner. Coach met passie voor (zelf)leiderschap. Trainer.</t>
  </si>
  <si>
    <t>Devrieze</t>
  </si>
  <si>
    <t>https://www.linkedin.com/in/ann-devrieze-594abab</t>
  </si>
  <si>
    <t>AD Pharma Consult bv</t>
  </si>
  <si>
    <t>Sr Consultant</t>
  </si>
  <si>
    <t>Picard</t>
  </si>
  <si>
    <t>https://www.linkedin.com/in/lievepicard</t>
  </si>
  <si>
    <t>movehr</t>
  </si>
  <si>
    <t>Mukwayanzo</t>
  </si>
  <si>
    <t>https://www.linkedin.com/in/fmukwaya</t>
  </si>
  <si>
    <t>Arrow ECS BeLux</t>
  </si>
  <si>
    <t>Enterprise Solutions Advocate for IBM Technology and Solution Offerings</t>
  </si>
  <si>
    <t>Meerschman</t>
  </si>
  <si>
    <t>https://www.linkedin.com/in/lievemeerschman</t>
  </si>
  <si>
    <t>Daikin Europe</t>
  </si>
  <si>
    <t>HR Project Accelerator</t>
  </si>
  <si>
    <t>Sylvia</t>
  </si>
  <si>
    <t>Dewael</t>
  </si>
  <si>
    <t>https://www.linkedin.com/in/sylvia-dewael</t>
  </si>
  <si>
    <t>Senior Consultant HR Talents | Member of House of Talents</t>
  </si>
  <si>
    <t>Nuyens</t>
  </si>
  <si>
    <t>https://www.linkedin.com/in/jannuyens</t>
  </si>
  <si>
    <t>iO</t>
  </si>
  <si>
    <t>Director Technology - Campus Antwerpen</t>
  </si>
  <si>
    <t>Smits</t>
  </si>
  <si>
    <t>https://www.linkedin.com/in/dirksmits</t>
  </si>
  <si>
    <t>(Executive) Interim Management</t>
  </si>
  <si>
    <t>https://www.linkedin.com/in/severine-meuleman-49a75a16b</t>
  </si>
  <si>
    <t>Floralux</t>
  </si>
  <si>
    <t>Professionele recruiter</t>
  </si>
  <si>
    <t>Godschalk</t>
  </si>
  <si>
    <t>https://www.linkedin.com/in/eric-godschalk-70a03685</t>
  </si>
  <si>
    <t>ITZAMNA</t>
  </si>
  <si>
    <t>Tama</t>
  </si>
  <si>
    <t>Heps</t>
  </si>
  <si>
    <t>https://www.linkedin.com/in/tama-heps-68840a57</t>
  </si>
  <si>
    <t>HRbuilders</t>
  </si>
  <si>
    <t>Matchmaker@HR Talents - Connecting great HR people</t>
  </si>
  <si>
    <t>https://www.linkedin.com/in/connyvandendriessche</t>
  </si>
  <si>
    <t>PIA Group</t>
  </si>
  <si>
    <t>https://www.linkedin.com/in/verstraetenveerle</t>
  </si>
  <si>
    <t>Think Beyond Group</t>
  </si>
  <si>
    <t>Impact Partner (Trainer and Coach)</t>
  </si>
  <si>
    <t>Danova</t>
  </si>
  <si>
    <t>https://www.linkedin.com/in/inadanova</t>
  </si>
  <si>
    <t>Self-Employed</t>
  </si>
  <si>
    <t>Web, tech, e-commerce, social media, marketing writer</t>
  </si>
  <si>
    <t>Agnita</t>
  </si>
  <si>
    <t>Deweerdt</t>
  </si>
  <si>
    <t>https://www.linkedin.com/in/agnita-deweerdt-74379334</t>
  </si>
  <si>
    <t>Chief Officer Affluent en Zelfstandigen</t>
  </si>
  <si>
    <t>https://www.linkedin.com/in/olivier-van-den-eynde</t>
  </si>
  <si>
    <t>Shrpa</t>
  </si>
  <si>
    <t>Laporta</t>
  </si>
  <si>
    <t>https://www.linkedin.com/in/nathalie-laporta</t>
  </si>
  <si>
    <t>Child Focus Belgium</t>
  </si>
  <si>
    <t>Human Resources Officer</t>
  </si>
  <si>
    <t>https://www.linkedin.com/in/febe-claeys</t>
  </si>
  <si>
    <t>RÃªve</t>
  </si>
  <si>
    <t xml:space="preserve">Griet </t>
  </si>
  <si>
    <t>Dekocker</t>
  </si>
  <si>
    <t>https://www.linkedin.com/in/grdekockerhr</t>
  </si>
  <si>
    <t xml:space="preserve">Fadeconsult </t>
  </si>
  <si>
    <t xml:space="preserve">Zaakvoerder </t>
  </si>
  <si>
    <t>Free</t>
  </si>
  <si>
    <t>https://www.linkedin.com/in/michael-free-1656842</t>
  </si>
  <si>
    <t>Jacqueline</t>
  </si>
  <si>
    <t>https://www.linkedin.com/in/jacqueline-demaeght-74a3027</t>
  </si>
  <si>
    <t>Randstad Professionals Belgium</t>
  </si>
  <si>
    <t>Director Human Resources Consulting</t>
  </si>
  <si>
    <t>Grange</t>
  </si>
  <si>
    <t>https://www.linkedin.com/in/thierry-grange-3a44421</t>
  </si>
  <si>
    <t>Solvay Multi Businesses Unit</t>
  </si>
  <si>
    <t>Senior Vice-President / Global Multi-BU Commercial Network Development &amp; Distribution Director</t>
  </si>
  <si>
    <t>Decraecker</t>
  </si>
  <si>
    <t>https://www.linkedin.com/in/carolinedecraecker</t>
  </si>
  <si>
    <t>Group-GTS</t>
  </si>
  <si>
    <t>Forton</t>
  </si>
  <si>
    <t>https://www.linkedin.com/in/jozefien-forton-04117049</t>
  </si>
  <si>
    <t>Maison Forton</t>
  </si>
  <si>
    <t>Founder &amp; Circular Executive Officer</t>
  </si>
  <si>
    <t>Caers</t>
  </si>
  <si>
    <t>https://www.linkedin.com/in/ralfcaers</t>
  </si>
  <si>
    <t>UniversitÃ© Saint-Louis - Bruxelles</t>
  </si>
  <si>
    <t>Guest Lecturer HRM</t>
  </si>
  <si>
    <t>MÃ©tral</t>
  </si>
  <si>
    <t>https://www.linkedin.com/in/olivier-metral</t>
  </si>
  <si>
    <t>SAS Olivier MÃ©tral</t>
  </si>
  <si>
    <t>Rubens</t>
  </si>
  <si>
    <t>https://www.linkedin.com/in/petrarubens</t>
  </si>
  <si>
    <t>TVS FIBER</t>
  </si>
  <si>
    <t xml:space="preserve">Gepassioneerde zaakvoerder TVS Fiber </t>
  </si>
  <si>
    <t>Marwa</t>
  </si>
  <si>
    <t>Zrelli</t>
  </si>
  <si>
    <t>https://www.linkedin.com/in/marwazrelli</t>
  </si>
  <si>
    <t>marwa.z995@gmail.com</t>
  </si>
  <si>
    <t>NEAPSYS</t>
  </si>
  <si>
    <t>IT Business Manager</t>
  </si>
  <si>
    <t>Hermie</t>
  </si>
  <si>
    <t>https://www.linkedin.com/in/nelehermie</t>
  </si>
  <si>
    <t>nele@newmie.be</t>
  </si>
  <si>
    <t>Newmie</t>
  </si>
  <si>
    <t>Career &amp; Leaderschip Coach</t>
  </si>
  <si>
    <t>Ianthe</t>
  </si>
  <si>
    <t>Vonck</t>
  </si>
  <si>
    <t>https://www.linkedin.com/in/ianthe-vonck-a04977162</t>
  </si>
  <si>
    <t>BESIX</t>
  </si>
  <si>
    <t>Team Lead Soft HR</t>
  </si>
  <si>
    <t>Turkalj</t>
  </si>
  <si>
    <t>https://www.linkedin.com/in/nathalie-turkalj-069104176</t>
  </si>
  <si>
    <t>PA to the Principal</t>
  </si>
  <si>
    <t>Bruneel</t>
  </si>
  <si>
    <t>https://www.linkedin.com/in/bieke-bruneel</t>
  </si>
  <si>
    <t>Bieke Bruneel Coaching</t>
  </si>
  <si>
    <t>Perfectionismecoach</t>
  </si>
  <si>
    <t>https://www.linkedin.com/in/marjan-de-muynck-o-en-f</t>
  </si>
  <si>
    <t>OpleidingscoÃ¶rdinator graduaat Winkelmanagement</t>
  </si>
  <si>
    <t>De Keukeleire</t>
  </si>
  <si>
    <t>https://www.linkedin.com/in/delphine-de-keukeleire-56142a28</t>
  </si>
  <si>
    <t>https://www.linkedin.com/in/elkegeraerts</t>
  </si>
  <si>
    <t>Ghent University</t>
  </si>
  <si>
    <t>Professor</t>
  </si>
  <si>
    <t>Buysse</t>
  </si>
  <si>
    <t>https://www.linkedin.com/in/piabuysse</t>
  </si>
  <si>
    <t>Whyser</t>
  </si>
  <si>
    <t>https://www.linkedin.com/in/steven-claes</t>
  </si>
  <si>
    <t>Montea</t>
  </si>
  <si>
    <t>Van Campenhout</t>
  </si>
  <si>
    <t>https://www.linkedin.com/in/katleen-van-campenhout-483588123</t>
  </si>
  <si>
    <t>Baker Botts</t>
  </si>
  <si>
    <t>Personal assistant</t>
  </si>
  <si>
    <t>Pryor</t>
  </si>
  <si>
    <t>https://www.linkedin.com/in/charlotte-pryor-b8abaa155</t>
  </si>
  <si>
    <t>JOLICOR</t>
  </si>
  <si>
    <t>Co-Owner</t>
  </si>
  <si>
    <t>Binnemans</t>
  </si>
  <si>
    <t>https://www.linkedin.com/in/charlotte-binnemans-260019155</t>
  </si>
  <si>
    <t>âž•ðŸŸ°âž– Johan</t>
  </si>
  <si>
    <t>Dhaeseleer ðŸ§ª</t>
  </si>
  <si>
    <t>https://www.linkedin.com/in/johandhaeseleer</t>
  </si>
  <si>
    <t>Experimens</t>
  </si>
  <si>
    <t>Keynote speaker bij Experimens</t>
  </si>
  <si>
    <t>Knijnenburg</t>
  </si>
  <si>
    <t>https://www.linkedin.com/in/saskia-knijnenburg-61ba535</t>
  </si>
  <si>
    <t>KYOCERA Document Solutions Europe</t>
  </si>
  <si>
    <t>General Manager HR EMEA Headquarter</t>
  </si>
  <si>
    <t>https://www.linkedin.com/in/bart-gunst-144873</t>
  </si>
  <si>
    <t>Head Of Marketing, BI &amp; Advertising Operations</t>
  </si>
  <si>
    <t>Dieuwer</t>
  </si>
  <si>
    <t>Gouweloose</t>
  </si>
  <si>
    <t>https://www.linkedin.com/in/dieuwer-gouweloose-44a94b12</t>
  </si>
  <si>
    <t>Les Paperasses</t>
  </si>
  <si>
    <t>Co Founder - Les Paperasses</t>
  </si>
  <si>
    <t>Hayriye</t>
  </si>
  <si>
    <t>Aras</t>
  </si>
  <si>
    <t>https://www.linkedin.com/in/hayriyearas</t>
  </si>
  <si>
    <t>INFINO Vlaanderen</t>
  </si>
  <si>
    <t>Client advisor Groeipakket</t>
  </si>
  <si>
    <t>https://www.linkedin.com/in/elkehaemelynck</t>
  </si>
  <si>
    <t>Happy Humans</t>
  </si>
  <si>
    <t>Van Bastelaere</t>
  </si>
  <si>
    <t>https://www.linkedin.com/in/frank-van-bastelaere</t>
  </si>
  <si>
    <t>Raes Pharmaceutical Logistics</t>
  </si>
  <si>
    <t>Founder, Director</t>
  </si>
  <si>
    <t>de Zoeten</t>
  </si>
  <si>
    <t>https://www.linkedin.com/in/nadinedezoeten</t>
  </si>
  <si>
    <t>House Of Luxury Group</t>
  </si>
  <si>
    <t>Partner and Premium Sales Consultant</t>
  </si>
  <si>
    <t>https://www.linkedin.com/in/birgitdesmedt</t>
  </si>
  <si>
    <t>YouConnect</t>
  </si>
  <si>
    <t>Marchand</t>
  </si>
  <si>
    <t>https://www.linkedin.com/in/cedric-marchand-5a967615b</t>
  </si>
  <si>
    <t>Chef de la logistique</t>
  </si>
  <si>
    <t>Krijgsman</t>
  </si>
  <si>
    <t>https://www.linkedin.com/in/johan-krijgsman</t>
  </si>
  <si>
    <t>Alfabet</t>
  </si>
  <si>
    <t>Owner &amp; CEO</t>
  </si>
  <si>
    <t>Deboodt</t>
  </si>
  <si>
    <t>https://www.linkedin.com/in/silke-deboodt-5a7547174</t>
  </si>
  <si>
    <t>ManpowerGroup Australia</t>
  </si>
  <si>
    <t>Talent Acquisition Partner (contract)</t>
  </si>
  <si>
    <t>Ulrike</t>
  </si>
  <si>
    <t>De Maeseneire</t>
  </si>
  <si>
    <t>https://www.linkedin.com/in/ulrikedemaeseneire</t>
  </si>
  <si>
    <t>PVH Corp.</t>
  </si>
  <si>
    <t>Team Leader World of Hilfiger</t>
  </si>
  <si>
    <t>Van Obberghen</t>
  </si>
  <si>
    <t>https://www.linkedin.com/in/marc-van-obberghen-1b2249</t>
  </si>
  <si>
    <t>Inscriptio</t>
  </si>
  <si>
    <t>Partner &amp; Founder</t>
  </si>
  <si>
    <t>Bavo</t>
  </si>
  <si>
    <t>https://www.linkedin.com/in/bavo-verstraeten-0240a252</t>
  </si>
  <si>
    <t>boostU</t>
  </si>
  <si>
    <t>Content Specialist</t>
  </si>
  <si>
    <t>Ernst</t>
  </si>
  <si>
    <t>https://www.linkedin.com/in/marcernstgent</t>
  </si>
  <si>
    <t>Marc Ernst (Unltd.)</t>
  </si>
  <si>
    <t>Multi-purpose firestarter, agitator of ideas and flexible project manager/contributor</t>
  </si>
  <si>
    <t>https://www.linkedin.com/in/nancy-de-bonte-7452b611</t>
  </si>
  <si>
    <t>Introduce</t>
  </si>
  <si>
    <t>Yann</t>
  </si>
  <si>
    <t>https://www.linkedin.com/in/yann-verbeeck-ba22b276</t>
  </si>
  <si>
    <t>Frisomat | Innovators in steel buildings</t>
  </si>
  <si>
    <t>Operations Manager - Frisomat Belgium</t>
  </si>
  <si>
    <t>De Soete</t>
  </si>
  <si>
    <t>https://www.linkedin.com/in/filip-de-soete-9620936</t>
  </si>
  <si>
    <t>Test Aankoop / Test Achats</t>
  </si>
  <si>
    <t>Comp &amp; Ben Manager</t>
  </si>
  <si>
    <t>Azbel</t>
  </si>
  <si>
    <t>https://www.linkedin.com/in/daniel-azbel</t>
  </si>
  <si>
    <t>Senior Associate Restructuring Business Services M&amp;A Deals Advisory</t>
  </si>
  <si>
    <t>https://www.linkedin.com/in/davy-van-kerkhoven-9063156</t>
  </si>
  <si>
    <t>Sport Vlaanderen</t>
  </si>
  <si>
    <t>Consulent</t>
  </si>
  <si>
    <t>patrick</t>
  </si>
  <si>
    <t>meirlaen</t>
  </si>
  <si>
    <t>https://www.linkedin.com/in/patrick-meirlaen-12a9b84</t>
  </si>
  <si>
    <t>The Future Alliance</t>
  </si>
  <si>
    <t>honorary president</t>
  </si>
  <si>
    <t>Joanna</t>
  </si>
  <si>
    <t>Chaboud</t>
  </si>
  <si>
    <t>https://www.linkedin.com/in/joanna-chaboud</t>
  </si>
  <si>
    <t>Tahaluf</t>
  </si>
  <si>
    <t>Head of Talent Acquisition - Tahaluf (an Infroma company)</t>
  </si>
  <si>
    <t>Van Mol</t>
  </si>
  <si>
    <t>https://www.linkedin.com/in/christine-van-mol-2073847</t>
  </si>
  <si>
    <t>Fries</t>
  </si>
  <si>
    <t>https://www.linkedin.com/in/jeroenfries</t>
  </si>
  <si>
    <t>TALENT-IT</t>
  </si>
  <si>
    <t>Bosman</t>
  </si>
  <si>
    <t>https://www.linkedin.com/in/actacademie</t>
  </si>
  <si>
    <t>ACT Academie</t>
  </si>
  <si>
    <t>ACT trainer</t>
  </si>
  <si>
    <t>Verbist</t>
  </si>
  <si>
    <t>https://www.linkedin.com/in/leslie-verbist-13abb691</t>
  </si>
  <si>
    <t>Gepersonaliseerde Kunst</t>
  </si>
  <si>
    <t>Kunstenaar</t>
  </si>
  <si>
    <t>Rosalyn</t>
  </si>
  <si>
    <t>Botuchis</t>
  </si>
  <si>
    <t>https://www.linkedin.com/in/rosalyn-botuchis-572728a</t>
  </si>
  <si>
    <t>Halozyme, Inc.</t>
  </si>
  <si>
    <t>Director Human Resources Operations</t>
  </si>
  <si>
    <t>Ababou</t>
  </si>
  <si>
    <t>https://www.linkedin.com/in/sarahababou</t>
  </si>
  <si>
    <t>Careers International</t>
  </si>
  <si>
    <t>Recruitment Project Manager</t>
  </si>
  <si>
    <t>Nielsen</t>
  </si>
  <si>
    <t>https://www.linkedin.com/in/michaelnielsenbarcelona</t>
  </si>
  <si>
    <t>HRcoreEVENTS by TENEO</t>
  </si>
  <si>
    <t>Krokaert</t>
  </si>
  <si>
    <t>https://www.linkedin.com/in/lies-krokaert</t>
  </si>
  <si>
    <t>Telenet Business</t>
  </si>
  <si>
    <t>Farrah</t>
  </si>
  <si>
    <t>ESSARDAOUI</t>
  </si>
  <si>
    <t>https://www.linkedin.com/in/farrah-essardaoui-493682144</t>
  </si>
  <si>
    <t>AGA Rangemaster Ltd</t>
  </si>
  <si>
    <t>Export credit controller</t>
  </si>
  <si>
    <t>Helga</t>
  </si>
  <si>
    <t>Webers</t>
  </si>
  <si>
    <t>https://www.linkedin.com/in/helga-webers-363a571</t>
  </si>
  <si>
    <t>Solucious - part of Colruyt Group</t>
  </si>
  <si>
    <t xml:space="preserve">Head of Marketing &amp; E-Commerce </t>
  </si>
  <si>
    <t>https://www.linkedin.com/in/hannahdreesen</t>
  </si>
  <si>
    <t>QbD Group</t>
  </si>
  <si>
    <t>https://www.linkedin.com/in/liesbethvereecke</t>
  </si>
  <si>
    <t>Founder &amp; Partner</t>
  </si>
  <si>
    <t>https://www.linkedin.com/in/sandravanhaeverbeek</t>
  </si>
  <si>
    <t>Chaussures Maniet ! Luxus</t>
  </si>
  <si>
    <t>https://www.linkedin.com/in/danielle-baetens-b9752a1</t>
  </si>
  <si>
    <t>Grant@vice BVBA</t>
  </si>
  <si>
    <t>Speksnijder</t>
  </si>
  <si>
    <t>https://www.linkedin.com/in/johanspeksnijder</t>
  </si>
  <si>
    <t>Robert Kovac WinstGarantie/ ProfitGuarantee</t>
  </si>
  <si>
    <t>Sales Marketing Executive</t>
  </si>
  <si>
    <t>Naessens</t>
  </si>
  <si>
    <t>https://www.linkedin.com/in/elkenaessens</t>
  </si>
  <si>
    <t>Familiehulp vzw</t>
  </si>
  <si>
    <t>Partner medewerkersbeleid</t>
  </si>
  <si>
    <t>Smekens</t>
  </si>
  <si>
    <t>https://www.linkedin.com/in/jonas-smekens-29781b2</t>
  </si>
  <si>
    <t>Senior financieel adviseur</t>
  </si>
  <si>
    <t>margareta</t>
  </si>
  <si>
    <t>pyckhout</t>
  </si>
  <si>
    <t>https://www.linkedin.com/in/margareta-pyckhout-7ab28b7</t>
  </si>
  <si>
    <t>Taradin</t>
  </si>
  <si>
    <t>Postelmans</t>
  </si>
  <si>
    <t>https://www.linkedin.com/in/mietpostelmans</t>
  </si>
  <si>
    <t>KONE</t>
  </si>
  <si>
    <t>People &amp; Communications Specialist BeLux</t>
  </si>
  <si>
    <t>Lauwerijs</t>
  </si>
  <si>
    <t>https://www.linkedin.com/in/janlauwerijs</t>
  </si>
  <si>
    <t>Strategic business development director</t>
  </si>
  <si>
    <t>Weytjens</t>
  </si>
  <si>
    <t>https://www.linkedin.com/in/katleenweytjens</t>
  </si>
  <si>
    <t>Gemeente Londerzeel</t>
  </si>
  <si>
    <t>Communicatiespecialist</t>
  </si>
  <si>
    <t>Annouck</t>
  </si>
  <si>
    <t>https://www.linkedin.com/in/annouckmuls</t>
  </si>
  <si>
    <t>Zelfstandig Therapeut</t>
  </si>
  <si>
    <t>Therapeut in de interactionele vormgeving</t>
  </si>
  <si>
    <t>https://www.linkedin.com/in/filip-de-ryck</t>
  </si>
  <si>
    <t>H World International</t>
  </si>
  <si>
    <t>Global Key Account Manager</t>
  </si>
  <si>
    <t>https://www.linkedin.com/in/maaikeloncke</t>
  </si>
  <si>
    <t>Atheneum Schoten-Schilde</t>
  </si>
  <si>
    <t>Beleidsmedewerker (kwaliteit &amp; zorg)</t>
  </si>
  <si>
    <t>https://www.linkedin.com/in/hannelorethys</t>
  </si>
  <si>
    <t>Microsoft</t>
  </si>
  <si>
    <t xml:space="preserve">Account executive - Manufacturing </t>
  </si>
  <si>
    <t>Rifflart</t>
  </si>
  <si>
    <t>https://www.linkedin.com/in/jean-rifflart</t>
  </si>
  <si>
    <t>Sonaar</t>
  </si>
  <si>
    <t>CEO &amp; Co-founder</t>
  </si>
  <si>
    <t>Aelterman</t>
  </si>
  <si>
    <t>https://www.linkedin.com/in/sophie-aelterman-37491938</t>
  </si>
  <si>
    <t>Roots Coaching</t>
  </si>
  <si>
    <t>Coach voor volwassenen en kinderen/jongeren</t>
  </si>
  <si>
    <t>https://www.linkedin.com/in/gino-bauwens-ba96b5b</t>
  </si>
  <si>
    <t>Heli Advice</t>
  </si>
  <si>
    <t>Zelfstandig consultant finance</t>
  </si>
  <si>
    <t>Put</t>
  </si>
  <si>
    <t>https://www.linkedin.com/in/veerle-put-6464a1</t>
  </si>
  <si>
    <t>INPUT &amp; SOLUTIONS</t>
  </si>
  <si>
    <t>Strategic Advisor - Transformation Agent - Executive Coach</t>
  </si>
  <si>
    <t>Liesa</t>
  </si>
  <si>
    <t>Cappaert</t>
  </si>
  <si>
    <t>https://www.linkedin.com/in/liesa-cappaert-1535a8107</t>
  </si>
  <si>
    <t>LC Consulting BV</t>
  </si>
  <si>
    <t xml:space="preserve">HR &amp; Legal freelancer </t>
  </si>
  <si>
    <t>Nicolaas</t>
  </si>
  <si>
    <t>Bijvoet</t>
  </si>
  <si>
    <t>https://www.linkedin.com/in/nicolaasbijvoet</t>
  </si>
  <si>
    <t xml:space="preserve">Lead Digital Products </t>
  </si>
  <si>
    <t>Vangampelaere</t>
  </si>
  <si>
    <t>https://www.linkedin.com/in/sam-vangampelaere</t>
  </si>
  <si>
    <t>Solutions30 Belgium</t>
  </si>
  <si>
    <t xml:space="preserve"> Projectmanager</t>
  </si>
  <si>
    <t>ðŸ”— Ellen</t>
  </si>
  <si>
    <t>Schruns</t>
  </si>
  <si>
    <t>https://www.linkedin.com/in/ellenschruns</t>
  </si>
  <si>
    <t>Senior Expert Leren &amp; Ontwikkelen</t>
  </si>
  <si>
    <t>https://www.linkedin.com/in/an-sofie-dewaele-2a2464b</t>
  </si>
  <si>
    <t>District Manager Verkoop</t>
  </si>
  <si>
    <t>Sloor</t>
  </si>
  <si>
    <t>https://www.linkedin.com/in/anne-sloor-31b61316</t>
  </si>
  <si>
    <t>ZAS - Ziekenhuis aan de Stroom</t>
  </si>
  <si>
    <t>Durkin</t>
  </si>
  <si>
    <t>https://www.linkedin.com/in/anna-durkin-09060b162</t>
  </si>
  <si>
    <t>Caudwell</t>
  </si>
  <si>
    <t>Director of Marketing</t>
  </si>
  <si>
    <t>https://www.linkedin.com/in/joachim-muls-33673223</t>
  </si>
  <si>
    <t>Empowering You</t>
  </si>
  <si>
    <t>Abbeloos</t>
  </si>
  <si>
    <t>https://www.linkedin.com/in/hansabbeloos</t>
  </si>
  <si>
    <t>Bar d'Office</t>
  </si>
  <si>
    <t>Spillebeen</t>
  </si>
  <si>
    <t>https://www.linkedin.com/in/dirkspillebeen</t>
  </si>
  <si>
    <t>Institute for Business Development</t>
  </si>
  <si>
    <t>freddy</t>
  </si>
  <si>
    <t>jacobs</t>
  </si>
  <si>
    <t>https://www.linkedin.com/in/romaniasubventions</t>
  </si>
  <si>
    <t>PBS WORLDWIDE BV</t>
  </si>
  <si>
    <t>PÃ©rÃ¨s</t>
  </si>
  <si>
    <t>https://www.linkedin.com/in/florenceperes</t>
  </si>
  <si>
    <t>Speakersbase</t>
  </si>
  <si>
    <t>Keynote speaker</t>
  </si>
  <si>
    <t>Bouve</t>
  </si>
  <si>
    <t>https://www.linkedin.com/in/luc-bouve-a080a5150</t>
  </si>
  <si>
    <t>Liberation Garden</t>
  </si>
  <si>
    <t>EventcoÃ¶rdinator</t>
  </si>
  <si>
    <t>Bastiaenssens MSc, CPCC, PCC</t>
  </si>
  <si>
    <t>https://www.linkedin.com/in/jessicabastiaenssens</t>
  </si>
  <si>
    <t>Psychologist - Wellbeing coach, supporting employees, teams and the organisation to thrive</t>
  </si>
  <si>
    <t>Meeuwissen</t>
  </si>
  <si>
    <t>https://www.linkedin.com/in/sven-meeuwissen-7a54892</t>
  </si>
  <si>
    <t>Belgotap</t>
  </si>
  <si>
    <t>Owner at Belgotap</t>
  </si>
  <si>
    <t>Karlijne</t>
  </si>
  <si>
    <t>https://www.linkedin.com/in/karlijnebertels</t>
  </si>
  <si>
    <t>Freelance Loopbaancoach</t>
  </si>
  <si>
    <t>Tony</t>
  </si>
  <si>
    <t>Loze</t>
  </si>
  <si>
    <t>https://www.linkedin.com/in/tony-loze</t>
  </si>
  <si>
    <t>SASLS/DMBSH  SOCIAL SUPPORT SERVICE FOR SOCIAL TENANTS part of the SRLB</t>
  </si>
  <si>
    <t>Managing Director a.i.</t>
  </si>
  <si>
    <t>https://www.linkedin.com/in/tinavandenbossche</t>
  </si>
  <si>
    <t>Veolia Belgium &amp; Luxembourg</t>
  </si>
  <si>
    <t>Circular Waste and Materials Manager</t>
  </si>
  <si>
    <t>https://www.linkedin.com/in/michael-de-meyer-7a04b33</t>
  </si>
  <si>
    <t>Global Benefits and C&amp;B Lead</t>
  </si>
  <si>
    <t>Vallet-Fournier</t>
  </si>
  <si>
    <t>https://www.linkedin.com/in/annevf</t>
  </si>
  <si>
    <t>Box2Brain</t>
  </si>
  <si>
    <t>B2B2C - BU Head | CMO - Local | Europe | Global - Interim Exec.| Consultant | Trainer</t>
  </si>
  <si>
    <t>DÃ©sirÃ©e</t>
  </si>
  <si>
    <t>Senden</t>
  </si>
  <si>
    <t>https://www.linkedin.com/in/sendendesiree</t>
  </si>
  <si>
    <t>HRBP</t>
  </si>
  <si>
    <t>Martine Meekers</t>
  </si>
  <si>
    <t>Learning In Company</t>
  </si>
  <si>
    <t>https://www.linkedin.com/in/martine-meekers-learning-in-company-13911212</t>
  </si>
  <si>
    <t>Zaakvoerder Learning In Company</t>
  </si>
  <si>
    <t>Bailleur</t>
  </si>
  <si>
    <t>https://www.linkedin.com/in/philippebailleur</t>
  </si>
  <si>
    <t>Living Systems Coaching</t>
  </si>
  <si>
    <t>Organisational Coach - Author - Keynote Speaker - Mentor</t>
  </si>
  <si>
    <t>Rosemary</t>
  </si>
  <si>
    <t>Zanko</t>
  </si>
  <si>
    <t>https://www.linkedin.com/in/rosemary-zanko-56395190</t>
  </si>
  <si>
    <t>Demand Planning Manager</t>
  </si>
  <si>
    <t>https://www.linkedin.com/in/martine-gorissen</t>
  </si>
  <si>
    <t>Coca-Cola Europacific Partners</t>
  </si>
  <si>
    <t>Billiet</t>
  </si>
  <si>
    <t>https://www.linkedin.com/in/sarah-billiet-90410226</t>
  </si>
  <si>
    <t>Foodbag</t>
  </si>
  <si>
    <t>Sourcing</t>
  </si>
  <si>
    <t>Ruymaekers (she/her)</t>
  </si>
  <si>
    <t>https://www.linkedin.com/in/anke-ruymaekers-she-her-0a291531</t>
  </si>
  <si>
    <t>Play Media</t>
  </si>
  <si>
    <t>https://www.linkedin.com/in/helenademuynck</t>
  </si>
  <si>
    <t>The Conscious Publishing House</t>
  </si>
  <si>
    <t>Founder - Publisher</t>
  </si>
  <si>
    <t>https://www.linkedin.com/in/nvanderstraeten</t>
  </si>
  <si>
    <t>VaNa HRM Coaching &amp; Consultancy</t>
  </si>
  <si>
    <t>Coach - Freelance HR Consultant</t>
  </si>
  <si>
    <t>Ille</t>
  </si>
  <si>
    <t>Van Waes</t>
  </si>
  <si>
    <t>https://www.linkedin.com/in/ille-van-waes-b23759139</t>
  </si>
  <si>
    <t>Kipling, a VF Company</t>
  </si>
  <si>
    <t>Product development Manager</t>
  </si>
  <si>
    <t>Constance</t>
  </si>
  <si>
    <t>https://www.linkedin.com/in/constance-de-koninck-b45a98136</t>
  </si>
  <si>
    <t>Mediwet vzw</t>
  </si>
  <si>
    <t>Preventieadviseur psychosociale aspecten</t>
  </si>
  <si>
    <t>https://www.linkedin.com/in/ben-v-b6984a159</t>
  </si>
  <si>
    <t>Senior Financial Analyst</t>
  </si>
  <si>
    <t>von Martens</t>
  </si>
  <si>
    <t>https://www.linkedin.com/in/dominic-von-martens-363279</t>
  </si>
  <si>
    <t>SelfLeaders</t>
  </si>
  <si>
    <t>Founder and Partner</t>
  </si>
  <si>
    <t>Fliss</t>
  </si>
  <si>
    <t>Milner</t>
  </si>
  <si>
    <t>https://www.linkedin.com/in/fliss-milner-121622156</t>
  </si>
  <si>
    <t>Peakflowing Minds</t>
  </si>
  <si>
    <t>Life Coach</t>
  </si>
  <si>
    <t>Croes</t>
  </si>
  <si>
    <t>https://www.linkedin.com/in/bart-croes-b9992516</t>
  </si>
  <si>
    <t>Bristol Myers Squibb</t>
  </si>
  <si>
    <t>Policy and Government Affairs Lead - BeLux</t>
  </si>
  <si>
    <t>Rudy</t>
  </si>
  <si>
    <t>https://www.linkedin.com/in/rudy-de-zutter-33a23455</t>
  </si>
  <si>
    <t>ex Beecom ICT Professionals</t>
  </si>
  <si>
    <t>System Administrator / Support</t>
  </si>
  <si>
    <t>Anne-Laura</t>
  </si>
  <si>
    <t>Van Den Berghe</t>
  </si>
  <si>
    <t>https://www.linkedin.com/in/annelauravandenberghe</t>
  </si>
  <si>
    <t>Limpens</t>
  </si>
  <si>
    <t>https://www.linkedin.com/in/laura-limpens-762091a2</t>
  </si>
  <si>
    <t>Bluecrux</t>
  </si>
  <si>
    <t>Office Manager &amp; HR Officer</t>
  </si>
  <si>
    <t>Maesseus</t>
  </si>
  <si>
    <t>https://www.linkedin.com/in/c%C3%A9linemaesseus</t>
  </si>
  <si>
    <t>HR Business Administrator</t>
  </si>
  <si>
    <t>Wilmaers</t>
  </si>
  <si>
    <t>https://www.linkedin.com/in/janwilmaers</t>
  </si>
  <si>
    <t>Enterprise Architect</t>
  </si>
  <si>
    <t>Vleurick</t>
  </si>
  <si>
    <t>https://www.linkedin.com/in/rubenvleurick</t>
  </si>
  <si>
    <t>Growth Consultant</t>
  </si>
  <si>
    <t>Beckers</t>
  </si>
  <si>
    <t>https://www.linkedin.com/in/nicobeckers</t>
  </si>
  <si>
    <t>FJUL</t>
  </si>
  <si>
    <t>Anseel</t>
  </si>
  <si>
    <t>https://www.linkedin.com/in/frederikanseel</t>
  </si>
  <si>
    <t>UNSW Business School</t>
  </si>
  <si>
    <t>https://www.linkedin.com/in/woutergekiere</t>
  </si>
  <si>
    <t>Atlas Copco</t>
  </si>
  <si>
    <t>Senior Talent Acquisition Specialist</t>
  </si>
  <si>
    <t>https://www.linkedin.com/in/jaconlegal</t>
  </si>
  <si>
    <t>Jacon Legal</t>
  </si>
  <si>
    <t>Rooman</t>
  </si>
  <si>
    <t>https://www.linkedin.com/in/claudia-rooman-b5b450155</t>
  </si>
  <si>
    <t>Universiteit Gent</t>
  </si>
  <si>
    <t>Postdoctoraal onderzoeker</t>
  </si>
  <si>
    <t>MÃ¼ge</t>
  </si>
  <si>
    <t>Cebeci</t>
  </si>
  <si>
    <t>https://www.linkedin.com/in/m%C3%BCge-cebeci-424257</t>
  </si>
  <si>
    <t>Levi Strauss &amp; Co.</t>
  </si>
  <si>
    <t>Head of Talent Management - Global Commercial &amp; Clusters</t>
  </si>
  <si>
    <t>van Lier</t>
  </si>
  <si>
    <t>https://www.linkedin.com/in/gwen-van-lier-ab33881</t>
  </si>
  <si>
    <t>Gwen Consult</t>
  </si>
  <si>
    <t>Owner - Passion for People - Talent Acquisition &amp; HR - Freelance</t>
  </si>
  <si>
    <t>Van Nijlen</t>
  </si>
  <si>
    <t>https://www.linkedin.com/in/sarah-van-nijlen-0918a576</t>
  </si>
  <si>
    <t>Violaine</t>
  </si>
  <si>
    <t>Vernier</t>
  </si>
  <si>
    <t>https://www.linkedin.com/in/violaine-vernier-20160a146</t>
  </si>
  <si>
    <t>Country Sales Manager Luxembourg</t>
  </si>
  <si>
    <t>https://www.linkedin.com/in/tinavdm</t>
  </si>
  <si>
    <t>Pfizer</t>
  </si>
  <si>
    <t>Team &amp; Organizational Development Coach</t>
  </si>
  <si>
    <t>https://www.linkedin.com/in/tamaralenaerts</t>
  </si>
  <si>
    <t>She &amp; Company</t>
  </si>
  <si>
    <t>Co-Founder &amp; Creatrix</t>
  </si>
  <si>
    <t>Tatiane</t>
  </si>
  <si>
    <t>Dussart</t>
  </si>
  <si>
    <t>https://www.linkedin.com/in/tatiane-dussart-9ba21b6a</t>
  </si>
  <si>
    <t>Odoo</t>
  </si>
  <si>
    <t xml:space="preserve">Team Leader Recruitment </t>
  </si>
  <si>
    <t>Dierckens</t>
  </si>
  <si>
    <t>https://www.linkedin.com/in/delphine-dierckens-a45b18153</t>
  </si>
  <si>
    <t>Coene</t>
  </si>
  <si>
    <t>https://www.linkedin.com/in/saracoene</t>
  </si>
  <si>
    <t>Change Designers</t>
  </si>
  <si>
    <t>User adoption designer/manager</t>
  </si>
  <si>
    <t>Ballaux</t>
  </si>
  <si>
    <t>https://www.linkedin.com/in/laurentballaux</t>
  </si>
  <si>
    <t>HR Program Manager</t>
  </si>
  <si>
    <t>Arslan</t>
  </si>
  <si>
    <t>Bhatti</t>
  </si>
  <si>
    <t>https://www.linkedin.com/in/arslan-bhatti-357ba92a</t>
  </si>
  <si>
    <t>Fast Retailing</t>
  </si>
  <si>
    <t>Business Lead SA</t>
  </si>
  <si>
    <t>Pierre-Emmanuel</t>
  </si>
  <si>
    <t>Redon</t>
  </si>
  <si>
    <t>https://www.linkedin.com/in/pierre-emmanuel-redon</t>
  </si>
  <si>
    <t>Swile</t>
  </si>
  <si>
    <t>Key Account Operations Manager</t>
  </si>
  <si>
    <t>Seppe</t>
  </si>
  <si>
    <t>Dons</t>
  </si>
  <si>
    <t>https://www.linkedin.com/in/seppedons</t>
  </si>
  <si>
    <t>Seven Beaufort</t>
  </si>
  <si>
    <t>Management consultant</t>
  </si>
  <si>
    <t>Liselotte</t>
  </si>
  <si>
    <t>Parmentier</t>
  </si>
  <si>
    <t>https://www.linkedin.com/in/liselotte-parmentier</t>
  </si>
  <si>
    <t>HR Business Consultant</t>
  </si>
  <si>
    <t>Vandenbempt</t>
  </si>
  <si>
    <t>https://www.linkedin.com/in/nicovandenbempt</t>
  </si>
  <si>
    <t>AE nv/sa - Architects for Business &amp; ICT</t>
  </si>
  <si>
    <t>Recruitment &amp; sourcing manager</t>
  </si>
  <si>
    <t>Marit</t>
  </si>
  <si>
    <t>Ginevro</t>
  </si>
  <si>
    <t>https://www.linkedin.com/in/maritginevro</t>
  </si>
  <si>
    <t>Cultuurloket</t>
  </si>
  <si>
    <t>De Jonge</t>
  </si>
  <si>
    <t>https://www.linkedin.com/in/dejongesaskia</t>
  </si>
  <si>
    <t>Hulst</t>
  </si>
  <si>
    <t>https://www.linkedin.com/in/barbarahulst</t>
  </si>
  <si>
    <t>Head of Artwork &amp; Packaging Development, Senior Director</t>
  </si>
  <si>
    <t>https://www.linkedin.com/in/thibault-martin-7a716a65</t>
  </si>
  <si>
    <t>CRONOS.AI | Joining Hands in AI</t>
  </si>
  <si>
    <t>Business leader - HR and AI</t>
  </si>
  <si>
    <t>Mariet</t>
  </si>
  <si>
    <t>https://www.linkedin.com/in/mariet-segers-6b65544b</t>
  </si>
  <si>
    <t>LCA - ACCOMED accountants en belastingsconsulenten</t>
  </si>
  <si>
    <t>Medewerker</t>
  </si>
  <si>
    <t>Lemense</t>
  </si>
  <si>
    <t>https://www.linkedin.com/in/natalielemense</t>
  </si>
  <si>
    <t>Ondernemingsrechtbank Antwerpen</t>
  </si>
  <si>
    <t>Rechter</t>
  </si>
  <si>
    <t>Katherina</t>
  </si>
  <si>
    <t>SwingsðŸ€ðŸŒ</t>
  </si>
  <si>
    <t>https://www.linkedin.com/in/katherinaswings</t>
  </si>
  <si>
    <t>Karel de Grote-Hogeschool</t>
  </si>
  <si>
    <t>Parttime Lecturer</t>
  </si>
  <si>
    <t>Cathelijne</t>
  </si>
  <si>
    <t>De Vries</t>
  </si>
  <si>
    <t>https://www.linkedin.com/in/cathelijnedevries</t>
  </si>
  <si>
    <t>Vanderheyden</t>
  </si>
  <si>
    <t>https://www.linkedin.com/in/ivyvanderheyden</t>
  </si>
  <si>
    <t>Wolters Kluwer</t>
  </si>
  <si>
    <t>Vice President Marketing L&amp;R</t>
  </si>
  <si>
    <t>Angela</t>
  </si>
  <si>
    <t>Leone</t>
  </si>
  <si>
    <t>https://www.linkedin.com/in/angelaleone11</t>
  </si>
  <si>
    <t>Sales Consult</t>
  </si>
  <si>
    <t>Eemans</t>
  </si>
  <si>
    <t>https://www.linkedin.com/in/sandra-eemans-a679ba83</t>
  </si>
  <si>
    <t>Mediahuis BelgiÃ«</t>
  </si>
  <si>
    <t>Fleet Administrator</t>
  </si>
  <si>
    <t>Warrand</t>
  </si>
  <si>
    <t>https://www.linkedin.com/in/eddywarrand</t>
  </si>
  <si>
    <t>ew@ewo.be</t>
  </si>
  <si>
    <t>E.W.O. bvba</t>
  </si>
  <si>
    <t>Lukas</t>
  </si>
  <si>
    <t>https://www.linkedin.com/in/lukas-hanssens</t>
  </si>
  <si>
    <t>Anheuser-Busch InBev</t>
  </si>
  <si>
    <t>Supply Network Planner BNL + South</t>
  </si>
  <si>
    <t>Faniel</t>
  </si>
  <si>
    <t>https://www.linkedin.com/in/jeanfaniel</t>
  </si>
  <si>
    <t>E4T bv</t>
  </si>
  <si>
    <t>Founder CCO</t>
  </si>
  <si>
    <t>AurÃ©lien</t>
  </si>
  <si>
    <t>https://www.linkedin.com/in/aureliendubois</t>
  </si>
  <si>
    <t>Emmerechts Photographer</t>
  </si>
  <si>
    <t>https://www.linkedin.com/in/jokeemmerechts</t>
  </si>
  <si>
    <t>Joke Emmerechts Photography</t>
  </si>
  <si>
    <t>Freelance Photographer</t>
  </si>
  <si>
    <t>NoÃ«lla</t>
  </si>
  <si>
    <t>Schade</t>
  </si>
  <si>
    <t>https://www.linkedin.com/in/no%C3%ABlla-schade</t>
  </si>
  <si>
    <t>Fronnt</t>
  </si>
  <si>
    <t>Head of People &amp; Communication</t>
  </si>
  <si>
    <t>Dapper</t>
  </si>
  <si>
    <t>https://www.linkedin.com/in/ilse-dapper</t>
  </si>
  <si>
    <t>BDapper</t>
  </si>
  <si>
    <t>Founder BDapper</t>
  </si>
  <si>
    <t>https://www.linkedin.com/in/greet-van-hecke-b065b66</t>
  </si>
  <si>
    <t>Greet Van Hecke</t>
  </si>
  <si>
    <t>Positive coach and consultant</t>
  </si>
  <si>
    <t>https://www.linkedin.com/in/verasmets</t>
  </si>
  <si>
    <t>Finance is fun</t>
  </si>
  <si>
    <t>CEO, Owner and Coffee lady</t>
  </si>
  <si>
    <t>https://www.linkedin.com/in/daniellejacobs</t>
  </si>
  <si>
    <t>Beltug</t>
  </si>
  <si>
    <t>Verduyn</t>
  </si>
  <si>
    <t>https://www.linkedin.com/in/stefanie-verduyn-6b37a21b</t>
  </si>
  <si>
    <t>stefanie@verduyngallery.com</t>
  </si>
  <si>
    <t>Verduyn Gallery</t>
  </si>
  <si>
    <t>Galeriehoudster bij Verduyn Gallery</t>
  </si>
  <si>
    <t>Onkelinx</t>
  </si>
  <si>
    <t>https://www.linkedin.com/in/ellen-onkelinx-aa8a604</t>
  </si>
  <si>
    <t>master the gapÂ®</t>
  </si>
  <si>
    <t xml:space="preserve">Koen </t>
  </si>
  <si>
    <t>Willems - å¨å»‰æ˜†</t>
  </si>
  <si>
    <t>https://www.linkedin.com/in/kwillems</t>
  </si>
  <si>
    <t>Pauwels Consulting</t>
  </si>
  <si>
    <t>Talent Manager Team Lead &amp; Coach</t>
  </si>
  <si>
    <t>Bockaert</t>
  </si>
  <si>
    <t>https://www.linkedin.com/in/bockaertsofie</t>
  </si>
  <si>
    <t>Voka - Kamer van Koophandel Vlaams-Brabant</t>
  </si>
  <si>
    <t>Commercial And Marketing Director</t>
  </si>
  <si>
    <t>Verwee</t>
  </si>
  <si>
    <t>https://www.linkedin.com/in/laurence-verwee</t>
  </si>
  <si>
    <t>The Power of Books</t>
  </si>
  <si>
    <t>Schrijfcoach</t>
  </si>
  <si>
    <t>Bockstal</t>
  </si>
  <si>
    <t>https://www.linkedin.com/in/veroniquebockstal</t>
  </si>
  <si>
    <t>De vrouw van 1 miljoen</t>
  </si>
  <si>
    <t>Verdegem</t>
  </si>
  <si>
    <t>https://www.linkedin.com/in/nicola-verdegem-70596596</t>
  </si>
  <si>
    <t>Ecoworld BVBA</t>
  </si>
  <si>
    <t>Zaakvoerder - Sales Director</t>
  </si>
  <si>
    <t>Suyin</t>
  </si>
  <si>
    <t>https://www.linkedin.com/in/suyinaerts</t>
  </si>
  <si>
    <t>Suyin.be</t>
  </si>
  <si>
    <t>Multilingual Presenter &amp; Moderator &amp; Journalist for TV, Virtual Events, On stage events, Video</t>
  </si>
  <si>
    <t>ðŸŒâœ¨ Katleen</t>
  </si>
  <si>
    <t>Penel âœ¨ðŸŒ</t>
  </si>
  <si>
    <t>https://www.linkedin.com/in/katleenpenel</t>
  </si>
  <si>
    <t>HR Devils</t>
  </si>
  <si>
    <t>https://www.linkedin.com/in/koen-van-aerschot-3303523</t>
  </si>
  <si>
    <t>CO-KOEN vof</t>
  </si>
  <si>
    <t>Freelance Interim Marketing Manager/Consultant</t>
  </si>
  <si>
    <t xml:space="preserve">Debusschere </t>
  </si>
  <si>
    <t>https://www.linkedin.com/in/florencedebusschere</t>
  </si>
  <si>
    <t>Taking Turns</t>
  </si>
  <si>
    <t>Chrisje</t>
  </si>
  <si>
    <t>Stultiens</t>
  </si>
  <si>
    <t>https://www.linkedin.com/in/chrisstultiens</t>
  </si>
  <si>
    <t>The We Society</t>
  </si>
  <si>
    <t>Co-founder of The We Society</t>
  </si>
  <si>
    <t>Hai Anh</t>
  </si>
  <si>
    <t>Nguyen</t>
  </si>
  <si>
    <t>https://www.linkedin.com/in/hai-anh-nguyen-43a39523</t>
  </si>
  <si>
    <t>International Business Operations Analyst</t>
  </si>
  <si>
    <t>Krauss</t>
  </si>
  <si>
    <t>https://www.linkedin.com/in/katleen-krauss</t>
  </si>
  <si>
    <t>Kaizen Koaching</t>
  </si>
  <si>
    <t>Coach / Change Manager / Mediator</t>
  </si>
  <si>
    <t>SaÃ¯da</t>
  </si>
  <si>
    <t>Sakali</t>
  </si>
  <si>
    <t>https://www.linkedin.com/in/sa%C3%AFda-sakali-8332574</t>
  </si>
  <si>
    <t>King Baudouin Foundation</t>
  </si>
  <si>
    <t>Senior project coordinator</t>
  </si>
  <si>
    <t>Ryckebusch</t>
  </si>
  <si>
    <t>https://www.linkedin.com/in/charlotte-ryckebusch</t>
  </si>
  <si>
    <t>Consulting Enablement</t>
  </si>
  <si>
    <t>Van Dorst</t>
  </si>
  <si>
    <t>https://www.linkedin.com/in/tomvandorst</t>
  </si>
  <si>
    <t>TRIXOLUTIONS - Leadership Softskills</t>
  </si>
  <si>
    <t>Eigenaar - Trainer - Coach - Consultant</t>
  </si>
  <si>
    <t>Taelman</t>
  </si>
  <si>
    <t>https://www.linkedin.com/in/eveline-taelman-6503657</t>
  </si>
  <si>
    <t>Centrum Geestelijke Gezondheidszorg Adentro</t>
  </si>
  <si>
    <t>Truyts</t>
  </si>
  <si>
    <t>https://www.linkedin.com/in/tine-truyts-b308b027</t>
  </si>
  <si>
    <t>Co-Founder InfiniteWalk</t>
  </si>
  <si>
    <t>Compeers</t>
  </si>
  <si>
    <t>https://www.linkedin.com/in/kim-compeers-39b3037</t>
  </si>
  <si>
    <t>Captain &amp; Stoker</t>
  </si>
  <si>
    <t>Captain</t>
  </si>
  <si>
    <t>https://www.linkedin.com/in/nelederidder-thuis</t>
  </si>
  <si>
    <t>Building People BV</t>
  </si>
  <si>
    <t>Jan Gilbert Achile</t>
  </si>
  <si>
    <t>Primo</t>
  </si>
  <si>
    <t>https://www.linkedin.com/in/jan-gilbert-achile-primo-626312151</t>
  </si>
  <si>
    <t>VOF CRIMA feestzaal MOVRI</t>
  </si>
  <si>
    <t>Co Owner</t>
  </si>
  <si>
    <t>Cromboom</t>
  </si>
  <si>
    <t>https://www.linkedin.com/in/didier-cromboom-793775a0</t>
  </si>
  <si>
    <t>Sales Representative</t>
  </si>
  <si>
    <t>Massimiliano</t>
  </si>
  <si>
    <t>Massarone</t>
  </si>
  <si>
    <t>https://www.linkedin.com/in/massimiliano-massarone-b0899b17</t>
  </si>
  <si>
    <t>Finance Manager</t>
  </si>
  <si>
    <t>Anne-CÃ©cile</t>
  </si>
  <si>
    <t>Van Hool</t>
  </si>
  <si>
    <t>https://www.linkedin.com/in/annececilevanhool</t>
  </si>
  <si>
    <t>Performance Manager Baggage</t>
  </si>
  <si>
    <t>Jeurissen</t>
  </si>
  <si>
    <t>https://www.linkedin.com/in/elke-jeurissen-663a94</t>
  </si>
  <si>
    <t>Women on Board Belgium</t>
  </si>
  <si>
    <t>https://www.linkedin.com/in/sigrid-peeters-7836351</t>
  </si>
  <si>
    <t xml:space="preserve">Senior manager DTC - Packs EMEA </t>
  </si>
  <si>
    <t>https://www.linkedin.com/in/petra-verlaak</t>
  </si>
  <si>
    <t>Recruitment Manager and HR Business Partner</t>
  </si>
  <si>
    <t xml:space="preserve">Joe </t>
  </si>
  <si>
    <t xml:space="preserve">Van Haelemeersch </t>
  </si>
  <si>
    <t>https://www.linkedin.com/in/joe-van-haelemeersch-a8a20874</t>
  </si>
  <si>
    <t>Water Solutions</t>
  </si>
  <si>
    <t>Account manager</t>
  </si>
  <si>
    <t>Van Cauwenbergh ðŸŒðŸŒ¿ðŸ‡§ðŸ‡ª</t>
  </si>
  <si>
    <t>https://www.linkedin.com/in/brunovancauwenbergh</t>
  </si>
  <si>
    <t>brunovancauwenbergh@outlook.com</t>
  </si>
  <si>
    <t>Maverick Spend</t>
  </si>
  <si>
    <t>Maverick Spend : Procurement consultancy services</t>
  </si>
  <si>
    <t>Deepa</t>
  </si>
  <si>
    <t>Marathe, GMS</t>
  </si>
  <si>
    <t>https://www.linkedin.com/in/deepa-marathe-9a9806b</t>
  </si>
  <si>
    <t>AIRINC</t>
  </si>
  <si>
    <t xml:space="preserve"> Senior Manager - Global Mobility Data and Analysis</t>
  </si>
  <si>
    <t>Thunnissen</t>
  </si>
  <si>
    <t>https://www.linkedin.com/in/vincent-thunnissen-4ab42a</t>
  </si>
  <si>
    <t>Christoph</t>
  </si>
  <si>
    <t>LEENKNECHT</t>
  </si>
  <si>
    <t>https://www.linkedin.com/in/christophleenknecht</t>
  </si>
  <si>
    <t>christoph.leenknecht@altior.be</t>
  </si>
  <si>
    <t>Altior â€“ Executive Search</t>
  </si>
  <si>
    <t>Mons</t>
  </si>
  <si>
    <t>https://www.linkedin.com/in/sofie-mons-werfcafe</t>
  </si>
  <si>
    <t>afdelingshoofd operationele communicatie en coÃ¶rdinatie</t>
  </si>
  <si>
    <t>Debaere</t>
  </si>
  <si>
    <t>https://www.linkedin.com/in/tom-debaere-7a17731</t>
  </si>
  <si>
    <t>BV Tom Debaere</t>
  </si>
  <si>
    <t>HR Consultant/Coach - Bestuurder</t>
  </si>
  <si>
    <t>van Dijk</t>
  </si>
  <si>
    <t>https://www.linkedin.com/in/dianavdijk</t>
  </si>
  <si>
    <t>PavÃ¨l</t>
  </si>
  <si>
    <t>https://www.linkedin.com/in/pavelverstraete</t>
  </si>
  <si>
    <t>SQUADRON_be</t>
  </si>
  <si>
    <t>Digital Transformation Expert</t>
  </si>
  <si>
    <t>Franciska</t>
  </si>
  <si>
    <t>Devloo</t>
  </si>
  <si>
    <t>https://www.linkedin.com/in/franciskadevloo</t>
  </si>
  <si>
    <t>Career  Development Coach &amp; Advisor</t>
  </si>
  <si>
    <t>https://www.linkedin.com/in/brecht-de-witte-579b6b147</t>
  </si>
  <si>
    <t>De Ganck Import-Tegelbedrijf</t>
  </si>
  <si>
    <t>Sales Advisor/ commercieel afgevaardigde</t>
  </si>
  <si>
    <t>Van Huffel</t>
  </si>
  <si>
    <t>https://www.linkedin.com/in/astridvanhuffel</t>
  </si>
  <si>
    <t>Bottled Bliss</t>
  </si>
  <si>
    <t>Winegrower at Bottled Bliss</t>
  </si>
  <si>
    <t>Doms</t>
  </si>
  <si>
    <t>https://www.linkedin.com/in/leen-doms-coaching</t>
  </si>
  <si>
    <t>Obasi</t>
  </si>
  <si>
    <t xml:space="preserve">Freelance HR manager </t>
  </si>
  <si>
    <t>Leeters</t>
  </si>
  <si>
    <t>https://www.linkedin.com/in/jonathan-leeters-99706222</t>
  </si>
  <si>
    <t>Sourcers</t>
  </si>
  <si>
    <t>Owner / Interim Talent Sourcer</t>
  </si>
  <si>
    <t>Klaarke</t>
  </si>
  <si>
    <t>Van Hoorebeke</t>
  </si>
  <si>
    <t>https://www.linkedin.com/in/klaarkevanhoorebeke</t>
  </si>
  <si>
    <t>Senior HR Consultant/Matchmaker</t>
  </si>
  <si>
    <t>De Meersman</t>
  </si>
  <si>
    <t>https://www.linkedin.com/in/patrickdemeersman</t>
  </si>
  <si>
    <t>THITHO CONSULTING</t>
  </si>
  <si>
    <t>Legal Counseling Services</t>
  </si>
  <si>
    <t>Kawthar</t>
  </si>
  <si>
    <t>Bufraquech</t>
  </si>
  <si>
    <t>https://www.linkedin.com/in/kawthar-bufraquech-9592b240</t>
  </si>
  <si>
    <t>Amaritei (Iurii)</t>
  </si>
  <si>
    <t>https://www.linkedin.com/in/carinaiurii</t>
  </si>
  <si>
    <t>Endava</t>
  </si>
  <si>
    <t>Talent Acquisition Lead - Close to Client EMEA</t>
  </si>
  <si>
    <t>IRIDE</t>
  </si>
  <si>
    <t>https://www.linkedin.com/in/elisabeth-iride</t>
  </si>
  <si>
    <t>RATP Dev</t>
  </si>
  <si>
    <t>HEAD OF GLOBAL TRAINING DEVELOPMENT</t>
  </si>
  <si>
    <t>Griffin</t>
  </si>
  <si>
    <t>https://www.linkedin.com/in/greg-griffin-70b184115</t>
  </si>
  <si>
    <t>Goodyear Commercial Tire. Redding, Ca.</t>
  </si>
  <si>
    <t>National Account Service Sales.</t>
  </si>
  <si>
    <t>Yvan</t>
  </si>
  <si>
    <t>Dierckxsens</t>
  </si>
  <si>
    <t>https://www.linkedin.com/in/yvandierckxsens</t>
  </si>
  <si>
    <t>MotivationHouse</t>
  </si>
  <si>
    <t>Chief Energy Officer</t>
  </si>
  <si>
    <t>Roelstraete</t>
  </si>
  <si>
    <t>https://www.linkedin.com/in/roelstraete-wim-a1836452</t>
  </si>
  <si>
    <t>Joris Ide</t>
  </si>
  <si>
    <t>Operator plooibank</t>
  </si>
  <si>
    <t>https://www.linkedin.com/in/mdonnay</t>
  </si>
  <si>
    <t>Head of Planning - Chemicals &amp; Industrials</t>
  </si>
  <si>
    <t>Simonova</t>
  </si>
  <si>
    <t>https://www.linkedin.com/in/olgasimonova</t>
  </si>
  <si>
    <t>Senior Retail Manager Europe</t>
  </si>
  <si>
    <t>https://www.linkedin.com/in/bramjanssens</t>
  </si>
  <si>
    <t xml:space="preserve">Lumina Learning Belgium </t>
  </si>
  <si>
    <t>Lumina Learning Belgium &amp; Luxembourg</t>
  </si>
  <si>
    <t>https://www.linkedin.com/in/lindsay-van-der-aa-7105bb68</t>
  </si>
  <si>
    <t>WIBRA</t>
  </si>
  <si>
    <t>CommerciÃ«le binnendienst &amp; Marketing</t>
  </si>
  <si>
    <t>JÃ¼rgen</t>
  </si>
  <si>
    <t>https://www.linkedin.com/in/j%C3%BCrgen-t-896a7a</t>
  </si>
  <si>
    <t>Senior Manager Supply Chain &amp; Operations</t>
  </si>
  <si>
    <t>Bourgonjon</t>
  </si>
  <si>
    <t>https://www.linkedin.com/in/louisebourgonjon</t>
  </si>
  <si>
    <t>Zoetis Belgium SA</t>
  </si>
  <si>
    <t>Finance Modelling Lead</t>
  </si>
  <si>
    <t>Svojanovsky</t>
  </si>
  <si>
    <t>https://www.linkedin.com/in/marc-svojanovsky-4779946b</t>
  </si>
  <si>
    <t>Artes Motus - art of motion GmbH</t>
  </si>
  <si>
    <t>CEO &amp; Co - Founder</t>
  </si>
  <si>
    <t>Sergej</t>
  </si>
  <si>
    <t>Kaiser</t>
  </si>
  <si>
    <t>https://www.linkedin.com/in/sergej-kaiser</t>
  </si>
  <si>
    <t>b.telligent</t>
  </si>
  <si>
    <t>https://www.linkedin.com/in/frans-beckers-449b71</t>
  </si>
  <si>
    <t>frans.beckers@arch.partners</t>
  </si>
  <si>
    <t>ARCH - Making change happen.</t>
  </si>
  <si>
    <t>Partner Technology Transformation</t>
  </si>
  <si>
    <t>Anne-Sophie</t>
  </si>
  <si>
    <t>Droit</t>
  </si>
  <si>
    <t>https://www.linkedin.com/in/annesophiedroit</t>
  </si>
  <si>
    <t>VEJA</t>
  </si>
  <si>
    <t>Rosanna</t>
  </si>
  <si>
    <t>Lyman</t>
  </si>
  <si>
    <t>https://www.linkedin.com/in/rosannalyman</t>
  </si>
  <si>
    <t>Granger Reis</t>
  </si>
  <si>
    <t>Principal, Delivery</t>
  </si>
  <si>
    <t>https://www.linkedin.com/in/lotte-frans-70b262b3</t>
  </si>
  <si>
    <t xml:space="preserve"> HR Business Manager</t>
  </si>
  <si>
    <t>Forrester</t>
  </si>
  <si>
    <t>https://www.linkedin.com/in/vanessa-forrester-66079a117</t>
  </si>
  <si>
    <t>LINE &amp; LENGTH Pty Ltd</t>
  </si>
  <si>
    <t>Executive Assistant</t>
  </si>
  <si>
    <t>Pelgrims</t>
  </si>
  <si>
    <t>https://www.linkedin.com/in/pelgrims</t>
  </si>
  <si>
    <t>Taking Wing - Center for life and learning</t>
  </si>
  <si>
    <t>Van Gavere</t>
  </si>
  <si>
    <t>https://www.linkedin.com/in/gertvangavere</t>
  </si>
  <si>
    <t>Geleva</t>
  </si>
  <si>
    <t>Freelance HR &amp; Payroll Manager/Consultant</t>
  </si>
  <si>
    <t>Martha</t>
  </si>
  <si>
    <t>De Troyer</t>
  </si>
  <si>
    <t>https://www.linkedin.com/in/martha-de-troyer-33395357</t>
  </si>
  <si>
    <t xml:space="preserve">Senior Business Consultant </t>
  </si>
  <si>
    <t>Alberto</t>
  </si>
  <si>
    <t>Franchin</t>
  </si>
  <si>
    <t>https://www.linkedin.com/in/albertofranchin</t>
  </si>
  <si>
    <t>Wella Company</t>
  </si>
  <si>
    <t>Vice President Global Logistics</t>
  </si>
  <si>
    <t>RUDI</t>
  </si>
  <si>
    <t>MEULEMEESTER</t>
  </si>
  <si>
    <t>https://www.linkedin.com/in/rudi-meulemeester</t>
  </si>
  <si>
    <t>Business Account Manager KMO regio West-Vlaanderen</t>
  </si>
  <si>
    <t>Dusesoi</t>
  </si>
  <si>
    <t>https://www.linkedin.com/in/matthiasdusesoi</t>
  </si>
  <si>
    <t>Vuurstof</t>
  </si>
  <si>
    <t>Individuele en teamcoach</t>
  </si>
  <si>
    <t>Moriau</t>
  </si>
  <si>
    <t>https://www.linkedin.com/in/nataliemoriau</t>
  </si>
  <si>
    <t>natje_m@hotmail.com</t>
  </si>
  <si>
    <t>Bleckmann</t>
  </si>
  <si>
    <t>Global Reward Director</t>
  </si>
  <si>
    <t>Katty</t>
  </si>
  <si>
    <t>https://www.linkedin.com/in/katty-wuyts</t>
  </si>
  <si>
    <t>DEKRA</t>
  </si>
  <si>
    <t>Regional HR Business Partner @ DEKRA North West Europe</t>
  </si>
  <si>
    <t>Dewailly</t>
  </si>
  <si>
    <t>https://www.linkedin.com/in/alain-d-3a04b41</t>
  </si>
  <si>
    <t>Spoutnik Consulting</t>
  </si>
  <si>
    <t>Retired</t>
  </si>
  <si>
    <t>cunrath</t>
  </si>
  <si>
    <t>cornelis</t>
  </si>
  <si>
    <t>https://www.linkedin.com/in/cunrath</t>
  </si>
  <si>
    <t>LeaseBees</t>
  </si>
  <si>
    <t>Bijenhoeder</t>
  </si>
  <si>
    <t>Schelinski. Senior coach</t>
  </si>
  <si>
    <t>https://www.linkedin.com/in/oliver-schelinski-senior-coach-16039a64</t>
  </si>
  <si>
    <t>I For Grow</t>
  </si>
  <si>
    <t>Senior coach &amp; teamcoach</t>
  </si>
  <si>
    <t>Pim</t>
  </si>
  <si>
    <t>Heijs</t>
  </si>
  <si>
    <t>https://www.linkedin.com/in/pim-heijs-8489b54</t>
  </si>
  <si>
    <t>LagardÃ¨re Travel Retail</t>
  </si>
  <si>
    <t>Buyer at LagardÃ¨re Travel Retail</t>
  </si>
  <si>
    <t>Cathy</t>
  </si>
  <si>
    <t>Van Beneden</t>
  </si>
  <si>
    <t>https://www.linkedin.com/in/cathy-van-beneden-a15a233</t>
  </si>
  <si>
    <t>RHeady</t>
  </si>
  <si>
    <t xml:space="preserve">Fondatrice - Superviseuse - Coach habilitÃ©e Syntec  - Facilitatrice en intelligence collective - </t>
  </si>
  <si>
    <t>De Wil</t>
  </si>
  <si>
    <t>https://www.linkedin.com/in/philippedewil</t>
  </si>
  <si>
    <t xml:space="preserve">Inexsa Executive Search </t>
  </si>
  <si>
    <t>https://www.linkedin.com/in/dimitri-van-delsen-39412b3</t>
  </si>
  <si>
    <t>Rhenus Logistics Belgium</t>
  </si>
  <si>
    <t>https://www.linkedin.com/in/elke-van-hoof-561b3661</t>
  </si>
  <si>
    <t>Oh My People (a brand of Huis voor Veerkracht)</t>
  </si>
  <si>
    <t>https://www.linkedin.com/in/ghendrickx</t>
  </si>
  <si>
    <t>Motmans &amp; Partners</t>
  </si>
  <si>
    <t>https://www.linkedin.com/in/dominique-verschueren-b749728a</t>
  </si>
  <si>
    <t>Senior Manager, FP&amp;A - Packs EMEA</t>
  </si>
  <si>
    <t>https://www.linkedin.com/in/kurt-van-raemdonck-9b5b7637</t>
  </si>
  <si>
    <t xml:space="preserve">Federaal Vice-Premier </t>
  </si>
  <si>
    <t xml:space="preserve">Kabinetschef Ambtenarenzaken, Overheidsbedrijven, Telecommunicatie en Post </t>
  </si>
  <si>
    <t>MariÃ«n</t>
  </si>
  <si>
    <t>https://www.linkedin.com/in/hildemarien</t>
  </si>
  <si>
    <t>THHINK</t>
  </si>
  <si>
    <t>Ghysels</t>
  </si>
  <si>
    <t>https://www.linkedin.com/in/ella-ghysels-arabel</t>
  </si>
  <si>
    <t xml:space="preserve">Art Ella </t>
  </si>
  <si>
    <t xml:space="preserve">SENIORENCOACH  </t>
  </si>
  <si>
    <t>Van der Voort</t>
  </si>
  <si>
    <t>https://www.linkedin.com/in/annvandervoort</t>
  </si>
  <si>
    <t>SMA Solar Technology AG</t>
  </si>
  <si>
    <t>Regional HR Manager North-West Europe</t>
  </si>
  <si>
    <t>Guyllian</t>
  </si>
  <si>
    <t>https://www.linkedin.com/in/guylliandebeule</t>
  </si>
  <si>
    <t>Oliver Benson</t>
  </si>
  <si>
    <t>Partner &amp; Managing Consultant</t>
  </si>
  <si>
    <t>Edward</t>
  </si>
  <si>
    <t>https://www.linkedin.com/in/evanhoutte</t>
  </si>
  <si>
    <t>Balance HR</t>
  </si>
  <si>
    <t>Lawrence</t>
  </si>
  <si>
    <t>Greeven</t>
  </si>
  <si>
    <t>https://www.linkedin.com/in/lawrence-greeven</t>
  </si>
  <si>
    <t>Socialliger</t>
  </si>
  <si>
    <t>Suzanne</t>
  </si>
  <si>
    <t>van der Maarel</t>
  </si>
  <si>
    <t>https://www.linkedin.com/in/suzannevdmaarel</t>
  </si>
  <si>
    <t>Kickstart Innovation</t>
  </si>
  <si>
    <t>Lead Food &amp; Retail and Investor Program</t>
  </si>
  <si>
    <t>Tassent</t>
  </si>
  <si>
    <t>https://www.linkedin.com/in/kelly-t-780332144</t>
  </si>
  <si>
    <t>TISCA</t>
  </si>
  <si>
    <t>Lecturer  I Tutor of Internships</t>
  </si>
  <si>
    <t>J</t>
  </si>
  <si>
    <t>S</t>
  </si>
  <si>
    <t>https://www.linkedin.com/in/jean-marie-santy</t>
  </si>
  <si>
    <t>Preventieadviseur - Conseiller en PrÃ©vention</t>
  </si>
  <si>
    <t>Andrew</t>
  </si>
  <si>
    <t>George Guirguis</t>
  </si>
  <si>
    <t>https://www.linkedin.com/in/andrewgeorgeguirguis</t>
  </si>
  <si>
    <t>MondelÄ“z International</t>
  </si>
  <si>
    <t>Supply Planning Automation &amp; Analytics Expert</t>
  </si>
  <si>
    <t>Esgain</t>
  </si>
  <si>
    <t>https://www.linkedin.com/in/anneesgain</t>
  </si>
  <si>
    <t>HR Intelligence SRL</t>
  </si>
  <si>
    <t>Global OD Consulting Services (People / Processes / Rewards / Structure)</t>
  </si>
  <si>
    <t>Tineke</t>
  </si>
  <si>
    <t>https://www.linkedin.com/in/tineke-van-den-bossche-429a3095</t>
  </si>
  <si>
    <t>AZ Jan Portaels Vilvoorde</t>
  </si>
  <si>
    <t>HR Advisor | Talent Manager | Internal Mobility | Leadership</t>
  </si>
  <si>
    <t>Pappaert</t>
  </si>
  <si>
    <t>https://www.linkedin.com/in/veerlepappaert</t>
  </si>
  <si>
    <t>ThinkTalent - Unlocking Human Potential</t>
  </si>
  <si>
    <t>Sr. Experience Facilitator - Individual &amp; Team Coach</t>
  </si>
  <si>
    <t>Matthew</t>
  </si>
  <si>
    <t>Chapman</t>
  </si>
  <si>
    <t>https://www.linkedin.com/in/thisismattchapman</t>
  </si>
  <si>
    <t>Parihoa Network</t>
  </si>
  <si>
    <t>PELLKOFER</t>
  </si>
  <si>
    <t>https://www.linkedin.com/in/christophpellkofer</t>
  </si>
  <si>
    <t>CPE-Development srl</t>
  </si>
  <si>
    <t xml:space="preserve">IT Consultant Cybersecurity / Cyberwarefare </t>
  </si>
  <si>
    <t>Gil</t>
  </si>
  <si>
    <t>Vanden Broeck</t>
  </si>
  <si>
    <t>https://www.linkedin.com/in/gilvandenbroeck</t>
  </si>
  <si>
    <t>Square Management Belgium</t>
  </si>
  <si>
    <t>Senior Managing Consultant</t>
  </si>
  <si>
    <t xml:space="preserve">Vivijs </t>
  </si>
  <si>
    <t>https://www.linkedin.com/in/jorisvivijs</t>
  </si>
  <si>
    <t>U Count!</t>
  </si>
  <si>
    <t>Lagae</t>
  </si>
  <si>
    <t>https://www.linkedin.com/in/anouk-lagae-lifestyle-medicine-muchin</t>
  </si>
  <si>
    <t>Muchin - Lifestyle Medicine</t>
  </si>
  <si>
    <t>Co-Founder of Muchin</t>
  </si>
  <si>
    <t>Karien</t>
  </si>
  <si>
    <t>De Naeyer</t>
  </si>
  <si>
    <t>https://www.linkedin.com/in/karien-de-naeyer-4502a212b</t>
  </si>
  <si>
    <t>Love for body and feet</t>
  </si>
  <si>
    <t>Pieter-Jan</t>
  </si>
  <si>
    <t>Beyls</t>
  </si>
  <si>
    <t>https://www.linkedin.com/in/pieter-janbeyls</t>
  </si>
  <si>
    <t>Independent</t>
  </si>
  <si>
    <t>Director - Management Consulting @Pharmaceutical Manufacturer</t>
  </si>
  <si>
    <t>Antonia</t>
  </si>
  <si>
    <t>Schultze</t>
  </si>
  <si>
    <t>https://www.linkedin.com/in/antonia-schultze-0aa6b773</t>
  </si>
  <si>
    <t>ERGOMED</t>
  </si>
  <si>
    <t>Senior Director Business Development</t>
  </si>
  <si>
    <t>Clerix</t>
  </si>
  <si>
    <t>https://www.linkedin.com/in/kaatclerix</t>
  </si>
  <si>
    <t>Nike</t>
  </si>
  <si>
    <t>Employee Experience Manager</t>
  </si>
  <si>
    <t>Urjais</t>
  </si>
  <si>
    <t>https://www.linkedin.com/in/daniel-urjais-2b6160a5</t>
  </si>
  <si>
    <t>EUROCONTROL</t>
  </si>
  <si>
    <t>Network Capacity Planning Expert</t>
  </si>
  <si>
    <t>Tiebos</t>
  </si>
  <si>
    <t>https://www.linkedin.com/in/ingetiebos</t>
  </si>
  <si>
    <t>Netwerk</t>
  </si>
  <si>
    <t>Mago</t>
  </si>
  <si>
    <t>https://www.linkedin.com/in/johanna-mago-41008139</t>
  </si>
  <si>
    <t>MSA - The Safety Company</t>
  </si>
  <si>
    <t>Service Center Manager</t>
  </si>
  <si>
    <t>Debruyn</t>
  </si>
  <si>
    <t>https://www.linkedin.com/in/thomasdebruyn</t>
  </si>
  <si>
    <t>Devlieger</t>
  </si>
  <si>
    <t>https://www.linkedin.com/in/david-d-65a582120</t>
  </si>
  <si>
    <t>Globalmindfixers</t>
  </si>
  <si>
    <t xml:space="preserve">General Manager </t>
  </si>
  <si>
    <t>Clays</t>
  </si>
  <si>
    <t>https://www.linkedin.com/in/janclayshrtalentpartner</t>
  </si>
  <si>
    <t>HR Talent Partner</t>
  </si>
  <si>
    <t>Lardon</t>
  </si>
  <si>
    <t>https://www.linkedin.com/in/rudy-lardon</t>
  </si>
  <si>
    <t>Senior Legal Consultant / Project Manager Flexible Reward &amp; Mobility</t>
  </si>
  <si>
    <t>Sauwens</t>
  </si>
  <si>
    <t>https://www.linkedin.com/in/nelesauwens</t>
  </si>
  <si>
    <t>Agora Group</t>
  </si>
  <si>
    <t>Jasmin</t>
  </si>
  <si>
    <t>Malina</t>
  </si>
  <si>
    <t>https://www.linkedin.com/in/jasmin-malina-14457498</t>
  </si>
  <si>
    <t>AutoScout24 GmbH</t>
  </si>
  <si>
    <t>Personalreferentin, HR Project Manager, HR Generalist, HR-Managerin</t>
  </si>
  <si>
    <t>De Becker</t>
  </si>
  <si>
    <t>https://www.linkedin.com/in/kurt-de-becker-a5a5427</t>
  </si>
  <si>
    <t>BARBEAU</t>
  </si>
  <si>
    <t>Joren</t>
  </si>
  <si>
    <t>Sebrechts</t>
  </si>
  <si>
    <t>https://www.linkedin.com/in/joren-sebrechts</t>
  </si>
  <si>
    <t>Sego BV</t>
  </si>
  <si>
    <t>Supply Chain &amp; Operations Manager</t>
  </si>
  <si>
    <t>AndreÃ¯</t>
  </si>
  <si>
    <t>Savenko</t>
  </si>
  <si>
    <t>https://www.linkedin.com/in/andre%C3%AF-savenko</t>
  </si>
  <si>
    <t>brainmove Workplace Strategy Consultants</t>
  </si>
  <si>
    <t>Senior Workplace &amp; Change Consultant</t>
  </si>
  <si>
    <t>https://www.linkedin.com/in/anthonissenthomas</t>
  </si>
  <si>
    <t>Sales Operations Supervisor Jeanswear</t>
  </si>
  <si>
    <t>Sabbe</t>
  </si>
  <si>
    <t>https://www.linkedin.com/in/charlotte-sabbe-6a4b991</t>
  </si>
  <si>
    <t>Sabbe Management</t>
  </si>
  <si>
    <t>Independent Business Owner</t>
  </si>
  <si>
    <t>Van de Catsye</t>
  </si>
  <si>
    <t>https://www.linkedin.com/in/annevandecatsye</t>
  </si>
  <si>
    <t>JIVE HR</t>
  </si>
  <si>
    <t>HR Freelancing &amp; Organisational Change Advisory</t>
  </si>
  <si>
    <t>https://www.linkedin.com/in/hildehaems</t>
  </si>
  <si>
    <t>Ackermans &amp; van Haaren</t>
  </si>
  <si>
    <t xml:space="preserve">Chief Human Capital Officer </t>
  </si>
  <si>
    <t>De Meulenaer</t>
  </si>
  <si>
    <t>https://www.linkedin.com/in/erwin-de-meulenaer-44b22359</t>
  </si>
  <si>
    <t>SAP</t>
  </si>
  <si>
    <t>Senior Solution Sales Executive</t>
  </si>
  <si>
    <t>Stefano</t>
  </si>
  <si>
    <t>Saccone</t>
  </si>
  <si>
    <t>https://www.linkedin.com/in/stefano-saccone-35996b6</t>
  </si>
  <si>
    <t>Woolrich</t>
  </si>
  <si>
    <t>https://www.linkedin.com/in/birgit-van-driessche-982a928</t>
  </si>
  <si>
    <t>Milliken &amp; Company</t>
  </si>
  <si>
    <t>Business HR leader</t>
  </si>
  <si>
    <t>Vanhauwaert</t>
  </si>
  <si>
    <t>https://www.linkedin.com/in/anvanhauwaert</t>
  </si>
  <si>
    <t xml:space="preserve">Bestuurder </t>
  </si>
  <si>
    <t>Pede</t>
  </si>
  <si>
    <t>https://www.linkedin.com/in/els-pede-337bb370</t>
  </si>
  <si>
    <t>Studio 30"</t>
  </si>
  <si>
    <t>Quentin</t>
  </si>
  <si>
    <t>DANHIER</t>
  </si>
  <si>
    <t>https://www.linkedin.com/in/quentindanhier</t>
  </si>
  <si>
    <t>Tabacalera</t>
  </si>
  <si>
    <t>Head of Marketing BeNeLux at Habanos S.A. / Tabacalera</t>
  </si>
  <si>
    <t>https://www.linkedin.com/in/niclenaerts</t>
  </si>
  <si>
    <t>Procter &amp; Gamble</t>
  </si>
  <si>
    <t>Customization Manufacturing Engineer France/Benelux</t>
  </si>
  <si>
    <t>https://www.linkedin.com/in/patrickveeckmangrindstonesc2</t>
  </si>
  <si>
    <t>Grindstone SCÂ²</t>
  </si>
  <si>
    <t>Supply Chain People &amp; Organization Expert - Managing Partner</t>
  </si>
  <si>
    <t>https://www.linkedin.com/in/michaelvancampenhout</t>
  </si>
  <si>
    <t>AniCura Belgium</t>
  </si>
  <si>
    <t>De Neef</t>
  </si>
  <si>
    <t>https://www.linkedin.com/in/gunther-de-neef-57a27a3</t>
  </si>
  <si>
    <t>ch...</t>
  </si>
  <si>
    <t>businessAnalyst/projectManager</t>
  </si>
  <si>
    <t>https://www.linkedin.com/in/lesleyarens</t>
  </si>
  <si>
    <t>Host #ZigZagHR Brainpickings</t>
  </si>
  <si>
    <t>van Hoof</t>
  </si>
  <si>
    <t>https://www.linkedin.com/in/peter-van-hoof-5162a427</t>
  </si>
  <si>
    <t>ED&amp;F Man</t>
  </si>
  <si>
    <t>Head of HR EFE - Liquid Products</t>
  </si>
  <si>
    <t>Groelly</t>
  </si>
  <si>
    <t>https://www.linkedin.com/in/alain-groelly-86a60b38</t>
  </si>
  <si>
    <t>Migros-Genossenschafts-Bund</t>
  </si>
  <si>
    <t>FondÃ© de Pouvoir</t>
  </si>
  <si>
    <t>Yvonne M.</t>
  </si>
  <si>
    <t>Kirk</t>
  </si>
  <si>
    <t>https://www.linkedin.com/in/yvonnemkirk</t>
  </si>
  <si>
    <t>Michael Kors</t>
  </si>
  <si>
    <t>Interim VP PR, Marketing and Brand Communications EMEA</t>
  </si>
  <si>
    <t>https://www.linkedin.com/in/jeroenvroman</t>
  </si>
  <si>
    <t>StarApps</t>
  </si>
  <si>
    <t>Venture Associate</t>
  </si>
  <si>
    <t>Van Parys</t>
  </si>
  <si>
    <t>https://www.linkedin.com/in/heydayselkevanparys</t>
  </si>
  <si>
    <t>heydays" productions</t>
  </si>
  <si>
    <t>Auteur, public speaker en presentatrice</t>
  </si>
  <si>
    <t>Benjamin</t>
  </si>
  <si>
    <t>Hofmans</t>
  </si>
  <si>
    <t>https://www.linkedin.com/in/benjamin-hofmans-96382060</t>
  </si>
  <si>
    <t>RSZ - ONSS</t>
  </si>
  <si>
    <t>Inspecteur social</t>
  </si>
  <si>
    <t>Dembour</t>
  </si>
  <si>
    <t>https://www.linkedin.com/in/alexandredembour</t>
  </si>
  <si>
    <t>EDITx</t>
  </si>
  <si>
    <t>Fernande</t>
  </si>
  <si>
    <t>https://www.linkedin.com/in/jonathanfernande</t>
  </si>
  <si>
    <t>BearingPoint</t>
  </si>
  <si>
    <t>Director - Sourcing &amp; Procurement consulting</t>
  </si>
  <si>
    <t>Marcel</t>
  </si>
  <si>
    <t>van den Berg</t>
  </si>
  <si>
    <t>https://www.linkedin.com/in/marcel-van-den-berg-a7198627</t>
  </si>
  <si>
    <t>CHASIN'</t>
  </si>
  <si>
    <t>Technical supply chain planner</t>
  </si>
  <si>
    <t>Tarun</t>
  </si>
  <si>
    <t>Mathur</t>
  </si>
  <si>
    <t>https://www.linkedin.com/in/tarun-mathur-62687015</t>
  </si>
  <si>
    <t>JPMorgan Chase &amp; Co.</t>
  </si>
  <si>
    <t>Associate Vice President</t>
  </si>
  <si>
    <t>https://www.linkedin.com/in/geert-swinnen-a773235</t>
  </si>
  <si>
    <t>Nippon Shokubai Europe</t>
  </si>
  <si>
    <t>Supply Chain Director</t>
  </si>
  <si>
    <t>Jakuâ€Œbâ€Œâ€Œâ€Œ</t>
  </si>
  <si>
    <t>R.</t>
  </si>
  <si>
    <t>https://www.linkedin.com/in/jakubrucki</t>
  </si>
  <si>
    <t>Ceneo.pl</t>
  </si>
  <si>
    <t>Performance Social Media Expert</t>
  </si>
  <si>
    <t>Duysens</t>
  </si>
  <si>
    <t>https://www.linkedin.com/in/duysensnatacha</t>
  </si>
  <si>
    <t xml:space="preserve">Senior Consultant - HR Outsourcing </t>
  </si>
  <si>
    <t>https://www.linkedin.com/in/xavier-verberckt-50103467</t>
  </si>
  <si>
    <t>Project Manager Acquisitions &amp; Divestitures - Deliver</t>
  </si>
  <si>
    <t>Trienpont</t>
  </si>
  <si>
    <t>https://www.linkedin.com/in/tom-trienpont-0707b9128</t>
  </si>
  <si>
    <t>https://www.linkedin.com/in/julie-mathieu-37250a13b</t>
  </si>
  <si>
    <t>TMR Marketing</t>
  </si>
  <si>
    <t>Gaublomme</t>
  </si>
  <si>
    <t>https://www.linkedin.com/in/michelgaublomme</t>
  </si>
  <si>
    <t>Huis De Rank</t>
  </si>
  <si>
    <t>Volunteer coordinator</t>
  </si>
  <si>
    <t>Van den Cruijce</t>
  </si>
  <si>
    <t>https://www.linkedin.com/in/lucvandencruijce</t>
  </si>
  <si>
    <t>Railtraxx NV</t>
  </si>
  <si>
    <t>Deputy CEO</t>
  </si>
  <si>
    <t>Dawid</t>
  </si>
  <si>
    <t>Louw</t>
  </si>
  <si>
    <t>https://www.linkedin.com/in/dawidlouw</t>
  </si>
  <si>
    <t>Nextgenfood</t>
  </si>
  <si>
    <t>Director and Shareholder</t>
  </si>
  <si>
    <t>MOBASHER</t>
  </si>
  <si>
    <t>AHMAD NOSHAD</t>
  </si>
  <si>
    <t>https://www.linkedin.com/in/mobasher-ahmad-noshad-9b959456</t>
  </si>
  <si>
    <t>Tashkent Ulugbek International School</t>
  </si>
  <si>
    <t>Mathematics Teacher</t>
  </si>
  <si>
    <t>Minnaert</t>
  </si>
  <si>
    <t>https://www.linkedin.com/in/jan-minnaert-83968951</t>
  </si>
  <si>
    <t>Supply Chain &amp; Operations Professional</t>
  </si>
  <si>
    <t>MD. FARIDUL</t>
  </si>
  <si>
    <t>ISLAM</t>
  </si>
  <si>
    <t>https://www.linkedin.com/in/md-faridul-islam-b000ba21</t>
  </si>
  <si>
    <t>A2T Clothing</t>
  </si>
  <si>
    <t>Senior Merchandiser</t>
  </si>
  <si>
    <t>Saint</t>
  </si>
  <si>
    <t>Ex</t>
  </si>
  <si>
    <t>https://www.linkedin.com/in/saint-ex-63ab5b81</t>
  </si>
  <si>
    <t>https://www.linkedin.com/in/pascale-de-meersman-34108ab1</t>
  </si>
  <si>
    <t>AB Fashion Agency</t>
  </si>
  <si>
    <t>Vanderputten</t>
  </si>
  <si>
    <t>https://www.linkedin.com/in/sophie-vanderputten</t>
  </si>
  <si>
    <t>FCE-VVB Belgium - Femmes Chefs d'Entreprises / Vrouwelijke ondernemers</t>
  </si>
  <si>
    <t>Board Member &amp; VP Wallonia</t>
  </si>
  <si>
    <t>https://www.linkedin.com/in/vandevoordedavid</t>
  </si>
  <si>
    <t>KPMG Belgium</t>
  </si>
  <si>
    <t>Executive Manager - People Services / Global Mobility Services</t>
  </si>
  <si>
    <t>Souffriau</t>
  </si>
  <si>
    <t>https://www.linkedin.com/in/oliviersouffriau</t>
  </si>
  <si>
    <t xml:space="preserve">Business Alliance Manager </t>
  </si>
  <si>
    <t>Van Vlaenderen</t>
  </si>
  <si>
    <t>https://www.linkedin.com/in/tineke-van-vlaenderen-11868123</t>
  </si>
  <si>
    <t>Docent Professionalisering</t>
  </si>
  <si>
    <t>Lyn</t>
  </si>
  <si>
    <t>Van Camp</t>
  </si>
  <si>
    <t>https://www.linkedin.com/in/lyn-van-camp-06a60284</t>
  </si>
  <si>
    <t>Business Architect Logistics</t>
  </si>
  <si>
    <t>Lasoen</t>
  </si>
  <si>
    <t>https://www.linkedin.com/in/joachim-lasoen-28749458</t>
  </si>
  <si>
    <t>Binocs advisor</t>
  </si>
  <si>
    <t>https://www.linkedin.com/in/michiel-vervoort-6517b24b</t>
  </si>
  <si>
    <t>Schoenmakers</t>
  </si>
  <si>
    <t>https://www.linkedin.com/in/anouk-schoenmakers-45a81713</t>
  </si>
  <si>
    <t>Managing Partner Consulting Solutions</t>
  </si>
  <si>
    <t>Arnoud</t>
  </si>
  <si>
    <t>Smeesters</t>
  </si>
  <si>
    <t>https://www.linkedin.com/in/arnoud-smeesters-352bb794</t>
  </si>
  <si>
    <t>Head of Network Operations</t>
  </si>
  <si>
    <t>https://www.linkedin.com/in/val%C3%A9rie-vandenbroucke-04221548</t>
  </si>
  <si>
    <t>VP Axon</t>
  </si>
  <si>
    <t>Papageorges</t>
  </si>
  <si>
    <t>https://www.linkedin.com/in/alexis-papageorges-b6350b10</t>
  </si>
  <si>
    <t>Senior Supply Chain Professional</t>
  </si>
  <si>
    <t>Dario</t>
  </si>
  <si>
    <t>https://www.linkedin.com/in/dario-cuyt-1abb4748</t>
  </si>
  <si>
    <t>INTRESO Group</t>
  </si>
  <si>
    <t>https://www.linkedin.com/in/tom-mertens-53808756</t>
  </si>
  <si>
    <t>ExxonMobil</t>
  </si>
  <si>
    <t>Global PE S&amp;OE project manager</t>
  </si>
  <si>
    <t>Bertieaux</t>
  </si>
  <si>
    <t>https://www.linkedin.com/in/caroline-bertieaux-48229b51</t>
  </si>
  <si>
    <t>Finance Manager Northern Europe</t>
  </si>
  <si>
    <t>Dhont</t>
  </si>
  <si>
    <t>https://www.linkedin.com/in/carinedhont62</t>
  </si>
  <si>
    <t>Independent Administrative Support</t>
  </si>
  <si>
    <t>https://www.linkedin.com/in/bernard-didier</t>
  </si>
  <si>
    <t>Global Ventures</t>
  </si>
  <si>
    <t>Chief Revenue Officer (CRO)</t>
  </si>
  <si>
    <t>Debeuf</t>
  </si>
  <si>
    <t>https://www.linkedin.com/in/charlotte-debeuf-hr-2bemind</t>
  </si>
  <si>
    <t>Hoet</t>
  </si>
  <si>
    <t>https://www.linkedin.com/in/nicolas-hoet-3204634a</t>
  </si>
  <si>
    <t>Solar Screen International S.A.</t>
  </si>
  <si>
    <t>Edouard</t>
  </si>
  <si>
    <t>Ralet</t>
  </si>
  <si>
    <t>https://www.linkedin.com/in/edouard-ralet-97835230</t>
  </si>
  <si>
    <t>Corners Coliving</t>
  </si>
  <si>
    <t>AndrÃ© Filipe</t>
  </si>
  <si>
    <t>Mouta Sousa</t>
  </si>
  <si>
    <t>https://www.linkedin.com/in/sousaandrefilipe</t>
  </si>
  <si>
    <t>Prime Optimal Solutions</t>
  </si>
  <si>
    <t>Supply Chain &amp; Operations Lead Practitioner</t>
  </si>
  <si>
    <t>Falk</t>
  </si>
  <si>
    <t>Lenk</t>
  </si>
  <si>
    <t>https://www.linkedin.com/in/falk-lenk-15b2612</t>
  </si>
  <si>
    <t>Consultant - Director</t>
  </si>
  <si>
    <t>Damien</t>
  </si>
  <si>
    <t>https://www.linkedin.com/in/damien-daniels-10a647a</t>
  </si>
  <si>
    <t>Kito Crosby</t>
  </si>
  <si>
    <t>Sales, Operations &amp; Inventory Planning</t>
  </si>
  <si>
    <t>Tronquo</t>
  </si>
  <si>
    <t>https://www.linkedin.com/in/anneleen-tronquo-6733b27</t>
  </si>
  <si>
    <t>https://www.linkedin.com/in/koenjaspers</t>
  </si>
  <si>
    <t>Co-founder &amp; CEO</t>
  </si>
  <si>
    <t>Jaenen</t>
  </si>
  <si>
    <t>https://www.linkedin.com/in/frederikjaenen</t>
  </si>
  <si>
    <t>VP Binocs Sales</t>
  </si>
  <si>
    <t>Van Helleputte</t>
  </si>
  <si>
    <t>https://www.linkedin.com/in/cedricvanhelleputte</t>
  </si>
  <si>
    <t>Business Unit Lead - Consulting: planning services</t>
  </si>
  <si>
    <t>Deltour</t>
  </si>
  <si>
    <t>https://www.linkedin.com/in/judith-deltour-41094a3</t>
  </si>
  <si>
    <t>Supply Chain and operations professional</t>
  </si>
  <si>
    <t>Depuydt</t>
  </si>
  <si>
    <t>https://www.linkedin.com/in/depuydthanne</t>
  </si>
  <si>
    <t>Business Unit Lead Consulting: SC Operations</t>
  </si>
  <si>
    <t>Zuzanna</t>
  </si>
  <si>
    <t>Van den Wouwer</t>
  </si>
  <si>
    <t>https://www.linkedin.com/in/zuzanna-van-den-wouwer</t>
  </si>
  <si>
    <t>Sirus nv</t>
  </si>
  <si>
    <t>De Gelder</t>
  </si>
  <si>
    <t>https://www.linkedin.com/in/karolien-de-gelder-aa9b599</t>
  </si>
  <si>
    <t>LEVENSVREUGDE VERBLIJVEN vzw</t>
  </si>
  <si>
    <t>Domeinverantwoordelijke ICT</t>
  </si>
  <si>
    <t>Putzeys</t>
  </si>
  <si>
    <t>https://www.linkedin.com/in/erwin-putzeys-340023113</t>
  </si>
  <si>
    <t>Manufacturing ingenieur methode</t>
  </si>
  <si>
    <t>https://www.linkedin.com/in/hrbuilders</t>
  </si>
  <si>
    <t>Estel</t>
  </si>
  <si>
    <t>Meyhui</t>
  </si>
  <si>
    <t>https://www.linkedin.com/in/estelmeyhui</t>
  </si>
  <si>
    <t>9altitudes</t>
  </si>
  <si>
    <t>COO - CHRO</t>
  </si>
  <si>
    <t>Jennart</t>
  </si>
  <si>
    <t>https://www.linkedin.com/in/elsjennart</t>
  </si>
  <si>
    <t>Director Sustainability Engagement EMEA and APAC</t>
  </si>
  <si>
    <t>https://www.linkedin.com/in/katrienblaton</t>
  </si>
  <si>
    <t>Lansweeper</t>
  </si>
  <si>
    <t>Executive Assistant to the CEO</t>
  </si>
  <si>
    <t>Reinout</t>
  </si>
  <si>
    <t>https://www.linkedin.com/in/reinout-denys-52013827</t>
  </si>
  <si>
    <t>Freelance supply chain and operations professional</t>
  </si>
  <si>
    <t>Interim and project management professional</t>
  </si>
  <si>
    <t>Wullaert</t>
  </si>
  <si>
    <t>https://www.linkedin.com/in/geert-wullaert-2596153</t>
  </si>
  <si>
    <t>Matteo</t>
  </si>
  <si>
    <t>Oddi</t>
  </si>
  <si>
    <t>https://www.linkedin.com/in/matteo-oddi</t>
  </si>
  <si>
    <t>Matteo Oddi</t>
  </si>
  <si>
    <t>Business Consultant</t>
  </si>
  <si>
    <t>Van Bouwel</t>
  </si>
  <si>
    <t>https://www.linkedin.com/in/kristof-van-bouwel-a65297139</t>
  </si>
  <si>
    <t>Wapno AB, Sverige</t>
  </si>
  <si>
    <t>Herdsman</t>
  </si>
  <si>
    <t>Timmerman</t>
  </si>
  <si>
    <t>https://www.linkedin.com/in/marctimmerman-consulting</t>
  </si>
  <si>
    <t>TimmerHaus BV</t>
  </si>
  <si>
    <t>Jac</t>
  </si>
  <si>
    <t>https://www.linkedin.com/in/jac-peters-41a5a8123</t>
  </si>
  <si>
    <t>Recruitment Campus</t>
  </si>
  <si>
    <t>Cecile</t>
  </si>
  <si>
    <t>Dorigny-Sicard</t>
  </si>
  <si>
    <t>https://www.linkedin.com/in/ceciledorignysicard</t>
  </si>
  <si>
    <t>CDSL Consulting</t>
  </si>
  <si>
    <t>Executive Search - International recruiter - Cabinet de chasse CDI RH -ChargÃ©e de recherche</t>
  </si>
  <si>
    <t>https://www.linkedin.com/in/stefpeeters1</t>
  </si>
  <si>
    <t>Head of Solution for Axon Technology</t>
  </si>
  <si>
    <t>Crabbe</t>
  </si>
  <si>
    <t>https://www.linkedin.com/in/yasmine-crabbe-b20a36128</t>
  </si>
  <si>
    <t>https://www.linkedin.com/in/ralf-verheyen</t>
  </si>
  <si>
    <t>Spain Expansion Lead</t>
  </si>
  <si>
    <t>https://www.linkedin.com/in/ellen-vanderlinden-873887a9</t>
  </si>
  <si>
    <t>Beaverton School District</t>
  </si>
  <si>
    <t>Speech Language Pathologist</t>
  </si>
  <si>
    <t>https://www.linkedin.com/in/evertjacobs</t>
  </si>
  <si>
    <t>Cargill</t>
  </si>
  <si>
    <t xml:space="preserve">Global Supply Chain Product Owner: Production Planning &amp; Detailed Scheduling for CFB Enterprise </t>
  </si>
  <si>
    <t>Roon</t>
  </si>
  <si>
    <t>De Borger</t>
  </si>
  <si>
    <t>https://www.linkedin.com/in/roondeborger</t>
  </si>
  <si>
    <t>Strategy Lead Energy Transition</t>
  </si>
  <si>
    <t>Stanga</t>
  </si>
  <si>
    <t>https://www.linkedin.com/in/dianastanga</t>
  </si>
  <si>
    <t>Parosh</t>
  </si>
  <si>
    <t>Worldwide Sales Manager</t>
  </si>
  <si>
    <t>Darya</t>
  </si>
  <si>
    <t>Maksimenka</t>
  </si>
  <si>
    <t>https://www.linkedin.com/in/dmaksimenka</t>
  </si>
  <si>
    <t>Acquisition.mobi</t>
  </si>
  <si>
    <t>Marketing Lead</t>
  </si>
  <si>
    <t>Tarnowski</t>
  </si>
  <si>
    <t>https://www.linkedin.com/in/sonja-tarnowski</t>
  </si>
  <si>
    <t>Indeed</t>
  </si>
  <si>
    <t>Jose Luis</t>
  </si>
  <si>
    <t>Hurtado</t>
  </si>
  <si>
    <t>https://www.linkedin.com/in/jose-luis-hurtado-chumpitazi</t>
  </si>
  <si>
    <t>Textil San Ramon</t>
  </si>
  <si>
    <t>Jefe de producciÃ³n</t>
  </si>
  <si>
    <t>Federico</t>
  </si>
  <si>
    <t>Robotti</t>
  </si>
  <si>
    <t>https://www.linkedin.com/in/federicorobotti</t>
  </si>
  <si>
    <t>Frazer Jones</t>
  </si>
  <si>
    <t>Director International at Frazer Jones (HR Search &amp; Recruitment)</t>
  </si>
  <si>
    <t>Adel</t>
  </si>
  <si>
    <t>BEN YOUSSEF</t>
  </si>
  <si>
    <t>https://www.linkedin.com/in/adel-ben-youssef</t>
  </si>
  <si>
    <t>Defontaine Rollix</t>
  </si>
  <si>
    <t>Directeur GÃ©nÃ©ral DÃ©lÃ©guÃ©</t>
  </si>
  <si>
    <t>Guillaume</t>
  </si>
  <si>
    <t>Nijdam</t>
  </si>
  <si>
    <t>https://www.linkedin.com/in/guillaume-nijdam</t>
  </si>
  <si>
    <t>Reynaers Group</t>
  </si>
  <si>
    <t>Group Sustainability Manager</t>
  </si>
  <si>
    <t>Xaveer</t>
  </si>
  <si>
    <t>Rumbaut</t>
  </si>
  <si>
    <t>https://www.linkedin.com/in/xaveer</t>
  </si>
  <si>
    <t>Karo Healthcare</t>
  </si>
  <si>
    <t>Performance Marketing Lead</t>
  </si>
  <si>
    <t>Giorgio</t>
  </si>
  <si>
    <t>Vincenti</t>
  </si>
  <si>
    <t>https://www.linkedin.com/in/giorgio-vincenti-5a9282a</t>
  </si>
  <si>
    <t>PIQUADRO S.p.A.</t>
  </si>
  <si>
    <t>Area Manager Piquadro | The Bridge | Lancel</t>
  </si>
  <si>
    <t>Marcon</t>
  </si>
  <si>
    <t>https://www.linkedin.com/in/alberto-marcon-31836221</t>
  </si>
  <si>
    <t>REPLAY</t>
  </si>
  <si>
    <t xml:space="preserve">Quality </t>
  </si>
  <si>
    <t>Vanvlasselaer</t>
  </si>
  <si>
    <t>https://www.linkedin.com/in/ellenvanvlasselaer</t>
  </si>
  <si>
    <t>Partner | Business Development Director</t>
  </si>
  <si>
    <t>Gea ðŸ“¢</t>
  </si>
  <si>
    <t>https://www.linkedin.com/in/davidgearecio</t>
  </si>
  <si>
    <t>MetiSelect</t>
  </si>
  <si>
    <t>Business Unit Manager (Projectsourcing)</t>
  </si>
  <si>
    <t>Gypen</t>
  </si>
  <si>
    <t>https://www.linkedin.com/in/gypendirk</t>
  </si>
  <si>
    <t>Hamid</t>
  </si>
  <si>
    <t>Hajjab</t>
  </si>
  <si>
    <t>https://www.linkedin.com/in/hamidhajjab</t>
  </si>
  <si>
    <t>Hays</t>
  </si>
  <si>
    <t>National Director</t>
  </si>
  <si>
    <t>Opdenacker</t>
  </si>
  <si>
    <t>https://www.linkedin.com/in/frank-opdenacker-0a987a2</t>
  </si>
  <si>
    <t>Product Stewardship &amp; Sustainability Director EMEA</t>
  </si>
  <si>
    <t>Kathelijn</t>
  </si>
  <si>
    <t>Vanhaute</t>
  </si>
  <si>
    <t>https://www.linkedin.com/in/kathelijnvanhaute</t>
  </si>
  <si>
    <t>Employer Branding Manager</t>
  </si>
  <si>
    <t>https://www.linkedin.com/in/mathieudejonghe</t>
  </si>
  <si>
    <t>BP</t>
  </si>
  <si>
    <t>Distribution Manager Packed</t>
  </si>
  <si>
    <t>Van Lancker</t>
  </si>
  <si>
    <t>https://www.linkedin.com/in/benvanlancker</t>
  </si>
  <si>
    <t>VP Binocs Technology</t>
  </si>
  <si>
    <t>https://www.linkedin.com/in/gvanhove</t>
  </si>
  <si>
    <t>Founding Partner and Executive Vice President for Binocs - Resource Planning and Scheduling</t>
  </si>
  <si>
    <t>https://www.linkedin.com/in/jokedeleeuw</t>
  </si>
  <si>
    <t xml:space="preserve">Learning &amp; Development / Talent Manager </t>
  </si>
  <si>
    <t>Corentin</t>
  </si>
  <si>
    <t>Lits</t>
  </si>
  <si>
    <t>https://www.linkedin.com/in/corentin-lits</t>
  </si>
  <si>
    <t>LITSCO SRL</t>
  </si>
  <si>
    <t>Lenie</t>
  </si>
  <si>
    <t>https://www.linkedin.com/in/lenie-de-ridder-883ab83</t>
  </si>
  <si>
    <t>Head of Cash Management Advisors CBB</t>
  </si>
  <si>
    <t>Gardedieu</t>
  </si>
  <si>
    <t>https://www.linkedin.com/in/maitegardedieu</t>
  </si>
  <si>
    <t>Business Partner HR</t>
  </si>
  <si>
    <t>Verheij</t>
  </si>
  <si>
    <t>https://www.linkedin.com/in/verheijhans</t>
  </si>
  <si>
    <t>Profile Group</t>
  </si>
  <si>
    <t>Serge</t>
  </si>
  <si>
    <t>GommÃ©</t>
  </si>
  <si>
    <t>https://www.linkedin.com/in/serge-gomm%C3%A9-7332665</t>
  </si>
  <si>
    <t>https://www.linkedin.com/in/amber-smet-2831a2b</t>
  </si>
  <si>
    <t>Kompetenza</t>
  </si>
  <si>
    <t>Miechielssens</t>
  </si>
  <si>
    <t>https://www.linkedin.com/in/katrienmiechielssens</t>
  </si>
  <si>
    <t>GIDOS</t>
  </si>
  <si>
    <t>Voorzitter van de Raad van Bestuur</t>
  </si>
  <si>
    <t>Mikael</t>
  </si>
  <si>
    <t>https://www.linkedin.com/in/mikael-pensaert-06472a1</t>
  </si>
  <si>
    <t>Freelance (Self employed)</t>
  </si>
  <si>
    <t>Sr. Freelance Supply Chain Consultant | Expert in Program Management &amp; Operational Optimization</t>
  </si>
  <si>
    <t>Voorspoels</t>
  </si>
  <si>
    <t>https://www.linkedin.com/in/katrienvoorspoels</t>
  </si>
  <si>
    <t>Senses Praktijkhuis</t>
  </si>
  <si>
    <t>Coach &amp; psychotherapeute</t>
  </si>
  <si>
    <t>https://www.linkedin.com/in/isabel-benoit-7737823</t>
  </si>
  <si>
    <t>Akcelon</t>
  </si>
  <si>
    <t>Bent</t>
  </si>
  <si>
    <t>https://www.linkedin.com/in/brian-bent-0bb2a0a1</t>
  </si>
  <si>
    <t>Thales</t>
  </si>
  <si>
    <t>Project Manager Obsolescence Management</t>
  </si>
  <si>
    <t>Lombart</t>
  </si>
  <si>
    <t>https://www.linkedin.com/in/rubenlombart</t>
  </si>
  <si>
    <t>ruben.lombart@hrpartners.be</t>
  </si>
  <si>
    <t>HR Partners Belgium</t>
  </si>
  <si>
    <t>Van Woensel</t>
  </si>
  <si>
    <t>https://www.linkedin.com/in/anneliesvanwoensel</t>
  </si>
  <si>
    <t>VPK BelgiÃ«</t>
  </si>
  <si>
    <t>Vanhullebusch</t>
  </si>
  <si>
    <t>https://www.linkedin.com/in/catherine-vanhullebusch</t>
  </si>
  <si>
    <t>Netwerk Ondernemen</t>
  </si>
  <si>
    <t>Member of the Board of Directors</t>
  </si>
  <si>
    <t>Dhaene</t>
  </si>
  <si>
    <t>https://www.linkedin.com/in/marleen-dhaene-9bb3664</t>
  </si>
  <si>
    <t>VF Europe</t>
  </si>
  <si>
    <t>product developer</t>
  </si>
  <si>
    <t>https://www.linkedin.com/in/lisa-c-9a7554a5</t>
  </si>
  <si>
    <t>GO! onderwijs van de Vlaamse Gemeenschap</t>
  </si>
  <si>
    <t>TOAH leerkracht</t>
  </si>
  <si>
    <t>Peltenburg</t>
  </si>
  <si>
    <t>https://www.linkedin.com/in/petrapeltenburg</t>
  </si>
  <si>
    <t>Dialogisch Coaching</t>
  </si>
  <si>
    <t>Loopbaanbegeleiding | Professionele coaching | Bemiddeling</t>
  </si>
  <si>
    <t>Klaas</t>
  </si>
  <si>
    <t>Nicolai</t>
  </si>
  <si>
    <t>https://www.linkedin.com/in/klaasnicolai</t>
  </si>
  <si>
    <t>adidas</t>
  </si>
  <si>
    <t>Snr. Director Global SCM - Channel Development</t>
  </si>
  <si>
    <t>van Breugel</t>
  </si>
  <si>
    <t>https://www.linkedin.com/in/thibaut-van-breugel-6509149</t>
  </si>
  <si>
    <t>Revolv - People in Motion</t>
  </si>
  <si>
    <t>Vastmans</t>
  </si>
  <si>
    <t>https://www.linkedin.com/in/veerle-vastmans-a605487</t>
  </si>
  <si>
    <t>Stanton Chase: Executive Search &amp; Leadership Consultants</t>
  </si>
  <si>
    <t>Associate Partner</t>
  </si>
  <si>
    <t>https://www.linkedin.com/in/ben-greeven</t>
  </si>
  <si>
    <t>ben@xllr8hr.com</t>
  </si>
  <si>
    <t>Eazy</t>
  </si>
  <si>
    <t>CO-CEO</t>
  </si>
  <si>
    <t>https://www.linkedin.com/in/kris-reynders</t>
  </si>
  <si>
    <t>Payroll specialist</t>
  </si>
  <si>
    <t>Yernaux</t>
  </si>
  <si>
    <t>https://www.linkedin.com/in/anoukyernaux</t>
  </si>
  <si>
    <t>Loyalty Director</t>
  </si>
  <si>
    <t>BouciquÃ©</t>
  </si>
  <si>
    <t>https://www.linkedin.com/in/ward-bouciqu%C3%A9-0ab2441a</t>
  </si>
  <si>
    <t>Elie</t>
  </si>
  <si>
    <t>https://www.linkedin.com/in/elienaudts</t>
  </si>
  <si>
    <t>THE FUTURE GENERATION CVBA</t>
  </si>
  <si>
    <t>Co-Founder en Gedelegeerd Bestuurder</t>
  </si>
  <si>
    <t>https://www.linkedin.com/in/elsdewit</t>
  </si>
  <si>
    <t>Levante Training en Coaching</t>
  </si>
  <si>
    <t>Auteur 'Meanderen door een bewegend land - Weer aan het werk na langdurige ziekte'</t>
  </si>
  <si>
    <t>Hagenbeek</t>
  </si>
  <si>
    <t>https://www.linkedin.com/in/alexanderhagenbeek</t>
  </si>
  <si>
    <t>Brabant Automotive</t>
  </si>
  <si>
    <t>Oprichter Eigenaar</t>
  </si>
  <si>
    <t>https://www.linkedin.com/in/rose-van-cutsem-65a05436</t>
  </si>
  <si>
    <t>Baker McKenzie</t>
  </si>
  <si>
    <t>Raets</t>
  </si>
  <si>
    <t>https://www.linkedin.com/in/ritaraets</t>
  </si>
  <si>
    <t>A roof with a View</t>
  </si>
  <si>
    <t>Zaakvoerder 'A roof with a View'</t>
  </si>
  <si>
    <t>Tiziano</t>
  </si>
  <si>
    <t>De Ponti</t>
  </si>
  <si>
    <t>https://www.linkedin.com/in/tiziano-de-ponti-b2513854</t>
  </si>
  <si>
    <t>Senior Manager, HR Business Partner EMEA</t>
  </si>
  <si>
    <t>Federica</t>
  </si>
  <si>
    <t>Albiero</t>
  </si>
  <si>
    <t>https://www.linkedin.com/in/federica-albiero-a785325</t>
  </si>
  <si>
    <t>Covation Biomaterials</t>
  </si>
  <si>
    <t>Debie</t>
  </si>
  <si>
    <t>https://www.linkedin.com/in/jeroen-debie-b5391095</t>
  </si>
  <si>
    <t>SOLVINT Supply Management</t>
  </si>
  <si>
    <t>Resource Manager Procurement - Consulting in Procurement, Supply Chain, Logistics &amp; Operations</t>
  </si>
  <si>
    <t>https://www.linkedin.com/in/tiny-coppens-a991809</t>
  </si>
  <si>
    <t>HR Director BELUX</t>
  </si>
  <si>
    <t>Vanhoebroek</t>
  </si>
  <si>
    <t>https://www.linkedin.com/in/davidvanhoebroek</t>
  </si>
  <si>
    <t>Vanhoebroek David</t>
  </si>
  <si>
    <t>Coaching &amp; Consulting in performance &amp; well-being at work</t>
  </si>
  <si>
    <t>https://www.linkedin.com/in/karinevanacker</t>
  </si>
  <si>
    <t>Home</t>
  </si>
  <si>
    <t>Retired and Former Sales Support and Marketing at Mercuri International</t>
  </si>
  <si>
    <t>Nicky</t>
  </si>
  <si>
    <t>https://www.linkedin.com/in/nicky-brems-774a9a34</t>
  </si>
  <si>
    <t>HR Officer &amp; HR Partner Retail</t>
  </si>
  <si>
    <t>Vanden Breeden</t>
  </si>
  <si>
    <t>https://www.linkedin.com/in/kristof-vanden-breeden-47103656</t>
  </si>
  <si>
    <t>Field Service in Motion</t>
  </si>
  <si>
    <t>Senior manager</t>
  </si>
  <si>
    <t>Soenens</t>
  </si>
  <si>
    <t>https://www.linkedin.com/in/jonassoenens</t>
  </si>
  <si>
    <t>Dyer</t>
  </si>
  <si>
    <t>https://www.linkedin.com/in/penny-dyer-4772863b</t>
  </si>
  <si>
    <t>Infinite | Supply Chain Talent | Part of Digital Gurus</t>
  </si>
  <si>
    <t>Head of WMS Contract and Permanent</t>
  </si>
  <si>
    <t>Cheyenne</t>
  </si>
  <si>
    <t>https://www.linkedin.com/in/cheyennedeclercq</t>
  </si>
  <si>
    <t>V-ICT-OR | VLAAMSE ICT ORGANISATIE</t>
  </si>
  <si>
    <t>Krishna</t>
  </si>
  <si>
    <t>Raghuvanshi</t>
  </si>
  <si>
    <t>https://www.linkedin.com/in/krishna-raghuvanshi-475a6b6</t>
  </si>
  <si>
    <t>The Perfect Solution</t>
  </si>
  <si>
    <t>Associate Founder</t>
  </si>
  <si>
    <t>Podevyn</t>
  </si>
  <si>
    <t>https://www.linkedin.com/in/kristienpodevyn</t>
  </si>
  <si>
    <t xml:space="preserve">Amon </t>
  </si>
  <si>
    <t>Lead Business Development IT Executives / Managing Consultant Executive Search</t>
  </si>
  <si>
    <t>Eren Can</t>
  </si>
  <si>
    <t>Firat</t>
  </si>
  <si>
    <t>https://www.linkedin.com/in/erencanfirat</t>
  </si>
  <si>
    <t>Radisson Hotel Group</t>
  </si>
  <si>
    <t>SAP BPC Administrator</t>
  </si>
  <si>
    <t>Elise</t>
  </si>
  <si>
    <t>https://www.linkedin.com/in/elise-bracke-9a1a92122</t>
  </si>
  <si>
    <t>Private banker</t>
  </si>
  <si>
    <t>Maresceau</t>
  </si>
  <si>
    <t>https://www.linkedin.com/in/kristof-maresceau-2b2b866</t>
  </si>
  <si>
    <t>Professor Company and Corporate Law</t>
  </si>
  <si>
    <t>De MÃ»elenaere</t>
  </si>
  <si>
    <t>https://www.linkedin.com/in/charlotte-de-m%C3%BBelenaere-79b27621</t>
  </si>
  <si>
    <t>Silverfin</t>
  </si>
  <si>
    <t>Strategic Account Manager</t>
  </si>
  <si>
    <t>Van Herreweghe</t>
  </si>
  <si>
    <t>https://www.linkedin.com/in/marc-van-herreweghe-66b9094</t>
  </si>
  <si>
    <t>Vandeputte Group</t>
  </si>
  <si>
    <t>Grass</t>
  </si>
  <si>
    <t>https://www.linkedin.com/in/val%C3%A9rie-grass-ababa42</t>
  </si>
  <si>
    <t>The Walt Disney Company (Germany) GmbH</t>
  </si>
  <si>
    <t>https://www.linkedin.com/in/lucvandessel</t>
  </si>
  <si>
    <t>CrossInternational</t>
  </si>
  <si>
    <t>Senior Partner</t>
  </si>
  <si>
    <t>https://www.linkedin.com/in/thibault-janssen-56819176</t>
  </si>
  <si>
    <t>Kanri Consultancy BV</t>
  </si>
  <si>
    <t>Consultant Data Driven Management Solutions</t>
  </si>
  <si>
    <t>https://www.linkedin.com/in/peeterssandra</t>
  </si>
  <si>
    <t>NygÃ¥rd Cabins</t>
  </si>
  <si>
    <t>Sofia</t>
  </si>
  <si>
    <t>Van Overmeire</t>
  </si>
  <si>
    <t>https://www.linkedin.com/in/sofiavanovermeire</t>
  </si>
  <si>
    <t>World Of Talents</t>
  </si>
  <si>
    <t xml:space="preserve">Intergration Director &amp; ESG Officer </t>
  </si>
  <si>
    <t>Davide</t>
  </si>
  <si>
    <t>Matteazzi</t>
  </si>
  <si>
    <t>https://www.linkedin.com/in/davide-matteazzi-0423b311</t>
  </si>
  <si>
    <t>KARL LAGERFELD</t>
  </si>
  <si>
    <t>Karl Lagerfeld Jeans Business Unit Lead</t>
  </si>
  <si>
    <t>Colella Morales</t>
  </si>
  <si>
    <t>https://www.linkedin.com/in/val%C3%A9rie-colella-morales-9781429</t>
  </si>
  <si>
    <t>OECO Groep</t>
  </si>
  <si>
    <t>Leadership Coach &amp; Trainer</t>
  </si>
  <si>
    <t>https://www.linkedin.com/in/greta-van-rossem-62a991131</t>
  </si>
  <si>
    <t>Euler Hermes</t>
  </si>
  <si>
    <t>https://www.linkedin.com/in/jan-de-keyser-b340152</t>
  </si>
  <si>
    <t>Attent voor Talent</t>
  </si>
  <si>
    <t>Talentenarchitect</t>
  </si>
  <si>
    <t>Wesley</t>
  </si>
  <si>
    <t>De Mey</t>
  </si>
  <si>
    <t>https://www.linkedin.com/in/wesley-de-mey-1b81411b</t>
  </si>
  <si>
    <t>Commercial Controller Western Europe</t>
  </si>
  <si>
    <t>Jane</t>
  </si>
  <si>
    <t>https://www.linkedin.com/in/janedewitte</t>
  </si>
  <si>
    <t>BISCUITERIE SEGHERS</t>
  </si>
  <si>
    <t>Supply Chain Specialist</t>
  </si>
  <si>
    <t>Gibson</t>
  </si>
  <si>
    <t>https://www.linkedin.com/in/wesley-gibson-a78b89b</t>
  </si>
  <si>
    <t>KontoorBrands</t>
  </si>
  <si>
    <t>Managing Director - Asia Product Supply</t>
  </si>
  <si>
    <t>https://www.linkedin.com/in/jeroenaernoudt</t>
  </si>
  <si>
    <t>Happening</t>
  </si>
  <si>
    <t>Head of PMO (Happening â€¢ Superbet â€¢ Napoleon Games)</t>
  </si>
  <si>
    <t>https://www.linkedin.com/in/emilyhendrickx</t>
  </si>
  <si>
    <t>Universal Music Canada</t>
  </si>
  <si>
    <t xml:space="preserve">Senior Director, Insights, Data &amp; Analytics </t>
  </si>
  <si>
    <t>Vandevyver</t>
  </si>
  <si>
    <t>https://www.linkedin.com/in/machteld-vandevyver-7b35b85</t>
  </si>
  <si>
    <t>Revalidatiecentrum Het Veer</t>
  </si>
  <si>
    <t>Logopediste</t>
  </si>
  <si>
    <t>Tobin</t>
  </si>
  <si>
    <t>https://www.linkedin.com/in/heiketobin</t>
  </si>
  <si>
    <t>1000heads</t>
  </si>
  <si>
    <t>Delye</t>
  </si>
  <si>
    <t>https://www.linkedin.com/in/tim-delye-25b6289</t>
  </si>
  <si>
    <t>C&amp;A</t>
  </si>
  <si>
    <t>Lead Social relations &amp; HR Legal Belux</t>
  </si>
  <si>
    <t>Troy</t>
  </si>
  <si>
    <t>Buffenbarger</t>
  </si>
  <si>
    <t>https://www.linkedin.com/in/troybuffenbarger</t>
  </si>
  <si>
    <t>TALENTD Recruitment</t>
  </si>
  <si>
    <t xml:space="preserve">Director, Problem Solver and Senior Recruiter </t>
  </si>
  <si>
    <t>https://www.linkedin.com/in/hannazijlstra</t>
  </si>
  <si>
    <t>DELA Belgium</t>
  </si>
  <si>
    <t>Marlene</t>
  </si>
  <si>
    <t>https://www.linkedin.com/in/marlene-de-clercq-ab15913</t>
  </si>
  <si>
    <t>MDC@WORK</t>
  </si>
  <si>
    <t>Owner/Managing Director</t>
  </si>
  <si>
    <t>https://www.linkedin.com/in/sophiedhondt</t>
  </si>
  <si>
    <t>Storm</t>
  </si>
  <si>
    <t>Talent Acquisition &amp; HR Advisor</t>
  </si>
  <si>
    <t>Van Bruggen</t>
  </si>
  <si>
    <t>https://www.linkedin.com/in/rikvanbruggen</t>
  </si>
  <si>
    <t>Hopsworks</t>
  </si>
  <si>
    <t>Vice President EMEA</t>
  </si>
  <si>
    <t>Lambert</t>
  </si>
  <si>
    <t>https://www.linkedin.com/in/christophe-lambert-72771652</t>
  </si>
  <si>
    <t>ManpowerGroup</t>
  </si>
  <si>
    <t>Head of Finance Business Partner</t>
  </si>
  <si>
    <t>Taets</t>
  </si>
  <si>
    <t>https://www.linkedin.com/in/nancy-taets-4843738</t>
  </si>
  <si>
    <t>Big C</t>
  </si>
  <si>
    <t>Enthousiaste HR Matchmaker &amp; CarriÃ¨re Coach</t>
  </si>
  <si>
    <t>HENLE</t>
  </si>
  <si>
    <t>https://www.linkedin.com/in/marie-henle-8b673343</t>
  </si>
  <si>
    <t>Ashwin</t>
  </si>
  <si>
    <t>Gohil</t>
  </si>
  <si>
    <t>https://www.linkedin.com/in/ashwin-gohil-9a972723</t>
  </si>
  <si>
    <t>Odgers Berndtson Belgium</t>
  </si>
  <si>
    <t>Head of Research</t>
  </si>
  <si>
    <t>Marilia</t>
  </si>
  <si>
    <t>Ribeiro</t>
  </si>
  <si>
    <t>https://www.linkedin.com/in/mariliagribeiro</t>
  </si>
  <si>
    <t>People &amp; Culture Business Partner, Roche Pharma Brazil</t>
  </si>
  <si>
    <t>https://www.linkedin.com/in/katriencusters</t>
  </si>
  <si>
    <t>HR Generalist Operations</t>
  </si>
  <si>
    <t>Yentle</t>
  </si>
  <si>
    <t>Walschap</t>
  </si>
  <si>
    <t>https://www.linkedin.com/in/yentlewalschap</t>
  </si>
  <si>
    <t>Intevu</t>
  </si>
  <si>
    <t>Goots</t>
  </si>
  <si>
    <t>https://www.linkedin.com/in/simon-goots-a8aa381</t>
  </si>
  <si>
    <t>Manager Financial Reporting Kontoor EMEA</t>
  </si>
  <si>
    <t>irene</t>
  </si>
  <si>
    <t>baetens</t>
  </si>
  <si>
    <t>https://www.linkedin.com/in/irene-baetens-bb4b0a125</t>
  </si>
  <si>
    <t>bpost</t>
  </si>
  <si>
    <t>business expert staffing</t>
  </si>
  <si>
    <t>https://www.linkedin.com/in/heidi-albrecht</t>
  </si>
  <si>
    <t>AG Insurance</t>
  </si>
  <si>
    <t>Beheerder debiteuren</t>
  </si>
  <si>
    <t>https://www.linkedin.com/in/melinasoubry</t>
  </si>
  <si>
    <t>Payroll Specialist</t>
  </si>
  <si>
    <t>Lorenza</t>
  </si>
  <si>
    <t>Mastrorocco De Grandis</t>
  </si>
  <si>
    <t>https://www.linkedin.com/in/lorenzamastrorocco</t>
  </si>
  <si>
    <t>LIGANOVA Netherlands B.V.</t>
  </si>
  <si>
    <t>Berkein</t>
  </si>
  <si>
    <t>https://www.linkedin.com/in/bernardberkein1957007</t>
  </si>
  <si>
    <t>Effitrax</t>
  </si>
  <si>
    <t>Zubair</t>
  </si>
  <si>
    <t>Sial</t>
  </si>
  <si>
    <t>https://www.linkedin.com/in/zubair-sial-b52974120</t>
  </si>
  <si>
    <t>Pepsi - Shamim &amp; Co. (Pvt) Limited</t>
  </si>
  <si>
    <t>Area Sales Manager</t>
  </si>
  <si>
    <t>Krisztina</t>
  </si>
  <si>
    <t>Hyross (she/her/ally)</t>
  </si>
  <si>
    <t>https://www.linkedin.com/in/krisztina-hyross-she-her-ally-077abb</t>
  </si>
  <si>
    <t>IONWAY</t>
  </si>
  <si>
    <t>Vergalle</t>
  </si>
  <si>
    <t>https://www.linkedin.com/in/jimmyvergalle</t>
  </si>
  <si>
    <t>Business Banker bij Bank- en Verzekeringsagent Zuid-Brabant CommV</t>
  </si>
  <si>
    <t>Vennoot - Business Banker</t>
  </si>
  <si>
    <t>Callebaut</t>
  </si>
  <si>
    <t>https://www.linkedin.com/in/piet-callebaut-888084126</t>
  </si>
  <si>
    <t>PepsiCo</t>
  </si>
  <si>
    <t>National OOH Key Account &amp; Activation Manager</t>
  </si>
  <si>
    <t>https://www.linkedin.com/in/claessensyves</t>
  </si>
  <si>
    <t>Codipack Group</t>
  </si>
  <si>
    <t>ERP CoÃ¶rdinator &amp; Customer support</t>
  </si>
  <si>
    <t>https://www.linkedin.com/in/dennis-van-dooren-0360b010</t>
  </si>
  <si>
    <t>B'eauwash</t>
  </si>
  <si>
    <t>Bensoussan</t>
  </si>
  <si>
    <t>https://www.linkedin.com/in/alexandre-bensoussan-3a46b435</t>
  </si>
  <si>
    <t>CGR Avocats</t>
  </si>
  <si>
    <t>Partner chez CGR avocats</t>
  </si>
  <si>
    <t>Boudewijn</t>
  </si>
  <si>
    <t>https://www.linkedin.com/in/boudewijndupont</t>
  </si>
  <si>
    <t>Artrepreneur Belgium</t>
  </si>
  <si>
    <t>Ceo, Business Coach</t>
  </si>
  <si>
    <t>Editorial Staff</t>
  </si>
  <si>
    <t>Luiss Business School</t>
  </si>
  <si>
    <t>https://www.linkedin.com/in/luissbusinesseditorialstaff</t>
  </si>
  <si>
    <t>LUISS Business School</t>
  </si>
  <si>
    <t>Redazione</t>
  </si>
  <si>
    <t>Hocke</t>
  </si>
  <si>
    <t>https://www.linkedin.com/in/matthias-hocke-executive-search</t>
  </si>
  <si>
    <t>Kingsley Gate</t>
  </si>
  <si>
    <t>Luigi</t>
  </si>
  <si>
    <t>Di Fusco</t>
  </si>
  <si>
    <t>https://www.linkedin.com/in/luigi-difusco</t>
  </si>
  <si>
    <t>UniversitÃ  degli Studi Link</t>
  </si>
  <si>
    <t>Educational Sales Account</t>
  </si>
  <si>
    <t>Elks</t>
  </si>
  <si>
    <t>https://www.linkedin.com/in/andyelks</t>
  </si>
  <si>
    <t>AND Digital</t>
  </si>
  <si>
    <t>UK People Lead</t>
  </si>
  <si>
    <t>Aniello Trieste</t>
  </si>
  <si>
    <t>Santorelli</t>
  </si>
  <si>
    <t>https://www.linkedin.com/in/aniello-trieste-santorelli-3a37bab6</t>
  </si>
  <si>
    <t>Orange Digital</t>
  </si>
  <si>
    <t>Head Management</t>
  </si>
  <si>
    <t>Itzhak</t>
  </si>
  <si>
    <t>Ventura</t>
  </si>
  <si>
    <t>https://www.linkedin.com/in/itzhak-ventura-7659aa14</t>
  </si>
  <si>
    <t>Tadbik</t>
  </si>
  <si>
    <t xml:space="preserve"> Sales Manager, Marketing, &amp; Business Development - Europe</t>
  </si>
  <si>
    <t>verbieren</t>
  </si>
  <si>
    <t>https://www.linkedin.com/in/tamara-verbieren-b1b47911</t>
  </si>
  <si>
    <t>https://www.linkedin.com/in/florence-metten-b00a5210</t>
  </si>
  <si>
    <t>EventSquare</t>
  </si>
  <si>
    <t>Chiaravalloti</t>
  </si>
  <si>
    <t>https://www.linkedin.com/in/nataliechiaravalloti</t>
  </si>
  <si>
    <t>Intellera Consulting</t>
  </si>
  <si>
    <t xml:space="preserve">Technical Manager | People &amp; Organization </t>
  </si>
  <si>
    <t>Mariella</t>
  </si>
  <si>
    <t>Pugliesi</t>
  </si>
  <si>
    <t>https://www.linkedin.com/in/mariella-pugliesi-a6369429</t>
  </si>
  <si>
    <t>Roth</t>
  </si>
  <si>
    <t>https://www.linkedin.com/in/stefanie-roth-651b6442</t>
  </si>
  <si>
    <t xml:space="preserve">SRC </t>
  </si>
  <si>
    <t>Head of SRC</t>
  </si>
  <si>
    <t>https://www.linkedin.com/in/benny-de-vlieger-a24a55114</t>
  </si>
  <si>
    <t>L'OrÃ©al</t>
  </si>
  <si>
    <t>Administrateur SalariÃ© chez lorÃ©al</t>
  </si>
  <si>
    <t>Linda-Margherita</t>
  </si>
  <si>
    <t>Cozzani</t>
  </si>
  <si>
    <t>https://www.linkedin.com/in/linda-margherita-cozzani-18747024</t>
  </si>
  <si>
    <t>Information Technology Advisor</t>
  </si>
  <si>
    <t>Marianna</t>
  </si>
  <si>
    <t>Morena</t>
  </si>
  <si>
    <t>https://www.linkedin.com/in/marianna-morena-58b58b16</t>
  </si>
  <si>
    <t>SharkNinja</t>
  </si>
  <si>
    <t>Ecommerce Manager Italy</t>
  </si>
  <si>
    <t>Gustavo</t>
  </si>
  <si>
    <t>Ayres Netto â“‹ ðŸš²</t>
  </si>
  <si>
    <t>https://www.linkedin.com/in/gustavo-ayres-netto-%E2%93%A5-%F0%9F%9A%B2-66a262100</t>
  </si>
  <si>
    <t>Arc'teryx Equipment</t>
  </si>
  <si>
    <t>Strategic Sales &amp; Wholesale Account Manager, EMEA</t>
  </si>
  <si>
    <t>McGrath</t>
  </si>
  <si>
    <t>https://www.linkedin.com/in/matthew-justgotpromoted</t>
  </si>
  <si>
    <t>JustGotPromoted.com</t>
  </si>
  <si>
    <t>Van Quaethem</t>
  </si>
  <si>
    <t>https://www.linkedin.com/in/sylvianevanquaethem</t>
  </si>
  <si>
    <t>Groep INTRO vzw</t>
  </si>
  <si>
    <t>Senior personeelszaken</t>
  </si>
  <si>
    <t>De Bakker</t>
  </si>
  <si>
    <t>https://www.linkedin.com/in/sabine-de-bakker-bb12a897</t>
  </si>
  <si>
    <t>Automatic Systems</t>
  </si>
  <si>
    <t>Customer Service Assistant</t>
  </si>
  <si>
    <t>GLENDA</t>
  </si>
  <si>
    <t>VAN DEN STEEN</t>
  </si>
  <si>
    <t>https://www.linkedin.com/in/glenda-van-den-steen-4a1a1781</t>
  </si>
  <si>
    <t>Quality Manager</t>
  </si>
  <si>
    <t>D'Alberto</t>
  </si>
  <si>
    <t>https://www.linkedin.com/in/valentinadalberto</t>
  </si>
  <si>
    <t>Campari Group</t>
  </si>
  <si>
    <t>Regional Human Resources Manager</t>
  </si>
  <si>
    <t>Loh</t>
  </si>
  <si>
    <t>https://www.linkedin.com/in/philip-loh-259907102</t>
  </si>
  <si>
    <t>ChapmanCG (www.chapmancg.com)</t>
  </si>
  <si>
    <t>Market Insight Analyst</t>
  </si>
  <si>
    <t>Poortmans</t>
  </si>
  <si>
    <t>https://www.linkedin.com/in/tamarapoortmans</t>
  </si>
  <si>
    <t>Account Manager en (HR) coach</t>
  </si>
  <si>
    <t>https://www.linkedin.com/in/filiep-debaere-61b76870</t>
  </si>
  <si>
    <t>Praktijk Osteopathie Debaere</t>
  </si>
  <si>
    <t>Osteopaat D.O., PhD.</t>
  </si>
  <si>
    <t>Oscar</t>
  </si>
  <si>
    <t>Fuchs</t>
  </si>
  <si>
    <t>https://www.linkedin.com/in/oscology</t>
  </si>
  <si>
    <t>Mosaic of China</t>
  </si>
  <si>
    <t>Podcast Host &amp; Producer</t>
  </si>
  <si>
    <t>Luanne</t>
  </si>
  <si>
    <t>Crijns</t>
  </si>
  <si>
    <t>https://www.linkedin.com/in/luannecrijns</t>
  </si>
  <si>
    <t>Decathlon Digital</t>
  </si>
  <si>
    <t>HR Leader Global Digital Amsterdam @Decathlon</t>
  </si>
  <si>
    <t>Jedrzejko</t>
  </si>
  <si>
    <t>https://www.linkedin.com/in/michal-jedrzejko-ba76a25</t>
  </si>
  <si>
    <t>Vice President Merchandising EMEA Wrangler Jeans &amp; Lee Jeans</t>
  </si>
  <si>
    <t>Van Eetvelde</t>
  </si>
  <si>
    <t>https://www.linkedin.com/in/katrien-van-eetvelde-0025827</t>
  </si>
  <si>
    <t>Indra Partners</t>
  </si>
  <si>
    <t>Co-Founder and owner</t>
  </si>
  <si>
    <t>Conrad</t>
  </si>
  <si>
    <t>Pramboeck</t>
  </si>
  <si>
    <t>https://www.linkedin.com/in/conradpramboeck</t>
  </si>
  <si>
    <t>Upstyle Consulting</t>
  </si>
  <si>
    <t>Van Overloop</t>
  </si>
  <si>
    <t>https://www.linkedin.com/in/sandravanoverloop</t>
  </si>
  <si>
    <t>HR Talents - Executive Talents</t>
  </si>
  <si>
    <t>Senior HR Consultant/Business Development Manager</t>
  </si>
  <si>
    <t>Sujatha</t>
  </si>
  <si>
    <t>Sadhasivam</t>
  </si>
  <si>
    <t>https://www.linkedin.com/in/sujatha-sadhasivam-58b916b5</t>
  </si>
  <si>
    <t>E.ON</t>
  </si>
  <si>
    <t>Cloud &amp; Hosting Lead -Nordic Business IT Operations</t>
  </si>
  <si>
    <t>Van Garsse</t>
  </si>
  <si>
    <t>https://www.linkedin.com/in/cedricvangarsse</t>
  </si>
  <si>
    <t>Partner | Talent Management</t>
  </si>
  <si>
    <t>Huybrecht</t>
  </si>
  <si>
    <t>https://www.linkedin.com/in/kimhuybrecht</t>
  </si>
  <si>
    <t>Learning &amp; Development specialist - Leadership &amp; Culture</t>
  </si>
  <si>
    <t>Boas</t>
  </si>
  <si>
    <t>Smagghe</t>
  </si>
  <si>
    <t>https://www.linkedin.com/in/boas-smagghe-367a26a5</t>
  </si>
  <si>
    <t>Hrdlickova</t>
  </si>
  <si>
    <t>https://www.linkedin.com/in/eva-hrdlickova-951375103</t>
  </si>
  <si>
    <t>NÃ¡rodnÃ­ Ãºstav duÅ¡evnÃ­ho zdravÃ­</t>
  </si>
  <si>
    <t>Edoardo</t>
  </si>
  <si>
    <t>Brutti</t>
  </si>
  <si>
    <t>https://www.linkedin.com/in/edobrutti</t>
  </si>
  <si>
    <t>HUGO BOSS</t>
  </si>
  <si>
    <t>Head of Global Marketing BOSS</t>
  </si>
  <si>
    <t>https://www.linkedin.com/in/niki-de-wit</t>
  </si>
  <si>
    <t>Philip's Biscuits</t>
  </si>
  <si>
    <t>Goode</t>
  </si>
  <si>
    <t>https://www.linkedin.com/in/christine-goode</t>
  </si>
  <si>
    <t>Senior Manager Digital Trading - Eastpak | Kipling | Jansport</t>
  </si>
  <si>
    <t>https://www.linkedin.com/in/sofie-gielen</t>
  </si>
  <si>
    <t>Sofie Gielen Interior Design</t>
  </si>
  <si>
    <t>https://www.linkedin.com/in/patricia-peeters-48560926</t>
  </si>
  <si>
    <t>Daoust</t>
  </si>
  <si>
    <t>Arys</t>
  </si>
  <si>
    <t>https://www.linkedin.com/in/chris-arys-7b5a521</t>
  </si>
  <si>
    <t>WO MAN Worldwide Recruitment</t>
  </si>
  <si>
    <t>Global Recruitment &amp; International communication</t>
  </si>
  <si>
    <t>Van den Steene</t>
  </si>
  <si>
    <t>https://www.linkedin.com/in/mario-van-den-steene</t>
  </si>
  <si>
    <t>SCALE-UP</t>
  </si>
  <si>
    <t>Turati</t>
  </si>
  <si>
    <t>https://www.linkedin.com/in/daniele-turati-69014523</t>
  </si>
  <si>
    <t>Wrike</t>
  </si>
  <si>
    <t>https://www.linkedin.com/in/dirkgheysens</t>
  </si>
  <si>
    <t>Fortias</t>
  </si>
  <si>
    <t>Docendo discimus</t>
  </si>
  <si>
    <t>Milagros</t>
  </si>
  <si>
    <t>Rodriguez</t>
  </si>
  <si>
    <t>https://www.linkedin.com/in/milarod</t>
  </si>
  <si>
    <t>Outsourcing project in multinational logistics company</t>
  </si>
  <si>
    <t>Project Director</t>
  </si>
  <si>
    <t>https://www.linkedin.com/in/vermeulen-kim</t>
  </si>
  <si>
    <t>Pearle Opticiens</t>
  </si>
  <si>
    <t>Retail Operations Manager</t>
  </si>
  <si>
    <t>Theo</t>
  </si>
  <si>
    <t>Van den Hoff</t>
  </si>
  <si>
    <t>https://www.linkedin.com/in/theo-van-den-hoff</t>
  </si>
  <si>
    <t>Director of Buying Men &amp; Women</t>
  </si>
  <si>
    <t>Debouvere</t>
  </si>
  <si>
    <t>https://www.linkedin.com/in/elisedebouvere</t>
  </si>
  <si>
    <t>Senior Manager Buying, Planning &amp; Allocation Packs EMEA (Eastpak | Kipling | Jansport)</t>
  </si>
  <si>
    <t>van der Wilt</t>
  </si>
  <si>
    <t>https://www.linkedin.com/in/maarten-van-der-wilt-71229844</t>
  </si>
  <si>
    <t>Charlie works</t>
  </si>
  <si>
    <t>Manager/management</t>
  </si>
  <si>
    <t>Glocka</t>
  </si>
  <si>
    <t>https://www.linkedin.com/in/sandraglocka</t>
  </si>
  <si>
    <t>Wieden + Kennedy</t>
  </si>
  <si>
    <t>People &amp; Culture</t>
  </si>
  <si>
    <t>Deglas</t>
  </si>
  <si>
    <t>https://www.linkedin.com/in/stijndeglas</t>
  </si>
  <si>
    <t>ConstruLab_EDU</t>
  </si>
  <si>
    <t>Polet</t>
  </si>
  <si>
    <t>https://www.linkedin.com/in/marie-polet-9a798441</t>
  </si>
  <si>
    <t>British American Tobacco Nederland</t>
  </si>
  <si>
    <t>Chairman Of The Supervisory Board</t>
  </si>
  <si>
    <t>Potticary</t>
  </si>
  <si>
    <t>https://www.linkedin.com/in/natalie-potticary-3b96a745</t>
  </si>
  <si>
    <t>McArthurGlen Group</t>
  </si>
  <si>
    <t>Rooms</t>
  </si>
  <si>
    <t>https://www.linkedin.com/in/liesbeth-rooms-72a27870</t>
  </si>
  <si>
    <t>Atelier Ternier</t>
  </si>
  <si>
    <t>Carpenter</t>
  </si>
  <si>
    <t>Marty</t>
  </si>
  <si>
    <t>https://www.linkedin.com/in/marty-t-6921536</t>
  </si>
  <si>
    <t>GMT Global Consulting SAGL</t>
  </si>
  <si>
    <t>geert</t>
  </si>
  <si>
    <t>hendrickx</t>
  </si>
  <si>
    <t>https://www.linkedin.com/in/geert-hendrickx-07589b</t>
  </si>
  <si>
    <t>VF International</t>
  </si>
  <si>
    <t>Director Financial Planning &amp; Analysis - Emerging Markets</t>
  </si>
  <si>
    <t>Ilaria</t>
  </si>
  <si>
    <t>Pasquinelli</t>
  </si>
  <si>
    <t>https://www.linkedin.com/in/ilariapasquinelli</t>
  </si>
  <si>
    <t>Cannes Lions International Festival of Creativity</t>
  </si>
  <si>
    <t>Senior Vice President Marketing</t>
  </si>
  <si>
    <t>GENAR</t>
  </si>
  <si>
    <t>https://www.linkedin.com/in/dirk-genar-80a845116</t>
  </si>
  <si>
    <t>Belgische Krijgsmacht</t>
  </si>
  <si>
    <t>Preventieadviseur NIV II</t>
  </si>
  <si>
    <t>Anita</t>
  </si>
  <si>
    <t>Graham</t>
  </si>
  <si>
    <t>https://www.linkedin.com/in/anita-graham-49112b14</t>
  </si>
  <si>
    <t>Labcorp</t>
  </si>
  <si>
    <t>EVP, Chief Human Resources Officer</t>
  </si>
  <si>
    <t>Lenjou</t>
  </si>
  <si>
    <t>https://www.linkedin.com/in/ann-lenjou-a96a3a26</t>
  </si>
  <si>
    <t>Retail Planning and allocation senior mgr</t>
  </si>
  <si>
    <t>https://www.linkedin.com/in/ilkevangucht</t>
  </si>
  <si>
    <t>Foubert Ijs</t>
  </si>
  <si>
    <t>Chief Operations Officer</t>
  </si>
  <si>
    <t>Seynaeve</t>
  </si>
  <si>
    <t>https://www.linkedin.com/in/bramseynaeve</t>
  </si>
  <si>
    <t>Arval Belgium</t>
  </si>
  <si>
    <t>De Veirman</t>
  </si>
  <si>
    <t>https://www.linkedin.com/in/pascaldeveirman</t>
  </si>
  <si>
    <t>pascal.deveirman@intentif.be</t>
  </si>
  <si>
    <t>Intentif</t>
  </si>
  <si>
    <t>Executive &amp; Inspirational Trainer/Coach, founder and managing partner @Intentif</t>
  </si>
  <si>
    <t>Hinz</t>
  </si>
  <si>
    <t>https://www.linkedin.com/in/piahinz</t>
  </si>
  <si>
    <t>A-Speakers</t>
  </si>
  <si>
    <t>Director of Sales And Business Development</t>
  </si>
  <si>
    <t>Enver</t>
  </si>
  <si>
    <t>Uludemir</t>
  </si>
  <si>
    <t>https://www.linkedin.com/in/enver-uludemir-51462137</t>
  </si>
  <si>
    <t>W Collection</t>
  </si>
  <si>
    <t>Head of Product Management</t>
  </si>
  <si>
    <t>GILLES</t>
  </si>
  <si>
    <t>BOUKOBZA</t>
  </si>
  <si>
    <t>https://www.linkedin.com/in/gilles-boukobza-72980320</t>
  </si>
  <si>
    <t>LEE WRANGLER FRANCE SALES COUNTRY MANAGER</t>
  </si>
  <si>
    <t>https://www.linkedin.com/in/woutersmets111</t>
  </si>
  <si>
    <t>VF Europe B.V.B.A.</t>
  </si>
  <si>
    <t xml:space="preserve">Senior Manager FP&amp;A Shared Services </t>
  </si>
  <si>
    <t>Inverni</t>
  </si>
  <si>
    <t>https://www.linkedin.com/in/davide-inverni-55b51528</t>
  </si>
  <si>
    <t>Roovers</t>
  </si>
  <si>
    <t>https://www.linkedin.com/in/marcel-roovers</t>
  </si>
  <si>
    <t>ECOSOFT - BWT Water Professionals</t>
  </si>
  <si>
    <t>Managing Director - Europe</t>
  </si>
  <si>
    <t>Makay</t>
  </si>
  <si>
    <t>https://www.linkedin.com/in/thomas-makay-0bb8348</t>
  </si>
  <si>
    <t>Volvo Car BeLux</t>
  </si>
  <si>
    <t>Brand Spaces &amp; Brand Activation Manager</t>
  </si>
  <si>
    <t>Viertelhauzen</t>
  </si>
  <si>
    <t>https://www.linkedin.com/in/robertviertelhauzen</t>
  </si>
  <si>
    <t>ClimatePartner</t>
  </si>
  <si>
    <t>Managing Director / CEO @ ClimatePartner Benelux</t>
  </si>
  <si>
    <t xml:space="preserve">Kai </t>
  </si>
  <si>
    <t>Won</t>
  </si>
  <si>
    <t>https://www.linkedin.com/in/kai-won-6a2b97111</t>
  </si>
  <si>
    <t>https://www.manchesterhub.com/</t>
  </si>
  <si>
    <t>Livesey</t>
  </si>
  <si>
    <t>https://www.linkedin.com/in/matthewlivesey</t>
  </si>
  <si>
    <t>matthew.livesey@bpost.be</t>
  </si>
  <si>
    <t>Product Owner SME</t>
  </si>
  <si>
    <t>Fisher</t>
  </si>
  <si>
    <t>https://www.linkedin.com/in/simon-fisher-80842b13</t>
  </si>
  <si>
    <t>Pedra</t>
  </si>
  <si>
    <t>https://www.linkedin.com/in/sandra-pedra-149257</t>
  </si>
  <si>
    <t>UNIQLO</t>
  </si>
  <si>
    <t>Human Resources Manager EspaÃ±a</t>
  </si>
  <si>
    <t>Traa</t>
  </si>
  <si>
    <t>https://www.linkedin.com/in/jos-traa-05687b13</t>
  </si>
  <si>
    <t>Engellau</t>
  </si>
  <si>
    <t>https://www.linkedin.com/in/sandraengellau</t>
  </si>
  <si>
    <t>The Coaching Factory</t>
  </si>
  <si>
    <t>olivier</t>
  </si>
  <si>
    <t>ELST</t>
  </si>
  <si>
    <t>https://www.linkedin.com/in/olivier-elst-659145112</t>
  </si>
  <si>
    <t>Partner Risk &amp; Assurance</t>
  </si>
  <si>
    <t>Manuel</t>
  </si>
  <si>
    <t>de la Red</t>
  </si>
  <si>
    <t>https://www.linkedin.com/in/manuel-d-16524920</t>
  </si>
  <si>
    <t>Sogeti</t>
  </si>
  <si>
    <t>Senior Creative Communications Consultant at European Commission, DG ECFIN</t>
  </si>
  <si>
    <t>Rino</t>
  </si>
  <si>
    <t>Castiglione</t>
  </si>
  <si>
    <t>https://www.linkedin.com/in/rino-castiglione-94b4392</t>
  </si>
  <si>
    <t>GAS Jeans</t>
  </si>
  <si>
    <t>President - CEO</t>
  </si>
  <si>
    <t>Man</t>
  </si>
  <si>
    <t>https://www.linkedin.com/in/erikman</t>
  </si>
  <si>
    <t>Partena Professional</t>
  </si>
  <si>
    <t>Business manager Euro Services</t>
  </si>
  <si>
    <t>OttÃ©</t>
  </si>
  <si>
    <t>https://www.linkedin.com/in/jokeotte</t>
  </si>
  <si>
    <t>https://www.linkedin.com/in/kristine-van-aelst-aa1b927</t>
  </si>
  <si>
    <t>Senior Director Accounting EMEA</t>
  </si>
  <si>
    <t>Teeken</t>
  </si>
  <si>
    <t>https://www.linkedin.com/in/dennis-teeken-105540</t>
  </si>
  <si>
    <t>Koninklijke Verkade nv</t>
  </si>
  <si>
    <t>Fabrizia</t>
  </si>
  <si>
    <t>Greppi</t>
  </si>
  <si>
    <t>https://www.linkedin.com/in/fabrizia-g-9569b16</t>
  </si>
  <si>
    <t>Vice President, Corporate Affairs and Communications, EMEA</t>
  </si>
  <si>
    <t>Ruth L.</t>
  </si>
  <si>
    <t>Kennedy, EBC, PhD</t>
  </si>
  <si>
    <t>https://www.linkedin.com/in/rlkennedy2007</t>
  </si>
  <si>
    <t>Kennedy Institute for Leadership</t>
  </si>
  <si>
    <t>Facilitator | Coach | Consultant</t>
  </si>
  <si>
    <t>Bossenmaier</t>
  </si>
  <si>
    <t>https://www.linkedin.com/in/werner-bossenmaier-74b91222</t>
  </si>
  <si>
    <t>Vice President, General Manager, Dickies EMEA</t>
  </si>
  <si>
    <t>https://www.linkedin.com/in/patrick-willems-6b88831</t>
  </si>
  <si>
    <t>Vice President, Financial Controller (EMEA) &amp; Global Business Integration</t>
  </si>
  <si>
    <t>https://www.linkedin.com/in/anneke-huys-26ab2571</t>
  </si>
  <si>
    <t>Delhaize Eeklo</t>
  </si>
  <si>
    <t>Camilla</t>
  </si>
  <si>
    <t>Eliasen</t>
  </si>
  <si>
    <t>https://www.linkedin.com/in/camilla-eliasen-2ab4748</t>
  </si>
  <si>
    <t>Philip Morris International</t>
  </si>
  <si>
    <t>Direct Retail Manager</t>
  </si>
  <si>
    <t>https://www.linkedin.com/in/jurgennoel</t>
  </si>
  <si>
    <t>InfraSensing</t>
  </si>
  <si>
    <t>Van Droogenbroeck</t>
  </si>
  <si>
    <t>https://www.linkedin.com/in/magalivandroogenbroeck</t>
  </si>
  <si>
    <t>Mag HR Consult</t>
  </si>
  <si>
    <t>HR Freelance - Talent Project Management - Career Coach - HR Projects - Soft HR</t>
  </si>
  <si>
    <t>Pilar</t>
  </si>
  <si>
    <t>Insua</t>
  </si>
  <si>
    <t>https://www.linkedin.com/in/pilar-i-1543646</t>
  </si>
  <si>
    <t>Regional HR Manager Southern Europe &amp; Emerging Markets</t>
  </si>
  <si>
    <t>Jansegers</t>
  </si>
  <si>
    <t>https://www.linkedin.com/in/davy-jansegers-2053bb41</t>
  </si>
  <si>
    <t>Nuances schilderwerken</t>
  </si>
  <si>
    <t>https://www.linkedin.com/in/stevenvanbelleghem</t>
  </si>
  <si>
    <t>nexxworks</t>
  </si>
  <si>
    <t>Co-founder and Board member</t>
  </si>
  <si>
    <t>https://www.linkedin.com/in/lienvanderlinden</t>
  </si>
  <si>
    <t>De Lange</t>
  </si>
  <si>
    <t>https://www.linkedin.com/in/gillesdelange</t>
  </si>
  <si>
    <t>Supply Chain Finance Manager EMEA</t>
  </si>
  <si>
    <t>Giovanni</t>
  </si>
  <si>
    <t>de Conciliis</t>
  </si>
  <si>
    <t>https://www.linkedin.com/in/giovannideconciliis</t>
  </si>
  <si>
    <t>Elevate Talent</t>
  </si>
  <si>
    <t>Partner Europe</t>
  </si>
  <si>
    <t>VerÃ³nica</t>
  </si>
  <si>
    <t>Noli</t>
  </si>
  <si>
    <t>https://www.linkedin.com/in/veronicanoli</t>
  </si>
  <si>
    <t>MONTANA COLORS</t>
  </si>
  <si>
    <t>Global Retail Manager</t>
  </si>
  <si>
    <t>Gautier</t>
  </si>
  <si>
    <t>Robial</t>
  </si>
  <si>
    <t>https://www.linkedin.com/in/gautier-robial</t>
  </si>
  <si>
    <t>News &amp; Coffee</t>
  </si>
  <si>
    <t>Ron</t>
  </si>
  <si>
    <t>Lawrence, PhD SPHR</t>
  </si>
  <si>
    <t>https://www.linkedin.com/in/ronlawrencephd</t>
  </si>
  <si>
    <t>Volvo Group North America</t>
  </si>
  <si>
    <t>Vice President, People &amp; Culture Center of Expertise</t>
  </si>
  <si>
    <t>Eduardo</t>
  </si>
  <si>
    <t>Green</t>
  </si>
  <si>
    <t>https://www.linkedin.com/in/eduardogreenamsterdam</t>
  </si>
  <si>
    <t>Gemeente Amsterdam, CTO Innovatieteam - Smart Mobility</t>
  </si>
  <si>
    <t>Service Designer Mobility Innovation</t>
  </si>
  <si>
    <t>https://www.linkedin.com/in/marijke-goossens-6116151b</t>
  </si>
  <si>
    <t>Kanren BV</t>
  </si>
  <si>
    <t>Loop</t>
  </si>
  <si>
    <t>https://www.linkedin.com/in/marieloop</t>
  </si>
  <si>
    <t>Lid van het kernteam - Developper - Keynote Speaker - Trainer - Author</t>
  </si>
  <si>
    <t>Salvatore</t>
  </si>
  <si>
    <t>Scalia</t>
  </si>
  <si>
    <t>https://www.linkedin.com/in/salvatorescalia</t>
  </si>
  <si>
    <t>beTIK</t>
  </si>
  <si>
    <t>Co-Founder and Managing Partner</t>
  </si>
  <si>
    <t>https://www.linkedin.com/in/elke-van-peteghem-08285b4</t>
  </si>
  <si>
    <t>Director Strategy &amp; Operations</t>
  </si>
  <si>
    <t>Grishma</t>
  </si>
  <si>
    <t>Jashapara</t>
  </si>
  <si>
    <t>https://www.linkedin.com/in/grishmajashapara</t>
  </si>
  <si>
    <t>Fusion Associates</t>
  </si>
  <si>
    <t>Anne Marlene</t>
  </si>
  <si>
    <t>Heeke</t>
  </si>
  <si>
    <t>https://www.linkedin.com/in/anne-marlene-heeke</t>
  </si>
  <si>
    <t>amexus Informationstechnik GmbH &amp; Co. KG</t>
  </si>
  <si>
    <t>HR-Managerin</t>
  </si>
  <si>
    <t>Natasha</t>
  </si>
  <si>
    <t>Pack</t>
  </si>
  <si>
    <t>https://www.linkedin.com/in/natashapack</t>
  </si>
  <si>
    <t>Global Strategy and Go To Market - Smartwool, icebreaker.</t>
  </si>
  <si>
    <t>https://www.linkedin.com/in/hendrickx-pieter-6a4442109</t>
  </si>
  <si>
    <t>kOsh</t>
  </si>
  <si>
    <t>leerkracht mechanica</t>
  </si>
  <si>
    <t>https://www.linkedin.com/in/charlotte-claessens-18334b31</t>
  </si>
  <si>
    <t>Solvio</t>
  </si>
  <si>
    <t>Property Manager</t>
  </si>
  <si>
    <t>Jean-Michel</t>
  </si>
  <si>
    <t>Wiot</t>
  </si>
  <si>
    <t>https://www.linkedin.com/in/jean-michel-wiot-a9316a42</t>
  </si>
  <si>
    <t>Happy Cleaning</t>
  </si>
  <si>
    <t>ADMINISTRATEUR CHEZ HAPPY CLEAN</t>
  </si>
  <si>
    <t>Debbie</t>
  </si>
  <si>
    <t>Hauser</t>
  </si>
  <si>
    <t>https://www.linkedin.com/in/debbie-hauser-4555963</t>
  </si>
  <si>
    <t>Gap Inc.</t>
  </si>
  <si>
    <t>Talent Acquisition Director</t>
  </si>
  <si>
    <t>Sheila R.</t>
  </si>
  <si>
    <t>Carmichael, MCC, M.Ed.</t>
  </si>
  <si>
    <t>https://www.linkedin.com/in/sheilacarmichael</t>
  </si>
  <si>
    <t>Executive Coach, Associate Director</t>
  </si>
  <si>
    <t>Markus</t>
  </si>
  <si>
    <t>Hamm</t>
  </si>
  <si>
    <t>https://www.linkedin.com/in/markus-hamm-3a53564a</t>
  </si>
  <si>
    <t>President, Global Packs EASTPAK / KIPLING / JANSPORT</t>
  </si>
  <si>
    <t>Arthur</t>
  </si>
  <si>
    <t>de Kooning</t>
  </si>
  <si>
    <t>https://www.linkedin.com/in/arthurdekooning-tabnl</t>
  </si>
  <si>
    <t>The Alternative Board Nederland</t>
  </si>
  <si>
    <t>Ondernemer</t>
  </si>
  <si>
    <t>ðŸŸ£Tracey</t>
  </si>
  <si>
    <t>Thompson</t>
  </si>
  <si>
    <t>https://www.linkedin.com/in/humanresources-recruitment</t>
  </si>
  <si>
    <t>Carter Morris Talent Solutions - HR Executive Search</t>
  </si>
  <si>
    <t xml:space="preserve">HR Recruitment Specialist - International </t>
  </si>
  <si>
    <t>FIONA</t>
  </si>
  <si>
    <t>SAUTTER</t>
  </si>
  <si>
    <t>https://www.linkedin.com/in/fiona-sautter-3bb84527</t>
  </si>
  <si>
    <t xml:space="preserve">BluePrint Conseil </t>
  </si>
  <si>
    <t>Consultante en Executive Search/Coaching individuel</t>
  </si>
  <si>
    <t>Barth</t>
  </si>
  <si>
    <t>https://www.linkedin.com/in/ebru-barth-56170b57</t>
  </si>
  <si>
    <t>FedEx Logistics</t>
  </si>
  <si>
    <t>People Operations Manager Europe</t>
  </si>
  <si>
    <t>https://www.linkedin.com/in/kurtvandeneynde</t>
  </si>
  <si>
    <t>Equans BeLux</t>
  </si>
  <si>
    <t>Bracque</t>
  </si>
  <si>
    <t>https://www.linkedin.com/in/c%C3%A9dric-bracque-538b1731</t>
  </si>
  <si>
    <t>BAT</t>
  </si>
  <si>
    <t>B2B Activation manager BeNe</t>
  </si>
  <si>
    <t>https://www.linkedin.com/in/jilleveraert</t>
  </si>
  <si>
    <t>Payroll Academy</t>
  </si>
  <si>
    <t>Legal trainer/expert - Owner</t>
  </si>
  <si>
    <t>Wahle</t>
  </si>
  <si>
    <t>https://www.linkedin.com/in/patriciawahle</t>
  </si>
  <si>
    <t>Easychat4u</t>
  </si>
  <si>
    <t>Conversational Marketing</t>
  </si>
  <si>
    <t>Jorg</t>
  </si>
  <si>
    <t>https://www.linkedin.com/in/jorgsnoeck</t>
  </si>
  <si>
    <t>Future of Food &amp; Future of Shopping</t>
  </si>
  <si>
    <t>co-writer - Keynote speaker</t>
  </si>
  <si>
    <t>Franklin</t>
  </si>
  <si>
    <t>Thielsch</t>
  </si>
  <si>
    <t>https://www.linkedin.com/in/franklinthielsch</t>
  </si>
  <si>
    <t>COCOON</t>
  </si>
  <si>
    <t>Van pollaert</t>
  </si>
  <si>
    <t>https://www.linkedin.com/in/cindy-van-pollaert-15021975</t>
  </si>
  <si>
    <t>555 Live Experience</t>
  </si>
  <si>
    <t>Operations Manager - Crew and Credential Management - Happiness Manager</t>
  </si>
  <si>
    <t>https://www.linkedin.com/in/tinakmilner</t>
  </si>
  <si>
    <t>TKM CONSULTING DBA MADE IT HERE</t>
  </si>
  <si>
    <t>Agustin</t>
  </si>
  <si>
    <t>Villamarin</t>
  </si>
  <si>
    <t>https://www.linkedin.com/in/agustin-villamarin-08162028</t>
  </si>
  <si>
    <t>agustinvillamarin.com</t>
  </si>
  <si>
    <t>Consultor de desarrollo empresarial</t>
  </si>
  <si>
    <t>Bierman</t>
  </si>
  <si>
    <t>https://www.linkedin.com/in/jessica-bierman-50314412</t>
  </si>
  <si>
    <t>FC Robinstijn</t>
  </si>
  <si>
    <t>Vrijwilliger Team Bijzondere Wensen</t>
  </si>
  <si>
    <t>https://www.linkedin.com/in/jan-van-mossevelde-44b3416b</t>
  </si>
  <si>
    <t>Global President Smartwool &amp; icebreaker</t>
  </si>
  <si>
    <t>Lonz</t>
  </si>
  <si>
    <t>https://www.linkedin.com/in/katjalonz</t>
  </si>
  <si>
    <t>Hitachi Energy</t>
  </si>
  <si>
    <t>Head HR BP Power Transformer European Countries &amp; International Project Manager</t>
  </si>
  <si>
    <t>https://www.linkedin.com/in/nathalie-de-smedt-</t>
  </si>
  <si>
    <t>BMB Bouwmaterialen</t>
  </si>
  <si>
    <t>Medewerker vloot &amp; verzekeringen - debiteurenbeheer</t>
  </si>
  <si>
    <t>Karena</t>
  </si>
  <si>
    <t>Landini</t>
  </si>
  <si>
    <t>https://www.linkedin.com/in/karenalandini</t>
  </si>
  <si>
    <t>Director Talent Development Brands and Retail EMEA</t>
  </si>
  <si>
    <t>Kolen</t>
  </si>
  <si>
    <t>https://www.linkedin.com/in/olaf-kolen-9719b42a</t>
  </si>
  <si>
    <t>United Legwear &amp; Apparel Co.</t>
  </si>
  <si>
    <t>Wholesale Director</t>
  </si>
  <si>
    <t>Deseler</t>
  </si>
  <si>
    <t>https://www.linkedin.com/in/simon-deseler-a375a261</t>
  </si>
  <si>
    <t>TEAM LEADER SALES MANAGEMENT BOSS MENSWEAR GERMANY</t>
  </si>
  <si>
    <t>https://www.linkedin.com/in/vanessa-van-kerckhove</t>
  </si>
  <si>
    <t>Manager Supply Chain Consultant at United Consulting</t>
  </si>
  <si>
    <t>https://www.linkedin.com/in/valentina-gadaleta-761a80a5</t>
  </si>
  <si>
    <t>Key Account Coordinator</t>
  </si>
  <si>
    <t>Aida</t>
  </si>
  <si>
    <t>Heerman</t>
  </si>
  <si>
    <t>https://www.linkedin.com/in/aida-heerman-73294719</t>
  </si>
  <si>
    <t>Aida Heerman</t>
  </si>
  <si>
    <t>Soulful Design: Crafting Bespoke Interiors with Meticulous Detail and Client-Oriented Focus</t>
  </si>
  <si>
    <t>Baglivo</t>
  </si>
  <si>
    <t>https://www.linkedin.com/in/marco-baglivo-35b61545</t>
  </si>
  <si>
    <t>Alstom</t>
  </si>
  <si>
    <t>Payroll Manager</t>
  </si>
  <si>
    <t>Gwyneth</t>
  </si>
  <si>
    <t>Franssen</t>
  </si>
  <si>
    <t>https://www.linkedin.com/in/gwyneth-franssen-a59b33a5</t>
  </si>
  <si>
    <t>Solucious</t>
  </si>
  <si>
    <t>Bediende prijscalculatie en offertebeheer</t>
  </si>
  <si>
    <t>https://www.linkedin.com/in/sofie-c-42787516</t>
  </si>
  <si>
    <t>By Sofiac fashion agency</t>
  </si>
  <si>
    <t>Alfio</t>
  </si>
  <si>
    <t>Zara</t>
  </si>
  <si>
    <t>https://www.linkedin.com/in/alfio-zara-30684257</t>
  </si>
  <si>
    <t xml:space="preserve">O.T.D Footwear specialist </t>
  </si>
  <si>
    <t>Tiberio</t>
  </si>
  <si>
    <t>https://www.linkedin.com/in/manuela-tiberio-8b0327</t>
  </si>
  <si>
    <t>Venna Talent</t>
  </si>
  <si>
    <t>Soors</t>
  </si>
  <si>
    <t>https://www.linkedin.com/in/edith-soors-730a8044</t>
  </si>
  <si>
    <t>Adecco</t>
  </si>
  <si>
    <t>Branch Manager</t>
  </si>
  <si>
    <t>richard</t>
  </si>
  <si>
    <t>Rotella</t>
  </si>
  <si>
    <t>https://www.linkedin.com/in/richard-rotella-a5008b40</t>
  </si>
  <si>
    <t>COSMOPARIS</t>
  </si>
  <si>
    <t>Directeur Commercial</t>
  </si>
  <si>
    <t>Boffa</t>
  </si>
  <si>
    <t>https://www.linkedin.com/in/claude-boffa-54643611</t>
  </si>
  <si>
    <t>CEPULB, UniversitÃ© interÃ¢ge de l'ULB</t>
  </si>
  <si>
    <t>PrÃ©sident du conseil dâ€™administration</t>
  </si>
  <si>
    <t>Cristina</t>
  </si>
  <si>
    <t>Lobato de Faria Ribas</t>
  </si>
  <si>
    <t>https://www.linkedin.com/in/cristina-lobato-de-faria-ribas-41450b17</t>
  </si>
  <si>
    <t>Freelance Fashion Designer / Fashion Industry</t>
  </si>
  <si>
    <t>Senior Designer</t>
  </si>
  <si>
    <t>Dorota</t>
  </si>
  <si>
    <t>Stopczyk</t>
  </si>
  <si>
    <t>https://www.linkedin.com/in/dorota-stopczyk-9179651</t>
  </si>
  <si>
    <t xml:space="preserve">Senior Manager, People Services Switzerland &amp; HRIS EMEA </t>
  </si>
  <si>
    <t>Perquy</t>
  </si>
  <si>
    <t>https://www.linkedin.com/in/krisperquy</t>
  </si>
  <si>
    <t>Vlerick Business School</t>
  </si>
  <si>
    <t>Associate Coach</t>
  </si>
  <si>
    <t>https://www.linkedin.com/in/bram-heylen-b5302721</t>
  </si>
  <si>
    <t>Reward Officer</t>
  </si>
  <si>
    <t>Ana</t>
  </si>
  <si>
    <t>Medina Castro</t>
  </si>
  <si>
    <t>https://www.linkedin.com/in/anamedinacastro</t>
  </si>
  <si>
    <t>ISDIN</t>
  </si>
  <si>
    <t>Digital Sales</t>
  </si>
  <si>
    <t>Fariselli</t>
  </si>
  <si>
    <t>https://www.linkedin.com/in/valentina-fariselli-11245935</t>
  </si>
  <si>
    <t>Senior Advisor, Talent Development EMEA</t>
  </si>
  <si>
    <t>Legroscollard</t>
  </si>
  <si>
    <t>https://www.linkedin.com/in/jane-legroscollard-66102351</t>
  </si>
  <si>
    <t>FINBLOKDRUKKERIJ NV / KALENDERGIGANT</t>
  </si>
  <si>
    <t>verkoop-en drukwerkadviseur</t>
  </si>
  <si>
    <t>Vandersteene</t>
  </si>
  <si>
    <t>https://www.linkedin.com/in/marc-vandersteene-48b30066</t>
  </si>
  <si>
    <t>SEYNTEX NV</t>
  </si>
  <si>
    <t>Freelance Consultant: Designer, Product Development and sourcing</t>
  </si>
  <si>
    <t>Giuseppe</t>
  </si>
  <si>
    <t>Bognanni</t>
  </si>
  <si>
    <t>https://www.linkedin.com/in/giuseppe-bognanni-73780540</t>
  </si>
  <si>
    <t>Juventus Football Club</t>
  </si>
  <si>
    <t>On Air Host</t>
  </si>
  <si>
    <t>Joffrain</t>
  </si>
  <si>
    <t>https://www.linkedin.com/in/william-joffrain-9b622b3</t>
  </si>
  <si>
    <t>MITI SPA</t>
  </si>
  <si>
    <t>JÃ©rÃ©my</t>
  </si>
  <si>
    <t>Drossaer</t>
  </si>
  <si>
    <t>https://www.linkedin.com/in/j%C3%A9r%C3%A9my-drossaer</t>
  </si>
  <si>
    <t>Financial Talents</t>
  </si>
  <si>
    <t>Chiara</t>
  </si>
  <si>
    <t>Mangano</t>
  </si>
  <si>
    <t>https://www.linkedin.com/in/chiara-mangano-34b3535</t>
  </si>
  <si>
    <t>Guess Europe Sagl</t>
  </si>
  <si>
    <t>Global Pricing and Digital Projects Senior Manager</t>
  </si>
  <si>
    <t>O'Meara</t>
  </si>
  <si>
    <t>https://www.linkedin.com/in/dominic-o-meara-4aa5a6</t>
  </si>
  <si>
    <t>Supernova (Networks) Limited</t>
  </si>
  <si>
    <t>Gionata</t>
  </si>
  <si>
    <t>Cantoni</t>
  </si>
  <si>
    <t>https://www.linkedin.com/in/gionata-cantoni-a127a7b</t>
  </si>
  <si>
    <t>gionata.cantoni@gmail.com</t>
  </si>
  <si>
    <t>The North Face</t>
  </si>
  <si>
    <t>Director Go To Market and B2B Sales</t>
  </si>
  <si>
    <t>De Bue</t>
  </si>
  <si>
    <t>https://www.linkedin.com/in/joke-de-bue-29022b81</t>
  </si>
  <si>
    <t>Beeuwsaert Construct</t>
  </si>
  <si>
    <t>Marketingmanager</t>
  </si>
  <si>
    <t>Vanhevel</t>
  </si>
  <si>
    <t>https://www.linkedin.com/in/vicky-vanhevel-66253146</t>
  </si>
  <si>
    <t>Sr Manager, Center of Excellence, EMEA Inbound &amp; Origin Logistics</t>
  </si>
  <si>
    <t>Stukkens</t>
  </si>
  <si>
    <t>https://www.linkedin.com/in/lies-stukkens-11678262</t>
  </si>
  <si>
    <t>United HR</t>
  </si>
  <si>
    <t>HR Project Manager</t>
  </si>
  <si>
    <t>SaÃ¯djah</t>
  </si>
  <si>
    <t>https://www.linkedin.com/in/sa%C3%AFdjah-timmerman-318b1130</t>
  </si>
  <si>
    <t>Nattou</t>
  </si>
  <si>
    <t>Digital Sales &amp; Marketing Manager</t>
  </si>
  <si>
    <t>Andreea</t>
  </si>
  <si>
    <t>Gavriliuc</t>
  </si>
  <si>
    <t>https://www.linkedin.com/in/andreeagavriliuc</t>
  </si>
  <si>
    <t>Global Project Manager I Project Management Office</t>
  </si>
  <si>
    <t>Raul</t>
  </si>
  <si>
    <t>Ramirez</t>
  </si>
  <si>
    <t>https://www.linkedin.com/in/raul-ramirez-43604649</t>
  </si>
  <si>
    <t>Workwear Outfitters</t>
  </si>
  <si>
    <t xml:space="preserve">Training and Development Mgr. LATAM: VF/Workwear Outfitters 04/2014 â€“ 09/2023 - 22,000 Emp </t>
  </si>
  <si>
    <t>Van Belle</t>
  </si>
  <si>
    <t>https://www.linkedin.com/in/ingevanbelle</t>
  </si>
  <si>
    <t>Faisal</t>
  </si>
  <si>
    <t>Bin Abdul Latif</t>
  </si>
  <si>
    <t>https://www.linkedin.com/in/faisalbinabdullatif</t>
  </si>
  <si>
    <t>FCI (BD) Ltd.</t>
  </si>
  <si>
    <t>Paolo</t>
  </si>
  <si>
    <t>Caruso</t>
  </si>
  <si>
    <t>https://www.linkedin.com/in/paolo-caruso-aa36701</t>
  </si>
  <si>
    <t>VF International Sagl</t>
  </si>
  <si>
    <t>VP HR EMEA</t>
  </si>
  <si>
    <t>Bartel</t>
  </si>
  <si>
    <t>Geus</t>
  </si>
  <si>
    <t>https://www.linkedin.com/in/bartel-geus-9852a912</t>
  </si>
  <si>
    <t>Rapha</t>
  </si>
  <si>
    <t>Product Development Manager Accessories</t>
  </si>
  <si>
    <t>Pan</t>
  </si>
  <si>
    <t>https://www.linkedin.com/in/nicola-pan-6769413</t>
  </si>
  <si>
    <t xml:space="preserve">Juniorversity </t>
  </si>
  <si>
    <t>English Teacher</t>
  </si>
  <si>
    <t>Collard</t>
  </si>
  <si>
    <t>https://www.linkedin.com/in/koen-collard-a4b59067</t>
  </si>
  <si>
    <t>X2O</t>
  </si>
  <si>
    <t>Regiomanager</t>
  </si>
  <si>
    <t>Hadewych</t>
  </si>
  <si>
    <t>Neirinckx</t>
  </si>
  <si>
    <t>https://www.linkedin.com/in/hadewych-neirinckx-2220087</t>
  </si>
  <si>
    <t>Flanders Fashion Design International (FFDI)</t>
  </si>
  <si>
    <t>Freelance fashion expert</t>
  </si>
  <si>
    <t>https://www.linkedin.com/in/dirk-janssens-0849ab6</t>
  </si>
  <si>
    <t>Director Customs Compliance EMEA</t>
  </si>
  <si>
    <t>https://www.linkedin.com/in/frederikverbruggen</t>
  </si>
  <si>
    <t>Unilever</t>
  </si>
  <si>
    <t>Senior Legal Counsel North Europe Nutrition</t>
  </si>
  <si>
    <t>Simon J.</t>
  </si>
  <si>
    <t>Newport</t>
  </si>
  <si>
    <t>https://www.linkedin.com/in/simon-j-newport</t>
  </si>
  <si>
    <t>Bolia.com</t>
  </si>
  <si>
    <t>Regional Retail Manager Europe South</t>
  </si>
  <si>
    <t>Pilet</t>
  </si>
  <si>
    <t>https://www.linkedin.com/in/serge-pilet-ab86933</t>
  </si>
  <si>
    <t>KBHB/ARBH</t>
  </si>
  <si>
    <t>General Secretary</t>
  </si>
  <si>
    <t>RubÃ©n</t>
  </si>
  <si>
    <t>AntÃºnez Mazorra</t>
  </si>
  <si>
    <t>https://www.linkedin.com/in/rub%C3%A9n-ant%C3%BAnez-mazorra-a038654</t>
  </si>
  <si>
    <t>rantunez@matchmakers.es</t>
  </si>
  <si>
    <t>MatchMakers</t>
  </si>
  <si>
    <t>Sports &amp; Fashion International Headhunter / Mentoring / Consultant</t>
  </si>
  <si>
    <t>Jeremie</t>
  </si>
  <si>
    <t>Blondel</t>
  </si>
  <si>
    <t>https://www.linkedin.com/in/jeremie-blondel-57a09410</t>
  </si>
  <si>
    <t>The North Face, a VF Company</t>
  </si>
  <si>
    <t>VP Sales EMEA</t>
  </si>
  <si>
    <t>Street</t>
  </si>
  <si>
    <t>https://www.linkedin.com/in/jennifer-street-91a7853</t>
  </si>
  <si>
    <t>Director - Global Leadership Development</t>
  </si>
  <si>
    <t>de GoumoÃ«ns</t>
  </si>
  <si>
    <t>https://www.linkedin.com/in/renaud-de-goumo%C3%ABns-943715</t>
  </si>
  <si>
    <t>IFCHOR GALBRAITHS</t>
  </si>
  <si>
    <t>Rikkert</t>
  </si>
  <si>
    <t>https://www.linkedin.com/in/rikkert-van-impe-9a11572</t>
  </si>
  <si>
    <t>Stanley/Stella</t>
  </si>
  <si>
    <t xml:space="preserve">Manager IT applications support </t>
  </si>
  <si>
    <t>Jen</t>
  </si>
  <si>
    <t>Molinaro</t>
  </si>
  <si>
    <t>https://www.linkedin.com/in/jenmolinaro</t>
  </si>
  <si>
    <t>Ashland</t>
  </si>
  <si>
    <t>VP, Talent Management, Inclusion &amp; Diversity</t>
  </si>
  <si>
    <t>Oleg</t>
  </si>
  <si>
    <t>Silyuk</t>
  </si>
  <si>
    <t>https://www.linkedin.com/in/olegsiliuk</t>
  </si>
  <si>
    <t>Hasbro</t>
  </si>
  <si>
    <t>Global Senior Director Experiential Retail</t>
  </si>
  <si>
    <t>Ladwa</t>
  </si>
  <si>
    <t>https://www.linkedin.com/in/damienladwa</t>
  </si>
  <si>
    <t>Larch Lifestyle</t>
  </si>
  <si>
    <t>Claudia A.</t>
  </si>
  <si>
    <t>Niederhagen</t>
  </si>
  <si>
    <t>https://www.linkedin.com/in/claudia-a-niederhagen-0335068a</t>
  </si>
  <si>
    <t>Sales Manager and Teamleader Kipling Division DACH Region, Vertriebsleitung DACH Kipling</t>
  </si>
  <si>
    <t>Hennion</t>
  </si>
  <si>
    <t>https://www.linkedin.com/in/sarahhennion</t>
  </si>
  <si>
    <t>Relatiebeheer</t>
  </si>
  <si>
    <t>Nikos</t>
  </si>
  <si>
    <t>Karellis</t>
  </si>
  <si>
    <t>https://www.linkedin.com/in/nikos-karellis-a5899a37</t>
  </si>
  <si>
    <t>Sport &amp; Fashion Freedom SA</t>
  </si>
  <si>
    <t>Commercial Director</t>
  </si>
  <si>
    <t>Brans</t>
  </si>
  <si>
    <t>https://www.linkedin.com/in/thijs-brans-68779a18</t>
  </si>
  <si>
    <t>Impermo</t>
  </si>
  <si>
    <t>Naser</t>
  </si>
  <si>
    <t>Hafez</t>
  </si>
  <si>
    <t>https://www.linkedin.com/in/naserhafez</t>
  </si>
  <si>
    <t>wenglor sensoric group</t>
  </si>
  <si>
    <t>Di Mattia</t>
  </si>
  <si>
    <t>https://www.linkedin.com/in/marco-di-mattia-b92a418</t>
  </si>
  <si>
    <t>Poltrona Frau</t>
  </si>
  <si>
    <t>Vice President Sales EMEA</t>
  </si>
  <si>
    <t>Jorge</t>
  </si>
  <si>
    <t>GutiÃ©rrez Valera</t>
  </si>
  <si>
    <t>https://www.linkedin.com/in/jorge-guti%C3%A9rrez-valera-77149675</t>
  </si>
  <si>
    <t>TERNUA group</t>
  </si>
  <si>
    <t>Asian Branch Manager</t>
  </si>
  <si>
    <t>Heuninckx</t>
  </si>
  <si>
    <t>https://www.linkedin.com/in/dries-heuninckx-95abbba8</t>
  </si>
  <si>
    <t>Defensie</t>
  </si>
  <si>
    <t>Bureauchef L/C/S Directoriaat Material Resources Belgian Defence , Land Systems</t>
  </si>
  <si>
    <t>De Block</t>
  </si>
  <si>
    <t>https://www.linkedin.com/in/jimmydeblock</t>
  </si>
  <si>
    <t>ELAUT GROUP</t>
  </si>
  <si>
    <t>Warehouse manager</t>
  </si>
  <si>
    <t>Michele</t>
  </si>
  <si>
    <t>Germeau</t>
  </si>
  <si>
    <t>https://www.linkedin.com/in/michele-germeau-11369025</t>
  </si>
  <si>
    <t>Rien</t>
  </si>
  <si>
    <t>Dekkers</t>
  </si>
  <si>
    <t>https://www.linkedin.com/in/rien-dekkers-0633a39</t>
  </si>
  <si>
    <t>Dekkers Management</t>
  </si>
  <si>
    <t>https://www.linkedin.com/in/paul-van-de-velde-89361b</t>
  </si>
  <si>
    <t>Mantis Consulting</t>
  </si>
  <si>
    <t>Advisory Board Member</t>
  </si>
  <si>
    <t>Darren</t>
  </si>
  <si>
    <t>Whelpton-Smith</t>
  </si>
  <si>
    <t>https://www.linkedin.com/in/darren-whelpton-smith-16895818</t>
  </si>
  <si>
    <t>CMO Group PLC</t>
  </si>
  <si>
    <t>Director of Trading</t>
  </si>
  <si>
    <t>Pasimeni-van Loon</t>
  </si>
  <si>
    <t>https://www.linkedin.com/in/erika-pasimeni-van-loon-60b6b79</t>
  </si>
  <si>
    <t>USG Restart</t>
  </si>
  <si>
    <t>Leene</t>
  </si>
  <si>
    <t>jespers</t>
  </si>
  <si>
    <t>https://www.linkedin.com/in/leene-jespers-b57592ba</t>
  </si>
  <si>
    <t>Calculator</t>
  </si>
  <si>
    <t>Cara</t>
  </si>
  <si>
    <t>https://www.linkedin.com/in/alex-cara</t>
  </si>
  <si>
    <t>Hudson Holdings Ltd</t>
  </si>
  <si>
    <t>Becky</t>
  </si>
  <si>
    <t>Bateman</t>
  </si>
  <si>
    <t>https://www.linkedin.com/in/becky-bateman-2301a155</t>
  </si>
  <si>
    <t>Senior Retail Director</t>
  </si>
  <si>
    <t>https://www.linkedin.com/in/steven-cavens-47305233</t>
  </si>
  <si>
    <t>Cinthia</t>
  </si>
  <si>
    <t>https://www.linkedin.com/in/cinthia-de-meyer-0204808</t>
  </si>
  <si>
    <t>Senoir Retail consultant EU / Project manager Real estate</t>
  </si>
  <si>
    <t>Sandy</t>
  </si>
  <si>
    <t>Nasrallah</t>
  </si>
  <si>
    <t>https://www.linkedin.com/in/sandynasrallah</t>
  </si>
  <si>
    <t>sandy.nasrallah@gmail.com</t>
  </si>
  <si>
    <t>Blu Vows</t>
  </si>
  <si>
    <t>Wedding &amp; Event Planner</t>
  </si>
  <si>
    <t>Anouschka</t>
  </si>
  <si>
    <t>Katznelson</t>
  </si>
  <si>
    <t>https://www.linkedin.com/in/anouschka-katznelson-6820191b</t>
  </si>
  <si>
    <t>KATZ N.V.</t>
  </si>
  <si>
    <t>Gedelegeerd Bestuurder</t>
  </si>
  <si>
    <t>Pfalzgraf</t>
  </si>
  <si>
    <t>https://www.linkedin.com/in/brunopfalzgraf</t>
  </si>
  <si>
    <t>BPF Consulting</t>
  </si>
  <si>
    <t>Interim Executive Management</t>
  </si>
  <si>
    <t>Cosgrove</t>
  </si>
  <si>
    <t>https://www.linkedin.com/in/clairecosgrove</t>
  </si>
  <si>
    <t>UK Campaign Manager, Mobility</t>
  </si>
  <si>
    <t>Mahieux</t>
  </si>
  <si>
    <t>https://www.linkedin.com/in/alexandre-mahieux-5554142</t>
  </si>
  <si>
    <t>Sr Dir. Country Lead Saudi Arabia</t>
  </si>
  <si>
    <t>Sack</t>
  </si>
  <si>
    <t>https://www.linkedin.com/in/teitu</t>
  </si>
  <si>
    <t>TEITU - People &amp; Business Solutions</t>
  </si>
  <si>
    <t>owner</t>
  </si>
  <si>
    <t>Cassino ðŸ’¡</t>
  </si>
  <si>
    <t>https://www.linkedin.com/in/carolinecassino</t>
  </si>
  <si>
    <t>Digital Insighters</t>
  </si>
  <si>
    <t>Digital Marketing &amp; Insights Strategist</t>
  </si>
  <si>
    <t>Poleunis</t>
  </si>
  <si>
    <t>https://www.linkedin.com/in/ann-poleunis</t>
  </si>
  <si>
    <t>ann@letsgetinspired.be</t>
  </si>
  <si>
    <t>let's get inspired!</t>
  </si>
  <si>
    <t xml:space="preserve">zaakvoerder - drijvende kracht </t>
  </si>
  <si>
    <t>https://www.linkedin.com/in/patriciaoeyen</t>
  </si>
  <si>
    <t>The Recruiters Academy</t>
  </si>
  <si>
    <t>Trainer / Coach / Verkenner / Founder ðŸš€</t>
  </si>
  <si>
    <t>https://www.linkedin.com/in/jean-paul-van-damme-6b57041</t>
  </si>
  <si>
    <t>Triple A Solutions</t>
  </si>
  <si>
    <t>https://www.linkedin.com/in/hanne-de-clerck</t>
  </si>
  <si>
    <t>AVIV Group</t>
  </si>
  <si>
    <t>Internal Communications Coordinator</t>
  </si>
  <si>
    <t>MorbÃ©e</t>
  </si>
  <si>
    <t>https://www.linkedin.com/in/wim-morb%C3%A9e</t>
  </si>
  <si>
    <t>TalentCreator</t>
  </si>
  <si>
    <t>Doucet</t>
  </si>
  <si>
    <t>https://www.linkedin.com/in/patrick-doucet-0a9ab628</t>
  </si>
  <si>
    <t>Ordina Belgium</t>
  </si>
  <si>
    <t>SAP Project Manager</t>
  </si>
  <si>
    <t>GÃ¡lvez del RÃ­o</t>
  </si>
  <si>
    <t>https://www.linkedin.com/in/yolandagalvezdelrio</t>
  </si>
  <si>
    <t>FRED Jewelry</t>
  </si>
  <si>
    <t>Area Manager Iberia</t>
  </si>
  <si>
    <t>Gabrielle</t>
  </si>
  <si>
    <t>Henry</t>
  </si>
  <si>
    <t>https://www.linkedin.com/in/gabrielle-henry-77a2247</t>
  </si>
  <si>
    <t>Platinum Search</t>
  </si>
  <si>
    <t>Co-Founder and Joint Managing Director</t>
  </si>
  <si>
    <t>Calloway, EA</t>
  </si>
  <si>
    <t>https://www.linkedin.com/in/ann-calloway-ea-766b5b7</t>
  </si>
  <si>
    <t>ann@silverfernco.com</t>
  </si>
  <si>
    <t>Silver Fern Co Accounting</t>
  </si>
  <si>
    <t>Owner/ Accountant/ IRS Designated Enrolled Agent</t>
  </si>
  <si>
    <t>Lepage</t>
  </si>
  <si>
    <t>https://www.linkedin.com/in/lepagejennifer</t>
  </si>
  <si>
    <t>SThree</t>
  </si>
  <si>
    <t>Senior HR Business Partner Belgium, France &amp; UK</t>
  </si>
  <si>
    <t>Mattia</t>
  </si>
  <si>
    <t>Coen</t>
  </si>
  <si>
    <t>https://www.linkedin.com/in/mattiacoen</t>
  </si>
  <si>
    <t>Lavoratore Autonomo</t>
  </si>
  <si>
    <t>Retail specialist and collectibles</t>
  </si>
  <si>
    <t>Maximilian</t>
  </si>
  <si>
    <t>LÃ¼ke</t>
  </si>
  <si>
    <t>https://www.linkedin.com/in/maximilian-lueke</t>
  </si>
  <si>
    <t>Atruvia AG</t>
  </si>
  <si>
    <t>Innovation Manager</t>
  </si>
  <si>
    <t>SANDRA</t>
  </si>
  <si>
    <t>VON KEITZ</t>
  </si>
  <si>
    <t>https://www.linkedin.com/in/sandra-von-keitz-03820b5</t>
  </si>
  <si>
    <t>SANDRA VON KEITZ | EXECUTIVE SEARCH</t>
  </si>
  <si>
    <t>MANAGING DIRECTOR &amp; OWNER- CONSUMER &amp; LIFESTYLE, EMEA</t>
  </si>
  <si>
    <t>Tawny</t>
  </si>
  <si>
    <t>Davis</t>
  </si>
  <si>
    <t>https://www.linkedin.com/in/tawny-davis-44b1221</t>
  </si>
  <si>
    <t>Tawny Davis Incorporated</t>
  </si>
  <si>
    <t>Owner/Design Consultant</t>
  </si>
  <si>
    <t>Vanuxem</t>
  </si>
  <si>
    <t>https://www.linkedin.com/in/robvanuxem</t>
  </si>
  <si>
    <t>Executive Committee Member HAYS Belgium</t>
  </si>
  <si>
    <t>Van Haudenhove</t>
  </si>
  <si>
    <t>https://www.linkedin.com/in/thomas-van-haudenhove-801a5579</t>
  </si>
  <si>
    <t>Degroof Petercam</t>
  </si>
  <si>
    <t>Private Banking Relationship Manager</t>
  </si>
  <si>
    <t>Vanmulders</t>
  </si>
  <si>
    <t>https://www.linkedin.com/in/bart-vanmulders-6410067b</t>
  </si>
  <si>
    <t>Lanciani</t>
  </si>
  <si>
    <t>https://www.linkedin.com/in/paololanciani</t>
  </si>
  <si>
    <t>De Micheli Lanciani Motta - Psicologi del Lavoro</t>
  </si>
  <si>
    <t>Founding Partner</t>
  </si>
  <si>
    <t>Carlo</t>
  </si>
  <si>
    <t>Pasotti</t>
  </si>
  <si>
    <t>https://www.linkedin.com/in/carlopasotti</t>
  </si>
  <si>
    <t>CooperVision</t>
  </si>
  <si>
    <t>Marketing and Professional Services Director</t>
  </si>
  <si>
    <t>Aronowicz</t>
  </si>
  <si>
    <t>https://www.linkedin.com/in/gil-aronowicz-57b1545</t>
  </si>
  <si>
    <t>Tel-Aviv, Israel</t>
  </si>
  <si>
    <t>Freelance soft goods designer</t>
  </si>
  <si>
    <t>Willemijn</t>
  </si>
  <si>
    <t>van Dommelen</t>
  </si>
  <si>
    <t>https://www.linkedin.com/in/willemijnv</t>
  </si>
  <si>
    <t>Brain at Work EU</t>
  </si>
  <si>
    <t>Co-founder BRAIN AT WORK.EU</t>
  </si>
  <si>
    <t>https://www.linkedin.com/in/myriam-warson</t>
  </si>
  <si>
    <t>Associate Consultant</t>
  </si>
  <si>
    <t>Ugo</t>
  </si>
  <si>
    <t>Occari</t>
  </si>
  <si>
    <t>https://www.linkedin.com/in/ugo-occari-b9b63927</t>
  </si>
  <si>
    <t>Shedir Pharma linea Pet</t>
  </si>
  <si>
    <t>ISF</t>
  </si>
  <si>
    <t>Miguelle</t>
  </si>
  <si>
    <t>Remes</t>
  </si>
  <si>
    <t>https://www.linkedin.com/in/miguelleremes</t>
  </si>
  <si>
    <t>Wolf Oil Corporation</t>
  </si>
  <si>
    <t>Joe</t>
  </si>
  <si>
    <t>Curtis</t>
  </si>
  <si>
    <t>https://www.linkedin.com/in/recruitment-investor</t>
  </si>
  <si>
    <t>11 Investments</t>
  </si>
  <si>
    <t>Director &amp; Co-Founder</t>
  </si>
  <si>
    <t>Sieben</t>
  </si>
  <si>
    <t>https://www.linkedin.com/in/christel-sieben-6a447156</t>
  </si>
  <si>
    <t>t-choice</t>
  </si>
  <si>
    <t>Janique</t>
  </si>
  <si>
    <t>Restiaens</t>
  </si>
  <si>
    <t>https://www.linkedin.com/in/janiquerestiaens</t>
  </si>
  <si>
    <t>Vokans vzw</t>
  </si>
  <si>
    <t>Taelemans</t>
  </si>
  <si>
    <t>https://www.linkedin.com/in/tom-taelemans-445b325</t>
  </si>
  <si>
    <t>Crosswords bvba</t>
  </si>
  <si>
    <t>Joanne</t>
  </si>
  <si>
    <t xml:space="preserve">Hinkley MCIPD </t>
  </si>
  <si>
    <t>https://www.linkedin.com/in/joanne-hinkley-mcipd-189a7b5</t>
  </si>
  <si>
    <t>Sumo Group</t>
  </si>
  <si>
    <t>Wolfe</t>
  </si>
  <si>
    <t>https://www.linkedin.com/in/nicolegallucci</t>
  </si>
  <si>
    <t xml:space="preserve">Talent Acquisition Consulting </t>
  </si>
  <si>
    <t>de Gennaro</t>
  </si>
  <si>
    <t>https://www.linkedin.com/in/federicad</t>
  </si>
  <si>
    <t>KD Pharma Group</t>
  </si>
  <si>
    <t>VP Global Human Resources</t>
  </si>
  <si>
    <t>Gaudaen</t>
  </si>
  <si>
    <t>https://www.linkedin.com/in/jens-gaudaen-655a8a</t>
  </si>
  <si>
    <t>DHL Supply Chain</t>
  </si>
  <si>
    <t xml:space="preserve">Vice President of Business Development </t>
  </si>
  <si>
    <t>Valeria</t>
  </si>
  <si>
    <t>https://www.linkedin.com/in/valeria-pisano-67329267</t>
  </si>
  <si>
    <t>HR Director, Business Partner Shared Services EMEA</t>
  </si>
  <si>
    <t>Bonnin</t>
  </si>
  <si>
    <t>https://www.linkedin.com/in/christophebonnin</t>
  </si>
  <si>
    <t>sekkei-studio</t>
  </si>
  <si>
    <t>Head Of Creative Services</t>
  </si>
  <si>
    <t>Cristiano</t>
  </si>
  <si>
    <t>Consorte</t>
  </si>
  <si>
    <t>https://www.linkedin.com/in/cristianoconsorte</t>
  </si>
  <si>
    <t xml:space="preserve">Midmarket Customer Advisors - Presales Team EMEA South </t>
  </si>
  <si>
    <t>Joel</t>
  </si>
  <si>
    <t>Holford</t>
  </si>
  <si>
    <t>https://www.linkedin.com/in/joel-holford-33b9709a</t>
  </si>
  <si>
    <t>Stanton Parker | Search &amp; Recruitment</t>
  </si>
  <si>
    <t>Research Consultant</t>
  </si>
  <si>
    <t>Gybels</t>
  </si>
  <si>
    <t>https://www.linkedin.com/in/nicolegybels</t>
  </si>
  <si>
    <t>Nicole Gybels</t>
  </si>
  <si>
    <t>https://www.linkedin.com/in/joris-thys-49265626</t>
  </si>
  <si>
    <t>Wholesale &amp; Logistics</t>
  </si>
  <si>
    <t>Customer Experience Manager Belux</t>
  </si>
  <si>
    <t>FALCY</t>
  </si>
  <si>
    <t>https://www.linkedin.com/in/thomasfalcy</t>
  </si>
  <si>
    <t>Sales Director -EMEA Distributors &amp; Global TR</t>
  </si>
  <si>
    <t>https://www.linkedin.com/in/jacobsheidi</t>
  </si>
  <si>
    <t>Service Delivery Partner Co-Creation</t>
  </si>
  <si>
    <t>Dallemagne</t>
  </si>
  <si>
    <t>https://www.linkedin.com/in/laura-dallemagne</t>
  </si>
  <si>
    <t>Dexcom</t>
  </si>
  <si>
    <t>Mazereel</t>
  </si>
  <si>
    <t>https://www.linkedin.com/in/brunomazereel</t>
  </si>
  <si>
    <t>open to work</t>
  </si>
  <si>
    <t>let's discuss</t>
  </si>
  <si>
    <t>Leah</t>
  </si>
  <si>
    <t>Ineson</t>
  </si>
  <si>
    <t>https://www.linkedin.com/in/leah-ineson-11420a5b</t>
  </si>
  <si>
    <t>Caterer.com</t>
  </si>
  <si>
    <t>Schmitz</t>
  </si>
  <si>
    <t>https://www.linkedin.com/in/alexandra-schmitz-6050b788</t>
  </si>
  <si>
    <t>RETAILAngels</t>
  </si>
  <si>
    <t>Natens</t>
  </si>
  <si>
    <t>https://www.linkedin.com/in/ernst-natens</t>
  </si>
  <si>
    <t>Servier</t>
  </si>
  <si>
    <t>Marie-Laurence</t>
  </si>
  <si>
    <t>StÃ©vigny</t>
  </si>
  <si>
    <t>https://www.linkedin.com/in/marie-laurence-st%C3%A9vigny</t>
  </si>
  <si>
    <t>LN24</t>
  </si>
  <si>
    <t>Chroniqueuse</t>
  </si>
  <si>
    <t>de Langle</t>
  </si>
  <si>
    <t>https://www.linkedin.com/in/alexisdelangle</t>
  </si>
  <si>
    <t>NATO</t>
  </si>
  <si>
    <t>HR Case Manager</t>
  </si>
  <si>
    <t>Murat Erdem</t>
  </si>
  <si>
    <t>Karadut</t>
  </si>
  <si>
    <t>https://www.linkedin.com/in/murat-erdem-karadut-ba05a146</t>
  </si>
  <si>
    <t>Okul Sepeti Pazarlama A.Åž.</t>
  </si>
  <si>
    <t>Corporate Sales Manager</t>
  </si>
  <si>
    <t>Parkhomenko</t>
  </si>
  <si>
    <t>https://www.linkedin.com/in/anna-parkhomenko-08bb542</t>
  </si>
  <si>
    <t>DHR Global</t>
  </si>
  <si>
    <t>Recruitment Executive</t>
  </si>
  <si>
    <t>Spriet</t>
  </si>
  <si>
    <t>https://www.linkedin.com/in/jeroenspriet</t>
  </si>
  <si>
    <t>Concept-LAB.be</t>
  </si>
  <si>
    <t>Usman</t>
  </si>
  <si>
    <t>Sharif</t>
  </si>
  <si>
    <t>https://www.linkedin.com/in/usman-sharif-648aa47</t>
  </si>
  <si>
    <t>Telenor</t>
  </si>
  <si>
    <t xml:space="preserve">Senior Manager Marketing Media Strategy &amp; Activation </t>
  </si>
  <si>
    <t>https://www.linkedin.com/in/martinevanacker</t>
  </si>
  <si>
    <t>Creative Business by Iles</t>
  </si>
  <si>
    <t>Strategic &amp; Commercial Business Coach for start ups</t>
  </si>
  <si>
    <t>Van Geite</t>
  </si>
  <si>
    <t>https://www.linkedin.com/in/svangeite</t>
  </si>
  <si>
    <t>Eurofins Digital Testing</t>
  </si>
  <si>
    <t>Ida</t>
  </si>
  <si>
    <t>Koivisto</t>
  </si>
  <si>
    <t>https://www.linkedin.com/in/idakoivisto</t>
  </si>
  <si>
    <t>Mirka</t>
  </si>
  <si>
    <t>Project Manager New Technologies (textiles)</t>
  </si>
  <si>
    <t>https://www.linkedin.com/in/lisbethpeeters</t>
  </si>
  <si>
    <t>Lisbeth Peeters Coaching</t>
  </si>
  <si>
    <t>Professional Certified Coach &amp; Trainer</t>
  </si>
  <si>
    <t>Kroeb</t>
  </si>
  <si>
    <t>https://www.linkedin.com/in/joost-kroeb-9092932b</t>
  </si>
  <si>
    <t>Vitamin Well Group</t>
  </si>
  <si>
    <t>Director Distributor Markets</t>
  </si>
  <si>
    <t>Jean NoÃ«l</t>
  </si>
  <si>
    <t>DEBEHOGNE</t>
  </si>
  <si>
    <t>https://www.linkedin.com/in/jean-no%C3%ABl-debehogne-a8b08556</t>
  </si>
  <si>
    <t>FRSO asbl</t>
  </si>
  <si>
    <t>Directeur ExÃ©cutif</t>
  </si>
  <si>
    <t>Brigitta</t>
  </si>
  <si>
    <t>https://www.linkedin.com/in/chantal-brigitta-35620a2</t>
  </si>
  <si>
    <t>Betty Barclay GmbH &amp; Co. KG</t>
  </si>
  <si>
    <t xml:space="preserve">Sales Manager Betty Barclay Belux </t>
  </si>
  <si>
    <t>Van Aeken</t>
  </si>
  <si>
    <t>https://www.linkedin.com/in/patrick-van-aeken-9947966</t>
  </si>
  <si>
    <t>Working with Revolv, NCOI, Humind, and others... and EMS professor</t>
  </si>
  <si>
    <t>Self employed trainer/coach/facilitator</t>
  </si>
  <si>
    <t>MG</t>
  </si>
  <si>
    <t>https://www.linkedin.com/in/sophie-mg-8859a951</t>
  </si>
  <si>
    <t>Quantum Healing Wellness from Within</t>
  </si>
  <si>
    <t>Netwerken</t>
  </si>
  <si>
    <t>https://www.linkedin.com/in/anne-sophie-masson-47075a20</t>
  </si>
  <si>
    <t>Parfums Christian Dior</t>
  </si>
  <si>
    <t>Head of Key Account Management Benelux</t>
  </si>
  <si>
    <t>https://www.linkedin.com/in/jochen-stevens-a693652a</t>
  </si>
  <si>
    <t>Starterslabo Antwerpen</t>
  </si>
  <si>
    <t>Magrotti</t>
  </si>
  <si>
    <t>https://www.linkedin.com/in/marianna-magrotti-b455a363</t>
  </si>
  <si>
    <t>Gabel - Industria Tessile Spa</t>
  </si>
  <si>
    <t>Designer tessuti / illustratore - consulente</t>
  </si>
  <si>
    <t>Daniele</t>
  </si>
  <si>
    <t>Trisolini</t>
  </si>
  <si>
    <t>https://www.linkedin.com/in/daniele-trisolini-0297246b</t>
  </si>
  <si>
    <t>Salomon</t>
  </si>
  <si>
    <t>Retail Store Manager</t>
  </si>
  <si>
    <t>Ninon</t>
  </si>
  <si>
    <t>https://www.linkedin.com/in/ninon-verhaeghe-19a82880</t>
  </si>
  <si>
    <t>Ninon Verhaeghe Advocaat</t>
  </si>
  <si>
    <t>Advocate</t>
  </si>
  <si>
    <t>Connect2Work</t>
  </si>
  <si>
    <t>Mentoring naar werk</t>
  </si>
  <si>
    <t>https://www.linkedin.com/in/connect2work-mentoring-naar-werk-32672a64</t>
  </si>
  <si>
    <t>Connect2Work - Mentoring naar werk</t>
  </si>
  <si>
    <t>Meredith</t>
  </si>
  <si>
    <t>Smith</t>
  </si>
  <si>
    <t>https://www.linkedin.com/in/meredith-smith-london</t>
  </si>
  <si>
    <t>Consulting by Kantar</t>
  </si>
  <si>
    <t>Director, Futures &amp; Innovation EMEA</t>
  </si>
  <si>
    <t>Gaynor</t>
  </si>
  <si>
    <t>Blackburn</t>
  </si>
  <si>
    <t>https://www.linkedin.com/in/gaynor-blackburn-11144ab0</t>
  </si>
  <si>
    <t>CIPS - The Chartered Institute of Procurement &amp; Supply</t>
  </si>
  <si>
    <t xml:space="preserve">Group Head of Customer Service and Experience </t>
  </si>
  <si>
    <t>https://www.linkedin.com/in/xavierbourgois</t>
  </si>
  <si>
    <t>Renson group</t>
  </si>
  <si>
    <t>van den Bergh</t>
  </si>
  <si>
    <t>https://www.linkedin.com/in/chrisvandenbergh</t>
  </si>
  <si>
    <t>Corpus Sana bvba</t>
  </si>
  <si>
    <t>Verbraecken</t>
  </si>
  <si>
    <t>https://www.linkedin.com/in/jimmy-verbraecken-80213745</t>
  </si>
  <si>
    <t>DK Company</t>
  </si>
  <si>
    <t>Sales Manager Belgium &amp; Luxembourg for Blend, Casual Friday and FQ1924</t>
  </si>
  <si>
    <t>Beutels</t>
  </si>
  <si>
    <t>https://www.linkedin.com/in/birgit-beutels-ba34061</t>
  </si>
  <si>
    <t>Research Assistant - Executive search</t>
  </si>
  <si>
    <t>Van Woinsel</t>
  </si>
  <si>
    <t>https://www.linkedin.com/in/bartvanwoinsel</t>
  </si>
  <si>
    <t>Freelance HR Consultant - Certified Stress &amp; Burnoutcoach - Loopbaancoach - Lead Assessor</t>
  </si>
  <si>
    <t>Embisa</t>
  </si>
  <si>
    <t>M'Peti</t>
  </si>
  <si>
    <t>https://www.linkedin.com/in/embisa-mpeti</t>
  </si>
  <si>
    <t>SevenSprings Technology AG</t>
  </si>
  <si>
    <t>Harold</t>
  </si>
  <si>
    <t>Bertolo</t>
  </si>
  <si>
    <t>https://www.linkedin.com/in/harold-bertolo-a06b112</t>
  </si>
  <si>
    <t>Stream Software</t>
  </si>
  <si>
    <t>Cogbill</t>
  </si>
  <si>
    <t>https://www.linkedin.com/in/emma-cogbill-0884129</t>
  </si>
  <si>
    <t>unybrands</t>
  </si>
  <si>
    <t xml:space="preserve">Director of Talent </t>
  </si>
  <si>
    <t>Dewaegenaere</t>
  </si>
  <si>
    <t>https://www.linkedin.com/in/ingedewaegenaere</t>
  </si>
  <si>
    <t>AZ Klina</t>
  </si>
  <si>
    <t>StagecoÃ¶rdinator</t>
  </si>
  <si>
    <t>Fossaert</t>
  </si>
  <si>
    <t>https://www.linkedin.com/in/pascal-fossaert-b29400</t>
  </si>
  <si>
    <t>Sterckx Media</t>
  </si>
  <si>
    <t>Strategisch partner</t>
  </si>
  <si>
    <t>https://www.linkedin.com/in/andejonghe</t>
  </si>
  <si>
    <t>Holgersson &amp; ITrecruitmentBulgaria</t>
  </si>
  <si>
    <t>Genar</t>
  </si>
  <si>
    <t>https://www.linkedin.com/in/dirk-genar-1246a4ab</t>
  </si>
  <si>
    <t>Belgian Defence</t>
  </si>
  <si>
    <t>Preventieadviseur</t>
  </si>
  <si>
    <t>Bossuyt</t>
  </si>
  <si>
    <t>https://www.linkedin.com/in/arjen-bossuyt</t>
  </si>
  <si>
    <t>Solina</t>
  </si>
  <si>
    <t>Group IT Infrastructure Engineer</t>
  </si>
  <si>
    <t>Flahaut</t>
  </si>
  <si>
    <t>https://www.linkedin.com/in/nathalie-flahaut-b09aa381</t>
  </si>
  <si>
    <t>Embuild - The Belgian Construction Association</t>
  </si>
  <si>
    <t>https://www.linkedin.com/in/marcorudi</t>
  </si>
  <si>
    <t xml:space="preserve">Sr HR Director EMEA (The North Face-Altra-VF Emerging Markets-Employee Engagement &amp; HR Analytics) </t>
  </si>
  <si>
    <t>Wolfgang</t>
  </si>
  <si>
    <t>Freuer</t>
  </si>
  <si>
    <t>https://www.linkedin.com/in/wolfgang-freuer-5504b12</t>
  </si>
  <si>
    <t>wf global</t>
  </si>
  <si>
    <t>Luis</t>
  </si>
  <si>
    <t>de Vera</t>
  </si>
  <si>
    <t>https://www.linkedin.com/in/luisdevera</t>
  </si>
  <si>
    <t>ITURRI</t>
  </si>
  <si>
    <t>SOURCING MANAGER FOOTWEAR</t>
  </si>
  <si>
    <t>Chevalier</t>
  </si>
  <si>
    <t>https://www.linkedin.com/in/pierre-chevalier-755b46aa</t>
  </si>
  <si>
    <t>HEINEKEN</t>
  </si>
  <si>
    <t>Commercial CHR - France Boissons</t>
  </si>
  <si>
    <t>Flavia</t>
  </si>
  <si>
    <t>Longhi</t>
  </si>
  <si>
    <t>https://www.linkedin.com/in/flavialonghi</t>
  </si>
  <si>
    <t>flavialonghi@yahoo.it</t>
  </si>
  <si>
    <t>Fincantieri Polo Infrastrutture</t>
  </si>
  <si>
    <t>Communications Manager</t>
  </si>
  <si>
    <t>Vandenabeele</t>
  </si>
  <si>
    <t>https://www.linkedin.com/in/katrien-vandenabeele-93654a3</t>
  </si>
  <si>
    <t>Safran</t>
  </si>
  <si>
    <t>âœ”Eric</t>
  </si>
  <si>
    <t>https://www.linkedin.com/in/ericvancamp</t>
  </si>
  <si>
    <t>Human Resources Busines Partner Protection dept - Change Manager - Learning &amp; Development</t>
  </si>
  <si>
    <t>Toomey</t>
  </si>
  <si>
    <t>https://www.linkedin.com/in/philip-t-0b90976</t>
  </si>
  <si>
    <t>AQA</t>
  </si>
  <si>
    <t>Marketing Consultant</t>
  </si>
  <si>
    <t>TrÃ©signie</t>
  </si>
  <si>
    <t>https://www.linkedin.com/in/stephan-tr%C3%A9signie-909b4176</t>
  </si>
  <si>
    <t>RetraitÃ© a la recherche d un emploi mi temps</t>
  </si>
  <si>
    <t>Elisa Servais,</t>
  </si>
  <si>
    <t>PhD</t>
  </si>
  <si>
    <t>https://www.linkedin.com/in/elisa-servais-phd-1281a021</t>
  </si>
  <si>
    <t>Retail design expert/ consultant/ lecturer</t>
  </si>
  <si>
    <t>Maris</t>
  </si>
  <si>
    <t>Opelts</t>
  </si>
  <si>
    <t>https://www.linkedin.com/in/marisopelts</t>
  </si>
  <si>
    <t>Ingka Centres</t>
  </si>
  <si>
    <t>Global Employer Brand Manager (EVP Leader)</t>
  </si>
  <si>
    <t>Christa</t>
  </si>
  <si>
    <t>Olieman</t>
  </si>
  <si>
    <t>https://www.linkedin.com/in/christaolieman</t>
  </si>
  <si>
    <t>Mourik BelgiÃ«</t>
  </si>
  <si>
    <t>https://www.linkedin.com/in/ine-callens-75231825</t>
  </si>
  <si>
    <t xml:space="preserve">Teamleader </t>
  </si>
  <si>
    <t>Weyns</t>
  </si>
  <si>
    <t>https://www.linkedin.com/in/philip-weyns-8279682</t>
  </si>
  <si>
    <t>CarrÃ©e Biebuyck &amp; Partners executive search</t>
  </si>
  <si>
    <t>Peelman</t>
  </si>
  <si>
    <t>https://www.linkedin.com/in/sarahpeelman</t>
  </si>
  <si>
    <t>Payroll Officer</t>
  </si>
  <si>
    <t>Leemans</t>
  </si>
  <si>
    <t>https://www.linkedin.com/in/koenleemanss</t>
  </si>
  <si>
    <t>Algemeen Stedelijk Ziekenhuis</t>
  </si>
  <si>
    <t>https://www.linkedin.com/in/christel-maes-02347b34</t>
  </si>
  <si>
    <t>Sibelco Group</t>
  </si>
  <si>
    <t>Boriau</t>
  </si>
  <si>
    <t>https://www.linkedin.com/in/dimitri-boriau-5b011b68</t>
  </si>
  <si>
    <t>E-Consulting BV</t>
  </si>
  <si>
    <t>Installatietechnicus Airco en Ventilatie</t>
  </si>
  <si>
    <t>Euri</t>
  </si>
  <si>
    <t>NÃ¡cher</t>
  </si>
  <si>
    <t>https://www.linkedin.com/in/eurinacher</t>
  </si>
  <si>
    <t>Valoffice Proyectos y Mobiliario</t>
  </si>
  <si>
    <t>DirecciÃ³n</t>
  </si>
  <si>
    <t>Jean-Yves</t>
  </si>
  <si>
    <t>Tussy</t>
  </si>
  <si>
    <t>https://www.linkedin.com/in/jean-yves-tussy-9717017</t>
  </si>
  <si>
    <t>Gardner Aerospace France</t>
  </si>
  <si>
    <t>BARBARA</t>
  </si>
  <si>
    <t>MARTIN-ACEÃ‘A</t>
  </si>
  <si>
    <t>https://www.linkedin.com/in/barbara-martin-ace%C3%B1a-53617b2a</t>
  </si>
  <si>
    <t>Sandoz</t>
  </si>
  <si>
    <t>P&amp;O Operations Lead Iberia</t>
  </si>
  <si>
    <t>https://www.linkedin.com/in/franciscools</t>
  </si>
  <si>
    <t>Perfect Moose</t>
  </si>
  <si>
    <t>Process Manager</t>
  </si>
  <si>
    <t>Selleslagh</t>
  </si>
  <si>
    <t>https://www.linkedin.com/in/sarah-selleslagh-86715a23</t>
  </si>
  <si>
    <t>Solix Academy</t>
  </si>
  <si>
    <t>Founder | Owner</t>
  </si>
  <si>
    <t>https://www.linkedin.com/in/sofieguns</t>
  </si>
  <si>
    <t>UC Leuven-Limburg</t>
  </si>
  <si>
    <t>Insights Discovery Practitioner</t>
  </si>
  <si>
    <t>Debisschop</t>
  </si>
  <si>
    <t>https://www.linkedin.com/in/marcdebisschop</t>
  </si>
  <si>
    <t>TaPasCity</t>
  </si>
  <si>
    <t>Initiator / Jester</t>
  </si>
  <si>
    <t>Stefano W.</t>
  </si>
  <si>
    <t>Greco</t>
  </si>
  <si>
    <t>https://www.linkedin.com/in/stefano-w-greco-b81a4a3</t>
  </si>
  <si>
    <t xml:space="preserve">SKUGGA Technology </t>
  </si>
  <si>
    <t>Advisory Board</t>
  </si>
  <si>
    <t>De Klerck</t>
  </si>
  <si>
    <t>https://www.linkedin.com/in/nele-de-klerck-60862418</t>
  </si>
  <si>
    <t>Vzw centrummanagement Sint-nNiklaas</t>
  </si>
  <si>
    <t>Centrummanager</t>
  </si>
  <si>
    <t>yasemin</t>
  </si>
  <si>
    <t>gÃ¶rgeÃ§</t>
  </si>
  <si>
    <t>https://www.linkedin.com/in/yasemin-g%C3%B6rge%C3%A7-b0914124</t>
  </si>
  <si>
    <t>G-Star RAW</t>
  </si>
  <si>
    <t>Campaign &amp; GTM Lead</t>
  </si>
  <si>
    <t>Dorine</t>
  </si>
  <si>
    <t>Hautekiet</t>
  </si>
  <si>
    <t>https://www.linkedin.com/in/dorinehautekiet</t>
  </si>
  <si>
    <t>RiseSmart Belgium - a Randstad company</t>
  </si>
  <si>
    <t>Business Development Partner</t>
  </si>
  <si>
    <t>https://www.linkedin.com/in/sam-deferm-911b03a2</t>
  </si>
  <si>
    <t>S-Works</t>
  </si>
  <si>
    <t>Symoens</t>
  </si>
  <si>
    <t>https://www.linkedin.com/in/eveline-symoens-66440361</t>
  </si>
  <si>
    <t>Wilfried</t>
  </si>
  <si>
    <t>Wolthuis</t>
  </si>
  <si>
    <t>https://www.linkedin.com/in/wilfried-wolthuis-5b20993</t>
  </si>
  <si>
    <t>Timberland</t>
  </si>
  <si>
    <t>Gerbino</t>
  </si>
  <si>
    <t>https://www.linkedin.com/in/guido-gerbino-a6a99a5b</t>
  </si>
  <si>
    <t>Audit manager</t>
  </si>
  <si>
    <t>van den  Broeck</t>
  </si>
  <si>
    <t>https://www.linkedin.com/in/anvandenbroeck1</t>
  </si>
  <si>
    <t>Magda ICT Recruitment</t>
  </si>
  <si>
    <t>Senior Recruitment Specialist</t>
  </si>
  <si>
    <t>Melis</t>
  </si>
  <si>
    <t>https://www.linkedin.com/in/toon-m-7337b1a3</t>
  </si>
  <si>
    <t>Belgische Federale Overheidsdiensten</t>
  </si>
  <si>
    <t>Business Analyst</t>
  </si>
  <si>
    <t>Ahsan</t>
  </si>
  <si>
    <t>Ijaz</t>
  </si>
  <si>
    <t>https://www.linkedin.com/in/ahsan-ijaz-0b453042</t>
  </si>
  <si>
    <t>Anisan Fashion Ltd.</t>
  </si>
  <si>
    <t>Cem</t>
  </si>
  <si>
    <t>Ã–zer</t>
  </si>
  <si>
    <t>https://www.linkedin.com/in/cemozer7</t>
  </si>
  <si>
    <t>URBN (Urban Outfitters, Anthropologie Group, Free People &amp; Nuuly)</t>
  </si>
  <si>
    <t>Senior Director of Sourcing</t>
  </si>
  <si>
    <t>Diego</t>
  </si>
  <si>
    <t>Ricchiardi</t>
  </si>
  <si>
    <t>https://www.linkedin.com/in/diegoricchiardi</t>
  </si>
  <si>
    <t>Head of Digital Channels</t>
  </si>
  <si>
    <t>https://www.linkedin.com/in/hans-stevens</t>
  </si>
  <si>
    <t>FP&amp;A Director - EMEA Packs (Eastpak, Kipling, JanSport)</t>
  </si>
  <si>
    <t>https://www.linkedin.com/in/yonivangucht</t>
  </si>
  <si>
    <t>Senior Manager Global Product Development</t>
  </si>
  <si>
    <t>https://www.linkedin.com/in/lesley-henderickx-3517715a</t>
  </si>
  <si>
    <t>PostNL BelgiÃ«</t>
  </si>
  <si>
    <t>Directieassistente</t>
  </si>
  <si>
    <t>Robby</t>
  </si>
  <si>
    <t>Geybels</t>
  </si>
  <si>
    <t>https://www.linkedin.com/in/robbygeybels</t>
  </si>
  <si>
    <t>Dickytall &amp; Sons</t>
  </si>
  <si>
    <t>Partner &amp; Digital Innovation Consultant</t>
  </si>
  <si>
    <t>Aleksandra Ola</t>
  </si>
  <si>
    <t>Piechota ðŸ’Ž</t>
  </si>
  <si>
    <t>https://www.linkedin.com/in/aleksandra-ola-piechota-%F0%9F%92%8E-b7503156</t>
  </si>
  <si>
    <t>Caissa Executive</t>
  </si>
  <si>
    <t>Senior Partner Executive Search | Team Lead | Tech &amp; Business - Majar Group</t>
  </si>
  <si>
    <t>https://www.linkedin.com/in/sandradewitte</t>
  </si>
  <si>
    <t>KEY-TEC BV</t>
  </si>
  <si>
    <t>Huybrechts</t>
  </si>
  <si>
    <t>https://www.linkedin.com/in/martine-huybrechts-73938b4</t>
  </si>
  <si>
    <t>Skills in Action</t>
  </si>
  <si>
    <t>Chamberlain</t>
  </si>
  <si>
    <t>https://www.linkedin.com/in/chamboc</t>
  </si>
  <si>
    <t>Freelance, self-employed</t>
  </si>
  <si>
    <t>Freelance Designer</t>
  </si>
  <si>
    <t>Beaumont</t>
  </si>
  <si>
    <t>https://www.linkedin.com/in/liesbethbeaumont</t>
  </si>
  <si>
    <t>Development Consultant</t>
  </si>
  <si>
    <t>https://www.linkedin.com/in/veerle-renier</t>
  </si>
  <si>
    <t xml:space="preserve">emino </t>
  </si>
  <si>
    <t>CoÃ¶rdinator Leren &amp; Ontwikkelen</t>
  </si>
  <si>
    <t>Marchetti</t>
  </si>
  <si>
    <t>https://www.linkedin.com/in/sara-marchetti-555b3b25</t>
  </si>
  <si>
    <t>Smartbox Group</t>
  </si>
  <si>
    <t>Annelien</t>
  </si>
  <si>
    <t>https://www.linkedin.com/in/annelien-tielens-54651883</t>
  </si>
  <si>
    <t>Bellinck</t>
  </si>
  <si>
    <t>https://www.linkedin.com/in/fran-bellinck-abb998a2</t>
  </si>
  <si>
    <t>Expert Regie Loopbaanbegeleiding</t>
  </si>
  <si>
    <t>jan</t>
  </si>
  <si>
    <t>gevers</t>
  </si>
  <si>
    <t>https://www.linkedin.com/in/jan-gevers-7153369</t>
  </si>
  <si>
    <t>Change agent</t>
  </si>
  <si>
    <t>https://www.linkedin.com/in/ellen-pensaert</t>
  </si>
  <si>
    <t>Furbo Legal - divisie van Furbo bv</t>
  </si>
  <si>
    <t>Chief Legal Officer, Owner Furbo Group</t>
  </si>
  <si>
    <t>Tummeleer</t>
  </si>
  <si>
    <t>https://www.linkedin.com/in/stevetummeleer</t>
  </si>
  <si>
    <t>Dockers by Gerli - Safety Shoes</t>
  </si>
  <si>
    <t>Pinkham</t>
  </si>
  <si>
    <t>https://www.linkedin.com/in/matt-pinkham</t>
  </si>
  <si>
    <t>Salesforce</t>
  </si>
  <si>
    <t>Lead Solution Engineer</t>
  </si>
  <si>
    <t>https://www.linkedin.com/in/elkehoremans</t>
  </si>
  <si>
    <t>Talententelers</t>
  </si>
  <si>
    <t>Organisatieadviseur - mentoring / diversiteit &amp; inclusie / corporate communicatie</t>
  </si>
  <si>
    <t>Van Koninckxloo</t>
  </si>
  <si>
    <t>https://www.linkedin.com/in/oliviervankoninckxloo</t>
  </si>
  <si>
    <t>CMA CGM</t>
  </si>
  <si>
    <t>Vice President Human Resources Shipping Division</t>
  </si>
  <si>
    <t>Deben</t>
  </si>
  <si>
    <t>https://www.linkedin.com/in/hrmconsultancy</t>
  </si>
  <si>
    <t>Author: "Van Leidinggevende naar Leider- Machiavelli op de werkvloer"</t>
  </si>
  <si>
    <t>Serrallonga Arques</t>
  </si>
  <si>
    <t>https://www.linkedin.com/in/anna-serrallonga-arques</t>
  </si>
  <si>
    <t>Manager Asset Data Network</t>
  </si>
  <si>
    <t>Megan</t>
  </si>
  <si>
    <t>Hayden</t>
  </si>
  <si>
    <t>https://www.linkedin.com/in/meganhaydenmvh</t>
  </si>
  <si>
    <t>MVH Recruitment</t>
  </si>
  <si>
    <t>Headhunter</t>
  </si>
  <si>
    <t>van Delft</t>
  </si>
  <si>
    <t>https://www.linkedin.com/in/julie-van-delft-10912720</t>
  </si>
  <si>
    <t>PALAIS DES THÃ‰S</t>
  </si>
  <si>
    <t>Retail Manager - Palais des ThÃ©s / Vlaanderen</t>
  </si>
  <si>
    <t>Tiziana Maria Francesca</t>
  </si>
  <si>
    <t>Ferrario</t>
  </si>
  <si>
    <t>https://www.linkedin.com/in/tiziana-maria-francesca-ferrario-65761528</t>
  </si>
  <si>
    <t>Gruppo Koelliker</t>
  </si>
  <si>
    <t>Manuel Rodriguez</t>
  </si>
  <si>
    <t>Alvarez</t>
  </si>
  <si>
    <t>https://www.linkedin.com/in/manuel-rodriguez-a-0b0a8a43</t>
  </si>
  <si>
    <t>SIG Benelux</t>
  </si>
  <si>
    <t>Verkoopbinnendienst</t>
  </si>
  <si>
    <t>Jeremy</t>
  </si>
  <si>
    <t>https://www.linkedin.com/in/jeremy-genar-600191a3</t>
  </si>
  <si>
    <t>Kono</t>
  </si>
  <si>
    <t>Trabazo Molins</t>
  </si>
  <si>
    <t>https://www.linkedin.com/in/mtrabazo</t>
  </si>
  <si>
    <t>gisela</t>
  </si>
  <si>
    <t>Head of Operations</t>
  </si>
  <si>
    <t>Straforini</t>
  </si>
  <si>
    <t>https://www.linkedin.com/in/stefano-straforini-08588b20</t>
  </si>
  <si>
    <t>LayLine Management SAS</t>
  </si>
  <si>
    <t>Claus Hilarius</t>
  </si>
  <si>
    <t>https://www.linkedin.com/in/hilarius71</t>
  </si>
  <si>
    <t>caco@live.dk</t>
  </si>
  <si>
    <t>Munro Footwear Group</t>
  </si>
  <si>
    <t>Chief Sales Officer</t>
  </si>
  <si>
    <t>Binon</t>
  </si>
  <si>
    <t>https://www.linkedin.com/in/julie-binon-b602331</t>
  </si>
  <si>
    <t>Monard Law</t>
  </si>
  <si>
    <t>https://www.linkedin.com/in/isabelle-lambrechts-67384b57</t>
  </si>
  <si>
    <t>Dynapps | Experts in Odoo</t>
  </si>
  <si>
    <t>kenny</t>
  </si>
  <si>
    <t>verwimp</t>
  </si>
  <si>
    <t>https://www.linkedin.com/in/kenny-verwimp-43bb123b</t>
  </si>
  <si>
    <t>Retail Cash Allocator</t>
  </si>
  <si>
    <t>Sergio</t>
  </si>
  <si>
    <t>Caredda</t>
  </si>
  <si>
    <t>https://www.linkedin.com/in/sergiocaredda</t>
  </si>
  <si>
    <t>Senior HR Director Global Functions</t>
  </si>
  <si>
    <t>https://www.linkedin.com/in/anthony-ward-3a931436</t>
  </si>
  <si>
    <t>Bravado International Group</t>
  </si>
  <si>
    <t>Vice President Retail Sales &amp; Licensing</t>
  </si>
  <si>
    <t>Dan</t>
  </si>
  <si>
    <t>Gunner</t>
  </si>
  <si>
    <t>https://www.linkedin.com/in/dangunner</t>
  </si>
  <si>
    <t>RSA Conference</t>
  </si>
  <si>
    <t>Head Of Recruitment (via Join Talent)</t>
  </si>
  <si>
    <t>Cates</t>
  </si>
  <si>
    <t>https://www.linkedin.com/in/alexis-cates-01729189</t>
  </si>
  <si>
    <t>Altares Dun &amp; Bradstreet Belgium</t>
  </si>
  <si>
    <t>Senior Sales Executive Care</t>
  </si>
  <si>
    <t>Butzke</t>
  </si>
  <si>
    <t>https://www.linkedin.com/in/martin-butzke-58357861</t>
  </si>
  <si>
    <t>Fahrakademie Nilges</t>
  </si>
  <si>
    <t>Fahrlehrer B/BE</t>
  </si>
  <si>
    <t>leong</t>
  </si>
  <si>
    <t>https://www.linkedin.com/in/edward-backpack-sports-bag-outdoor-bicycle-gear-bag</t>
  </si>
  <si>
    <t>qzhcbag@gmail.com</t>
  </si>
  <si>
    <t>Quanzhou New Style Bags Company Limited</t>
  </si>
  <si>
    <t>Gardner Martin</t>
  </si>
  <si>
    <t>https://www.linkedin.com/in/tinamartin2</t>
  </si>
  <si>
    <t>BigCommerce</t>
  </si>
  <si>
    <t>Senior Director, People</t>
  </si>
  <si>
    <t>Melanie</t>
  </si>
  <si>
    <t>https://www.linkedin.com/in/melanie-calle-0a70058a</t>
  </si>
  <si>
    <t>https://www.linkedin.com/in/dominique-desmet-ba83a286</t>
  </si>
  <si>
    <t>Trade Marketing Representative</t>
  </si>
  <si>
    <t>https://www.linkedin.com/in/bianca-ceulemans-32a75960</t>
  </si>
  <si>
    <t>HunkemÃ¶ller International BV</t>
  </si>
  <si>
    <t>Platevoet</t>
  </si>
  <si>
    <t>https://www.linkedin.com/in/evaplatevoet</t>
  </si>
  <si>
    <t>RITCS School of Arts</t>
  </si>
  <si>
    <t>Gastprofessor HR</t>
  </si>
  <si>
    <t>https://www.linkedin.com/in/jo-verbruggen</t>
  </si>
  <si>
    <t>Proud MetiSelect Ambassadrice</t>
  </si>
  <si>
    <t>https://www.linkedin.com/in/karien-engelen-1a75224</t>
  </si>
  <si>
    <t xml:space="preserve">Recruiters for hire  </t>
  </si>
  <si>
    <t>HR-functies</t>
  </si>
  <si>
    <t>https://www.linkedin.com/in/an-sofie-maes-49656162</t>
  </si>
  <si>
    <t>Sonova Group</t>
  </si>
  <si>
    <t>Brand Manager @ Sonova Retail Germany</t>
  </si>
  <si>
    <t>Van Oosterwijck</t>
  </si>
  <si>
    <t>https://www.linkedin.com/in/dirkvanoosterwijck</t>
  </si>
  <si>
    <t>University of Brussels</t>
  </si>
  <si>
    <t>Expert Class- Sportmanagement</t>
  </si>
  <si>
    <t>Carlo Alberto</t>
  </si>
  <si>
    <t>Tinelli</t>
  </si>
  <si>
    <t>https://www.linkedin.com/in/carloalbertotinelli</t>
  </si>
  <si>
    <t>Slam Jam</t>
  </si>
  <si>
    <t>Marketing &amp; Creative Director</t>
  </si>
  <si>
    <t>Bleyens</t>
  </si>
  <si>
    <t>https://www.linkedin.com/in/peter-bleyens-0a04439a</t>
  </si>
  <si>
    <t>Cirillo</t>
  </si>
  <si>
    <t>https://www.linkedin.com/in/claudiacirillo</t>
  </si>
  <si>
    <t xml:space="preserve">Pineider 1774 </t>
  </si>
  <si>
    <t>Head of Marketing and Communication</t>
  </si>
  <si>
    <t>Fasoli</t>
  </si>
  <si>
    <t>https://www.linkedin.com/in/sandrina-fasoli-48821697</t>
  </si>
  <si>
    <t>Bellerose</t>
  </si>
  <si>
    <t>Fashion designer</t>
  </si>
  <si>
    <t>https://www.linkedin.com/in/petradenruyter</t>
  </si>
  <si>
    <t>Liantis</t>
  </si>
  <si>
    <t>Belova</t>
  </si>
  <si>
    <t>https://www.linkedin.com/in/olgabelova</t>
  </si>
  <si>
    <t>METRO AG</t>
  </si>
  <si>
    <t>Allison</t>
  </si>
  <si>
    <t>https://www.linkedin.com/in/sophie-allison-662800b</t>
  </si>
  <si>
    <t>Bark.com</t>
  </si>
  <si>
    <t>Mirko</t>
  </si>
  <si>
    <t>Anastasi</t>
  </si>
  <si>
    <t>https://www.linkedin.com/in/mirko-anastasi-756b4b11</t>
  </si>
  <si>
    <t>Sr Retail Manager EMEA</t>
  </si>
  <si>
    <t>Amaury</t>
  </si>
  <si>
    <t>Speckstadt</t>
  </si>
  <si>
    <t>https://www.linkedin.com/in/aspeckstadt</t>
  </si>
  <si>
    <t>Retail Formats Deployment Manager</t>
  </si>
  <si>
    <t>Antonio</t>
  </si>
  <si>
    <t>Papa</t>
  </si>
  <si>
    <t>https://www.linkedin.com/in/antonio-papa-a10a5514</t>
  </si>
  <si>
    <t>Take-Two Interactive</t>
  </si>
  <si>
    <t xml:space="preserve">Snr Global Talent Partner </t>
  </si>
  <si>
    <t>Beverley</t>
  </si>
  <si>
    <t>Le-May</t>
  </si>
  <si>
    <t>https://www.linkedin.com/in/beverleyradford</t>
  </si>
  <si>
    <t>Talent Atelier</t>
  </si>
  <si>
    <t>Leon</t>
  </si>
  <si>
    <t>Van Moergestel</t>
  </si>
  <si>
    <t>https://www.linkedin.com/in/leon-van-moergestel-1717aa53</t>
  </si>
  <si>
    <t>GrandVision Benelux</t>
  </si>
  <si>
    <t>Head of Sales GrandOptical</t>
  </si>
  <si>
    <t>Van Elsacker</t>
  </si>
  <si>
    <t>https://www.linkedin.com/in/bieke-van-elsacker-3aa6241</t>
  </si>
  <si>
    <t>Lms International</t>
  </si>
  <si>
    <t>Product development engineer</t>
  </si>
  <si>
    <t>De Westelinck</t>
  </si>
  <si>
    <t>https://www.linkedin.com/in/kimdewestelinck</t>
  </si>
  <si>
    <t>Buying &amp; Product Manager Fashion</t>
  </si>
  <si>
    <t>Verniers</t>
  </si>
  <si>
    <t>https://www.linkedin.com/in/ilse-verniers-b1596984</t>
  </si>
  <si>
    <t>Van Moeseke</t>
  </si>
  <si>
    <t>https://www.linkedin.com/in/peter-van-moeseke-58293b95</t>
  </si>
  <si>
    <t>Jumbo Supermarkten</t>
  </si>
  <si>
    <t>Senior Inkoop BelgiÃ«</t>
  </si>
  <si>
    <t>Majean</t>
  </si>
  <si>
    <t>https://www.linkedin.com/in/elisabeth-majean-3b68a84</t>
  </si>
  <si>
    <t>Start People BelgiÃ«</t>
  </si>
  <si>
    <t>Tauna</t>
  </si>
  <si>
    <t>https://www.linkedin.com/in/taunadean</t>
  </si>
  <si>
    <t>Kind World Collective</t>
  </si>
  <si>
    <t>Founder, Kind World Collective</t>
  </si>
  <si>
    <t>Massimo</t>
  </si>
  <si>
    <t>Siena</t>
  </si>
  <si>
    <t>https://www.linkedin.com/in/massimosiena</t>
  </si>
  <si>
    <t>HEAD</t>
  </si>
  <si>
    <t>Global Licensing</t>
  </si>
  <si>
    <t>De Groeve</t>
  </si>
  <si>
    <t>https://www.linkedin.com/in/pascal-de-groeve-0a559096</t>
  </si>
  <si>
    <t>NZA New Zealand Auckland</t>
  </si>
  <si>
    <t>Responsable NZA New Zealand Auckland Belux</t>
  </si>
  <si>
    <t>JosÃ©</t>
  </si>
  <si>
    <t>Reis</t>
  </si>
  <si>
    <t>https://www.linkedin.com/in/josefreirereis</t>
  </si>
  <si>
    <t>Store Manager</t>
  </si>
  <si>
    <t>https://www.linkedin.com/in/joblommaert</t>
  </si>
  <si>
    <t>Senior Director Project- and Interim Management Flanders</t>
  </si>
  <si>
    <t>Abdel Hafid</t>
  </si>
  <si>
    <t>Bouddount</t>
  </si>
  <si>
    <t>https://www.linkedin.com/in/abdelbouddount</t>
  </si>
  <si>
    <t>Mediahuis Technology &amp; Product Studio</t>
  </si>
  <si>
    <t>Mies</t>
  </si>
  <si>
    <t>https://www.linkedin.com/in/mies-peeters-9467a868</t>
  </si>
  <si>
    <t>Legal coach - HR sparring partner - klankbord voor de kmo werkgever</t>
  </si>
  <si>
    <t>Luca</t>
  </si>
  <si>
    <t>Bidoglia</t>
  </si>
  <si>
    <t>https://www.linkedin.com/in/luca-bidoglia-4b07844</t>
  </si>
  <si>
    <t>Sidea Group</t>
  </si>
  <si>
    <t>Maesen</t>
  </si>
  <si>
    <t>https://www.linkedin.com/in/massimoglobalimmigration</t>
  </si>
  <si>
    <t>Expat Management Group - Benelux</t>
  </si>
  <si>
    <t>Partner - Practice Leader Belgium &amp; Luxembourg</t>
  </si>
  <si>
    <t>Anastasia</t>
  </si>
  <si>
    <t>Ollivier</t>
  </si>
  <si>
    <t>https://www.linkedin.com/in/anastasia-ollivier-36445377</t>
  </si>
  <si>
    <t>LedProj</t>
  </si>
  <si>
    <t>van der Molen</t>
  </si>
  <si>
    <t>https://www.linkedin.com/in/rick-van-der-molen-a067974</t>
  </si>
  <si>
    <t>New Balance</t>
  </si>
  <si>
    <t>EMEA Senior Marketing Manager Omnichannel</t>
  </si>
  <si>
    <t>Tegenbos</t>
  </si>
  <si>
    <t>https://www.linkedin.com/in/eva-tegenbos</t>
  </si>
  <si>
    <t>Senior Manager Merchandising Kipling EMEA</t>
  </si>
  <si>
    <t>Velter</t>
  </si>
  <si>
    <t>https://www.linkedin.com/in/lieselot-velter</t>
  </si>
  <si>
    <t>Polestar</t>
  </si>
  <si>
    <t>PR &amp; Events Manager</t>
  </si>
  <si>
    <t>https://www.linkedin.com/in/ankeblommaert</t>
  </si>
  <si>
    <t>Business Developer</t>
  </si>
  <si>
    <t>https://www.linkedin.com/in/hannedaemen</t>
  </si>
  <si>
    <t>HR Advisor | HR Projects</t>
  </si>
  <si>
    <t>Morrice</t>
  </si>
  <si>
    <t>https://www.linkedin.com/in/meredith-morrice</t>
  </si>
  <si>
    <t>Noto Group Executive Search</t>
  </si>
  <si>
    <t>Vice President Client Services</t>
  </si>
  <si>
    <t>Blanpain</t>
  </si>
  <si>
    <t>https://www.linkedin.com/in/bruno-blanpain-6798b71</t>
  </si>
  <si>
    <t>Marx Van Ranst Vermeersch &amp; Partners</t>
  </si>
  <si>
    <t>Adlivankine</t>
  </si>
  <si>
    <t>https://www.linkedin.com/in/alexandreadlivankine</t>
  </si>
  <si>
    <t>AA Consulting</t>
  </si>
  <si>
    <t>Senior Business Consultant</t>
  </si>
  <si>
    <t>Zaat - Gesthuizen</t>
  </si>
  <si>
    <t>https://www.linkedin.com/in/judithzaat</t>
  </si>
  <si>
    <t>Triumph Group</t>
  </si>
  <si>
    <t>Retail Manager Outlets BeNeLux, France &amp; Germany</t>
  </si>
  <si>
    <t>Degroote</t>
  </si>
  <si>
    <t>https://www.linkedin.com/in/filip-degroote-0a1606</t>
  </si>
  <si>
    <t>Director Sales Excellence &amp; Steering</t>
  </si>
  <si>
    <t>Buitelaar</t>
  </si>
  <si>
    <t>https://www.linkedin.com/in/danny-buitelaar-43011930</t>
  </si>
  <si>
    <t>Gallery Aaldering</t>
  </si>
  <si>
    <t>Sales advisor</t>
  </si>
  <si>
    <t>Marnix</t>
  </si>
  <si>
    <t>https://www.linkedin.com/in/marnix-bogaert-a0733576</t>
  </si>
  <si>
    <t>Portaels</t>
  </si>
  <si>
    <t>https://www.linkedin.com/in/cathy-portaels-46056092</t>
  </si>
  <si>
    <t>Zapatilla</t>
  </si>
  <si>
    <t>zaakvoerster</t>
  </si>
  <si>
    <t>Micheline</t>
  </si>
  <si>
    <t>Santkin</t>
  </si>
  <si>
    <t>https://www.linkedin.com/in/micheline-santkin</t>
  </si>
  <si>
    <t xml:space="preserve">Micheline Santkin </t>
  </si>
  <si>
    <t>Permanent Resident Canada</t>
  </si>
  <si>
    <t>Hoeven</t>
  </si>
  <si>
    <t>https://www.linkedin.com/in/joke-hoeven-9b550948</t>
  </si>
  <si>
    <t>Dekmantel</t>
  </si>
  <si>
    <t>Senior Creative Communications Manager</t>
  </si>
  <si>
    <t>Verhulst ðŸ‡§ðŸ‡ª</t>
  </si>
  <si>
    <t>https://www.linkedin.com/in/davyverhulst</t>
  </si>
  <si>
    <t>Myreas</t>
  </si>
  <si>
    <t>Enterprise Business Architect</t>
  </si>
  <si>
    <t>Vanden Bempt</t>
  </si>
  <si>
    <t>https://www.linkedin.com/in/inge-vanden-bempt-b4a90b65</t>
  </si>
  <si>
    <t>Unit-T</t>
  </si>
  <si>
    <t>Compensation Benefits Manager</t>
  </si>
  <si>
    <t>Herminaire</t>
  </si>
  <si>
    <t>https://www.linkedin.com/in/ann-herminaire-7b4a288a</t>
  </si>
  <si>
    <t>Management Assistant Faculteit Ingenieurswetenschappen (ARCH &amp; MeMC)</t>
  </si>
  <si>
    <t>Vandebroeck - Wellness for Business</t>
  </si>
  <si>
    <t>https://www.linkedin.com/in/elsvandebroeck</t>
  </si>
  <si>
    <t>Wellness for Business</t>
  </si>
  <si>
    <t>Donald</t>
  </si>
  <si>
    <t>Van Boven</t>
  </si>
  <si>
    <t>https://www.linkedin.com/in/donald-van-boven-373a419</t>
  </si>
  <si>
    <t>Christeyns</t>
  </si>
  <si>
    <t>Technical application specialist food and beverage</t>
  </si>
  <si>
    <t>Verbist-Aelbrecht</t>
  </si>
  <si>
    <t>https://www.linkedin.com/in/xanthippe-verbist-aelbrecht</t>
  </si>
  <si>
    <t>Chelona</t>
  </si>
  <si>
    <t>Waegeman</t>
  </si>
  <si>
    <t>https://www.linkedin.com/in/mieke-waegeman-803a4a8</t>
  </si>
  <si>
    <t>Director Of Operations</t>
  </si>
  <si>
    <t>Bossers</t>
  </si>
  <si>
    <t>https://www.linkedin.com/in/stefan-bossers-b9b2b41</t>
  </si>
  <si>
    <t>Director Sales North, PACKS EMEA at VFC, Eastpak, Jansport and Kipling</t>
  </si>
  <si>
    <t>Kathrin</t>
  </si>
  <si>
    <t>Satalino</t>
  </si>
  <si>
    <t>https://www.linkedin.com/in/kathrin-s-1317084</t>
  </si>
  <si>
    <t>Biotest AG</t>
  </si>
  <si>
    <t>Purchasing Manager</t>
  </si>
  <si>
    <t>FrÃ©deric</t>
  </si>
  <si>
    <t>Lehembre</t>
  </si>
  <si>
    <t>https://www.linkedin.com/in/frederic-lehembre</t>
  </si>
  <si>
    <t>ELENI</t>
  </si>
  <si>
    <t>KALIVAS</t>
  </si>
  <si>
    <t>https://www.linkedin.com/in/elenikaliva</t>
  </si>
  <si>
    <t>Fais Group</t>
  </si>
  <si>
    <t>Sales fashion business unit</t>
  </si>
  <si>
    <t>Christian J.</t>
  </si>
  <si>
    <t>CastaÃ±eda</t>
  </si>
  <si>
    <t>https://www.linkedin.com/in/christian-j-castaneda</t>
  </si>
  <si>
    <t>Data Analyst - (Advanced Data Analytics)</t>
  </si>
  <si>
    <t>Blum</t>
  </si>
  <si>
    <t>https://www.linkedin.com/in/anneblum</t>
  </si>
  <si>
    <t>Bluch bvba/sprl</t>
  </si>
  <si>
    <t>Executive Search &amp; HR Consultant</t>
  </si>
  <si>
    <t>https://www.linkedin.com/in/kristalboom</t>
  </si>
  <si>
    <t>Herculean cvba</t>
  </si>
  <si>
    <t>https://www.linkedin.com/in/koen-bosmans-5b50873b</t>
  </si>
  <si>
    <t>Cegeka</t>
  </si>
  <si>
    <t>Bedrijfsanalist</t>
  </si>
  <si>
    <t>Juan Francisco</t>
  </si>
  <si>
    <t>Diaz</t>
  </si>
  <si>
    <t>https://www.linkedin.com/in/juanfrandiaz</t>
  </si>
  <si>
    <t>Scholz &amp; Friends</t>
  </si>
  <si>
    <t>Soubies</t>
  </si>
  <si>
    <t>https://www.linkedin.com/in/mikaelsoubies</t>
  </si>
  <si>
    <t>Tropic</t>
  </si>
  <si>
    <t>Sales &amp; Marketing Manager</t>
  </si>
  <si>
    <t>shirley</t>
  </si>
  <si>
    <t>soccio</t>
  </si>
  <si>
    <t>https://www.linkedin.com/in/shirleysoccio</t>
  </si>
  <si>
    <t>Reckitt</t>
  </si>
  <si>
    <t>Global Marketing Director Biofreeze</t>
  </si>
  <si>
    <t>Spyros</t>
  </si>
  <si>
    <t>Demperdemidis</t>
  </si>
  <si>
    <t>https://www.linkedin.com/in/spyros-demperdemidis-8b0b735b</t>
  </si>
  <si>
    <t>Golden Home Real Estate</t>
  </si>
  <si>
    <t>Realtor</t>
  </si>
  <si>
    <t>https://www.linkedin.com/in/steven-berghmans-b5951851</t>
  </si>
  <si>
    <t>Charlier-Brabo Group N.V.</t>
  </si>
  <si>
    <t>Head of Private Label &amp; Industry</t>
  </si>
  <si>
    <t>Buyens</t>
  </si>
  <si>
    <t>https://www.linkedin.com/in/dirkbuyens</t>
  </si>
  <si>
    <t>Full Professor and International Dean for BiMBA at Vlerick Business School</t>
  </si>
  <si>
    <t>Ed</t>
  </si>
  <si>
    <t>Fella</t>
  </si>
  <si>
    <t>https://www.linkedin.com/in/edwardfella</t>
  </si>
  <si>
    <t xml:space="preserve">Fella and Jones </t>
  </si>
  <si>
    <t xml:space="preserve">Director &amp; Founding Partner </t>
  </si>
  <si>
    <t>Hakoune</t>
  </si>
  <si>
    <t>https://www.linkedin.com/in/fr%C3%A9d%C3%A9ric-hakoune-ab064542</t>
  </si>
  <si>
    <t>Studio Hakoune &amp; Responsible designâ„¢</t>
  </si>
  <si>
    <t>https://www.linkedin.com/in/manu-pauwels-3862283</t>
  </si>
  <si>
    <t>Vander meiren &amp; Pauwels Recruitment Bvba</t>
  </si>
  <si>
    <t>Zaakvoerder, Recruitment &amp; Management consultant</t>
  </si>
  <si>
    <t>Cecilia</t>
  </si>
  <si>
    <t>de Rosnay</t>
  </si>
  <si>
    <t>https://www.linkedin.com/in/cecilia-de-rosnay-47b16</t>
  </si>
  <si>
    <t>Club L Brussels</t>
  </si>
  <si>
    <t>Soumen</t>
  </si>
  <si>
    <t>Biswas</t>
  </si>
  <si>
    <t>https://www.linkedin.com/in/biswassoumen</t>
  </si>
  <si>
    <t>Smartfactory4u</t>
  </si>
  <si>
    <t>David (bd at metrilio dot com)</t>
  </si>
  <si>
    <t>https://www.linkedin.com/in/benoit-david-metrilio</t>
  </si>
  <si>
    <t>Metrilio</t>
  </si>
  <si>
    <t>CEO &amp; Founder @Metrilio | HR Software &amp; FLA Solution</t>
  </si>
  <si>
    <t>Craeynest</t>
  </si>
  <si>
    <t>https://www.linkedin.com/in/miet-craeynest-62910b8a</t>
  </si>
  <si>
    <t>Hogeschool West-Vlaanderen (Howest)</t>
  </si>
  <si>
    <t>Lecturer</t>
  </si>
  <si>
    <t>Van Moorleghem</t>
  </si>
  <si>
    <t>https://www.linkedin.com/in/cindy-van-moorleghem-625a614</t>
  </si>
  <si>
    <t>Unilin Group</t>
  </si>
  <si>
    <t>Brand &amp; Marketing Director Unilin Flooring</t>
  </si>
  <si>
    <t>Isis</t>
  </si>
  <si>
    <t>https://www.linkedin.com/in/isisbuyse</t>
  </si>
  <si>
    <t>Global Product Director Eastpak &amp; EMEA Jansport</t>
  </si>
  <si>
    <t>Herbert</t>
  </si>
  <si>
    <t>Van der Reysen</t>
  </si>
  <si>
    <t>https://www.linkedin.com/in/herbertvanderreysen</t>
  </si>
  <si>
    <t>Director Financial Reporting EMEA</t>
  </si>
  <si>
    <t>https://www.linkedin.com/in/michellezhengmp</t>
  </si>
  <si>
    <t>Yoga Works</t>
  </si>
  <si>
    <t>åˆ›å§‹äºº</t>
  </si>
  <si>
    <t>Van der Heyden</t>
  </si>
  <si>
    <t>https://www.linkedin.com/in/julie-van-der-heyden-51b84a59</t>
  </si>
  <si>
    <t>Delhaize Belgium</t>
  </si>
  <si>
    <t>HR Business Services &amp; Talent Director</t>
  </si>
  <si>
    <t>Loriana</t>
  </si>
  <si>
    <t>Cappiello</t>
  </si>
  <si>
    <t>https://www.linkedin.com/in/loriana-cappiello-11858b71</t>
  </si>
  <si>
    <t>HeadOffice</t>
  </si>
  <si>
    <t>Content Director</t>
  </si>
  <si>
    <t>Cyrille</t>
  </si>
  <si>
    <t>OLIVE</t>
  </si>
  <si>
    <t>https://www.linkedin.com/in/cyrille-olive-4407b728</t>
  </si>
  <si>
    <t>Head of AIT,  America &amp; Europe</t>
  </si>
  <si>
    <t>De Marco</t>
  </si>
  <si>
    <t>https://www.linkedin.com/in/paolo-de-marco-0745a833</t>
  </si>
  <si>
    <t>Embracing Solutions Sagl</t>
  </si>
  <si>
    <t>Indipendent Consultant and Fractional Management Services</t>
  </si>
  <si>
    <t>https://www.linkedin.com/in/erik-vande-weijer-b497a55</t>
  </si>
  <si>
    <t>EuroChem Antwerpen NV</t>
  </si>
  <si>
    <t>Covens</t>
  </si>
  <si>
    <t>https://www.linkedin.com/in/chris-covens-03b93b86</t>
  </si>
  <si>
    <t>Lyfra</t>
  </si>
  <si>
    <t>Tristan</t>
  </si>
  <si>
    <t>Bloemen</t>
  </si>
  <si>
    <t>https://www.linkedin.com/in/tristan-bloemen-97537186</t>
  </si>
  <si>
    <t>Traffic Controller</t>
  </si>
  <si>
    <t>Roelants</t>
  </si>
  <si>
    <t>https://www.linkedin.com/in/sigrid-roelants-b812418</t>
  </si>
  <si>
    <t>Collect&amp;Go</t>
  </si>
  <si>
    <t>Team Manager Marketing Promotion</t>
  </si>
  <si>
    <t>johan</t>
  </si>
  <si>
    <t>simoens</t>
  </si>
  <si>
    <t>https://www.linkedin.com/in/johansimoens</t>
  </si>
  <si>
    <t>Brantano</t>
  </si>
  <si>
    <t>Regional Retail Manager</t>
  </si>
  <si>
    <t>Wigmore Alvarez, PhD</t>
  </si>
  <si>
    <t>https://www.linkedin.com/in/amberwigmorealvarez</t>
  </si>
  <si>
    <t>JobTeaser</t>
  </si>
  <si>
    <t>Chief University Partnerships Officer</t>
  </si>
  <si>
    <t>Toto</t>
  </si>
  <si>
    <t>https://www.linkedin.com/in/massimiliano-toto</t>
  </si>
  <si>
    <t>UniversitÃ  degli Studi "G. d'Annunzio" Chieti - Pescara</t>
  </si>
  <si>
    <t>Continuing Education</t>
  </si>
  <si>
    <t>Fabien</t>
  </si>
  <si>
    <t>Louis</t>
  </si>
  <si>
    <t>https://www.linkedin.com/in/global-hrbp</t>
  </si>
  <si>
    <t>HR Manager Research &amp; Innovation</t>
  </si>
  <si>
    <t>Maral</t>
  </si>
  <si>
    <t>Reghabi ðŸ‘‘</t>
  </si>
  <si>
    <t>https://www.linkedin.com/in/maral-reghabi-%F0%9F%91%91-788a51</t>
  </si>
  <si>
    <t>Victoria Agency</t>
  </si>
  <si>
    <t>Bagi</t>
  </si>
  <si>
    <t>https://www.linkedin.com/in/davybagi</t>
  </si>
  <si>
    <t>K.St. Elen</t>
  </si>
  <si>
    <t>Jeugdcoach</t>
  </si>
  <si>
    <t>Domitille</t>
  </si>
  <si>
    <t>https://www.linkedin.com/in/domitilleparent</t>
  </si>
  <si>
    <t>Vice President - Global Brand Management - EASTPAK</t>
  </si>
  <si>
    <t>https://www.linkedin.com/in/bart-heyvaert-92035283</t>
  </si>
  <si>
    <t>https://www.linkedin.com/in/deschutter</t>
  </si>
  <si>
    <t>Loyens &amp; Loeff</t>
  </si>
  <si>
    <t xml:space="preserve">Partner Employment  law with focus on transformation, reorganisation and reward </t>
  </si>
  <si>
    <t>van Keulen</t>
  </si>
  <si>
    <t>https://www.linkedin.com/in/michaelvankeulen</t>
  </si>
  <si>
    <t>michael.van-keulen@coupa.com</t>
  </si>
  <si>
    <t>Coupa Software</t>
  </si>
  <si>
    <t>Chief Procurement Officer</t>
  </si>
  <si>
    <t>Messori</t>
  </si>
  <si>
    <t>https://www.linkedin.com/in/michele-messori</t>
  </si>
  <si>
    <t>Director, EMEA Commercial Expansion</t>
  </si>
  <si>
    <t>Robberechts</t>
  </si>
  <si>
    <t>https://www.linkedin.com/in/griet-robberechts-845b955</t>
  </si>
  <si>
    <t>Bureau PiM</t>
  </si>
  <si>
    <t>Small</t>
  </si>
  <si>
    <t>https://www.linkedin.com/in/hannah-small-611b697</t>
  </si>
  <si>
    <t>Hobbycraft</t>
  </si>
  <si>
    <t>Digital Director</t>
  </si>
  <si>
    <t>De Roos</t>
  </si>
  <si>
    <t>https://www.linkedin.com/in/natasha-de-roos-4b515b84</t>
  </si>
  <si>
    <t>Drylock Technologies</t>
  </si>
  <si>
    <t>Group Demand Planner</t>
  </si>
  <si>
    <t>De Droogh</t>
  </si>
  <si>
    <t>https://www.linkedin.com/in/liesbeth-de-droogh-0238aa10</t>
  </si>
  <si>
    <t>Immobel</t>
  </si>
  <si>
    <t>https://www.linkedin.com/in/wim-van-den-brande</t>
  </si>
  <si>
    <t>Head of Tax, Legal &amp; Accountancy</t>
  </si>
  <si>
    <t>katleen</t>
  </si>
  <si>
    <t>lombaerts</t>
  </si>
  <si>
    <t>https://www.linkedin.com/in/katleenlombaerts</t>
  </si>
  <si>
    <t>DIRK</t>
  </si>
  <si>
    <t>VAN DER STEEG</t>
  </si>
  <si>
    <t>https://www.linkedin.com/in/dirkvandersteeg</t>
  </si>
  <si>
    <t>Photographe bÃ©nÃ©vole</t>
  </si>
  <si>
    <t>Steenackers</t>
  </si>
  <si>
    <t>https://www.linkedin.com/in/nancy-steenackers-606250</t>
  </si>
  <si>
    <t>SPF IntÃ©rieur - FOD Binnenlandse Zaken</t>
  </si>
  <si>
    <t>Selectieverantwoordelijke</t>
  </si>
  <si>
    <t>https://www.linkedin.com/in/els-vermeulen-25a17966</t>
  </si>
  <si>
    <t xml:space="preserve">SchÃ¶ck BelgiÃ« BV </t>
  </si>
  <si>
    <t>https://www.linkedin.com/in/karien-de-naeyer-3481ab3a</t>
  </si>
  <si>
    <t>DTC Process Analyst Kipling</t>
  </si>
  <si>
    <t>de Saint-Hubert</t>
  </si>
  <si>
    <t>https://www.linkedin.com/in/sarah-de-saint-hubert-39257345</t>
  </si>
  <si>
    <t>SARAH DE SAINT HUBERT</t>
  </si>
  <si>
    <t>Owner &amp; Founder</t>
  </si>
  <si>
    <t>Antoine</t>
  </si>
  <si>
    <t>Tinel</t>
  </si>
  <si>
    <t>https://www.linkedin.com/in/antoinetinel</t>
  </si>
  <si>
    <t xml:space="preserve">The Lifestyle Company </t>
  </si>
  <si>
    <t>Deputy Managing Director</t>
  </si>
  <si>
    <t>Princiotto</t>
  </si>
  <si>
    <t>https://www.linkedin.com/in/matteo-princiotto</t>
  </si>
  <si>
    <t>Fratelli Fila S.p.A</t>
  </si>
  <si>
    <t>Export Sales Manager</t>
  </si>
  <si>
    <t>Jack</t>
  </si>
  <si>
    <t>Mauritsz</t>
  </si>
  <si>
    <t>https://www.linkedin.com/in/jackmauritsz</t>
  </si>
  <si>
    <t>JM</t>
  </si>
  <si>
    <t>Consultant Design &amp; Strategie</t>
  </si>
  <si>
    <t>Collas</t>
  </si>
  <si>
    <t>https://www.linkedin.com/in/fabiencollas</t>
  </si>
  <si>
    <t>Skechers</t>
  </si>
  <si>
    <t>Retail Human Resources Business Partner</t>
  </si>
  <si>
    <t>Loots</t>
  </si>
  <si>
    <t>https://www.linkedin.com/in/andyloots</t>
  </si>
  <si>
    <t>Sr. Director Permanent Recruitment Finance, HR &amp; IT</t>
  </si>
  <si>
    <t>Gudrun</t>
  </si>
  <si>
    <t>https://www.linkedin.com/in/gudrunthiry</t>
  </si>
  <si>
    <t>Management en advies Dupont-Thiry bv</t>
  </si>
  <si>
    <t>Merga</t>
  </si>
  <si>
    <t>https://www.linkedin.com/in/elenamerga</t>
  </si>
  <si>
    <t xml:space="preserve">Regiondo </t>
  </si>
  <si>
    <t>Senior People&amp;Culture Manager</t>
  </si>
  <si>
    <t>Van de Kerckhove</t>
  </si>
  <si>
    <t>https://www.linkedin.com/in/bovandekerckhove</t>
  </si>
  <si>
    <t>Collinet</t>
  </si>
  <si>
    <t>https://www.linkedin.com/in/collinetpierre</t>
  </si>
  <si>
    <t>Sterling International</t>
  </si>
  <si>
    <t>Global Director of Research &amp; Studies</t>
  </si>
  <si>
    <t>Fripon</t>
  </si>
  <si>
    <t>https://www.linkedin.com/in/johan-fripon-bb196317</t>
  </si>
  <si>
    <t>ERIP GIP Police School of Brussels</t>
  </si>
  <si>
    <t>De Pooter</t>
  </si>
  <si>
    <t>https://www.linkedin.com/in/ann-de-pooter-1a268158</t>
  </si>
  <si>
    <t>Student</t>
  </si>
  <si>
    <t>Marie-Dominique</t>
  </si>
  <si>
    <t>Degroux</t>
  </si>
  <si>
    <t>https://www.linkedin.com/in/mariedominiquedegroux</t>
  </si>
  <si>
    <t>DIVENDI</t>
  </si>
  <si>
    <t>Owner - Recruiter</t>
  </si>
  <si>
    <t>https://www.linkedin.com/in/katrien-gielen-091b592b</t>
  </si>
  <si>
    <t>Kenze CVBA</t>
  </si>
  <si>
    <t>Operations manager</t>
  </si>
  <si>
    <t>Vanophem</t>
  </si>
  <si>
    <t>https://www.linkedin.com/in/sofie-vanophem-a390898</t>
  </si>
  <si>
    <t>Director People &amp; Purpose - Deloitte Audit &amp; Assurance</t>
  </si>
  <si>
    <t>https://www.linkedin.com/in/evelynedeschamphelaere</t>
  </si>
  <si>
    <t>Jenal</t>
  </si>
  <si>
    <t>https://www.linkedin.com/in/elke-jenal-b7a25a27</t>
  </si>
  <si>
    <t>Newell Brands</t>
  </si>
  <si>
    <t>Slaats</t>
  </si>
  <si>
    <t>https://www.linkedin.com/in/sophie-slaats-4b83892</t>
  </si>
  <si>
    <t>Project Manager PLM</t>
  </si>
  <si>
    <t>Siaens</t>
  </si>
  <si>
    <t>https://www.linkedin.com/in/tim-siaens-300577</t>
  </si>
  <si>
    <t>ono energy</t>
  </si>
  <si>
    <t>Pinxten</t>
  </si>
  <si>
    <t>https://www.linkedin.com/in/luc-pinxten-b873b61</t>
  </si>
  <si>
    <t>B&amp;C Collection</t>
  </si>
  <si>
    <t>Casacuberta</t>
  </si>
  <si>
    <t>https://www.linkedin.com/in/luis-casacuberta-2817219</t>
  </si>
  <si>
    <t>MANGO</t>
  </si>
  <si>
    <t>Managing Director Mango WOMAN &amp; KIDS and Member of the Group Management Committee</t>
  </si>
  <si>
    <t>Tits</t>
  </si>
  <si>
    <t>https://www.linkedin.com/in/pascale-tits-4361969</t>
  </si>
  <si>
    <t>VF EUROPE - KIPLING</t>
  </si>
  <si>
    <t>Adrian</t>
  </si>
  <si>
    <t>Parry</t>
  </si>
  <si>
    <t>https://www.linkedin.com/in/adrian-parry-b0bb8413</t>
  </si>
  <si>
    <t>VP Human Resources EMEA</t>
  </si>
  <si>
    <t>Vanden Broecke</t>
  </si>
  <si>
    <t>https://www.linkedin.com/in/anneliesvandenbroecke</t>
  </si>
  <si>
    <t>HR Manager Operations</t>
  </si>
  <si>
    <t>https://www.linkedin.com/in/chris-engels-a800648</t>
  </si>
  <si>
    <t>Ius Laboris</t>
  </si>
  <si>
    <t>Ghislaine</t>
  </si>
  <si>
    <t>Artim</t>
  </si>
  <si>
    <t>https://www.linkedin.com/in/ghislainehofman</t>
  </si>
  <si>
    <t>Droomdiertjes</t>
  </si>
  <si>
    <t>Founder Droomdiertjes - Changemaker voor Kinderwelzijn | Empowerment door Emotionele Intelligentie</t>
  </si>
  <si>
    <t>https://www.linkedin.com/in/cindy-dreesen-b97b866</t>
  </si>
  <si>
    <t>Global Head of Retail Design &amp; Visual Merchandising Kipling</t>
  </si>
  <si>
    <t xml:space="preserve">Yasemin </t>
  </si>
  <si>
    <t>Onur</t>
  </si>
  <si>
    <t>https://www.linkedin.com/in/yaseminonur</t>
  </si>
  <si>
    <t>nyonur@hotmail.com</t>
  </si>
  <si>
    <t>YO recruitment &amp; consulting</t>
  </si>
  <si>
    <t>POLET</t>
  </si>
  <si>
    <t>https://www.linkedin.com/in/veroniquepolet</t>
  </si>
  <si>
    <t>PÃ©gase Management Services</t>
  </si>
  <si>
    <t>HR Interim Manager</t>
  </si>
  <si>
    <t>Delacourt</t>
  </si>
  <si>
    <t>https://www.linkedin.com/in/vanessa-delacourt-b269681</t>
  </si>
  <si>
    <t>Capenti</t>
  </si>
  <si>
    <t>https://www.linkedin.com/in/peggyeveraert</t>
  </si>
  <si>
    <t>HR Director, Global Regions</t>
  </si>
  <si>
    <t>https://www.linkedin.com/in/vanessa-vervoort-7b606822</t>
  </si>
  <si>
    <t>Xior Student Housing</t>
  </si>
  <si>
    <t>Vermoesen</t>
  </si>
  <si>
    <t>https://www.linkedin.com/in/penny-vermoesen-0932a82b</t>
  </si>
  <si>
    <t>Desmedt Labels BV</t>
  </si>
  <si>
    <t>Operations Manager</t>
  </si>
  <si>
    <t>https://www.linkedin.com/in/ingedubois</t>
  </si>
  <si>
    <t>Randstad Belgium</t>
  </si>
  <si>
    <t>Director operations staffing Oost- &amp; West-Vlaanderen</t>
  </si>
  <si>
    <t>https://www.linkedin.com/in/elinetimmermans1</t>
  </si>
  <si>
    <t>De Vlaminck</t>
  </si>
  <si>
    <t>https://www.linkedin.com/in/liesbeth-de-vlaminck-6846565</t>
  </si>
  <si>
    <t>Supply Chain Key Account Manager</t>
  </si>
  <si>
    <t>Marta</t>
  </si>
  <si>
    <t>Arespa Coll</t>
  </si>
  <si>
    <t>https://www.linkedin.com/in/marta-arespa-coll-b367902b</t>
  </si>
  <si>
    <t>Suunto</t>
  </si>
  <si>
    <t>Marketing Team Lead EMEA</t>
  </si>
  <si>
    <t>Javor</t>
  </si>
  <si>
    <t>https://www.linkedin.com/in/greg-javor-5865804</t>
  </si>
  <si>
    <t>Mattel, Inc.</t>
  </si>
  <si>
    <t>SVP, Global Supply Chain Operations</t>
  </si>
  <si>
    <t>Hausman</t>
  </si>
  <si>
    <t>https://www.linkedin.com/in/amauryhausman</t>
  </si>
  <si>
    <t>Go HR</t>
  </si>
  <si>
    <t>Curinckx</t>
  </si>
  <si>
    <t>https://www.linkedin.com/in/andycurinckx</t>
  </si>
  <si>
    <t>SYSTO</t>
  </si>
  <si>
    <t>Namotte</t>
  </si>
  <si>
    <t>https://www.linkedin.com/in/namottepatrick</t>
  </si>
  <si>
    <t>Nexos SRL</t>
  </si>
  <si>
    <t>Facilitator - Conciliator - Certified mediator - Manager - Negociator - Trainer - Coach</t>
  </si>
  <si>
    <t>Ralph</t>
  </si>
  <si>
    <t>https://www.linkedin.com/in/ralph-kurt-a16a737</t>
  </si>
  <si>
    <t>Philips Lighting</t>
  </si>
  <si>
    <t>Innovator &amp; Project Manager, New Business Creation</t>
  </si>
  <si>
    <t>Bioul</t>
  </si>
  <si>
    <t>https://www.linkedin.com/in/olivierbioul</t>
  </si>
  <si>
    <t>KLIEMO</t>
  </si>
  <si>
    <t>Schimmel</t>
  </si>
  <si>
    <t>https://www.linkedin.com/in/maarten-schimmel-00425439</t>
  </si>
  <si>
    <t>Senior Sales Manager Benelux &amp; Scandinavia</t>
  </si>
  <si>
    <t>Roos</t>
  </si>
  <si>
    <t>https://www.linkedin.com/in/roos-van-bruggen-73b7117</t>
  </si>
  <si>
    <t>Praktijk De Pluim</t>
  </si>
  <si>
    <t>Coach voor kinderen, jongeren en hun ouders</t>
  </si>
  <si>
    <t>https://www.linkedin.com/in/mertenskatrien</t>
  </si>
  <si>
    <t>Teunckens</t>
  </si>
  <si>
    <t>https://www.linkedin.com/in/nancy-teunckens-56861769</t>
  </si>
  <si>
    <t>Little Ball Village</t>
  </si>
  <si>
    <t>Little Ball Village coach Hageland</t>
  </si>
  <si>
    <t>Nicolay</t>
  </si>
  <si>
    <t>https://www.linkedin.com/in/celinenicolay</t>
  </si>
  <si>
    <t>E-commerce Product Owner</t>
  </si>
  <si>
    <t>https://www.linkedin.com/in/veerle-merckx-273a7330</t>
  </si>
  <si>
    <t>Freelance fashion designer, product developer and product Manager</t>
  </si>
  <si>
    <t>Bird</t>
  </si>
  <si>
    <t>https://www.linkedin.com/in/tombird1</t>
  </si>
  <si>
    <t>BRILLIANT SELLING</t>
  </si>
  <si>
    <t>Co-author</t>
  </si>
  <si>
    <t>https://www.linkedin.com/in/jeanjacqueswalravens</t>
  </si>
  <si>
    <t>Gear NV</t>
  </si>
  <si>
    <t>CEO/Owner</t>
  </si>
  <si>
    <t>Hauspie</t>
  </si>
  <si>
    <t>https://www.linkedin.com/in/sarah-hauspie-46591474</t>
  </si>
  <si>
    <t>Sarah Hauspie</t>
  </si>
  <si>
    <t>Docent (zelfstandig psycholoog in bijberoep)</t>
  </si>
  <si>
    <t>https://www.linkedin.com/in/cien-currinckx-715193a</t>
  </si>
  <si>
    <t>AUTAJON GROUP</t>
  </si>
  <si>
    <t>Laurain</t>
  </si>
  <si>
    <t>Engel</t>
  </si>
  <si>
    <t>https://www.linkedin.com/in/laurainengel</t>
  </si>
  <si>
    <t>PLG Concepts B.V.</t>
  </si>
  <si>
    <t>https://www.linkedin.com/in/noellaheylen</t>
  </si>
  <si>
    <t>HunkemÃ¶ller</t>
  </si>
  <si>
    <t>Head of Retail BeNeLux and France</t>
  </si>
  <si>
    <t>Monty</t>
  </si>
  <si>
    <t>Moentjens</t>
  </si>
  <si>
    <t>https://www.linkedin.com/in/monty-moentjens-54a867</t>
  </si>
  <si>
    <t>Chevron Phillips Chemical Company</t>
  </si>
  <si>
    <t>Cost and controls analyst</t>
  </si>
  <si>
    <t>Lehouck</t>
  </si>
  <si>
    <t>https://www.linkedin.com/in/philippelehouck</t>
  </si>
  <si>
    <t>Telmacom telemarketing</t>
  </si>
  <si>
    <t>https://www.linkedin.com/in/mieke-vallaeys-11b3261a</t>
  </si>
  <si>
    <t>Dialog Belgium</t>
  </si>
  <si>
    <t>Performance &amp; Talent Coach</t>
  </si>
  <si>
    <t>Lilian</t>
  </si>
  <si>
    <t>Fuerst</t>
  </si>
  <si>
    <t>https://www.linkedin.com/in/lilianfuerst</t>
  </si>
  <si>
    <t>Planetarian.earth</t>
  </si>
  <si>
    <t>Communications</t>
  </si>
  <si>
    <t>https://www.linkedin.com/in/yves-de-mits-9b767872</t>
  </si>
  <si>
    <t>Rain Carbon Inc</t>
  </si>
  <si>
    <t>Global Project &amp; Energy Transition Manager</t>
  </si>
  <si>
    <t>Van Der Veken</t>
  </si>
  <si>
    <t>https://www.linkedin.com/in/els-van-der-veken-9259955</t>
  </si>
  <si>
    <t xml:space="preserve">Deloitte </t>
  </si>
  <si>
    <t xml:space="preserve">Talent Development &amp; Inclusion Manager Ad Interim </t>
  </si>
  <si>
    <t>https://www.linkedin.com/in/sofie-meul-0a500b72</t>
  </si>
  <si>
    <t>Payroll Coordinator</t>
  </si>
  <si>
    <t>Samira</t>
  </si>
  <si>
    <t>Bersoul</t>
  </si>
  <si>
    <t>https://www.linkedin.com/in/samira-bersoul-21465a3</t>
  </si>
  <si>
    <t>Durably - Simplify Sustainability</t>
  </si>
  <si>
    <t>https://www.linkedin.com/in/cathelijnecoenen</t>
  </si>
  <si>
    <t>Employee Experience &amp; Wellbeing Manager</t>
  </si>
  <si>
    <t>Dansira</t>
  </si>
  <si>
    <t>DoucourÃ©</t>
  </si>
  <si>
    <t>https://www.linkedin.com/in/dansiradoucoure</t>
  </si>
  <si>
    <t>Organised by Dansira</t>
  </si>
  <si>
    <t>https://www.linkedin.com/in/johan-boelaert-1865831</t>
  </si>
  <si>
    <t>URSULA</t>
  </si>
  <si>
    <t>WILSON</t>
  </si>
  <si>
    <t>https://www.linkedin.com/in/ursula-wilson-b33a5a25</t>
  </si>
  <si>
    <t>Director Customer Service</t>
  </si>
  <si>
    <t>Elsa</t>
  </si>
  <si>
    <t>Beltaief</t>
  </si>
  <si>
    <t>https://www.linkedin.com/in/elsa-beltaief-b4675833</t>
  </si>
  <si>
    <t xml:space="preserve">DBI - Dim Brands International </t>
  </si>
  <si>
    <t>Export Manager</t>
  </si>
  <si>
    <t>Cenk</t>
  </si>
  <si>
    <t>Cataldegirmen</t>
  </si>
  <si>
    <t>https://www.linkedin.com/in/cenk-cataldegirmen-52790161</t>
  </si>
  <si>
    <t>Key Account Management</t>
  </si>
  <si>
    <t>Van Uffel</t>
  </si>
  <si>
    <t>https://www.linkedin.com/in/helen-van-uffel-56a94817</t>
  </si>
  <si>
    <t>https://www.linkedin.com/in/philippestevens</t>
  </si>
  <si>
    <t>Accenture Belgium</t>
  </si>
  <si>
    <t>Business Architecture Manager</t>
  </si>
  <si>
    <t>https://www.linkedin.com/in/kjanssens67</t>
  </si>
  <si>
    <t>Zorggroep Orion</t>
  </si>
  <si>
    <t>Financieel manager</t>
  </si>
  <si>
    <t>Haevelaerts</t>
  </si>
  <si>
    <t>https://www.linkedin.com/in/wendyhaevelaerts</t>
  </si>
  <si>
    <t>IMMOSCOOP</t>
  </si>
  <si>
    <t>Niser</t>
  </si>
  <si>
    <t>https://www.linkedin.com/in/stephan-niser</t>
  </si>
  <si>
    <t>Pedersen &amp; Partners</t>
  </si>
  <si>
    <t>Client Partner - Private Equity Practice Europe</t>
  </si>
  <si>
    <t>https://www.linkedin.com/in/ginoperemans</t>
  </si>
  <si>
    <t>Gentle Giants</t>
  </si>
  <si>
    <t>Gentle Giant Mentor</t>
  </si>
  <si>
    <t>Gilot</t>
  </si>
  <si>
    <t>https://www.linkedin.com/in/jan-gilot-1bab694</t>
  </si>
  <si>
    <t>PowerPulse</t>
  </si>
  <si>
    <t>Business Energy Consultant</t>
  </si>
  <si>
    <t>Josien</t>
  </si>
  <si>
    <t>Profijt - Heidekamp</t>
  </si>
  <si>
    <t>https://www.linkedin.com/in/josien</t>
  </si>
  <si>
    <t>BLM Wegenbouw</t>
  </si>
  <si>
    <t>EMVI-strateeg (&amp; Omgevingsmanagement)</t>
  </si>
  <si>
    <t>Naenen</t>
  </si>
  <si>
    <t>https://www.linkedin.com/in/rene-naenen-a7b83364</t>
  </si>
  <si>
    <t>VZW Vrije Basisscholen KEi  Beveren</t>
  </si>
  <si>
    <t>Lid Raad van Bestuur</t>
  </si>
  <si>
    <t>VAN HOOF</t>
  </si>
  <si>
    <t>https://www.linkedin.com/in/jan-van-hoof-68844423</t>
  </si>
  <si>
    <t>Nordic Retail Agencies</t>
  </si>
  <si>
    <t>Planchon</t>
  </si>
  <si>
    <t>https://www.linkedin.com/in/murielplanchon</t>
  </si>
  <si>
    <t>Institut Jules Bordet</t>
  </si>
  <si>
    <t>https://www.linkedin.com/in/koenmaesapriori</t>
  </si>
  <si>
    <t>A Posteriori BV</t>
  </si>
  <si>
    <t>https://www.linkedin.com/in/peter-van-ostaeyen-43236126</t>
  </si>
  <si>
    <t>Kantoordirecteur Antwerpen</t>
  </si>
  <si>
    <t>Lucia</t>
  </si>
  <si>
    <t>Cresta</t>
  </si>
  <si>
    <t>https://www.linkedin.com/in/luciacresta</t>
  </si>
  <si>
    <t>Avanade</t>
  </si>
  <si>
    <t xml:space="preserve">HRBP - ICEG Inclusion&amp;Diversity and CSR Lead </t>
  </si>
  <si>
    <t>Lydia</t>
  </si>
  <si>
    <t>Dewever</t>
  </si>
  <si>
    <t>https://www.linkedin.com/in/lydia-dewever-15a06344</t>
  </si>
  <si>
    <t>Kingspan Light + Air</t>
  </si>
  <si>
    <t xml:space="preserve">Payroll en HR Admin Specialist  </t>
  </si>
  <si>
    <t>Orbie</t>
  </si>
  <si>
    <t>https://www.linkedin.com/in/janorbie</t>
  </si>
  <si>
    <t>EVA vzw</t>
  </si>
  <si>
    <t>Schnock</t>
  </si>
  <si>
    <t>https://www.linkedin.com/in/isabelle-schnock-20494661</t>
  </si>
  <si>
    <t>Union Gramme asbl</t>
  </si>
  <si>
    <t>Coordonnateur de projet</t>
  </si>
  <si>
    <t>https://www.linkedin.com/in/tim-smet-8b64b835</t>
  </si>
  <si>
    <t>Spreutels</t>
  </si>
  <si>
    <t>https://www.linkedin.com/in/fspreutels</t>
  </si>
  <si>
    <t>DUO for a JOB</t>
  </si>
  <si>
    <t>Mentor</t>
  </si>
  <si>
    <t>Veys</t>
  </si>
  <si>
    <t>https://www.linkedin.com/in/charlotte-veys-a2588118</t>
  </si>
  <si>
    <t>Belysse</t>
  </si>
  <si>
    <t>Fels</t>
  </si>
  <si>
    <t>https://www.linkedin.com/in/guntherfels</t>
  </si>
  <si>
    <t>Director, Internal Controls</t>
  </si>
  <si>
    <t>Verbinnen</t>
  </si>
  <si>
    <t>https://www.linkedin.com/in/nathalieverbinnen</t>
  </si>
  <si>
    <t>DHL Express Belgique</t>
  </si>
  <si>
    <t>Lecomte</t>
  </si>
  <si>
    <t>https://www.linkedin.com/in/isabelle-lecomte-digital-marketing</t>
  </si>
  <si>
    <t xml:space="preserve">    </t>
  </si>
  <si>
    <t>Digital Marketing Manager</t>
  </si>
  <si>
    <t>Bunnens</t>
  </si>
  <si>
    <t>https://www.linkedin.com/in/greetbunnens</t>
  </si>
  <si>
    <t>TCR</t>
  </si>
  <si>
    <t>International Talent Acquisition Manager</t>
  </si>
  <si>
    <t>Vittorio</t>
  </si>
  <si>
    <t>Marin</t>
  </si>
  <si>
    <t>https://www.linkedin.com/in/vittorio-marin-b255a225</t>
  </si>
  <si>
    <t>VP EMEA REGION CFO</t>
  </si>
  <si>
    <t>Noens</t>
  </si>
  <si>
    <t>https://www.linkedin.com/in/katrien-noens-15b826a</t>
  </si>
  <si>
    <t>Senior Demand Analist</t>
  </si>
  <si>
    <t>Mitch</t>
  </si>
  <si>
    <t>Bergmans</t>
  </si>
  <si>
    <t>https://www.linkedin.com/in/mitch-bergmans-7857751</t>
  </si>
  <si>
    <t xml:space="preserve">Business Finance Director Europe and West Africa </t>
  </si>
  <si>
    <t>Cappendijk</t>
  </si>
  <si>
    <t>https://www.linkedin.com/in/woutercappendijk</t>
  </si>
  <si>
    <t>Senior Account Director</t>
  </si>
  <si>
    <t>https://www.linkedin.com/in/johan-vercammen-jv</t>
  </si>
  <si>
    <t>AWWG</t>
  </si>
  <si>
    <t>Vice President Global Retail - Pepe Jeans</t>
  </si>
  <si>
    <t>Richard</t>
  </si>
  <si>
    <t>Macey</t>
  </si>
  <si>
    <t>https://www.linkedin.com/in/richard-macey-33317615</t>
  </si>
  <si>
    <t>The Open University</t>
  </si>
  <si>
    <t>Associate Lecturer</t>
  </si>
  <si>
    <t>Ferrucci</t>
  </si>
  <si>
    <t>https://www.linkedin.com/in/massimo-ferrucci-a6951b32</t>
  </si>
  <si>
    <t>Massimo Ferrucci Consultancy</t>
  </si>
  <si>
    <t>Consulente</t>
  </si>
  <si>
    <t>JÃ¼rgen-Georg</t>
  </si>
  <si>
    <t>https://www.linkedin.com/in/jvdyck</t>
  </si>
  <si>
    <t>Global Head of Operations</t>
  </si>
  <si>
    <t>Zaman</t>
  </si>
  <si>
    <t>https://www.linkedin.com/in/esther-zaman-0420872a</t>
  </si>
  <si>
    <t>The Park Playground</t>
  </si>
  <si>
    <t>Chief Commercial Officer - CCO (Marketing &amp; Sales)</t>
  </si>
  <si>
    <t>Heijens</t>
  </si>
  <si>
    <t>https://www.linkedin.com/in/marie-heijens-0ba58a32</t>
  </si>
  <si>
    <t>Marketing &amp; Communication Consultant</t>
  </si>
  <si>
    <t>Hulin (She/Her)</t>
  </si>
  <si>
    <t>https://www.linkedin.com/in/elien-hulin-she-her-1586862a</t>
  </si>
  <si>
    <t>Slalom</t>
  </si>
  <si>
    <t>Senior Director Human Resources</t>
  </si>
  <si>
    <t>https://www.linkedin.com/in/annelies-verbruggen-74318720</t>
  </si>
  <si>
    <t>People &amp; Purpose Leader Deloitte Consulting</t>
  </si>
  <si>
    <t>Sweron</t>
  </si>
  <si>
    <t>https://www.linkedin.com/in/peter-sweron-a0a5784</t>
  </si>
  <si>
    <t>Sourcing &amp; Product Integrity Mgr. Packs</t>
  </si>
  <si>
    <t>https://www.linkedin.com/in/tom-de-backer-57bb9a27</t>
  </si>
  <si>
    <t>Azelis</t>
  </si>
  <si>
    <t>Global Master Data Manager</t>
  </si>
  <si>
    <t>TOP</t>
  </si>
  <si>
    <t>https://www.linkedin.com/in/oliviertop</t>
  </si>
  <si>
    <t>Korn Ferry</t>
  </si>
  <si>
    <t>FranÃ§oise</t>
  </si>
  <si>
    <t>Lauwers</t>
  </si>
  <si>
    <t>https://www.linkedin.com/in/flauwers</t>
  </si>
  <si>
    <t>HIGHR</t>
  </si>
  <si>
    <t>Business &amp; Team Coach - Management Consultancy - Trainer &amp; Facilitator (Owner)</t>
  </si>
  <si>
    <t>Josh</t>
  </si>
  <si>
    <t>Deweerd</t>
  </si>
  <si>
    <t>https://www.linkedin.com/in/josh-deweerd-9a235</t>
  </si>
  <si>
    <t>Trader</t>
  </si>
  <si>
    <t>Bellen</t>
  </si>
  <si>
    <t>https://www.linkedin.com/in/dirk-bellen-59b74419</t>
  </si>
  <si>
    <t>Head of Tax, Risk &amp; Legal</t>
  </si>
  <si>
    <t>Colpaert</t>
  </si>
  <si>
    <t>https://www.linkedin.com/in/kriscolpaert</t>
  </si>
  <si>
    <t>Confide bv</t>
  </si>
  <si>
    <t>Olivia</t>
  </si>
  <si>
    <t>Mouille</t>
  </si>
  <si>
    <t>https://www.linkedin.com/in/oliviamouille</t>
  </si>
  <si>
    <t>International Business Development</t>
  </si>
  <si>
    <t>https://www.linkedin.com/in/julie-goossens-6aa3b245</t>
  </si>
  <si>
    <t>Senior Global Merchandising Manager Kipling</t>
  </si>
  <si>
    <t>April</t>
  </si>
  <si>
    <t>Cuthbert CFCIPD</t>
  </si>
  <si>
    <t>https://www.linkedin.com/in/april-cuthbert-cfcipd-708a0135</t>
  </si>
  <si>
    <t>SUSE</t>
  </si>
  <si>
    <t>Vice President Total Rewards, Data &amp; Analytics &amp; HRIS</t>
  </si>
  <si>
    <t>Rasson</t>
  </si>
  <si>
    <t>https://www.linkedin.com/in/sophierasson</t>
  </si>
  <si>
    <t>MINTA bv</t>
  </si>
  <si>
    <t>International Marketing and Innovation Director</t>
  </si>
  <si>
    <t>Von den Busch</t>
  </si>
  <si>
    <t>https://www.linkedin.com/in/liesbeth-von-den-busch-09b1b95</t>
  </si>
  <si>
    <t>Senior HR Manager Talent Developmen</t>
  </si>
  <si>
    <t>https://www.linkedin.com/in/chris-verhulst-9449912</t>
  </si>
  <si>
    <t>eightC</t>
  </si>
  <si>
    <t>https://www.linkedin.com/in/nicolesnijders</t>
  </si>
  <si>
    <t>Benchmark</t>
  </si>
  <si>
    <t>Joffrey</t>
  </si>
  <si>
    <t>https://www.linkedin.com/in/joffrey-de-prins-02094328</t>
  </si>
  <si>
    <t>Planning Manager Greater China Timberland</t>
  </si>
  <si>
    <t>Talin</t>
  </si>
  <si>
    <t>Vartevanian</t>
  </si>
  <si>
    <t>https://www.linkedin.com/in/talinvartevanian</t>
  </si>
  <si>
    <t>5.11 Tactical</t>
  </si>
  <si>
    <t>Business Unit Leader, International eCommerce</t>
  </si>
  <si>
    <t>Vaicaityte</t>
  </si>
  <si>
    <t>https://www.linkedin.com/in/vaicaityte-sandra-a61a8313</t>
  </si>
  <si>
    <t>Tupperware Brands</t>
  </si>
  <si>
    <t>Inventory Planner EMEA</t>
  </si>
  <si>
    <t>https://www.linkedin.com/in/elkeroels1</t>
  </si>
  <si>
    <t>Sales Manager Microsoft Dynamics 365 Business Central</t>
  </si>
  <si>
    <t>https://www.linkedin.com/in/sven-de-neef-5b96b09</t>
  </si>
  <si>
    <t>Finance Director Indaver IWS</t>
  </si>
  <si>
    <t>Johnny</t>
  </si>
  <si>
    <t>da PaixÃ£o</t>
  </si>
  <si>
    <t>https://www.linkedin.com/in/johnny-da-paix%C3%A3o</t>
  </si>
  <si>
    <t>Royal Belgian Football Association</t>
  </si>
  <si>
    <t>Inclusion coach</t>
  </si>
  <si>
    <t>Manesse</t>
  </si>
  <si>
    <t>https://www.linkedin.com/in/frankmanesse</t>
  </si>
  <si>
    <t>INSEAD Executive Education</t>
  </si>
  <si>
    <t>Alphonse</t>
  </si>
  <si>
    <t>Mulaba Tshipuya</t>
  </si>
  <si>
    <t>https://www.linkedin.com/in/amulaba</t>
  </si>
  <si>
    <t>De Kleine</t>
  </si>
  <si>
    <t>https://www.linkedin.com/in/emilydekleine</t>
  </si>
  <si>
    <t>Purmerendse ScholenGroep</t>
  </si>
  <si>
    <t>HR Teamleider</t>
  </si>
  <si>
    <t>Gwenda</t>
  </si>
  <si>
    <t>van Vliet</t>
  </si>
  <si>
    <t>https://www.linkedin.com/in/gwenda-van-vliet-5997aa7</t>
  </si>
  <si>
    <t>Chief Brand Officer | Chief Creative Officer</t>
  </si>
  <si>
    <t>https://www.linkedin.com/in/francis-peirsman</t>
  </si>
  <si>
    <t>Senior Business Development Manager / Sales Lead Port of Antwerp</t>
  </si>
  <si>
    <t>Niels-Peter</t>
  </si>
  <si>
    <t>Foppen</t>
  </si>
  <si>
    <t>https://www.linkedin.com/in/nielspeterfoppen</t>
  </si>
  <si>
    <t>bol.com</t>
  </si>
  <si>
    <t>Lead Product Design</t>
  </si>
  <si>
    <t>https://www.linkedin.com/in/birgit-vanden-bempt-29369041</t>
  </si>
  <si>
    <t>Secundaire Handelsschool Sint-Lodewijk</t>
  </si>
  <si>
    <t>Teacher</t>
  </si>
  <si>
    <t>Geoffrey</t>
  </si>
  <si>
    <t>Umba</t>
  </si>
  <si>
    <t>https://www.linkedin.com/in/geoffreyumba</t>
  </si>
  <si>
    <t>CHG-MERIDIAN</t>
  </si>
  <si>
    <t>Regional Service Manager South-Western Europe</t>
  </si>
  <si>
    <t>https://www.linkedin.com/in/glenn-de-meulenaer-75532643</t>
  </si>
  <si>
    <t>bediende</t>
  </si>
  <si>
    <t>Talloen</t>
  </si>
  <si>
    <t>https://www.linkedin.com/in/joost-talloen-53843063</t>
  </si>
  <si>
    <t>Geets</t>
  </si>
  <si>
    <t>https://www.linkedin.com/in/frank-geets-a219b02</t>
  </si>
  <si>
    <t>Director Of Operations Kipling EMEA</t>
  </si>
  <si>
    <t>https://www.linkedin.com/in/annelies-geysen-530b2762</t>
  </si>
  <si>
    <t>Head of Brand Activation</t>
  </si>
  <si>
    <t>Herregods</t>
  </si>
  <si>
    <t>https://www.linkedin.com/in/brigitte-herregods-a7b2763a</t>
  </si>
  <si>
    <t>HR Administration Manager</t>
  </si>
  <si>
    <t>Vande Kerckhove</t>
  </si>
  <si>
    <t>https://www.linkedin.com/in/roosvandekerckhove</t>
  </si>
  <si>
    <t>Hoi Yan</t>
  </si>
  <si>
    <t>Leung</t>
  </si>
  <si>
    <t>https://www.linkedin.com/in/hoiyan</t>
  </si>
  <si>
    <t>the LEGO Group</t>
  </si>
  <si>
    <t>Trade Marketing Manager Benelux</t>
  </si>
  <si>
    <t>Kelley</t>
  </si>
  <si>
    <t>Brakstad</t>
  </si>
  <si>
    <t>https://www.linkedin.com/in/kelleybrakstad</t>
  </si>
  <si>
    <t>Fourth Space HR</t>
  </si>
  <si>
    <t>HR Consultant and Leadership Coach</t>
  </si>
  <si>
    <t>Peter-Andries</t>
  </si>
  <si>
    <t>https://www.linkedin.com/in/peter-andries-albrecht-33b1523</t>
  </si>
  <si>
    <t>VP Talent</t>
  </si>
  <si>
    <t>De Savoye</t>
  </si>
  <si>
    <t>https://www.linkedin.com/in/vincent-de-savoye-1bb7003</t>
  </si>
  <si>
    <t>Service Delivery Manager Western Europe</t>
  </si>
  <si>
    <t>Boucquaert</t>
  </si>
  <si>
    <t>https://www.linkedin.com/in/pjboucquaert</t>
  </si>
  <si>
    <t>Boogie Bougie</t>
  </si>
  <si>
    <t>Elbert-Piet</t>
  </si>
  <si>
    <t>Jongekrijg</t>
  </si>
  <si>
    <t>https://www.linkedin.com/in/elbert-piet-jongekrijg-0001b555</t>
  </si>
  <si>
    <t>Sales Manager Flanders</t>
  </si>
  <si>
    <t>Lisette</t>
  </si>
  <si>
    <t>https://www.linkedin.com/in/lisettevandermaarel</t>
  </si>
  <si>
    <t>CSCS</t>
  </si>
  <si>
    <t>Research finance Officer and Executive Assistant</t>
  </si>
  <si>
    <t>Debo</t>
  </si>
  <si>
    <t>https://www.linkedin.com/in/tina-debo</t>
  </si>
  <si>
    <t>Dries Van Noten</t>
  </si>
  <si>
    <t>Studio Director</t>
  </si>
  <si>
    <t>BerrÃ©</t>
  </si>
  <si>
    <t>https://www.linkedin.com/in/katelijneb</t>
  </si>
  <si>
    <t>Lecturer Postgraduate HR: People &amp; Business</t>
  </si>
  <si>
    <t>Dhollander</t>
  </si>
  <si>
    <t>https://www.linkedin.com/in/svendhollander</t>
  </si>
  <si>
    <t>Business development manager E-commerce &amp; Marketplaces</t>
  </si>
  <si>
    <t>Vyncke</t>
  </si>
  <si>
    <t>https://www.linkedin.com/in/stevenvyncke</t>
  </si>
  <si>
    <t>E-commerce manager Lee &amp; Wrangler</t>
  </si>
  <si>
    <t>van der Kleij</t>
  </si>
  <si>
    <t>https://www.linkedin.com/in/thomas-van-der-kleij-33598861</t>
  </si>
  <si>
    <t>ASML</t>
  </si>
  <si>
    <t>Parts Quality Engineer</t>
  </si>
  <si>
    <t>GonzÃ¡lez</t>
  </si>
  <si>
    <t>https://www.linkedin.com/in/anagq</t>
  </si>
  <si>
    <t>Coliving Vibes</t>
  </si>
  <si>
    <t>Private Investor</t>
  </si>
  <si>
    <t>https://www.linkedin.com/in/michaelnft</t>
  </si>
  <si>
    <t>Original</t>
  </si>
  <si>
    <t>Head of Growth</t>
  </si>
  <si>
    <t>Van Bel</t>
  </si>
  <si>
    <t>https://www.linkedin.com/in/katia-van-bel-9391a52</t>
  </si>
  <si>
    <t>Unicore Consulting</t>
  </si>
  <si>
    <t>https://www.linkedin.com/in/marc-de-baets-b934a94</t>
  </si>
  <si>
    <t>Performance Coach</t>
  </si>
  <si>
    <t>Six</t>
  </si>
  <si>
    <t>https://www.linkedin.com/in/joke-six-2b389959</t>
  </si>
  <si>
    <t>Syntra West</t>
  </si>
  <si>
    <t>Goedgezelschap</t>
  </si>
  <si>
    <t>https://www.linkedin.com/in/angoedgezelschap</t>
  </si>
  <si>
    <t xml:space="preserve"> Marketing &amp; Campagnes </t>
  </si>
  <si>
    <t>Pirotte</t>
  </si>
  <si>
    <t>https://www.linkedin.com/in/annikpirotte</t>
  </si>
  <si>
    <t>MoMu - Fashion Museum Antwerp</t>
  </si>
  <si>
    <t>Merchandise-specialist</t>
  </si>
  <si>
    <t>https://www.linkedin.com/in/vincent-vermeulen-tab</t>
  </si>
  <si>
    <t>CEO Nederland</t>
  </si>
  <si>
    <t>Ilegems</t>
  </si>
  <si>
    <t>https://www.linkedin.com/in/stefan-ilegems</t>
  </si>
  <si>
    <t>Perrigo Company plc</t>
  </si>
  <si>
    <t>Pamela</t>
  </si>
  <si>
    <t>Speleman</t>
  </si>
  <si>
    <t>https://www.linkedin.com/in/pamela-speleman-39a8b39</t>
  </si>
  <si>
    <t>Senior Manager, HR People Services</t>
  </si>
  <si>
    <t>https://www.linkedin.com/in/femkebrouns</t>
  </si>
  <si>
    <t>Head of Marketing, PR &amp; Events Belux</t>
  </si>
  <si>
    <t>Letellier</t>
  </si>
  <si>
    <t>https://www.linkedin.com/in/anja-letellier-9473347</t>
  </si>
  <si>
    <t>VF Europe bv</t>
  </si>
  <si>
    <t>Office Services Supervisor</t>
  </si>
  <si>
    <t>Broere- Van Der Aart</t>
  </si>
  <si>
    <t>https://www.linkedin.com/in/kelly-broere-van-der-aart</t>
  </si>
  <si>
    <t>Eyes4Change</t>
  </si>
  <si>
    <t>Senior Teamcoach, Trainer and Organizational Change Consultant</t>
  </si>
  <si>
    <t>Bou Nader</t>
  </si>
  <si>
    <t>https://www.linkedin.com/in/ralph-bou-nader-660aa5</t>
  </si>
  <si>
    <t>Arabian Oud</t>
  </si>
  <si>
    <t>Costermans</t>
  </si>
  <si>
    <t>https://www.linkedin.com/in/katriencostermans-9b4b647</t>
  </si>
  <si>
    <t>ENGIE Belgium</t>
  </si>
  <si>
    <t>Senior HR Partner</t>
  </si>
  <si>
    <t>Lot</t>
  </si>
  <si>
    <t>Rabaey</t>
  </si>
  <si>
    <t>https://www.linkedin.com/in/lot-rabaey-61766811</t>
  </si>
  <si>
    <t>Eastpak, a VF company</t>
  </si>
  <si>
    <t>Design &amp; development manager</t>
  </si>
  <si>
    <t>Kympers</t>
  </si>
  <si>
    <t>https://www.linkedin.com/in/toon-kympers-5666004</t>
  </si>
  <si>
    <t>Re-Vive NV</t>
  </si>
  <si>
    <t>Chief Marketing Officer - Chief Sales Officer</t>
  </si>
  <si>
    <t>Reinald</t>
  </si>
  <si>
    <t>Bijl</t>
  </si>
  <si>
    <t>https://www.linkedin.com/in/reinald-bijl-5b88911</t>
  </si>
  <si>
    <t>Silk'n | Beautiful Technology</t>
  </si>
  <si>
    <t>CCO - Head of Sales and Marketing</t>
  </si>
  <si>
    <t>Edgard</t>
  </si>
  <si>
    <t>https://www.linkedin.com/in/edgardmeuleman</t>
  </si>
  <si>
    <t>I Love My Job</t>
  </si>
  <si>
    <t>Deckers</t>
  </si>
  <si>
    <t>https://www.linkedin.com/in/mathieu-deckers-3937475a</t>
  </si>
  <si>
    <t>Manager Contact Center &amp; Projects</t>
  </si>
  <si>
    <t>Indesteege</t>
  </si>
  <si>
    <t>https://www.linkedin.com/in/greetindesteege</t>
  </si>
  <si>
    <t>LEVUUR</t>
  </si>
  <si>
    <t xml:space="preserve">Vennoot </t>
  </si>
  <si>
    <t>Lander</t>
  </si>
  <si>
    <t>https://www.linkedin.com/in/landerv</t>
  </si>
  <si>
    <t>GBL Staffing Solutions</t>
  </si>
  <si>
    <t>Lesy</t>
  </si>
  <si>
    <t>https://www.linkedin.com/in/nico-lesy-8126534</t>
  </si>
  <si>
    <t>Standard BioTools</t>
  </si>
  <si>
    <t>Sr Director Finance - Global Operations  and EMEA Region</t>
  </si>
  <si>
    <t>https://www.linkedin.com/in/marjandebeule</t>
  </si>
  <si>
    <t>exCit Communications</t>
  </si>
  <si>
    <t>Managing director and founder</t>
  </si>
  <si>
    <t>Deleus</t>
  </si>
  <si>
    <t>https://www.linkedin.com/in/daniel-deleus-3426148</t>
  </si>
  <si>
    <t>IGNIS</t>
  </si>
  <si>
    <t>https://www.linkedin.com/in/mertenskristel</t>
  </si>
  <si>
    <t>Institute of Tropical Medicine Antwerp</t>
  </si>
  <si>
    <t>Financieel projectbeheerder</t>
  </si>
  <si>
    <t>Ponnet</t>
  </si>
  <si>
    <t>https://www.linkedin.com/in/philipponnet</t>
  </si>
  <si>
    <t>Pandora</t>
  </si>
  <si>
    <t>General Manager Benelux</t>
  </si>
  <si>
    <t>Danique</t>
  </si>
  <si>
    <t>van Burken</t>
  </si>
  <si>
    <t>https://www.linkedin.com/in/danique-vburken</t>
  </si>
  <si>
    <t>Oceanwide Expeditions</t>
  </si>
  <si>
    <t>Sr. Marketing Manager</t>
  </si>
  <si>
    <t>https://www.linkedin.com/in/an-six-06902948</t>
  </si>
  <si>
    <t>Product Manager Overland Holidays</t>
  </si>
  <si>
    <t>https://www.linkedin.com/in/koenvandenberghe</t>
  </si>
  <si>
    <t>Talent Acquisition Manager a.i.</t>
  </si>
  <si>
    <t>Maessen</t>
  </si>
  <si>
    <t>https://www.linkedin.com/in/inemaessen</t>
  </si>
  <si>
    <t>Spencer Stuart</t>
  </si>
  <si>
    <t xml:space="preserve">Executive Search &amp; Leadership Advisory Consultant </t>
  </si>
  <si>
    <t>IJsselstein</t>
  </si>
  <si>
    <t>https://www.linkedin.com/in/jeroen-ijsselstein-5462087</t>
  </si>
  <si>
    <t>Warner Bros International Television Production</t>
  </si>
  <si>
    <t>Financial Systems Manager</t>
  </si>
  <si>
    <t>Koen Veeckman</t>
  </si>
  <si>
    <t>Organisational Change Management</t>
  </si>
  <si>
    <t>https://www.linkedin.com/in/koenveeckmanvmsinternational</t>
  </si>
  <si>
    <t>Private Company</t>
  </si>
  <si>
    <t>Change Management Specialist</t>
  </si>
  <si>
    <t>Everaerts</t>
  </si>
  <si>
    <t>https://www.linkedin.com/in/deborah-everaerts-450bb17</t>
  </si>
  <si>
    <t>Hombrouck</t>
  </si>
  <si>
    <t>https://www.linkedin.com/in/veronique-hombrouck-9a81ba17</t>
  </si>
  <si>
    <t>FullHouse Concept</t>
  </si>
  <si>
    <t>Commercieel Bediende</t>
  </si>
  <si>
    <t>Boulogne</t>
  </si>
  <si>
    <t>https://www.linkedin.com/in/carine-boulogne-b0a33b19</t>
  </si>
  <si>
    <t>Senior recruiter</t>
  </si>
  <si>
    <t>Svetlana</t>
  </si>
  <si>
    <t>https://www.linkedin.com/in/svetlanatsarenko</t>
  </si>
  <si>
    <t>Mijn Wereldkeuken</t>
  </si>
  <si>
    <t>Founder of Mijn Wereldkeuken</t>
  </si>
  <si>
    <t>https://www.linkedin.com/in/raffissette</t>
  </si>
  <si>
    <t>centrum voor afstandsonderwijs</t>
  </si>
  <si>
    <t>https://www.linkedin.com/in/brigitteblomme</t>
  </si>
  <si>
    <t>Klantenconsulent</t>
  </si>
  <si>
    <t>Jaimie</t>
  </si>
  <si>
    <t>Haye</t>
  </si>
  <si>
    <t>https://www.linkedin.com/in/jhaye</t>
  </si>
  <si>
    <t>SGS</t>
  </si>
  <si>
    <t xml:space="preserve">Global Head of Talent Acquisition </t>
  </si>
  <si>
    <t>https://www.linkedin.com/in/sabine-gekiere-2380615</t>
  </si>
  <si>
    <t>People Believers</t>
  </si>
  <si>
    <t>Meiners</t>
  </si>
  <si>
    <t>https://www.linkedin.com/in/michael-meiners-73a44b10</t>
  </si>
  <si>
    <t>M&amp;M Select</t>
  </si>
  <si>
    <t>werving en selectie</t>
  </si>
  <si>
    <t>LatrÃ©</t>
  </si>
  <si>
    <t>https://www.linkedin.com/in/vincentlatre</t>
  </si>
  <si>
    <t>District09</t>
  </si>
  <si>
    <t>BI-consultant</t>
  </si>
  <si>
    <t>Lauwrys</t>
  </si>
  <si>
    <t>https://www.linkedin.com/in/vanessa-lauwrys-22567a59</t>
  </si>
  <si>
    <t>B2B Activation Manager Offline</t>
  </si>
  <si>
    <t>Sarasyn</t>
  </si>
  <si>
    <t>https://www.linkedin.com/in/psarasyn</t>
  </si>
  <si>
    <t>PIVOT Partners</t>
  </si>
  <si>
    <t>Non-family external CEO mandate industrial holding companies</t>
  </si>
  <si>
    <t>âœ”Johan</t>
  </si>
  <si>
    <t>https://www.linkedin.com/in/%E2%9C%94johan-janssens</t>
  </si>
  <si>
    <t>TIS (Treasury Intelligence Solutions)</t>
  </si>
  <si>
    <t>Director Solution Architects</t>
  </si>
  <si>
    <t>Blairon</t>
  </si>
  <si>
    <t>https://www.linkedin.com/in/sandyblairon</t>
  </si>
  <si>
    <t>Holcim Belgium</t>
  </si>
  <si>
    <t>Antoons</t>
  </si>
  <si>
    <t>https://www.linkedin.com/in/jo-antoons-48308bb</t>
  </si>
  <si>
    <t>Fragomen Global LLP</t>
  </si>
  <si>
    <t>https://www.linkedin.com/in/peterderidder</t>
  </si>
  <si>
    <t>Vlajo</t>
  </si>
  <si>
    <t>Guest Lecturer</t>
  </si>
  <si>
    <t>https://www.linkedin.com/in/dries-van-gestel-33266a7</t>
  </si>
  <si>
    <t>Senior (lead) Engineer: EUV pellicle system integration and testing</t>
  </si>
  <si>
    <t>Ronny</t>
  </si>
  <si>
    <t>Timmers</t>
  </si>
  <si>
    <t>https://www.linkedin.com/in/ronny-timmers-84810949</t>
  </si>
  <si>
    <t>Provincie Limburg (BelgiÃ«)</t>
  </si>
  <si>
    <t>ProjectcoÃ¶rdinator</t>
  </si>
  <si>
    <t>Hilven</t>
  </si>
  <si>
    <t>https://www.linkedin.com/in/wimhilven</t>
  </si>
  <si>
    <t>Project Manager | Solution Architect | Photographer</t>
  </si>
  <si>
    <t>âœï¸ Tony Z</t>
  </si>
  <si>
    <t>Patralski</t>
  </si>
  <si>
    <t>https://www.linkedin.com/in/hrz</t>
  </si>
  <si>
    <t>SilverMister</t>
  </si>
  <si>
    <t>Ecommerce Manager</t>
  </si>
  <si>
    <t>Van Thillo</t>
  </si>
  <si>
    <t>https://www.linkedin.com/in/greetvanthillo</t>
  </si>
  <si>
    <t>Key Account Manager Life Sciences at Sopra Steria</t>
  </si>
  <si>
    <t>valerie</t>
  </si>
  <si>
    <t>desmet</t>
  </si>
  <si>
    <t>https://www.linkedin.com/in/valerie-desmet-06219358</t>
  </si>
  <si>
    <t>les ballets C de la B</t>
  </si>
  <si>
    <t>production - tourmanagement</t>
  </si>
  <si>
    <t>Emil</t>
  </si>
  <si>
    <t>Van Vliet</t>
  </si>
  <si>
    <t>https://www.linkedin.com/in/emil-van-vliet-4a80694</t>
  </si>
  <si>
    <t>Kenhardt | Human Profit</t>
  </si>
  <si>
    <t>Senior Associate</t>
  </si>
  <si>
    <t>Bakelants</t>
  </si>
  <si>
    <t>https://www.linkedin.com/in/siegfriedbakelants</t>
  </si>
  <si>
    <t>ALD Automotive Belgium</t>
  </si>
  <si>
    <t>Operational Excellence Coach &amp; Expert</t>
  </si>
  <si>
    <t>https://www.linkedin.com/in/erikaderyck</t>
  </si>
  <si>
    <t>De Ryck Consulting</t>
  </si>
  <si>
    <t>HR &amp; Organisatie coach - ICF Certified PCC</t>
  </si>
  <si>
    <t>ClÃ©mence</t>
  </si>
  <si>
    <t>Desobeau</t>
  </si>
  <si>
    <t>https://www.linkedin.com/in/clemencedesobeau</t>
  </si>
  <si>
    <t>cdesobeau@hotmail.com</t>
  </si>
  <si>
    <t>Sonepar</t>
  </si>
  <si>
    <t>Talent and Inclusion Director</t>
  </si>
  <si>
    <t>Marya</t>
  </si>
  <si>
    <t>Salim</t>
  </si>
  <si>
    <t>https://www.linkedin.com/in/marya-salim-b488377</t>
  </si>
  <si>
    <t>Wink Hotels | Indochina Capital</t>
  </si>
  <si>
    <t>Vice President Marketing</t>
  </si>
  <si>
    <t>https://www.linkedin.com/in/leslie-michiels-6b704824</t>
  </si>
  <si>
    <t>Securitas Front Desk</t>
  </si>
  <si>
    <t>Front desk officer</t>
  </si>
  <si>
    <t>Nijsten</t>
  </si>
  <si>
    <t>https://www.linkedin.com/in/tom-nijsten-45474b56</t>
  </si>
  <si>
    <t>ZOG Genk WZC Mandana</t>
  </si>
  <si>
    <t>Severi</t>
  </si>
  <si>
    <t>https://www.linkedin.com/in/tamara-severi-94228747</t>
  </si>
  <si>
    <t>Stanton Chase: Executive Search Consultants</t>
  </si>
  <si>
    <t>Global Practice Leader Healthcare &amp; Life Sciences</t>
  </si>
  <si>
    <t>https://www.linkedin.com/in/veerle-van-camp</t>
  </si>
  <si>
    <t>Mercier Van Lanschot</t>
  </si>
  <si>
    <t>Leendert</t>
  </si>
  <si>
    <t>Verweij</t>
  </si>
  <si>
    <t>https://www.linkedin.com/in/leendert-verweij-44642625</t>
  </si>
  <si>
    <t>OOMT</t>
  </si>
  <si>
    <t>HR Adviseur Werkgeverschap OOMT</t>
  </si>
  <si>
    <t>https://www.linkedin.com/in/jasper-de-wit-48767b25</t>
  </si>
  <si>
    <t>Sciensano</t>
  </si>
  <si>
    <t>Ngo</t>
  </si>
  <si>
    <t>https://www.linkedin.com/in/kim-ngo-b389523</t>
  </si>
  <si>
    <t>Business Development Manager Sourcing &amp; Outsourcing</t>
  </si>
  <si>
    <t>van Daalen</t>
  </si>
  <si>
    <t>https://www.linkedin.com/in/sander-van-daalen-871571</t>
  </si>
  <si>
    <t>Lemonaid &amp; ChariTea</t>
  </si>
  <si>
    <t>Country Manager Netherlands</t>
  </si>
  <si>
    <t>Ruchika</t>
  </si>
  <si>
    <t>Bhatnagar</t>
  </si>
  <si>
    <t>https://www.linkedin.com/in/ruchika-bhatnagar-5aa1852a</t>
  </si>
  <si>
    <t>Crocs Europe B.V.</t>
  </si>
  <si>
    <t>Director HRBP (EMEA &amp; LATAM) Crocs and HEYDUDE International</t>
  </si>
  <si>
    <t>Van De Kerkhof</t>
  </si>
  <si>
    <t>https://www.linkedin.com/in/ellen-van-de-kerkhof-a074737</t>
  </si>
  <si>
    <t>Risk expert</t>
  </si>
  <si>
    <t>Sel</t>
  </si>
  <si>
    <t>https://www.linkedin.com/in/nathalie-sel-49054447</t>
  </si>
  <si>
    <t>Lidl BelgiÃ« &amp; Luxemburg</t>
  </si>
  <si>
    <t>Manager Operations &amp; Quality</t>
  </si>
  <si>
    <t>Lysenko</t>
  </si>
  <si>
    <t>https://www.linkedin.com/in/anna-lysenko-0a268544</t>
  </si>
  <si>
    <t>Conscious Living Solutions Pte Ltd</t>
  </si>
  <si>
    <t>https://www.linkedin.com/in/ben-van-hove-92687717</t>
  </si>
  <si>
    <t>The Janssen Pharmaceutical Companies of Johnson &amp; Johnson</t>
  </si>
  <si>
    <t>CMC Leader at Janssen, Pharmaceutical Companies of Johnson and Johnson</t>
  </si>
  <si>
    <t>MichaÃ«l</t>
  </si>
  <si>
    <t>https://www.linkedin.com/in/micha%C3%ABlbloemen</t>
  </si>
  <si>
    <t>espazo</t>
  </si>
  <si>
    <t>Psycholoog, psychotherapeut, trainer</t>
  </si>
  <si>
    <t>https://www.linkedin.com/in/dietervanmuylder</t>
  </si>
  <si>
    <t xml:space="preserve">Panama Group </t>
  </si>
  <si>
    <t>Eefje</t>
  </si>
  <si>
    <t>Beullens</t>
  </si>
  <si>
    <t>https://www.linkedin.com/in/eefje-beullens-97646636</t>
  </si>
  <si>
    <t xml:space="preserve">MindWave </t>
  </si>
  <si>
    <t>Senior Talent Manager</t>
  </si>
  <si>
    <t>https://www.linkedin.com/in/annstockmans</t>
  </si>
  <si>
    <t>TICCO</t>
  </si>
  <si>
    <t>zaakvoerder van Ticco, erkend loopbaancentrum - Coach: loopbaan, stress &amp; burn-out, jongeren</t>
  </si>
  <si>
    <t>de Feraudy</t>
  </si>
  <si>
    <t>https://www.linkedin.com/in/adrien-de-feraudy-baa7003b</t>
  </si>
  <si>
    <t>Page Personnel</t>
  </si>
  <si>
    <t>Senior Executive Manager</t>
  </si>
  <si>
    <t>https://www.linkedin.com/in/jan-pauwels-81227338</t>
  </si>
  <si>
    <t>Directeur distributie</t>
  </si>
  <si>
    <t>De Lat</t>
  </si>
  <si>
    <t>https://www.linkedin.com/in/bruno-de-lat-632a4351</t>
  </si>
  <si>
    <t>GIM - smart geo insights</t>
  </si>
  <si>
    <t>Product Manager Belmap</t>
  </si>
  <si>
    <t>Eeraerts</t>
  </si>
  <si>
    <t>https://www.linkedin.com/in/joke-eeraerts-61b7a313</t>
  </si>
  <si>
    <t>Sport Vlaanderen Gent</t>
  </si>
  <si>
    <t>Sporttechnisch coÃ¶rdinator</t>
  </si>
  <si>
    <t>Wisemberg</t>
  </si>
  <si>
    <t>https://www.linkedin.com/in/brigitte-wisemberg-255aa736</t>
  </si>
  <si>
    <t>ThÃ©Ã¢tre Royal de la Monnaie</t>
  </si>
  <si>
    <t>Assistante RH</t>
  </si>
  <si>
    <t>https://www.linkedin.com/in/elien-melis</t>
  </si>
  <si>
    <t>Port of Antwerp-Bruges</t>
  </si>
  <si>
    <t>Multimedia Storyteller</t>
  </si>
  <si>
    <t>Ong</t>
  </si>
  <si>
    <t>https://www.linkedin.com/in/bennyong</t>
  </si>
  <si>
    <t>BelronÂ® International</t>
  </si>
  <si>
    <t>Global Infrastructure &amp; Services Manager</t>
  </si>
  <si>
    <t>Koest</t>
  </si>
  <si>
    <t>https://www.linkedin.com/in/koest</t>
  </si>
  <si>
    <t xml:space="preserve">AvantPremiere </t>
  </si>
  <si>
    <t>Founder - Executive Coach &amp; Consultant</t>
  </si>
  <si>
    <t>Welford</t>
  </si>
  <si>
    <t>https://www.linkedin.com/in/simon-welford</t>
  </si>
  <si>
    <t>Area Director - Ukraine, Caucasus, Central Asia &amp; Belarus</t>
  </si>
  <si>
    <t>Jon</t>
  </si>
  <si>
    <t>Evans</t>
  </si>
  <si>
    <t>https://www.linkedin.com/in/jon-evans-70931b39</t>
  </si>
  <si>
    <t>Group Head of Reward</t>
  </si>
  <si>
    <t>Creemers</t>
  </si>
  <si>
    <t>https://www.linkedin.com/in/luc-creemers</t>
  </si>
  <si>
    <t>EKWA CONSULT</t>
  </si>
  <si>
    <t>Zaakvoerder - Senior consultant Ekwa Consult</t>
  </si>
  <si>
    <t>Cortez Weglinski</t>
  </si>
  <si>
    <t>https://www.linkedin.com/in/matweglinski</t>
  </si>
  <si>
    <t>Executive Director</t>
  </si>
  <si>
    <t>Maskell</t>
  </si>
  <si>
    <t>https://www.linkedin.com/in/anna-maskell-8700504b</t>
  </si>
  <si>
    <t>Global Resourcing</t>
  </si>
  <si>
    <t>Business Researcher</t>
  </si>
  <si>
    <t>ANNE</t>
  </si>
  <si>
    <t>SOENEN</t>
  </si>
  <si>
    <t>https://www.linkedin.com/in/annesoenen</t>
  </si>
  <si>
    <t xml:space="preserve">FBN Belgium </t>
  </si>
  <si>
    <t>Corneillie</t>
  </si>
  <si>
    <t>https://www.linkedin.com/in/corneilliekathy</t>
  </si>
  <si>
    <t>Wachters</t>
  </si>
  <si>
    <t>https://www.linkedin.com/in/barbara-wachters-6406444a</t>
  </si>
  <si>
    <t>Zuidwest Radiotherapeutisch Instituut</t>
  </si>
  <si>
    <t>M.D.</t>
  </si>
  <si>
    <t>https://www.linkedin.com/in/guymichiels</t>
  </si>
  <si>
    <t>MenT Group NV</t>
  </si>
  <si>
    <t>Owner en Partner</t>
  </si>
  <si>
    <t>Delafortry</t>
  </si>
  <si>
    <t>https://www.linkedin.com/in/anitadelafortry</t>
  </si>
  <si>
    <t>Anzalone</t>
  </si>
  <si>
    <t>https://www.linkedin.com/in/carlo-anzalone-06526432</t>
  </si>
  <si>
    <t>FUTERRO</t>
  </si>
  <si>
    <t>Sales Account Manager</t>
  </si>
  <si>
    <t>Biermans</t>
  </si>
  <si>
    <t>https://www.linkedin.com/in/marjolein-biermans</t>
  </si>
  <si>
    <t>JTI (Japan Tobacco International)</t>
  </si>
  <si>
    <t>Vice President Digital &amp; IT Marketing &amp; Sales</t>
  </si>
  <si>
    <t>Delobel</t>
  </si>
  <si>
    <t>https://www.linkedin.com/in/bart-delobel-1331b93b</t>
  </si>
  <si>
    <t>Fitter&amp;Fitter</t>
  </si>
  <si>
    <t>Owner &amp; Coach</t>
  </si>
  <si>
    <t>Laffut</t>
  </si>
  <si>
    <t>https://www.linkedin.com/in/wim-laffut-2792a3a</t>
  </si>
  <si>
    <t>H.Hartziekenhuis Lier</t>
  </si>
  <si>
    <t>Klinisch Bioloog</t>
  </si>
  <si>
    <t>Impens</t>
  </si>
  <si>
    <t>https://www.linkedin.com/in/patrick-impens-a108108</t>
  </si>
  <si>
    <t>Cofinimmo</t>
  </si>
  <si>
    <t>Ad interim AP/AR Manager</t>
  </si>
  <si>
    <t>Rappoort</t>
  </si>
  <si>
    <t>https://www.linkedin.com/in/kevinrappoort</t>
  </si>
  <si>
    <t>Group Talent Acquisition Manager</t>
  </si>
  <si>
    <t>https://www.linkedin.com/in/angelique-de-clercq-3927783</t>
  </si>
  <si>
    <t>Havas Group</t>
  </si>
  <si>
    <t>Group Talent Officer</t>
  </si>
  <si>
    <t>https://www.linkedin.com/in/philipvastmans</t>
  </si>
  <si>
    <t>Narviflex Group</t>
  </si>
  <si>
    <t>van der Linden</t>
  </si>
  <si>
    <t>https://www.linkedin.com/in/ernstvanderlinden</t>
  </si>
  <si>
    <t>Head of HSE, Facility &amp; Real Estate Northern &amp; Western European Area</t>
  </si>
  <si>
    <t>JoÃ£o</t>
  </si>
  <si>
    <t>AntÃ³nio</t>
  </si>
  <si>
    <t>https://www.linkedin.com/in/joaocarlosantonio</t>
  </si>
  <si>
    <t>Nested.life</t>
  </si>
  <si>
    <t>Real Estate Investment</t>
  </si>
  <si>
    <t>Sue</t>
  </si>
  <si>
    <t>Trousdale</t>
  </si>
  <si>
    <t>https://www.linkedin.com/in/suetrousdale</t>
  </si>
  <si>
    <t>Read Easy Plymouth</t>
  </si>
  <si>
    <t>Team Leader</t>
  </si>
  <si>
    <t>Ridderbeekx</t>
  </si>
  <si>
    <t>https://www.linkedin.com/in/ronridderbeekx</t>
  </si>
  <si>
    <t>pladis Global</t>
  </si>
  <si>
    <t>Global Director of Corporate &amp; Government Affairs</t>
  </si>
  <si>
    <t>Matthiesen</t>
  </si>
  <si>
    <t>https://www.linkedin.com/in/stephan-matthiesen-66b0993</t>
  </si>
  <si>
    <t>Emissary</t>
  </si>
  <si>
    <t>Advisor (Part Time)</t>
  </si>
  <si>
    <t>Felli</t>
  </si>
  <si>
    <t>https://www.linkedin.com/in/cedricfelli</t>
  </si>
  <si>
    <t>AudioVitality</t>
  </si>
  <si>
    <t>Director of Marketing and App Business Development</t>
  </si>
  <si>
    <t>van Praag</t>
  </si>
  <si>
    <t>https://www.linkedin.com/in/nathalie-van-praag-334497b</t>
  </si>
  <si>
    <t>Property Services</t>
  </si>
  <si>
    <t>Schutjes</t>
  </si>
  <si>
    <t>https://www.linkedin.com/in/elisabethschutjes</t>
  </si>
  <si>
    <t>Tax Advisor</t>
  </si>
  <si>
    <t>Cees</t>
  </si>
  <si>
    <t>Foet</t>
  </si>
  <si>
    <t>https://www.linkedin.com/in/cees-foet-7055959</t>
  </si>
  <si>
    <t>Co Creative Company</t>
  </si>
  <si>
    <t>Owner Co Creative Company</t>
  </si>
  <si>
    <t xml:space="preserve">Van Remortel </t>
  </si>
  <si>
    <t>https://www.linkedin.com/in/thetalentfinder</t>
  </si>
  <si>
    <t>p.vanremortel@hotmail.be</t>
  </si>
  <si>
    <t>PURE LOGISTICS RECRUITMENT</t>
  </si>
  <si>
    <t>Founder / Senior Advisor Recruitment &amp; Selection</t>
  </si>
  <si>
    <t>Massage</t>
  </si>
  <si>
    <t>https://www.linkedin.com/in/liesbeth</t>
  </si>
  <si>
    <t>Business Unit Manager W&amp;S</t>
  </si>
  <si>
    <t>Steels</t>
  </si>
  <si>
    <t>https://www.linkedin.com/in/tamara-steels-soluziocjo</t>
  </si>
  <si>
    <t>soluz.io</t>
  </si>
  <si>
    <t>Chief Customer Journey Officer</t>
  </si>
  <si>
    <t>Martina</t>
  </si>
  <si>
    <t>Ehnes</t>
  </si>
  <si>
    <t>https://www.linkedin.com/in/martina-ehnes-438b4221</t>
  </si>
  <si>
    <t>Rahmqvist Group</t>
  </si>
  <si>
    <t>Board Member of SWEdistrib B.V.</t>
  </si>
  <si>
    <t>Youri</t>
  </si>
  <si>
    <t>Purnelle</t>
  </si>
  <si>
    <t>https://www.linkedin.com/in/youri-purnelle-4596b214</t>
  </si>
  <si>
    <t>Connectis Group</t>
  </si>
  <si>
    <t xml:space="preserve">Chief Commercial Officer &amp; Partner </t>
  </si>
  <si>
    <t>https://www.linkedin.com/in/jan-oeyen-6964b725</t>
  </si>
  <si>
    <t>Cubis</t>
  </si>
  <si>
    <t>BI Consultant</t>
  </si>
  <si>
    <t>Mette</t>
  </si>
  <si>
    <t>Torpe</t>
  </si>
  <si>
    <t>https://www.linkedin.com/in/mette-torpe-9628bb15</t>
  </si>
  <si>
    <t>TorpeMette@gmail.com</t>
  </si>
  <si>
    <t>Torpe Consulting ApS</t>
  </si>
  <si>
    <t>P.F.H.</t>
  </si>
  <si>
    <t>Van Dalsum</t>
  </si>
  <si>
    <t>https://www.linkedin.com/in/patrickvandalsum</t>
  </si>
  <si>
    <t>Essentive</t>
  </si>
  <si>
    <t>Karim F.</t>
  </si>
  <si>
    <t>El Kouche, MBA, CGMA</t>
  </si>
  <si>
    <t>https://www.linkedin.com/in/kelkouche</t>
  </si>
  <si>
    <t>Correos Express</t>
  </si>
  <si>
    <t>Farrah Almira</t>
  </si>
  <si>
    <t>Lakeman</t>
  </si>
  <si>
    <t>https://www.linkedin.com/in/farrah-almira-lakeman-329ba338</t>
  </si>
  <si>
    <t>Tommy Hilfiger</t>
  </si>
  <si>
    <t>Senior Manager Brand Guardianship (Marketing Strategy &amp; Planning)</t>
  </si>
  <si>
    <t>https://www.linkedin.com/in/sandy-vermeulen-93a2b62</t>
  </si>
  <si>
    <t>Bollies</t>
  </si>
  <si>
    <t>https://www.linkedin.com/in/luc-bollies-50030045</t>
  </si>
  <si>
    <t>GROW*lb</t>
  </si>
  <si>
    <t xml:space="preserve">Leiderschap-Loopbaan en -Outplacementcoach.  </t>
  </si>
  <si>
    <t>Mairi</t>
  </si>
  <si>
    <t>Morrison</t>
  </si>
  <si>
    <t>https://www.linkedin.com/in/mairi-morrison-650818</t>
  </si>
  <si>
    <t>Head of HR, UK &amp; Ireland</t>
  </si>
  <si>
    <t>https://www.linkedin.com/in/bart-van-acker-8324bb</t>
  </si>
  <si>
    <t>Valtius vof</t>
  </si>
  <si>
    <t>van Loon</t>
  </si>
  <si>
    <t>https://www.linkedin.com/in/martijn-van-loon-3453ba</t>
  </si>
  <si>
    <t>Head of Sustainability Data and Reporting  Programme</t>
  </si>
  <si>
    <t>https://www.linkedin.com/in/bernardpolet</t>
  </si>
  <si>
    <t>Indiandribble</t>
  </si>
  <si>
    <t>FlamÃ©e</t>
  </si>
  <si>
    <t>https://www.linkedin.com/in/chris-flam%C3%A9e-a527398</t>
  </si>
  <si>
    <t>Manager Trade Engagement</t>
  </si>
  <si>
    <t>van Diemen</t>
  </si>
  <si>
    <t>https://www.linkedin.com/in/saskiavandiemen</t>
  </si>
  <si>
    <t>PTI</t>
  </si>
  <si>
    <t>Fitnesscoach</t>
  </si>
  <si>
    <t>https://www.linkedin.com/in/thomas-smit-0277708</t>
  </si>
  <si>
    <t>sa Transrad nv</t>
  </si>
  <si>
    <t>Floryn</t>
  </si>
  <si>
    <t>https://www.linkedin.com/in/sylvie-floryn</t>
  </si>
  <si>
    <t>JAG Coaching</t>
  </si>
  <si>
    <t xml:space="preserve">Leadership Coach | Executive Coach | Career Coach | Business Coach | Outplacement </t>
  </si>
  <si>
    <t>Daniel Dany</t>
  </si>
  <si>
    <t>Cruysberghs</t>
  </si>
  <si>
    <t>https://www.linkedin.com/in/cruysberghsdany</t>
  </si>
  <si>
    <t>HR2U</t>
  </si>
  <si>
    <t>Managing Director HR Interim Management &amp; Consulting</t>
  </si>
  <si>
    <t>Paloma</t>
  </si>
  <si>
    <t>Cordova</t>
  </si>
  <si>
    <t>https://www.linkedin.com/in/palomacordova</t>
  </si>
  <si>
    <t>SD Worx Staffing Solutions Belgium</t>
  </si>
  <si>
    <t>https://www.linkedin.com/in/tinnenuyts-recruitment-multilingualprofessionals</t>
  </si>
  <si>
    <t>Account Development Manager</t>
  </si>
  <si>
    <t>Bruyndonckx</t>
  </si>
  <si>
    <t>https://www.linkedin.com/in/an-bruyndonckx-730a541b</t>
  </si>
  <si>
    <t>Hr operations manager</t>
  </si>
  <si>
    <t>Jean Pierre</t>
  </si>
  <si>
    <t>https://www.linkedin.com/in/jean-pierre-kellens-33753311</t>
  </si>
  <si>
    <t>c3 consulting vof</t>
  </si>
  <si>
    <t>van Nunen</t>
  </si>
  <si>
    <t>https://www.linkedin.com/in/wendyvannunen</t>
  </si>
  <si>
    <t>Wendy van Nunen Comm.V.</t>
  </si>
  <si>
    <t>consultancy, coaching &amp; training</t>
  </si>
  <si>
    <t>Adriaan</t>
  </si>
  <si>
    <t>Pelckmans</t>
  </si>
  <si>
    <t>https://www.linkedin.com/in/adriaan-pelckmans-36729341</t>
  </si>
  <si>
    <t>â€ŽR&amp;D Professional Industrial Emissions</t>
  </si>
  <si>
    <t>https://www.linkedin.com/in/stefanielootens</t>
  </si>
  <si>
    <t>mtech+</t>
  </si>
  <si>
    <t>Adviseur Opleiding &amp; Arbeidsmarkt</t>
  </si>
  <si>
    <t>Soucachet</t>
  </si>
  <si>
    <t>https://www.linkedin.com/in/veroniquesoucachet</t>
  </si>
  <si>
    <t>LIMAGRAIN EUROPE</t>
  </si>
  <si>
    <t>Responsable des OpÃ©rations RH BU</t>
  </si>
  <si>
    <t>Livia</t>
  </si>
  <si>
    <t>Serbanescu</t>
  </si>
  <si>
    <t>https://www.linkedin.com/in/livia-serbanescu-1a46a911</t>
  </si>
  <si>
    <t>Senior Enterprise Finance Lead - Public Sector</t>
  </si>
  <si>
    <t>Juan Angel</t>
  </si>
  <si>
    <t>Ortiz Lazarin</t>
  </si>
  <si>
    <t>https://www.linkedin.com/in/juan-angel-ortiz-lazarin-39a1671</t>
  </si>
  <si>
    <t>Jorens</t>
  </si>
  <si>
    <t>https://www.linkedin.com/in/elkejorens</t>
  </si>
  <si>
    <t>Pompermeier</t>
  </si>
  <si>
    <t>https://www.linkedin.com/in/thomas-pompermeier-273a773b</t>
  </si>
  <si>
    <t>TOMWOOD GUADELOUPE</t>
  </si>
  <si>
    <t>BÃ»cheron</t>
  </si>
  <si>
    <t>Ken</t>
  </si>
  <si>
    <t>https://www.linkedin.com/in/ken-peeters-56405a17</t>
  </si>
  <si>
    <t>Cytiva</t>
  </si>
  <si>
    <t>Chromatography Application Specialist</t>
  </si>
  <si>
    <t>Drent</t>
  </si>
  <si>
    <t>https://www.linkedin.com/in/nielsdrent</t>
  </si>
  <si>
    <t>Adjust</t>
  </si>
  <si>
    <t>Senior Procurement Consultant</t>
  </si>
  <si>
    <t>Van De Vijver</t>
  </si>
  <si>
    <t>https://www.linkedin.com/in/veerle-van-de-vijver</t>
  </si>
  <si>
    <t>Kennedy Executive Search</t>
  </si>
  <si>
    <t>RenÃ©</t>
  </si>
  <si>
    <t>Rogaar</t>
  </si>
  <si>
    <t>https://www.linkedin.com/in/renerogaar</t>
  </si>
  <si>
    <t>Eventum Projecten</t>
  </si>
  <si>
    <t>Partner &amp; Projectmanager</t>
  </si>
  <si>
    <t>Schweizer</t>
  </si>
  <si>
    <t>https://www.linkedin.com/in/nicolas-schweizer-13210214</t>
  </si>
  <si>
    <t>Schweizer Electronic AG</t>
  </si>
  <si>
    <t>Chief Executive Officer (CEO) &amp; Chairman of the Board / è‘£äº‹ä¼šä¸»å¸­/é¦–å¸­æ‰§è¡Œå®˜</t>
  </si>
  <si>
    <t>Hinnekens</t>
  </si>
  <si>
    <t>https://www.linkedin.com/in/sabinehinnekens</t>
  </si>
  <si>
    <t>Vivaldis</t>
  </si>
  <si>
    <t>Training/coaching</t>
  </si>
  <si>
    <t>Smeets</t>
  </si>
  <si>
    <t>https://www.linkedin.com/in/ann-smeets-78745a26</t>
  </si>
  <si>
    <t>Covida vzw</t>
  </si>
  <si>
    <t>Dijkkamp (She/Her)</t>
  </si>
  <si>
    <t>https://www.linkedin.com/in/nathaliev1</t>
  </si>
  <si>
    <t>Talent Acquisition Lead at PVH Corp. ( Tommy Hilfiger &amp; Calvin Klein)</t>
  </si>
  <si>
    <t>Fausto Alfonso</t>
  </si>
  <si>
    <t>YÃ¡Ã±ez Siller</t>
  </si>
  <si>
    <t>https://www.linkedin.com/in/faysaf</t>
  </si>
  <si>
    <t>Area HR Director - Latin America North &amp; Caribbean</t>
  </si>
  <si>
    <t>Borzone - van Harten</t>
  </si>
  <si>
    <t>https://www.linkedin.com/in/annemarie-borzone-van-harten-26ba3a4</t>
  </si>
  <si>
    <t>Partner Consultant - Buenos Aires</t>
  </si>
  <si>
    <t>Cyganek</t>
  </si>
  <si>
    <t>https://www.linkedin.com/in/daniel-cyganek-0485a935</t>
  </si>
  <si>
    <t>Digitec Galaxus AG</t>
  </si>
  <si>
    <t>Leader Retail Schweiz</t>
  </si>
  <si>
    <t>Waem</t>
  </si>
  <si>
    <t>https://www.linkedin.com/in/sofiewaem</t>
  </si>
  <si>
    <t>DPS bv â€¢ C-lab</t>
  </si>
  <si>
    <t xml:space="preserve">Owner | HR &amp; Change Management </t>
  </si>
  <si>
    <t>https://www.linkedin.com/in/els-talloen-38976b35</t>
  </si>
  <si>
    <t>The Extra Mile</t>
  </si>
  <si>
    <t>Mede-eigenaar The Extra Mile</t>
  </si>
  <si>
    <t>https://www.linkedin.com/in/marlon-gevaert-3793a92a</t>
  </si>
  <si>
    <t>K.U.Leuven</t>
  </si>
  <si>
    <t>coach/teacher</t>
  </si>
  <si>
    <t>https://www.linkedin.com/in/ingrid-van-de-walle-8670b231</t>
  </si>
  <si>
    <t>the University of Antwerp</t>
  </si>
  <si>
    <t>Life Long Learning manager at the Faculty of Medicine &amp; Health Sciences at the University of Antwerp</t>
  </si>
  <si>
    <t>Healy</t>
  </si>
  <si>
    <t>https://www.linkedin.com/in/michelle-healy-42378131</t>
  </si>
  <si>
    <t>Kerry Group plc</t>
  </si>
  <si>
    <t>Beth</t>
  </si>
  <si>
    <t>Carswell</t>
  </si>
  <si>
    <t>https://www.linkedin.com/in/beth-carswell-b1713a26</t>
  </si>
  <si>
    <t>Pinch &amp; Prod</t>
  </si>
  <si>
    <t>Doejaaren</t>
  </si>
  <si>
    <t>https://www.linkedin.com/in/rik-doejaaren-027456</t>
  </si>
  <si>
    <t>Head of Legal, BAT Exports, ENA Region</t>
  </si>
  <si>
    <t>Landsvreugd</t>
  </si>
  <si>
    <t>https://www.linkedin.com/in/nancy-landsvreugd-50210a2</t>
  </si>
  <si>
    <t>Learning and communication leader at ACR (Accounting Compliance Reporting)</t>
  </si>
  <si>
    <t>Tallita</t>
  </si>
  <si>
    <t>Ortiz de la Torre</t>
  </si>
  <si>
    <t>https://www.linkedin.com/in/tallitaortizdelatorre</t>
  </si>
  <si>
    <t>Freelance Brand and Communication strategist</t>
  </si>
  <si>
    <t>https://www.linkedin.com/in/sophie-collier-8704622</t>
  </si>
  <si>
    <t>Kraft Foods</t>
  </si>
  <si>
    <t>HR Manager Operations &amp; Social Relations</t>
  </si>
  <si>
    <t>Deruytter</t>
  </si>
  <si>
    <t>https://www.linkedin.com/in/carolinederuytter</t>
  </si>
  <si>
    <t>Lincoln Belgium</t>
  </si>
  <si>
    <t>https://www.linkedin.com/in/jorisreynders</t>
  </si>
  <si>
    <t>Servayge</t>
  </si>
  <si>
    <t>https://www.linkedin.com/in/ineservayge</t>
  </si>
  <si>
    <t>Door-leven</t>
  </si>
  <si>
    <t>Psycholoog, therapeut rouw &amp; verlies - Coach welzijn &amp; organisatie</t>
  </si>
  <si>
    <t>Nicoline</t>
  </si>
  <si>
    <t>Spruijt</t>
  </si>
  <si>
    <t>https://www.linkedin.com/in/nicolinespruijt</t>
  </si>
  <si>
    <t>General Manager Thales Cryogenics BV</t>
  </si>
  <si>
    <t>Sanders</t>
  </si>
  <si>
    <t>https://www.linkedin.com/in/thomas-sanders-7073ab2</t>
  </si>
  <si>
    <t>Schrijver</t>
  </si>
  <si>
    <t>Ariane R</t>
  </si>
  <si>
    <t>Decramer</t>
  </si>
  <si>
    <t>https://www.linkedin.com/in/arianedecramer</t>
  </si>
  <si>
    <t>flux50</t>
  </si>
  <si>
    <t>Account Manager &amp; Startup-Corporate Ecosystem Lead</t>
  </si>
  <si>
    <t>https://www.linkedin.com/in/myriam-heirbaut-99b6757</t>
  </si>
  <si>
    <t>Michelet</t>
  </si>
  <si>
    <t>https://www.linkedin.com/in/christophe-michelet-4ab4427</t>
  </si>
  <si>
    <t>ðŸ‡§ðŸ‡ªðŸ‡³ðŸ‡±ðŸ‡±ðŸ‡º Cluster Manager BeNeLx</t>
  </si>
  <si>
    <t>Jolijn</t>
  </si>
  <si>
    <t>Nagtegaal</t>
  </si>
  <si>
    <t>https://www.linkedin.com/in/jolijn-nagtegaal-873a711</t>
  </si>
  <si>
    <t>Deoleo</t>
  </si>
  <si>
    <t>Senior Brand Manager</t>
  </si>
  <si>
    <t>https://www.linkedin.com/in/jurgen-de-vreese-aa142510</t>
  </si>
  <si>
    <t>Lydian</t>
  </si>
  <si>
    <t>Sorin</t>
  </si>
  <si>
    <t>Patilinet</t>
  </si>
  <si>
    <t>https://www.linkedin.com/in/patilinet</t>
  </si>
  <si>
    <t>Mars</t>
  </si>
  <si>
    <t>Senior Director Global Marketing Effectiveness</t>
  </si>
  <si>
    <t>Moeyaert</t>
  </si>
  <si>
    <t>https://www.linkedin.com/in/elsmoeyaert</t>
  </si>
  <si>
    <t>Trevor</t>
  </si>
  <si>
    <t>https://www.linkedin.com/in/clara-trevor-1706701</t>
  </si>
  <si>
    <t>ConsultCambridge</t>
  </si>
  <si>
    <t>Director (Independent Consultant)</t>
  </si>
  <si>
    <t>Francois</t>
  </si>
  <si>
    <t>van Gils</t>
  </si>
  <si>
    <t>https://www.linkedin.com/in/francois-van-gils-2766639</t>
  </si>
  <si>
    <t>Veul Soeps</t>
  </si>
  <si>
    <t>Fusaro</t>
  </si>
  <si>
    <t>https://www.linkedin.com/in/angelafusaro</t>
  </si>
  <si>
    <t>Wemos</t>
  </si>
  <si>
    <t>Human Resources Advisor</t>
  </si>
  <si>
    <t>Arlette</t>
  </si>
  <si>
    <t>De Vliegher</t>
  </si>
  <si>
    <t>https://www.linkedin.com/in/arlette-de-vliegher-7394371</t>
  </si>
  <si>
    <t>emeis Belgium</t>
  </si>
  <si>
    <t>Talent Acquisition Director a.i.</t>
  </si>
  <si>
    <t>Noonan</t>
  </si>
  <si>
    <t>https://www.linkedin.com/in/helen-noonan</t>
  </si>
  <si>
    <t>Asmodee United Kingdom</t>
  </si>
  <si>
    <t>katja</t>
  </si>
  <si>
    <t>van broeck</t>
  </si>
  <si>
    <t>https://www.linkedin.com/in/katjavanbroeck</t>
  </si>
  <si>
    <t>Key Account Manager Retail</t>
  </si>
  <si>
    <t>Melein</t>
  </si>
  <si>
    <t>https://www.linkedin.com/in/debby-melein-211bbb11</t>
  </si>
  <si>
    <t>B2B Activation  Executive</t>
  </si>
  <si>
    <t>Sondag</t>
  </si>
  <si>
    <t>https://www.linkedin.com/in/catherinesondag</t>
  </si>
  <si>
    <t>Senior Associate Director - Interim Management / Freelance Practice</t>
  </si>
  <si>
    <t>https://www.linkedin.com/in/hugo-de-rycke-51670626</t>
  </si>
  <si>
    <t>Circles communication</t>
  </si>
  <si>
    <t>https://www.linkedin.com/in/vera-spinnoy-546bb83</t>
  </si>
  <si>
    <t>J T International Company Netherlands</t>
  </si>
  <si>
    <t>Petit</t>
  </si>
  <si>
    <t>https://www.linkedin.com/in/johan-petit-5070b32</t>
  </si>
  <si>
    <t>Japan Tobacco International</t>
  </si>
  <si>
    <t>Human Resources Director Benelux / Legal Representative Belux</t>
  </si>
  <si>
    <t>Dhanens</t>
  </si>
  <si>
    <t>https://www.linkedin.com/in/jeroendhanens</t>
  </si>
  <si>
    <t>Director Corporate Affairs &amp; Communications Belgium-Luxembourg</t>
  </si>
  <si>
    <t>https://www.linkedin.com/in/janvandervekenbusinessunitmanager</t>
  </si>
  <si>
    <t>Senior Health Care Consultant</t>
  </si>
  <si>
    <t>EDRICH</t>
  </si>
  <si>
    <t>https://www.linkedin.com/in/pascale-edrich</t>
  </si>
  <si>
    <t>ConseillÃ¨re en prÃ©vention - Preventieadviseur</t>
  </si>
  <si>
    <t>Friederike-Carolin</t>
  </si>
  <si>
    <t>Winkel</t>
  </si>
  <si>
    <t>https://www.linkedin.com/in/friederike-carolin-winkel-59024418</t>
  </si>
  <si>
    <t>Johnson &amp; Johnson Vision</t>
  </si>
  <si>
    <t>Marketing Manager Visioncare DACH</t>
  </si>
  <si>
    <t>https://www.linkedin.com/in/jeroen-van-der-kleij-2129532</t>
  </si>
  <si>
    <t>CPG BelgiÃ«</t>
  </si>
  <si>
    <t>Technical Manager</t>
  </si>
  <si>
    <t>Budroweit</t>
  </si>
  <si>
    <t>https://www.linkedin.com/in/sven-budroweit</t>
  </si>
  <si>
    <t>Director HR, Talent &amp; Inclusion Central Europe</t>
  </si>
  <si>
    <t>https://www.linkedin.com/in/thomas-bossuyt-7ba6102</t>
  </si>
  <si>
    <t>Iryna</t>
  </si>
  <si>
    <t>Berestyuk</t>
  </si>
  <si>
    <t>https://www.linkedin.com/in/iryna-berestyuk-55b95a29</t>
  </si>
  <si>
    <t>RRP Consumer Experience Manager, CzHuSk cluster</t>
  </si>
  <si>
    <t>Vandromme</t>
  </si>
  <si>
    <t>https://www.linkedin.com/in/marijkevandromme</t>
  </si>
  <si>
    <t>Rialto Executive Search</t>
  </si>
  <si>
    <t>Vernier Chevillard - DRH International</t>
  </si>
  <si>
    <t>https://www.linkedin.com/in/annevernier</t>
  </si>
  <si>
    <t>Energizer Holdings</t>
  </si>
  <si>
    <t>Sr. Director, Global HRBP</t>
  </si>
  <si>
    <t>Zuazo</t>
  </si>
  <si>
    <t>https://www.linkedin.com/in/pzuazo</t>
  </si>
  <si>
    <t>Engel &amp; VÃ¶lkers</t>
  </si>
  <si>
    <t>Real Estate Consultant</t>
  </si>
  <si>
    <t>Anath Lievendag</t>
  </si>
  <si>
    <t>Unlimited Life Coaching by Anath</t>
  </si>
  <si>
    <t>https://www.linkedin.com/in/anath-lievendag-unlimited-life-coaching-by-anath-4999472</t>
  </si>
  <si>
    <t>Unlimited Life - Coaching by Anath</t>
  </si>
  <si>
    <t>Life &amp; Career Coach</t>
  </si>
  <si>
    <t>Gertje</t>
  </si>
  <si>
    <t>Haemers</t>
  </si>
  <si>
    <t>https://www.linkedin.com/in/gertje-haemers-992b1726</t>
  </si>
  <si>
    <t>HR-consultant (ad interim)</t>
  </si>
  <si>
    <t>Simoes</t>
  </si>
  <si>
    <t>https://www.linkedin.com/in/caty-simoes-1406</t>
  </si>
  <si>
    <t>Hovione</t>
  </si>
  <si>
    <t>Senior Director, Head of Total Rewards (Global)</t>
  </si>
  <si>
    <t>Vervaet</t>
  </si>
  <si>
    <t>https://www.linkedin.com/in/jovervaet</t>
  </si>
  <si>
    <t>HRD Academy</t>
  </si>
  <si>
    <t>Carolyn B.</t>
  </si>
  <si>
    <t>Dillhyon, MBA, SPHR - SCP</t>
  </si>
  <si>
    <t>https://www.linkedin.com/in/carolyn-dillhyon</t>
  </si>
  <si>
    <t>The Academy for Advancing Excellence</t>
  </si>
  <si>
    <t xml:space="preserve">Consulting Partner,   Learning &amp; Leadership Development </t>
  </si>
  <si>
    <t>Spence</t>
  </si>
  <si>
    <t>https://www.linkedin.com/in/darren-spence-8a284b</t>
  </si>
  <si>
    <t>Risk Manager</t>
  </si>
  <si>
    <t>Falcao (she/her)</t>
  </si>
  <si>
    <t>https://www.linkedin.com/in/vanessaveltman</t>
  </si>
  <si>
    <t>Sr. Talent Acquisition Partner North</t>
  </si>
  <si>
    <t>Hanson</t>
  </si>
  <si>
    <t>https://www.linkedin.com/in/violainehanson</t>
  </si>
  <si>
    <t>Sika</t>
  </si>
  <si>
    <t>HR Manager Sika Belgium</t>
  </si>
  <si>
    <t>Pletincx</t>
  </si>
  <si>
    <t>https://www.linkedin.com/in/lesleypletincx</t>
  </si>
  <si>
    <t>Hilti Belux</t>
  </si>
  <si>
    <t>Talent Acquisition Teamleader (ad interim)</t>
  </si>
  <si>
    <t>Govaerts</t>
  </si>
  <si>
    <t>https://www.linkedin.com/in/elkegovaerts</t>
  </si>
  <si>
    <t>CM - Christelijke Mutualiteit</t>
  </si>
  <si>
    <t>HR Interim Management | Sr. HR Business Partner</t>
  </si>
  <si>
    <t>Van den Nest</t>
  </si>
  <si>
    <t>https://www.linkedin.com/in/annickvandennest</t>
  </si>
  <si>
    <t>Apeiron Multidisc. Centr. Trauma &amp; Stress - Klinische Praktijk Annick Van den Nest</t>
  </si>
  <si>
    <t>Clinical Psychologist - Psychotraumatologist - EMDR &amp; Biofeedback</t>
  </si>
  <si>
    <t>Gadisha</t>
  </si>
  <si>
    <t>Bounda</t>
  </si>
  <si>
    <t>https://www.linkedin.com/in/gadisha-bounda-636b084</t>
  </si>
  <si>
    <t>Cronos Groep</t>
  </si>
  <si>
    <t>Payroll officer</t>
  </si>
  <si>
    <t>Brugman</t>
  </si>
  <si>
    <t>https://www.linkedin.com/in/giel-brugman</t>
  </si>
  <si>
    <t>magiel.brugman@gmail.com</t>
  </si>
  <si>
    <t>National Account Sales Manager</t>
  </si>
  <si>
    <t>Zsolt</t>
  </si>
  <si>
    <t>Lang</t>
  </si>
  <si>
    <t>https://www.linkedin.com/in/zsolt-lang-3a849423</t>
  </si>
  <si>
    <t>Coca-Cola Hellenic Bottling Company</t>
  </si>
  <si>
    <t>Group HR Operations Director</t>
  </si>
  <si>
    <t>Bult</t>
  </si>
  <si>
    <t>https://www.linkedin.com/in/robbult</t>
  </si>
  <si>
    <t>Kardex</t>
  </si>
  <si>
    <t>HR Technology Project Manager</t>
  </si>
  <si>
    <t>Alfonso</t>
  </si>
  <si>
    <t>AuÃ±Ã³n GarcÃ­a</t>
  </si>
  <si>
    <t>https://www.linkedin.com/in/alfonsoaunongarcia</t>
  </si>
  <si>
    <t>The HEINEKEN Company</t>
  </si>
  <si>
    <t>People Director HEINEKEN Ireland</t>
  </si>
  <si>
    <t>Cornejo - Falcon</t>
  </si>
  <si>
    <t>https://www.linkedin.com/in/hugo-cornejo-falcon-0079471</t>
  </si>
  <si>
    <t>Tennis in good company</t>
  </si>
  <si>
    <t>Independent Owner</t>
  </si>
  <si>
    <t>https://www.linkedin.com/in/peter-rosseel-8b01165</t>
  </si>
  <si>
    <t>Management Consulting and Research</t>
  </si>
  <si>
    <t>K.</t>
  </si>
  <si>
    <t>https://www.linkedin.com/in/k-70b89213</t>
  </si>
  <si>
    <t>Famille Michaud Apiculteurs</t>
  </si>
  <si>
    <t>Sectorverantwoordelijke / Chef de secteur</t>
  </si>
  <si>
    <t>Sviatlana</t>
  </si>
  <si>
    <t>Filonava</t>
  </si>
  <si>
    <t>https://www.linkedin.com/in/sfilonava</t>
  </si>
  <si>
    <t>Watermelon &amp; FETA</t>
  </si>
  <si>
    <t>Executive Coach, co-founder</t>
  </si>
  <si>
    <t>https://www.linkedin.com/in/eline-schipper-7356536</t>
  </si>
  <si>
    <t>Infinite Electronics, Inc.</t>
  </si>
  <si>
    <t>Group Head of HR - International Cable Connectivity</t>
  </si>
  <si>
    <t>ðŸ’¡Liesbeth</t>
  </si>
  <si>
    <t>Enkels</t>
  </si>
  <si>
    <t>https://www.linkedin.com/in/liesbethenkels</t>
  </si>
  <si>
    <t>Asap.be - Enjoy your job</t>
  </si>
  <si>
    <t>Digital Transformation Manager</t>
  </si>
  <si>
    <t>Sinead</t>
  </si>
  <si>
    <t>(Brophy) Holmes MBS</t>
  </si>
  <si>
    <t>https://www.linkedin.com/in/sineadbrophyholmes</t>
  </si>
  <si>
    <t>DocuSign</t>
  </si>
  <si>
    <t>Director EMEA Enterprise Marketing</t>
  </si>
  <si>
    <t>Briers</t>
  </si>
  <si>
    <t>https://www.linkedin.com/in/yves-briers-234b4326</t>
  </si>
  <si>
    <t>Obulytix</t>
  </si>
  <si>
    <t>Dijkshoorn</t>
  </si>
  <si>
    <t>https://www.linkedin.com/in/tina-dijkshoorn-957a64</t>
  </si>
  <si>
    <t>Finmar B.V.</t>
  </si>
  <si>
    <t>Strategy Advisor</t>
  </si>
  <si>
    <t>HÃ¼lsenbeck</t>
  </si>
  <si>
    <t>https://www.linkedin.com/in/charlottehulsenbeck</t>
  </si>
  <si>
    <t>ABN AMRO Clearing Bank</t>
  </si>
  <si>
    <t xml:space="preserve">Head of Global Communications </t>
  </si>
  <si>
    <t>Helene</t>
  </si>
  <si>
    <t>Landre</t>
  </si>
  <si>
    <t>https://www.linkedin.com/in/helenelandre</t>
  </si>
  <si>
    <t>JPL Consulting</t>
  </si>
  <si>
    <t>Independent Marketing &amp; Innovation Consultant</t>
  </si>
  <si>
    <t>Petrone</t>
  </si>
  <si>
    <t>https://www.linkedin.com/in/nathalie-petrone-67a35121</t>
  </si>
  <si>
    <t>SPN - Soul | Power | Nutrition</t>
  </si>
  <si>
    <t>Front of House and HR Manager</t>
  </si>
  <si>
    <t>Durinck</t>
  </si>
  <si>
    <t>https://www.linkedin.com/in/pierre-durinck1</t>
  </si>
  <si>
    <t>Regionaal directeaur Corporate Affairs</t>
  </si>
  <si>
    <t>https://www.linkedin.com/in/hildeclijsters</t>
  </si>
  <si>
    <t>A&amp;M Group</t>
  </si>
  <si>
    <t>Business Unit Director BMW/Mini</t>
  </si>
  <si>
    <t>Wiebke</t>
  </si>
  <si>
    <t>Schmidt-Buchholz</t>
  </si>
  <si>
    <t>https://www.linkedin.com/in/wiebke-schmidt-buchholz-8aa24617</t>
  </si>
  <si>
    <t>Wiebke Schmidt-Buchholz HR Advisory</t>
  </si>
  <si>
    <t>People &amp; Culture / Executive Search / Leadership Assessment &amp; Development / Coaching &amp; Sparring</t>
  </si>
  <si>
    <t>Almudena</t>
  </si>
  <si>
    <t>Mazarambroz</t>
  </si>
  <si>
    <t>https://www.linkedin.com/in/almudena-mazarambroz-600a5919</t>
  </si>
  <si>
    <t>Marketing Skills Development Manager South Europe Area</t>
  </si>
  <si>
    <t>Vansnick</t>
  </si>
  <si>
    <t>https://www.linkedin.com/in/vansnicktom</t>
  </si>
  <si>
    <t>NestlÃ© Waters</t>
  </si>
  <si>
    <t>Key Account Manager Out of Home</t>
  </si>
  <si>
    <t>McHendrie</t>
  </si>
  <si>
    <t>https://www.linkedin.com/in/greg-mchendrie-2508813</t>
  </si>
  <si>
    <t>Heineken Beverages</t>
  </si>
  <si>
    <t>Marketing Capability Lead</t>
  </si>
  <si>
    <t>Himpens</t>
  </si>
  <si>
    <t>https://www.linkedin.com/in/kurt-himpens-09b0b817</t>
  </si>
  <si>
    <t>VARO Energy</t>
  </si>
  <si>
    <t>Excise duty and tax administrator  at VARO Energy</t>
  </si>
  <si>
    <t>Tarik</t>
  </si>
  <si>
    <t>El Yadiri</t>
  </si>
  <si>
    <t>https://www.linkedin.com/in/tarik-el-yadiri-6034597</t>
  </si>
  <si>
    <t>Senior Health &amp; Safety Manager @ CCEP</t>
  </si>
  <si>
    <t>Op den Kamp</t>
  </si>
  <si>
    <t>https://www.linkedin.com/in/karinopdenkamp</t>
  </si>
  <si>
    <t>VTTI</t>
  </si>
  <si>
    <t>Vice President, Global Head of Public Affairs</t>
  </si>
  <si>
    <t>Swennen</t>
  </si>
  <si>
    <t>https://www.linkedin.com/in/mikeswennen</t>
  </si>
  <si>
    <t>Gosselin Moving Division</t>
  </si>
  <si>
    <t>Van Lindenberg</t>
  </si>
  <si>
    <t>https://www.linkedin.com/in/mariannevanlindenberg</t>
  </si>
  <si>
    <t>Controller</t>
  </si>
  <si>
    <t>Mil</t>
  </si>
  <si>
    <t>Rosseau</t>
  </si>
  <si>
    <t>https://www.linkedin.com/in/milrosseau</t>
  </si>
  <si>
    <t>BIRD - Business Institute for ReDecision</t>
  </si>
  <si>
    <t>https://www.linkedin.com/in/ninalefebvre</t>
  </si>
  <si>
    <t>WithSecure</t>
  </si>
  <si>
    <t>Global People &amp; Culture Director</t>
  </si>
  <si>
    <t>BINST</t>
  </si>
  <si>
    <t>https://www.linkedin.com/in/charlottebinst</t>
  </si>
  <si>
    <t>Tom&amp;Co</t>
  </si>
  <si>
    <t>Group Chief Financial Officer</t>
  </si>
  <si>
    <t>https://www.linkedin.com/in/robert-goossens-a653765</t>
  </si>
  <si>
    <t>Area Marketing Director APMEA South</t>
  </si>
  <si>
    <t>Schoukens</t>
  </si>
  <si>
    <t>https://www.linkedin.com/in/rudi-schoukens-b521b59</t>
  </si>
  <si>
    <t>OKTOPUS</t>
  </si>
  <si>
    <t>Alarmoperator</t>
  </si>
  <si>
    <t>https://www.linkedin.com/in/frankvandewyer1</t>
  </si>
  <si>
    <t>Senior Account manager</t>
  </si>
  <si>
    <t>Petrullo</t>
  </si>
  <si>
    <t>https://www.linkedin.com/in/natacha-petrullo-b42a2a1</t>
  </si>
  <si>
    <t>Multipharma</t>
  </si>
  <si>
    <t>Brand Product Manager</t>
  </si>
  <si>
    <t>Lorie</t>
  </si>
  <si>
    <t>https://www.linkedin.com/in/pascal-lorie-4b4244</t>
  </si>
  <si>
    <t>Oettinger Davidoff AG</t>
  </si>
  <si>
    <t>General Manager Benelux &amp; U.K.</t>
  </si>
  <si>
    <t>Taalman</t>
  </si>
  <si>
    <t>https://www.linkedin.com/in/judith-taalman-4820684</t>
  </si>
  <si>
    <t>info@judithtaalman.nl</t>
  </si>
  <si>
    <t>Jungheinrich Nederland BV</t>
  </si>
  <si>
    <t>HR Team Leader</t>
  </si>
  <si>
    <t>Luk</t>
  </si>
  <si>
    <t>https://www.linkedin.com/in/luk-de-leeuw-9b50947</t>
  </si>
  <si>
    <t>Imperial Brands PLC</t>
  </si>
  <si>
    <t>People &amp; Culture Business Partner/HR Manager</t>
  </si>
  <si>
    <t>Sige</t>
  </si>
  <si>
    <t>https://www.linkedin.com/in/sigemarien</t>
  </si>
  <si>
    <t>Outsight-In</t>
  </si>
  <si>
    <t>https://www.linkedin.com/in/nele-de-greef-9a676713</t>
  </si>
  <si>
    <t>Lokaal bestuur Opwijk</t>
  </si>
  <si>
    <t>Diensthoofd Burger en Welzijn</t>
  </si>
  <si>
    <t>Van der Meer</t>
  </si>
  <si>
    <t>https://www.linkedin.com/in/judithvandermeer</t>
  </si>
  <si>
    <t>Meer HRM B.V.</t>
  </si>
  <si>
    <t>Van Ongeval</t>
  </si>
  <si>
    <t>https://www.linkedin.com/in/hilde-van-ongeval-51a1302</t>
  </si>
  <si>
    <t>H&amp;H Partners</t>
  </si>
  <si>
    <t>Mahieu</t>
  </si>
  <si>
    <t>https://www.linkedin.com/in/els-mahieu-4b01313</t>
  </si>
  <si>
    <t>Partner, Certified Hogan Assessor</t>
  </si>
  <si>
    <t>Vanheule</t>
  </si>
  <si>
    <t>https://www.linkedin.com/in/alexandravanheule</t>
  </si>
  <si>
    <t>European Investment Bank (EIB)</t>
  </si>
  <si>
    <t>Leadership Development Specialist</t>
  </si>
  <si>
    <t>Francesca</t>
  </si>
  <si>
    <t>Casotto</t>
  </si>
  <si>
    <t>https://www.linkedin.com/in/francescacasotto</t>
  </si>
  <si>
    <t>TEAM Engineering SpA</t>
  </si>
  <si>
    <t>De Fruyt</t>
  </si>
  <si>
    <t>https://www.linkedin.com/in/filip-de-fruyt</t>
  </si>
  <si>
    <t>Instituto Ayrton Senna</t>
  </si>
  <si>
    <t>Ayrton Senna Institute Endowed Chair @ Ghent University</t>
  </si>
  <si>
    <t>Annelise</t>
  </si>
  <si>
    <t>Malherbe</t>
  </si>
  <si>
    <t>https://www.linkedin.com/in/annelise-malherbe</t>
  </si>
  <si>
    <t>D-NA</t>
  </si>
  <si>
    <t>Giusy</t>
  </si>
  <si>
    <t>Fosca</t>
  </si>
  <si>
    <t>https://www.linkedin.com/in/giusyfosca</t>
  </si>
  <si>
    <t>Dentsply Sirona</t>
  </si>
  <si>
    <t>Emel</t>
  </si>
  <si>
    <t>Car</t>
  </si>
  <si>
    <t>https://www.linkedin.com/in/emelcar</t>
  </si>
  <si>
    <t>Legal Consultant</t>
  </si>
  <si>
    <t>Porco</t>
  </si>
  <si>
    <t>https://www.linkedin.com/in/sarah-porco-323641a</t>
  </si>
  <si>
    <t>Co-Owner Bestuurder</t>
  </si>
  <si>
    <t>Lea</t>
  </si>
  <si>
    <t>Schmidt</t>
  </si>
  <si>
    <t>https://www.linkedin.com/in/lea-schmidt-87b1084</t>
  </si>
  <si>
    <t>Krankenhaus Agatharied / LS Life coaching</t>
  </si>
  <si>
    <t>AssistenzÃ¤rztin fÃ¼r innere Medizin - personal Life &amp; Bisiness coach</t>
  </si>
  <si>
    <t>https://www.linkedin.com/in/isabellevanhecke</t>
  </si>
  <si>
    <t>Founder &amp; Talent Partner</t>
  </si>
  <si>
    <t>Jelske</t>
  </si>
  <si>
    <t>https://www.linkedin.com/in/jelske-janssens-72a4083</t>
  </si>
  <si>
    <t xml:space="preserve">Independent HR Consultant </t>
  </si>
  <si>
    <t>Freelance HR interim management - People &amp; Culture Director - HR Director</t>
  </si>
  <si>
    <t>Bellis</t>
  </si>
  <si>
    <t>https://www.linkedin.com/in/emmanuel-bellis-3614181</t>
  </si>
  <si>
    <t>Act on one's own initiative</t>
  </si>
  <si>
    <t>CFO/Finance Director looking for a new challenge</t>
  </si>
  <si>
    <t>Lo Dico</t>
  </si>
  <si>
    <t>https://www.linkedin.com/in/fredericlodico</t>
  </si>
  <si>
    <t>paradigm.brussels</t>
  </si>
  <si>
    <t>Head of Administration and Reward</t>
  </si>
  <si>
    <t>Penninck</t>
  </si>
  <si>
    <t>https://www.linkedin.com/in/kristof-penninck-561a8b6</t>
  </si>
  <si>
    <t>Spadel</t>
  </si>
  <si>
    <t>National Field Sales Manager</t>
  </si>
  <si>
    <t>https://www.linkedin.com/in/brenda-lathouwers-44ab6210</t>
  </si>
  <si>
    <t>Gemeente Bonhei</t>
  </si>
  <si>
    <t>Diensthoofd personeelszaken</t>
  </si>
  <si>
    <t>Maigret</t>
  </si>
  <si>
    <t>https://www.linkedin.com/in/juliemaigret</t>
  </si>
  <si>
    <t>She Leads Digital</t>
  </si>
  <si>
    <t>Member Of The Board Of Advisors</t>
  </si>
  <si>
    <t>https://www.linkedin.com/in/marleen-vandepitte-1a33a714</t>
  </si>
  <si>
    <t xml:space="preserve">Sint-Franciscus Ziekenhuis </t>
  </si>
  <si>
    <t>HR Manager ai</t>
  </si>
  <si>
    <t>Wagemakers</t>
  </si>
  <si>
    <t>https://www.linkedin.com/in/paulinewagemakers</t>
  </si>
  <si>
    <t>Dicoon</t>
  </si>
  <si>
    <t>Manager HR (Head of HR)</t>
  </si>
  <si>
    <t>Overheul</t>
  </si>
  <si>
    <t>https://www.linkedin.com/in/martinoverheul</t>
  </si>
  <si>
    <t>martin.overheul@telenet.be</t>
  </si>
  <si>
    <t>In Boeken bvba</t>
  </si>
  <si>
    <t>Recruitment Coordinator / Sr Corporate Recruiter</t>
  </si>
  <si>
    <t>Vekeman</t>
  </si>
  <si>
    <t>https://www.linkedin.com/in/frederik-vekeman-7970902</t>
  </si>
  <si>
    <t>Head of Key Accounts Belgium</t>
  </si>
  <si>
    <t>SYLVIE</t>
  </si>
  <si>
    <t>BRACQUE</t>
  </si>
  <si>
    <t>https://www.linkedin.com/in/sylviebracque</t>
  </si>
  <si>
    <t>Gastprofessor</t>
  </si>
  <si>
    <t>Artuso</t>
  </si>
  <si>
    <t>https://www.linkedin.com/in/marianne-artuso-8b10721</t>
  </si>
  <si>
    <t>Loterie Nationale</t>
  </si>
  <si>
    <t>Field &amp; Coach Manager</t>
  </si>
  <si>
    <t>https://www.linkedin.com/in/ingridverijke</t>
  </si>
  <si>
    <t>Into HR</t>
  </si>
  <si>
    <t>Pierins</t>
  </si>
  <si>
    <t>https://www.linkedin.com/in/hilde-pierins</t>
  </si>
  <si>
    <t>Product Owner</t>
  </si>
  <si>
    <t>Wick</t>
  </si>
  <si>
    <t>https://www.linkedin.com/in/caroline-wick-a03a873</t>
  </si>
  <si>
    <t>Yakult Belgium</t>
  </si>
  <si>
    <t>Iwan</t>
  </si>
  <si>
    <t>de Fluiter</t>
  </si>
  <si>
    <t>https://www.linkedin.com/in/iwandefluiter</t>
  </si>
  <si>
    <t>ICANN</t>
  </si>
  <si>
    <t>Regional Security Director Europe, Middle East &amp; Africa</t>
  </si>
  <si>
    <t>Frederickx</t>
  </si>
  <si>
    <t>https://www.linkedin.com/in/an-frederickx-07b0ba18</t>
  </si>
  <si>
    <t>EASYPAY GROUP</t>
  </si>
  <si>
    <t>Adjunct-kantoorverantwoordelijke Sociaal Secretariaat Easypay</t>
  </si>
  <si>
    <t>Van den Berge</t>
  </si>
  <si>
    <t>https://www.linkedin.com/in/chris-van-den-berge</t>
  </si>
  <si>
    <t>TMF Group</t>
  </si>
  <si>
    <t>Cousin</t>
  </si>
  <si>
    <t>https://www.linkedin.com/in/bartcousin</t>
  </si>
  <si>
    <t>Keyrus</t>
  </si>
  <si>
    <t>Senior Manager &amp; MDM Practice Lead</t>
  </si>
  <si>
    <t>Heike Anna</t>
  </si>
  <si>
    <t xml:space="preserve">KrÃ¼ger </t>
  </si>
  <si>
    <t>https://www.linkedin.com/in/heikeannakrueger</t>
  </si>
  <si>
    <t>OpenPloyer GmbH</t>
  </si>
  <si>
    <t>Director Talent Acquisition</t>
  </si>
  <si>
    <t>Ortiz</t>
  </si>
  <si>
    <t>https://www.linkedin.com/in/luis-ortiz-3187607</t>
  </si>
  <si>
    <t>Finance-General Ledger Reporting</t>
  </si>
  <si>
    <t>De Reys</t>
  </si>
  <si>
    <t>https://www.linkedin.com/in/rina-de-reys-48814a6</t>
  </si>
  <si>
    <t>InQuest bvba</t>
  </si>
  <si>
    <t>Gaukema</t>
  </si>
  <si>
    <t>https://www.linkedin.com/in/pietergaukema</t>
  </si>
  <si>
    <t>Goelen &amp; Gaukema HR Partners</t>
  </si>
  <si>
    <t>Bolle</t>
  </si>
  <si>
    <t>https://www.linkedin.com/in/peterbolle</t>
  </si>
  <si>
    <t>iTalents</t>
  </si>
  <si>
    <t>Founder and Chief Talent Optimizer</t>
  </si>
  <si>
    <t>Meeussen</t>
  </si>
  <si>
    <t>https://www.linkedin.com/in/inemeeussen</t>
  </si>
  <si>
    <t>STICKY TALENT</t>
  </si>
  <si>
    <t>Co-Founder | Part of Ufinity Group</t>
  </si>
  <si>
    <t>Lebinh</t>
  </si>
  <si>
    <t>https://www.linkedin.com/in/lebinhluc</t>
  </si>
  <si>
    <t>Batenborch International</t>
  </si>
  <si>
    <t>https://www.linkedin.com/in/eve-verbeek-4408a05</t>
  </si>
  <si>
    <t>Van Ameyde</t>
  </si>
  <si>
    <t>https://www.linkedin.com/in/philippe-van-ameyde-7252504</t>
  </si>
  <si>
    <t>Tata Consultancy Services</t>
  </si>
  <si>
    <t>https://www.linkedin.com/in/inge-van-duyse-a2ba88</t>
  </si>
  <si>
    <t>VAPH</t>
  </si>
  <si>
    <t>Projectleider Kwaliteit</t>
  </si>
  <si>
    <t>https://www.linkedin.com/in/tinekebracke</t>
  </si>
  <si>
    <t>Smoofl</t>
  </si>
  <si>
    <t>Mehdi</t>
  </si>
  <si>
    <t>Cherif-Zahar</t>
  </si>
  <si>
    <t>https://www.linkedin.com/in/mehdicherifzahar</t>
  </si>
  <si>
    <t>HEIG-VD</t>
  </si>
  <si>
    <t>Professor, Digital Marketing</t>
  </si>
  <si>
    <t>https://www.linkedin.com/in/nico-verstraete-ab12049</t>
  </si>
  <si>
    <t>Profacts</t>
  </si>
  <si>
    <t>Research Director</t>
  </si>
  <si>
    <t>Geeroms</t>
  </si>
  <si>
    <t>https://www.linkedin.com/in/sarahgeeroms</t>
  </si>
  <si>
    <t>Innovative/strategic partnerships + Head of Future Media Hubs</t>
  </si>
  <si>
    <t>https://www.linkedin.com/in/fredwens</t>
  </si>
  <si>
    <t>British American Tobacco Belgium</t>
  </si>
  <si>
    <t>Business Engagement Manager</t>
  </si>
  <si>
    <t>Touquet</t>
  </si>
  <si>
    <t>https://www.linkedin.com/in/marjoleintouquet</t>
  </si>
  <si>
    <t>BAAS</t>
  </si>
  <si>
    <t>Van Weert</t>
  </si>
  <si>
    <t>https://www.linkedin.com/in/veronique-van-weert-6995aa4</t>
  </si>
  <si>
    <t>People Against Dirty | ecover + method | Europe</t>
  </si>
  <si>
    <t>Key Account &amp; Field Force Manager Belux</t>
  </si>
  <si>
    <t>https://www.linkedin.com/in/jandelobel</t>
  </si>
  <si>
    <t>Software Engineer</t>
  </si>
  <si>
    <t>Gysen</t>
  </si>
  <si>
    <t>https://www.linkedin.com/in/tom-gysen-6a542614</t>
  </si>
  <si>
    <t>Stanley Black &amp; Decker</t>
  </si>
  <si>
    <t>Payroll Manager Benelux &amp; Northern Europe</t>
  </si>
  <si>
    <t>Val</t>
  </si>
  <si>
    <t>https://www.linkedin.com/in/val-coucke-48609b2</t>
  </si>
  <si>
    <t>YASH Technologies</t>
  </si>
  <si>
    <t>Kat</t>
  </si>
  <si>
    <t>Van Overberghe</t>
  </si>
  <si>
    <t>https://www.linkedin.com/in/kat-van-overberghe</t>
  </si>
  <si>
    <t>AlphaCredit</t>
  </si>
  <si>
    <t>Leasing Backoffice-manager</t>
  </si>
  <si>
    <t>Irmo</t>
  </si>
  <si>
    <t>Manie</t>
  </si>
  <si>
    <t>https://www.linkedin.com/in/irmo-manie-21b8882</t>
  </si>
  <si>
    <t>Maverix Securities AG</t>
  </si>
  <si>
    <t>CTO</t>
  </si>
  <si>
    <t>https://www.linkedin.com/in/joeri-mari%C3%ABn-b260711</t>
  </si>
  <si>
    <t>AXA Partners Benelux</t>
  </si>
  <si>
    <t>Sales and Marketing Director Benelux</t>
  </si>
  <si>
    <t>https://www.linkedin.com/in/annedenys</t>
  </si>
  <si>
    <t>NA</t>
  </si>
  <si>
    <t>Freelance Author</t>
  </si>
  <si>
    <t>Engelborghs</t>
  </si>
  <si>
    <t>https://www.linkedin.com/in/peter-engelborghs-d-na</t>
  </si>
  <si>
    <t>D-na</t>
  </si>
  <si>
    <t xml:space="preserve">Partner </t>
  </si>
  <si>
    <t>Nasica</t>
  </si>
  <si>
    <t>Benali</t>
  </si>
  <si>
    <t>https://www.linkedin.com/in/nasica-benali-73ab334</t>
  </si>
  <si>
    <t>Axel Vervoordt art &amp; antiques - Interior &amp; Design nv</t>
  </si>
  <si>
    <t xml:space="preserve">HR </t>
  </si>
  <si>
    <t>V.</t>
  </si>
  <si>
    <t>https://www.linkedin.com/in/nicolas-v-1a7892</t>
  </si>
  <si>
    <t>APS - Advanced Power Solutions Group</t>
  </si>
  <si>
    <t>Business Controlling EU</t>
  </si>
  <si>
    <t>https://www.linkedin.com/in/karendebock</t>
  </si>
  <si>
    <t>Who Owns The Zebra</t>
  </si>
  <si>
    <t>Project director &amp; Partner</t>
  </si>
  <si>
    <t>Van Oostende</t>
  </si>
  <si>
    <t>https://www.linkedin.com/in/fredericvanoostende</t>
  </si>
  <si>
    <t>ICT Procurement Manager</t>
  </si>
  <si>
    <t>Grietje</t>
  </si>
  <si>
    <t>Cleys</t>
  </si>
  <si>
    <t>https://www.linkedin.com/in/grietje-cleys-bb86b715</t>
  </si>
  <si>
    <t>Artesis Hogeschool Antwerpen</t>
  </si>
  <si>
    <t>Pedagoog</t>
  </si>
  <si>
    <t>https://www.linkedin.com/in/heidi-van-den-broeck-2193a14</t>
  </si>
  <si>
    <t>People solutions manager</t>
  </si>
  <si>
    <t>Vermaete</t>
  </si>
  <si>
    <t>https://www.linkedin.com/in/mieke-vermaete-65168711</t>
  </si>
  <si>
    <t>Aspiravi</t>
  </si>
  <si>
    <t>Vandessel</t>
  </si>
  <si>
    <t>https://www.linkedin.com/in/philippe-vandessel-9643882</t>
  </si>
  <si>
    <t>philippe.vandessel@gmail.com</t>
  </si>
  <si>
    <t>iLean</t>
  </si>
  <si>
    <t>Agile coach - Team coach - Scrum Master</t>
  </si>
  <si>
    <t>Solly</t>
  </si>
  <si>
    <t>https://www.linkedin.com/in/tim-solly-608a774</t>
  </si>
  <si>
    <t xml:space="preserve">Sales and Commercial Director </t>
  </si>
  <si>
    <t>Voortman MA</t>
  </si>
  <si>
    <t>https://www.linkedin.com/in/nandavoortman</t>
  </si>
  <si>
    <t>Sirius* 'organization and talent solutions'</t>
  </si>
  <si>
    <t>Global Talent Management Consultant</t>
  </si>
  <si>
    <t>Bonami</t>
  </si>
  <si>
    <t>https://www.linkedin.com/in/marcbonami</t>
  </si>
  <si>
    <t>PRAGMA BROADVERTISING</t>
  </si>
  <si>
    <t>managing partner</t>
  </si>
  <si>
    <t>Holbrecht</t>
  </si>
  <si>
    <t>https://www.linkedin.com/in/nathalie-holbrecht-157bb51</t>
  </si>
  <si>
    <t>Strategic HR Business Partner Manager</t>
  </si>
  <si>
    <t>Dee</t>
  </si>
  <si>
    <t>Fitzgerald</t>
  </si>
  <si>
    <t>https://www.linkedin.com/in/deefitzgerald1</t>
  </si>
  <si>
    <t>Russell Reynolds Associates</t>
  </si>
  <si>
    <t>Managing Director and Human Resources Practice Lead, ANZ</t>
  </si>
  <si>
    <t>Kertu</t>
  </si>
  <si>
    <t>SÃ¤Ã¤rits</t>
  </si>
  <si>
    <t>https://www.linkedin.com/in/kertusaarits</t>
  </si>
  <si>
    <t>Digital DEWA Official</t>
  </si>
  <si>
    <t>Senior Manager Financial Planning and Analysis</t>
  </si>
  <si>
    <t>Kalina</t>
  </si>
  <si>
    <t>Mikiewicz</t>
  </si>
  <si>
    <t>https://www.linkedin.com/in/kalina-mikiewicz-716b7a</t>
  </si>
  <si>
    <t>Senior HR Director CEE</t>
  </si>
  <si>
    <t>Bratan</t>
  </si>
  <si>
    <t>https://www.linkedin.com/in/elenabratan</t>
  </si>
  <si>
    <t>Crowd DNA</t>
  </si>
  <si>
    <t>Project Producer</t>
  </si>
  <si>
    <t>Jana</t>
  </si>
  <si>
    <t>Koehler</t>
  </si>
  <si>
    <t>https://www.linkedin.com/in/jana-koehler-1556553</t>
  </si>
  <si>
    <t>Adaptive Biotechnologies Corp.</t>
  </si>
  <si>
    <t>Hurst</t>
  </si>
  <si>
    <t>https://www.linkedin.com/in/simonhurst1</t>
  </si>
  <si>
    <t xml:space="preserve">Ethos Development International </t>
  </si>
  <si>
    <t>Founder and Director of Ethos</t>
  </si>
  <si>
    <t>Borzone</t>
  </si>
  <si>
    <t>https://www.linkedin.com/in/sebastian-borzone-0b86702</t>
  </si>
  <si>
    <t>Makro Hipermayorista Argentina</t>
  </si>
  <si>
    <t>koen</t>
  </si>
  <si>
    <t>michielsen</t>
  </si>
  <si>
    <t>https://www.linkedin.com/in/michielsenkoen</t>
  </si>
  <si>
    <t>Alcopa</t>
  </si>
  <si>
    <t>Mostinckx</t>
  </si>
  <si>
    <t>https://www.linkedin.com/in/evelyne-mostinckx-b3382a8</t>
  </si>
  <si>
    <t>Gerald</t>
  </si>
  <si>
    <t>Ghys (Yahoo)</t>
  </si>
  <si>
    <t>https://www.linkedin.com/in/gerald-ghys-yahoo-8097ab9</t>
  </si>
  <si>
    <t>Sr. Key Account Manager Convenience</t>
  </si>
  <si>
    <t>Jemma</t>
  </si>
  <si>
    <t>Donnelly</t>
  </si>
  <si>
    <t>https://www.linkedin.com/in/jemma-donnelly-6a3b88b</t>
  </si>
  <si>
    <t>ISG</t>
  </si>
  <si>
    <t>https://www.linkedin.com/in/koen-meynen-7545a86</t>
  </si>
  <si>
    <t>Kemin Aquascience</t>
  </si>
  <si>
    <t>Senior Scientist</t>
  </si>
  <si>
    <t>Librecht</t>
  </si>
  <si>
    <t>https://www.linkedin.com/in/katrien-librecht-7476865</t>
  </si>
  <si>
    <t>L!brecht | challenging talent &amp; companies</t>
  </si>
  <si>
    <t>Director - Executive Search &amp; Interim Management</t>
  </si>
  <si>
    <t>https://www.linkedin.com/in/stijn-vercammen-ba150011</t>
  </si>
  <si>
    <t>Deputy Manager Turnhout-Geel</t>
  </si>
  <si>
    <t>Fiona</t>
  </si>
  <si>
    <t>Humphrey</t>
  </si>
  <si>
    <t>https://www.linkedin.com/in/fionahumphrey</t>
  </si>
  <si>
    <t>Elephant Family</t>
  </si>
  <si>
    <t>Principle Trustee</t>
  </si>
  <si>
    <t>Van den Bussche</t>
  </si>
  <si>
    <t>https://www.linkedin.com/in/lievevandenbussche</t>
  </si>
  <si>
    <t>Dumaplast</t>
  </si>
  <si>
    <t>https://www.linkedin.com/in/stevenhermans81</t>
  </si>
  <si>
    <t>Jancart</t>
  </si>
  <si>
    <t>https://www.linkedin.com/in/djancart</t>
  </si>
  <si>
    <t>Agfa Inkjet Solutions</t>
  </si>
  <si>
    <t>Segment Manager High End Systems DPS at Agfa nv</t>
  </si>
  <si>
    <t>https://www.linkedin.com/in/katrienclaes352</t>
  </si>
  <si>
    <t>Global SAP S/4H Test Lead</t>
  </si>
  <si>
    <t>https://www.linkedin.com/in/c%C3%A9dric-van-dessel-395b833</t>
  </si>
  <si>
    <t>VP, CFO Great Britain</t>
  </si>
  <si>
    <t>Famke</t>
  </si>
  <si>
    <t>Maerschalck</t>
  </si>
  <si>
    <t>https://www.linkedin.com/in/famke</t>
  </si>
  <si>
    <t>MACO</t>
  </si>
  <si>
    <t>Freelance professional in HR, Finance and Administration</t>
  </si>
  <si>
    <t>https://www.linkedin.com/in/an-boumans-4b7679</t>
  </si>
  <si>
    <t>Haacht Brewery</t>
  </si>
  <si>
    <t>Paralegal - Administrative Support to the Legal Department</t>
  </si>
  <si>
    <t>NielÃ¤nder</t>
  </si>
  <si>
    <t>https://www.linkedin.com/in/sonjanielaender</t>
  </si>
  <si>
    <t>LeatherworkS</t>
  </si>
  <si>
    <t>Zelfstandige</t>
  </si>
  <si>
    <t>https://www.linkedin.com/in/veerle-boone-283376</t>
  </si>
  <si>
    <t>The Partnering Group</t>
  </si>
  <si>
    <t>https://www.linkedin.com/in/evelyneverdeyen</t>
  </si>
  <si>
    <t>Oystershell</t>
  </si>
  <si>
    <t>Global Business Development Manager</t>
  </si>
  <si>
    <t>https://www.linkedin.com/in/ilse-dockx-0717b72</t>
  </si>
  <si>
    <t>Bureau Veritas Group</t>
  </si>
  <si>
    <t>Business Unit Manager Certification Belgie</t>
  </si>
  <si>
    <t>Toni</t>
  </si>
  <si>
    <t>Metcalf</t>
  </si>
  <si>
    <t>https://www.linkedin.com/in/tonimetcalf</t>
  </si>
  <si>
    <t>Resort Municipality Of Whistler</t>
  </si>
  <si>
    <t>Economic Development &amp; Tourism Recovery Manager</t>
  </si>
  <si>
    <t>https://www.linkedin.com/in/steven-berghmans-6a46374</t>
  </si>
  <si>
    <t>https://www.linkedin.com/in/ruthjanssens</t>
  </si>
  <si>
    <t>Fine Fleur People</t>
  </si>
  <si>
    <t>Founder | Executive Search | Interim Management | HR &amp; Finance</t>
  </si>
  <si>
    <t>Galina</t>
  </si>
  <si>
    <t>Bogdanova</t>
  </si>
  <si>
    <t>https://www.linkedin.com/in/galinabogdanova</t>
  </si>
  <si>
    <t>Rosatom Corporate Academy</t>
  </si>
  <si>
    <t>Director, Talent Assessment and Development</t>
  </si>
  <si>
    <t>https://www.linkedin.com/in/kim-verplancke-665a685</t>
  </si>
  <si>
    <t>Tent Partnership for Refugees</t>
  </si>
  <si>
    <t>Sr Manager NL Partnerships</t>
  </si>
  <si>
    <t>Iiris</t>
  </si>
  <si>
    <t>Maaniemi</t>
  </si>
  <si>
    <t>https://www.linkedin.com/in/iirismaaniemi</t>
  </si>
  <si>
    <t>People Business Partner D&amp;T at HEINEKEN HQ</t>
  </si>
  <si>
    <t>Ville</t>
  </si>
  <si>
    <t>Karkiainen</t>
  </si>
  <si>
    <t>https://www.linkedin.com/in/ville-karkiainen-39785</t>
  </si>
  <si>
    <t>Kalmar</t>
  </si>
  <si>
    <t>Vice President, Leadership &amp; Talent Development</t>
  </si>
  <si>
    <t>Ticolpe</t>
  </si>
  <si>
    <t>https://www.linkedin.com/in/silviaticolpe</t>
  </si>
  <si>
    <t>Head of Career Services</t>
  </si>
  <si>
    <t>Landa</t>
  </si>
  <si>
    <t>https://www.linkedin.com/in/anna-landa-3322133</t>
  </si>
  <si>
    <t>Kellogg Company</t>
  </si>
  <si>
    <t>Talent and Culture Director, Russia &amp; CIS</t>
  </si>
  <si>
    <t>Goossenaerts</t>
  </si>
  <si>
    <t>https://www.linkedin.com/in/markgoossenaerts</t>
  </si>
  <si>
    <t>Shipit Multimodal Logistics</t>
  </si>
  <si>
    <t xml:space="preserve">CCO </t>
  </si>
  <si>
    <t>Marine</t>
  </si>
  <si>
    <t>https://www.linkedin.com/in/marinelambertsanson</t>
  </si>
  <si>
    <t>Boston Scientific</t>
  </si>
  <si>
    <t>Director, Talent Management EMEA</t>
  </si>
  <si>
    <t>Borms</t>
  </si>
  <si>
    <t>https://www.linkedin.com/in/stefanie-borms-a8a1422</t>
  </si>
  <si>
    <t>Cantarella</t>
  </si>
  <si>
    <t>https://www.linkedin.com/in/thomascantarella</t>
  </si>
  <si>
    <t>European Parliament</t>
  </si>
  <si>
    <t>Head of Unit</t>
  </si>
  <si>
    <t>Desmedt</t>
  </si>
  <si>
    <t>https://www.linkedin.com/in/desmedt</t>
  </si>
  <si>
    <t>BREITLING</t>
  </si>
  <si>
    <t>Global Contact Center Manager</t>
  </si>
  <si>
    <t>Callaerts</t>
  </si>
  <si>
    <t>https://www.linkedin.com/in/goedele-callaerts-4942ba4</t>
  </si>
  <si>
    <t>gcallaerts@lincoln-group.com</t>
  </si>
  <si>
    <t>Executive Interim Management Talent Agent</t>
  </si>
  <si>
    <t>Vandervennet</t>
  </si>
  <si>
    <t>https://www.linkedin.com/in/tom-vandervennet-1413041</t>
  </si>
  <si>
    <t>Head of Cross Category Portfolio Marketing Americas Europe</t>
  </si>
  <si>
    <t>Elias</t>
  </si>
  <si>
    <t>Veris</t>
  </si>
  <si>
    <t>https://www.linkedin.com/in/eliasveris</t>
  </si>
  <si>
    <t>The Pack</t>
  </si>
  <si>
    <t>Dewit</t>
  </si>
  <si>
    <t>https://www.linkedin.com/in/kristeldewit</t>
  </si>
  <si>
    <t>Geo Square NV</t>
  </si>
  <si>
    <t>Gorin</t>
  </si>
  <si>
    <t>https://www.linkedin.com/in/lynngorin</t>
  </si>
  <si>
    <t>Research &amp; intel within brand team</t>
  </si>
  <si>
    <t>Toch</t>
  </si>
  <si>
    <t>https://www.linkedin.com/in/barttoch</t>
  </si>
  <si>
    <t>Canon Belgium</t>
  </si>
  <si>
    <t>Senior Manager Change &amp; Innovation Benelux</t>
  </si>
  <si>
    <t>https://www.linkedin.com/in/hanne-de-wit-6443031</t>
  </si>
  <si>
    <t>Schockaert</t>
  </si>
  <si>
    <t>https://www.linkedin.com/in/magali-schockaert-640a67a</t>
  </si>
  <si>
    <t>BlueMum Pty Ltd</t>
  </si>
  <si>
    <t>Selleslags</t>
  </si>
  <si>
    <t>https://www.linkedin.com/in/liesbetselleslags</t>
  </si>
  <si>
    <t>Liesbet Selleslags</t>
  </si>
  <si>
    <t>Energie Alchemist voor Vrouwelijke Ondernemers</t>
  </si>
  <si>
    <t>Zutterman</t>
  </si>
  <si>
    <t>https://www.linkedin.com/in/tine-zutterman-5b01b16</t>
  </si>
  <si>
    <t>Vives</t>
  </si>
  <si>
    <t>https://www.linkedin.com/in/mike-d-haese-98b3581</t>
  </si>
  <si>
    <t>NTT</t>
  </si>
  <si>
    <t>IT Infra eConnectivity Project Manager @UCB</t>
  </si>
  <si>
    <t>https://www.linkedin.com/in/karen-vandenplas-345672a</t>
  </si>
  <si>
    <t>Pers- en communicatiemanager</t>
  </si>
  <si>
    <t>Zeyneb</t>
  </si>
  <si>
    <t>Ibnou Cheikh</t>
  </si>
  <si>
    <t>https://www.linkedin.com/in/zeyneb-ibnou-cheikh-5a7a389</t>
  </si>
  <si>
    <t>Altus Group</t>
  </si>
  <si>
    <t>Senior Program Manager</t>
  </si>
  <si>
    <t>Lambregs</t>
  </si>
  <si>
    <t>https://www.linkedin.com/in/katleenlambregs</t>
  </si>
  <si>
    <t>HeldeR</t>
  </si>
  <si>
    <t>Stotler Brewer, Esq.</t>
  </si>
  <si>
    <t>https://www.linkedin.com/in/lawstephaniestotler</t>
  </si>
  <si>
    <t>Title Forward</t>
  </si>
  <si>
    <t>Sr. Manager Title Operations DMV</t>
  </si>
  <si>
    <t>Rutsaert</t>
  </si>
  <si>
    <t>https://www.linkedin.com/in/lieve-rutsaert-1539521</t>
  </si>
  <si>
    <t>Lieve Rutsaert</t>
  </si>
  <si>
    <t>Interieur Ontwerper</t>
  </si>
  <si>
    <t>https://www.linkedin.com/in/jansenwim</t>
  </si>
  <si>
    <t>Product Manager</t>
  </si>
  <si>
    <t>Szygowski</t>
  </si>
  <si>
    <t>https://www.linkedin.com/in/barbara-szygowski-b084421</t>
  </si>
  <si>
    <t>Belgian Business Council Dubai</t>
  </si>
  <si>
    <t>Admin &amp; Events Coordinator</t>
  </si>
  <si>
    <t>https://www.linkedin.com/in/bieke-van-gool</t>
  </si>
  <si>
    <t>Acco BE</t>
  </si>
  <si>
    <t>Author &amp; Leadership Lecturer</t>
  </si>
  <si>
    <t>Singrelin</t>
  </si>
  <si>
    <t>https://www.linkedin.com/in/david-singrelin-55892a1</t>
  </si>
  <si>
    <t>HRBP Director</t>
  </si>
  <si>
    <t>De Coensel</t>
  </si>
  <si>
    <t>https://www.linkedin.com/in/nancy-de-coensel</t>
  </si>
  <si>
    <t xml:space="preserve">Partner and Senior Consultant </t>
  </si>
  <si>
    <t>Taupin</t>
  </si>
  <si>
    <t>https://www.linkedin.com/in/otaupin</t>
  </si>
  <si>
    <t>Linked:HR (LinkedHR)</t>
  </si>
  <si>
    <t>MalevÃ©</t>
  </si>
  <si>
    <t>https://www.linkedin.com/in/sarah-malev%C3%A9-070bb12</t>
  </si>
  <si>
    <t>Funded Projects Manager</t>
  </si>
  <si>
    <t>https://www.linkedin.com/in/liselot-demuynck-9299956</t>
  </si>
  <si>
    <t>Greif</t>
  </si>
  <si>
    <t>https://www.linkedin.com/in/an-bourgonjon-877a698</t>
  </si>
  <si>
    <t>Bouwgroep Lafaut</t>
  </si>
  <si>
    <t>https://www.linkedin.com/in/marievanvolcem</t>
  </si>
  <si>
    <t>HUMA Consult</t>
  </si>
  <si>
    <t>Senior HR Recruitment Consultant &amp; Team Leader HR Outsourcing</t>
  </si>
  <si>
    <t>Piscart</t>
  </si>
  <si>
    <t>https://www.linkedin.com/in/nathaliepiscart</t>
  </si>
  <si>
    <t>Talent Solutions TAPFIN</t>
  </si>
  <si>
    <t>Business Administrator</t>
  </si>
  <si>
    <t>Stuart</t>
  </si>
  <si>
    <t>https://www.linkedin.com/in/julie-stuart-8b1b861</t>
  </si>
  <si>
    <t>Onze-Lieve-Vrouw Instituut, Humaniora</t>
  </si>
  <si>
    <t>Leerkracht Frans</t>
  </si>
  <si>
    <t>Legrand</t>
  </si>
  <si>
    <t>https://www.linkedin.com/in/karine-legrand</t>
  </si>
  <si>
    <t>HÃ´pitaux Iris Sud - Iris Ziekenhuizen Zuid</t>
  </si>
  <si>
    <t>Van Berendoncks</t>
  </si>
  <si>
    <t>https://www.linkedin.com/in/janvanberendoncks</t>
  </si>
  <si>
    <t>Finance Officer</t>
  </si>
  <si>
    <t>Hotua</t>
  </si>
  <si>
    <t>https://www.linkedin.com/in/st%C3%A9phanie-hotua-4475794</t>
  </si>
  <si>
    <t xml:space="preserve">HR team manager </t>
  </si>
  <si>
    <t>https://www.linkedin.com/in/an-christiaens-b871631</t>
  </si>
  <si>
    <t>Raphael</t>
  </si>
  <si>
    <t>Helman</t>
  </si>
  <si>
    <t>https://www.linkedin.com/in/raphael-helman-82a6204</t>
  </si>
  <si>
    <t>SpÃ©cialiste Recrutement &amp; SÃ©lection - Direction RH CarriÃ¨re - Service Recrutement &amp; MobilitÃ©</t>
  </si>
  <si>
    <t>https://www.linkedin.com/in/mieke-stevens-60a9822</t>
  </si>
  <si>
    <t xml:space="preserve">HR Team Manager </t>
  </si>
  <si>
    <t>https://www.linkedin.com/in/jeroensmeulders</t>
  </si>
  <si>
    <t>https://www.linkedin.com/in/miekebracke</t>
  </si>
  <si>
    <t>Verantwoordelijke ledenwerving en - behoud OKRA</t>
  </si>
  <si>
    <t>https://www.linkedin.com/in/on4che</t>
  </si>
  <si>
    <t>Proximus Group</t>
  </si>
  <si>
    <t>Agile Learning Partner</t>
  </si>
  <si>
    <t>https://www.linkedin.com/in/jef-boeckx-282bb12</t>
  </si>
  <si>
    <t>National Bank of Belgium</t>
  </si>
  <si>
    <t>Advisor</t>
  </si>
  <si>
    <t>Hollants</t>
  </si>
  <si>
    <t>https://www.linkedin.com/in/karen-hollants-3a5a663</t>
  </si>
  <si>
    <t>Bank of New York Mellon</t>
  </si>
  <si>
    <t>Collette</t>
  </si>
  <si>
    <t>https://www.linkedin.com/in/yves-collette-0740311</t>
  </si>
  <si>
    <t>Stanley Black &amp; Decker, Inc.</t>
  </si>
  <si>
    <t>Director, Product Stewardship EMEA at Stanley Black &amp; Decker, Inc</t>
  </si>
  <si>
    <t>Vandermieren</t>
  </si>
  <si>
    <t>https://www.linkedin.com/in/kelly-vandermieren-96b5376</t>
  </si>
  <si>
    <t>Rentokil Initial</t>
  </si>
  <si>
    <t>Rolan</t>
  </si>
  <si>
    <t>Linsen</t>
  </si>
  <si>
    <t>https://www.linkedin.com/in/rolanlinsen</t>
  </si>
  <si>
    <t>Flanders Make</t>
  </si>
  <si>
    <t>Business Development Manager at Flanders Make</t>
  </si>
  <si>
    <t>Pannemans</t>
  </si>
  <si>
    <t>https://www.linkedin.com/in/ritapannemans</t>
  </si>
  <si>
    <t>Recruitment Manager Belgium &amp; SW Europe</t>
  </si>
  <si>
    <t>Leo</t>
  </si>
  <si>
    <t>Depestele</t>
  </si>
  <si>
    <t>https://www.linkedin.com/in/leo-depestele-26a9506</t>
  </si>
  <si>
    <t>Cumerio</t>
  </si>
  <si>
    <t>Scraeyen</t>
  </si>
  <si>
    <t>https://www.linkedin.com/in/scraeyen</t>
  </si>
  <si>
    <t>ShowTex - Amazing Stage Fabrics in Motion</t>
  </si>
  <si>
    <t>International HR</t>
  </si>
  <si>
    <t>https://www.linkedin.com/in/katriendriesen</t>
  </si>
  <si>
    <t>IKEA</t>
  </si>
  <si>
    <t>Leadership&amp;Competence Leader</t>
  </si>
  <si>
    <t>https://www.linkedin.com/in/frederick-vloeberghs-42290b4</t>
  </si>
  <si>
    <t>https://www.linkedin.com/in/krispanneels</t>
  </si>
  <si>
    <t>ANTARGAZ</t>
  </si>
  <si>
    <t>IT Business Partner</t>
  </si>
  <si>
    <t>Van Renterghem</t>
  </si>
  <si>
    <t>https://www.linkedin.com/in/woutervr</t>
  </si>
  <si>
    <t>Cuyvers</t>
  </si>
  <si>
    <t>https://www.linkedin.com/in/nickcuyvers</t>
  </si>
  <si>
    <t>Instituut voor Tropische Geneeskunde in Antwerpen (ITG)</t>
  </si>
  <si>
    <t>Head of HR a.i.</t>
  </si>
  <si>
    <t>Roeling</t>
  </si>
  <si>
    <t>https://www.linkedin.com/in/monicaroeling</t>
  </si>
  <si>
    <t>Fortis</t>
  </si>
  <si>
    <t>Corporate Diversity Officer</t>
  </si>
  <si>
    <t>https://www.linkedin.com/in/ellen-van-raemdonck-5b2b1a6</t>
  </si>
  <si>
    <t>Talent manager</t>
  </si>
  <si>
    <t>https://www.linkedin.com/in/dirk-dewulf-9688691</t>
  </si>
  <si>
    <t>Mercuri International Group</t>
  </si>
  <si>
    <t>https://www.linkedin.com/in/frederik-opsomer-08693b2</t>
  </si>
  <si>
    <t>Corporate HR Director</t>
  </si>
  <si>
    <t>De Groef</t>
  </si>
  <si>
    <t>https://www.linkedin.com/in/virginie-de-groef-a68a325</t>
  </si>
  <si>
    <t xml:space="preserve">Volta </t>
  </si>
  <si>
    <t>Dinska</t>
  </si>
  <si>
    <t>https://www.linkedin.com/in/dinska-van-gucht-0306427</t>
  </si>
  <si>
    <t>College Lecturer/Researcher</t>
  </si>
  <si>
    <t>Elfi</t>
  </si>
  <si>
    <t>Baillien</t>
  </si>
  <si>
    <t>https://www.linkedin.com/in/elfi-baillien-125a3b3</t>
  </si>
  <si>
    <t>Full professor - Hoogleraar</t>
  </si>
  <si>
    <t>Samyn</t>
  </si>
  <si>
    <t>https://www.linkedin.com/in/wsamyn</t>
  </si>
  <si>
    <t>Indiville</t>
  </si>
  <si>
    <t>Gedelegeerd Bestuurder - Partner</t>
  </si>
  <si>
    <t>D'Hoop</t>
  </si>
  <si>
    <t>https://www.linkedin.com/in/tomdhoop</t>
  </si>
  <si>
    <t>Picanol Weaving Machines</t>
  </si>
  <si>
    <t>Global Service Manager</t>
  </si>
  <si>
    <t>Houtmeyers</t>
  </si>
  <si>
    <t>https://www.linkedin.com/in/katrien-houtmeyers-6ba7375</t>
  </si>
  <si>
    <t>Vlaams Parlement</t>
  </si>
  <si>
    <t>Vlaams Parlementslid N-VA</t>
  </si>
  <si>
    <t>Ineke</t>
  </si>
  <si>
    <t>https://www.linkedin.com/in/ineke-thiry-2338506</t>
  </si>
  <si>
    <t xml:space="preserve">Zelfstandig </t>
  </si>
  <si>
    <t>Psycholoog - Psychotherapeut (bijkomende bekwaming kinder- &amp; Jeugd)</t>
  </si>
  <si>
    <t>https://www.linkedin.com/in/isabellevannieuwenhove</t>
  </si>
  <si>
    <t>ALTRAD SERVICES Benelux</t>
  </si>
  <si>
    <t>Communication Manager Benelux</t>
  </si>
  <si>
    <t>https://www.linkedin.com/in/micheldeschryver</t>
  </si>
  <si>
    <t>The Grain</t>
  </si>
  <si>
    <t>Data Intelligence Consultant</t>
  </si>
  <si>
    <t>Vangronsvelt</t>
  </si>
  <si>
    <t>https://www.linkedin.com/in/kathleen-vangronsvelt-4762787</t>
  </si>
  <si>
    <t xml:space="preserve">Professor </t>
  </si>
  <si>
    <t>Lavrijssen</t>
  </si>
  <si>
    <t>https://www.linkedin.com/in/hildelavrijssen</t>
  </si>
  <si>
    <t>ALL-CONNECTS NV</t>
  </si>
  <si>
    <t>Projectmanager marketing</t>
  </si>
  <si>
    <t>Cool</t>
  </si>
  <si>
    <t>https://www.linkedin.com/in/dirk-cool-2650684</t>
  </si>
  <si>
    <t>...</t>
  </si>
  <si>
    <t>Retired Technical Recruiter / Executive Search Consultant</t>
  </si>
  <si>
    <t>Pessemier</t>
  </si>
  <si>
    <t>https://www.linkedin.com/in/nelepessemier</t>
  </si>
  <si>
    <t>Sparkling Steps</t>
  </si>
  <si>
    <t>Klinisch Psycholoog &amp; Loopbaancoach in de natuur</t>
  </si>
  <si>
    <t>Gregory</t>
  </si>
  <si>
    <t>Maridjan-Koop</t>
  </si>
  <si>
    <t>https://www.linkedin.com/in/gregorymaridjan</t>
  </si>
  <si>
    <t xml:space="preserve">Shelby MM </t>
  </si>
  <si>
    <t>Mobility Expert</t>
  </si>
  <si>
    <t>Jansens</t>
  </si>
  <si>
    <t>https://www.linkedin.com/in/katrien-jansens-22a3401</t>
  </si>
  <si>
    <t>DSV - Global Transport and Logistics</t>
  </si>
  <si>
    <t>HR Manager DSV Air &amp; Sea</t>
  </si>
  <si>
    <t>Maquestiaux</t>
  </si>
  <si>
    <t>https://www.linkedin.com/in/christophe-maquestiaux-29b1981</t>
  </si>
  <si>
    <t>Trivium Packaging</t>
  </si>
  <si>
    <t>Director of Operations BU Food South &amp; West</t>
  </si>
  <si>
    <t>https://www.linkedin.com/in/kathleen-reynders-1265b41</t>
  </si>
  <si>
    <t>EUROFILTERS</t>
  </si>
  <si>
    <t>Jerry</t>
  </si>
  <si>
    <t>https://www.linkedin.com/in/jerry-ceuppens-3579332</t>
  </si>
  <si>
    <t>Senior Manager VAT Compliance Europe</t>
  </si>
  <si>
    <t>Baesch</t>
  </si>
  <si>
    <t>https://www.linkedin.com/in/sonia-baesch-0000414</t>
  </si>
  <si>
    <t>Stanley Black &amp; Decker , Inc.</t>
  </si>
  <si>
    <t>European tax controller</t>
  </si>
  <si>
    <t>Waeyaert</t>
  </si>
  <si>
    <t>https://www.linkedin.com/in/tom-waeyaert-2917b95</t>
  </si>
  <si>
    <t>Finance &amp; Transfer Pricing Director Europe</t>
  </si>
  <si>
    <t>https://www.linkedin.com/in/lies-linskens-73541a1</t>
  </si>
  <si>
    <t>People Experience Lead Benelux</t>
  </si>
  <si>
    <t>https://www.linkedin.com/in/rudibaert</t>
  </si>
  <si>
    <t>Learning &amp; Asset Development bv (L&amp;AD)</t>
  </si>
  <si>
    <t>Simonis</t>
  </si>
  <si>
    <t>https://www.linkedin.com/in/tom-simonis-6162036</t>
  </si>
  <si>
    <t>The Stanley Works</t>
  </si>
  <si>
    <t>Key Account Manager DIY/PRO/INDUSTRY/B2B</t>
  </si>
  <si>
    <t>https://www.linkedin.com/in/marc-hermans-6131985</t>
  </si>
  <si>
    <t xml:space="preserve">FOD Sociale Zekerheid </t>
  </si>
  <si>
    <t>Vandiest</t>
  </si>
  <si>
    <t>https://www.linkedin.com/in/isabelle-vandiest-368a356</t>
  </si>
  <si>
    <t>VlanMedia - Les Editions Rurales</t>
  </si>
  <si>
    <t>Manager Business Support</t>
  </si>
  <si>
    <t>Vanrusselt</t>
  </si>
  <si>
    <t>https://www.linkedin.com/in/marcvanrusselt</t>
  </si>
  <si>
    <t>Alphabet Belgium/BMW Financial Services (BMW Group)</t>
  </si>
  <si>
    <t>Lease Consultant/Office Fleet Consultant</t>
  </si>
  <si>
    <t>Neel</t>
  </si>
  <si>
    <t>https://www.linkedin.com/in/philippe-neel-5986b74</t>
  </si>
  <si>
    <t>Senior Internal Auditor</t>
  </si>
  <si>
    <t>https://www.linkedin.com/in/annick-huybrechts-3302374</t>
  </si>
  <si>
    <t>Travvant</t>
  </si>
  <si>
    <t>Hoogewijs</t>
  </si>
  <si>
    <t>https://www.linkedin.com/in/michaelhoogewijs</t>
  </si>
  <si>
    <t>Tropicana Brands Group</t>
  </si>
  <si>
    <t>Le Grelle</t>
  </si>
  <si>
    <t>https://www.linkedin.com/in/brunolegrelle</t>
  </si>
  <si>
    <t>De Wolf &amp; Partners</t>
  </si>
  <si>
    <t>Chief Operating Officer (COO)</t>
  </si>
  <si>
    <t>https://www.linkedin.com/in/marleen-callaert-3762783</t>
  </si>
  <si>
    <t>Gemeentebestuur Sint-Amands</t>
  </si>
  <si>
    <t>Van Kerkhove</t>
  </si>
  <si>
    <t>https://www.linkedin.com/in/gunter-van-kerkhove-5927231</t>
  </si>
  <si>
    <t>TECH Europe</t>
  </si>
  <si>
    <t>Finance Director EMEA</t>
  </si>
  <si>
    <t>https://www.linkedin.com/in/marcel-willems-6051051</t>
  </si>
  <si>
    <t>Pulso Europe</t>
  </si>
  <si>
    <t>Partner Pulso Europe - Consulting, Training &amp; Coaching</t>
  </si>
  <si>
    <t>DE CLERCQ</t>
  </si>
  <si>
    <t>https://www.linkedin.com/in/stefaan-de-clercq-93256b</t>
  </si>
  <si>
    <t>sdc@addvalue.eu</t>
  </si>
  <si>
    <t>Partner - Executive Recruitment | Human Capital Coaching</t>
  </si>
  <si>
    <t>https://www.linkedin.com/in/eric-bakker-1506151</t>
  </si>
  <si>
    <t>Founder - Boardmember</t>
  </si>
  <si>
    <t>Breugelmans</t>
  </si>
  <si>
    <t>https://www.linkedin.com/in/karen-breugelmans-573a742</t>
  </si>
  <si>
    <t>Founder - Board member</t>
  </si>
  <si>
    <t>van Oort</t>
  </si>
  <si>
    <t>https://www.linkedin.com/in/hugo-van-oort-a332aa5</t>
  </si>
  <si>
    <t>IFF</t>
  </si>
  <si>
    <t>Senior Account Manager, Fragrance Ingredients</t>
  </si>
  <si>
    <t>https://www.linkedin.com/in/charlotte-cardoen-1aa5776</t>
  </si>
  <si>
    <t>vind!</t>
  </si>
  <si>
    <t>Willemse</t>
  </si>
  <si>
    <t>https://www.linkedin.com/in/annelies-willemse</t>
  </si>
  <si>
    <t>Marketing Director Benelux</t>
  </si>
  <si>
    <t>Van Wijk</t>
  </si>
  <si>
    <t>https://www.linkedin.com/in/liesbetvanwijk</t>
  </si>
  <si>
    <t>Vopak</t>
  </si>
  <si>
    <t>Personal Assistant / PR</t>
  </si>
  <si>
    <t>Vaeyens</t>
  </si>
  <si>
    <t>https://www.linkedin.com/in/kris-vaeyens-1966663</t>
  </si>
  <si>
    <t>HR Business Analyst</t>
  </si>
  <si>
    <t>Van Hees</t>
  </si>
  <si>
    <t>https://www.linkedin.com/in/philip-van-hees-7148b65</t>
  </si>
  <si>
    <t>Lubrizol</t>
  </si>
  <si>
    <t>https://www.linkedin.com/in/isabelle-de-clercq-59b0514</t>
  </si>
  <si>
    <t>Trade Facilitation Expert</t>
  </si>
  <si>
    <t>Veulemans, MCR</t>
  </si>
  <si>
    <t>https://www.linkedin.com/in/johan-veulemans-mcr-1366013</t>
  </si>
  <si>
    <t>Equinix</t>
  </si>
  <si>
    <t>Real Estate Director EMEA</t>
  </si>
  <si>
    <t>Bouchery</t>
  </si>
  <si>
    <t>https://www.linkedin.com/in/kurt-bouchery-25a9352</t>
  </si>
  <si>
    <t>AR team lead</t>
  </si>
  <si>
    <t>https://www.linkedin.com/in/tom-claes-3142946</t>
  </si>
  <si>
    <t>Fruitsnacks</t>
  </si>
  <si>
    <t>Team Lead Sales</t>
  </si>
  <si>
    <t>https://www.linkedin.com/in/samvanongeval</t>
  </si>
  <si>
    <t>Sitecore</t>
  </si>
  <si>
    <t>Senior Director Global SaaS Operations</t>
  </si>
  <si>
    <t>https://www.linkedin.com/in/evelinetijs</t>
  </si>
  <si>
    <t>CoCreate Consultancy</t>
  </si>
  <si>
    <t>Leadership Facilitator &amp; Coach</t>
  </si>
  <si>
    <t>https://www.linkedin.com/in/geertvandevondel</t>
  </si>
  <si>
    <t>KYOCERA SENCO Netherlands</t>
  </si>
  <si>
    <t>Marketing Director EMEA</t>
  </si>
  <si>
    <t>Diepenbach</t>
  </si>
  <si>
    <t>https://www.linkedin.com/in/patrick-diepenbach-6b6aa82</t>
  </si>
  <si>
    <t>patrick.diepenbach@telfort.nl</t>
  </si>
  <si>
    <t>VP &amp; General Manager Benelux Tools &amp; Outdoor + Managing Director MTD Benelux BV.</t>
  </si>
  <si>
    <t>Raedts</t>
  </si>
  <si>
    <t>https://www.linkedin.com/in/stevenraedts</t>
  </si>
  <si>
    <t>President/Managing Director EMEA</t>
  </si>
  <si>
    <t>Van de Vliet</t>
  </si>
  <si>
    <t>https://www.linkedin.com/in/dorien-van-de-vliet-4b08266</t>
  </si>
  <si>
    <t>KMO Advisor Outsourcing Services</t>
  </si>
  <si>
    <t>Tomas</t>
  </si>
  <si>
    <t>Henriksson</t>
  </si>
  <si>
    <t>https://www.linkedin.com/in/tomas-henriksson-9176b32</t>
  </si>
  <si>
    <t>Arm</t>
  </si>
  <si>
    <t>Modelling engineer</t>
  </si>
  <si>
    <t>https://www.linkedin.com/in/kim-van-den-bergh-0a428b2</t>
  </si>
  <si>
    <t>BDO Belgium</t>
  </si>
  <si>
    <t>Payroll Partner</t>
  </si>
  <si>
    <t>Vermijlen</t>
  </si>
  <si>
    <t>https://www.linkedin.com/in/elke-vermijlen-3491396</t>
  </si>
  <si>
    <t>Juridisch Medewerker</t>
  </si>
  <si>
    <t>Mulders</t>
  </si>
  <si>
    <t>https://www.linkedin.com/in/greet-mulders-9910176</t>
  </si>
  <si>
    <t xml:space="preserve">KERNN HR </t>
  </si>
  <si>
    <t>Gecertificeerd business coach ICF</t>
  </si>
  <si>
    <t>CHRISTINE</t>
  </si>
  <si>
    <t>HOEBRECHTS</t>
  </si>
  <si>
    <t>https://www.linkedin.com/in/christinehoebrechts</t>
  </si>
  <si>
    <t>EpicData</t>
  </si>
  <si>
    <t>People &amp; Community Engagement Manager</t>
  </si>
  <si>
    <t>https://www.linkedin.com/in/ralph-leyssens-859965</t>
  </si>
  <si>
    <t>Nokia</t>
  </si>
  <si>
    <t>Head of Cash Compensation</t>
  </si>
  <si>
    <t>Cunha</t>
  </si>
  <si>
    <t>https://www.linkedin.com/in/anoukcunha</t>
  </si>
  <si>
    <t>Insparkle.be</t>
  </si>
  <si>
    <t>Vander Kuylen</t>
  </si>
  <si>
    <t>https://www.linkedin.com/in/annemie-vander-kuylen-12a8b63</t>
  </si>
  <si>
    <t>VIL Flanders Innovation Cluster for Logistics</t>
  </si>
  <si>
    <t>Communication Manager</t>
  </si>
  <si>
    <t>Dolfyn</t>
  </si>
  <si>
    <t>https://www.linkedin.com/in/mark-dolfyn-a356a2</t>
  </si>
  <si>
    <t>HR Director - HR Business Partner Batteries</t>
  </si>
  <si>
    <t>Boeckxstaens</t>
  </si>
  <si>
    <t>https://www.linkedin.com/in/anboeckxstaens</t>
  </si>
  <si>
    <t>Erik Paul</t>
  </si>
  <si>
    <t>https://www.linkedin.com/in/erik-paul-d-1402602</t>
  </si>
  <si>
    <t>Civil Society in Brussels</t>
  </si>
  <si>
    <t>Van der Donckt</t>
  </si>
  <si>
    <t>https://www.linkedin.com/in/saravanderdonckt</t>
  </si>
  <si>
    <t>SARA VAN DER DONCKT Coaching</t>
  </si>
  <si>
    <t>Certified Leadership Coach - Teamcoach - Loopbaancoach</t>
  </si>
  <si>
    <t>https://www.linkedin.com/in/emilie-bouckaert-9965a6</t>
  </si>
  <si>
    <t>Change Manager - Strategic Fine Food program</t>
  </si>
  <si>
    <t>van Tuel</t>
  </si>
  <si>
    <t>https://www.linkedin.com/in/myravantuel</t>
  </si>
  <si>
    <t>habicom vastgoed &amp; advies</t>
  </si>
  <si>
    <t>Real Estate Advisor</t>
  </si>
  <si>
    <t>Cardinaels</t>
  </si>
  <si>
    <t>https://www.linkedin.com/in/petracardinaels</t>
  </si>
  <si>
    <t>WaW</t>
  </si>
  <si>
    <t>Jin</t>
  </si>
  <si>
    <t>Devreker</t>
  </si>
  <si>
    <t>https://www.linkedin.com/in/einnij</t>
  </si>
  <si>
    <t>European Centre for Disease Prevention and Control (ECDC)</t>
  </si>
  <si>
    <t>Jebnoun</t>
  </si>
  <si>
    <t>https://www.linkedin.com/in/nathalie-jebnoun-5a6a8b2</t>
  </si>
  <si>
    <t>SWIFT</t>
  </si>
  <si>
    <t>Change Manager</t>
  </si>
  <si>
    <t>https://www.linkedin.com/in/natalie-goffin-11b8ab4</t>
  </si>
  <si>
    <t>Takeda</t>
  </si>
  <si>
    <t>Head of People Solutions</t>
  </si>
  <si>
    <t>https://www.linkedin.com/in/evelienbekaert</t>
  </si>
  <si>
    <t>Directeur Ombudsdienst - Ombudsvrouw</t>
  </si>
  <si>
    <t>Tatiana</t>
  </si>
  <si>
    <t>Cervak</t>
  </si>
  <si>
    <t>https://www.linkedin.com/in/tatianacervak</t>
  </si>
  <si>
    <t>Communications Manager Canada</t>
  </si>
  <si>
    <t>https://www.linkedin.com/in/prrroels</t>
  </si>
  <si>
    <t>Verhaert Masters in Innovation</t>
  </si>
  <si>
    <t>Recruitment Coordinator Verhaert Masters in Innovation</t>
  </si>
  <si>
    <t>https://www.linkedin.com/in/lien8</t>
  </si>
  <si>
    <t>Projectleider performance</t>
  </si>
  <si>
    <t>https://www.linkedin.com/in/nathalie-raven-493a9b5</t>
  </si>
  <si>
    <t>Account Manager Indirect Sales</t>
  </si>
  <si>
    <t>Delodder</t>
  </si>
  <si>
    <t>https://www.linkedin.com/in/carolinedelodder</t>
  </si>
  <si>
    <t>Addict Store Antwerp</t>
  </si>
  <si>
    <t>Office &amp; Administration Manager</t>
  </si>
  <si>
    <t>Markai</t>
  </si>
  <si>
    <t>https://www.linkedin.com/in/smarkai</t>
  </si>
  <si>
    <t>Devisch</t>
  </si>
  <si>
    <t>https://www.linkedin.com/in/eva-devisch-6986435</t>
  </si>
  <si>
    <t>Goldfish Kids Web Store</t>
  </si>
  <si>
    <t>Groven</t>
  </si>
  <si>
    <t>https://www.linkedin.com/in/gerry-groven-a6b6a14</t>
  </si>
  <si>
    <t>Carrefour Market Brustem</t>
  </si>
  <si>
    <t>https://www.linkedin.com/in/isabel-wachters-8980825</t>
  </si>
  <si>
    <t>Account Manager Public Sector &amp; B2B</t>
  </si>
  <si>
    <t>https://www.linkedin.com/in/wim-lauwers-95312a3</t>
  </si>
  <si>
    <t>University of Antwerp</t>
  </si>
  <si>
    <t>Power BI expert</t>
  </si>
  <si>
    <t>Geuens</t>
  </si>
  <si>
    <t>https://www.linkedin.com/in/katriengeuens</t>
  </si>
  <si>
    <t>Fietsservice Mondraker Team</t>
  </si>
  <si>
    <t>Secretaris Fietsservice Mondraker Team</t>
  </si>
  <si>
    <t>Diependaele</t>
  </si>
  <si>
    <t>https://www.linkedin.com/in/miekediependaele</t>
  </si>
  <si>
    <t>miekediependaele@hotmail.com</t>
  </si>
  <si>
    <t>Mik</t>
  </si>
  <si>
    <t>Arbeids- en organisatiepsycholoog</t>
  </si>
  <si>
    <t>https://www.linkedin.com/in/tom-frederickx-2432184</t>
  </si>
  <si>
    <t>Stageco US</t>
  </si>
  <si>
    <t>Pasquasy</t>
  </si>
  <si>
    <t>https://www.linkedin.com/in/fabien-pasquasy-865b684</t>
  </si>
  <si>
    <t>Service public de Wallonie</t>
  </si>
  <si>
    <t>GÃ©omaticien au SPW-Digital - DÃ©partement des DonnÃ©es Transversales (SPW)</t>
  </si>
  <si>
    <t>Boute</t>
  </si>
  <si>
    <t>https://www.linkedin.com/in/koen-boute-036919</t>
  </si>
  <si>
    <t>Beacon Fisc BV BVBA</t>
  </si>
  <si>
    <t>VerlÃ©</t>
  </si>
  <si>
    <t>https://www.linkedin.com/in/krisverle</t>
  </si>
  <si>
    <t>Kris VerlÃ© Ltd</t>
  </si>
  <si>
    <t>Executive Coach &amp; Career Coach</t>
  </si>
  <si>
    <t>https://www.linkedin.com/in/driesvdk</t>
  </si>
  <si>
    <t>Robovision</t>
  </si>
  <si>
    <t xml:space="preserve">Regional Sales Director </t>
  </si>
  <si>
    <t>https://www.linkedin.com/in/ellen-van-damme-333b354</t>
  </si>
  <si>
    <t>Payroll Advisor</t>
  </si>
  <si>
    <t>Elsen</t>
  </si>
  <si>
    <t>https://www.linkedin.com/in/wendy-elsen-196b054</t>
  </si>
  <si>
    <t>Payroll Consulent</t>
  </si>
  <si>
    <t>https://www.linkedin.com/in/koen-reynders-39088a4</t>
  </si>
  <si>
    <t>Energent cv</t>
  </si>
  <si>
    <t>https://www.linkedin.com/in/an-bourgonjon-b473933</t>
  </si>
  <si>
    <t>https://www.linkedin.com/in/kaat-jansen-a05aa03</t>
  </si>
  <si>
    <t>Docent Arbeids- en Organisatiepsychologie - Opleiding Bachelor Toegepaste Psychologie Thomas More</t>
  </si>
  <si>
    <t>https://www.linkedin.com/in/wimdw</t>
  </si>
  <si>
    <t>primion Benelux</t>
  </si>
  <si>
    <t>Human Capital Manager Benelux</t>
  </si>
  <si>
    <t>https://www.linkedin.com/in/jo-schoenmaekers</t>
  </si>
  <si>
    <t>Program Manager - Leadership &amp; cultural transformation</t>
  </si>
  <si>
    <t>Van de Loock</t>
  </si>
  <si>
    <t>https://www.linkedin.com/in/elfi-van-de-loock-2540593</t>
  </si>
  <si>
    <t>Teal Partners</t>
  </si>
  <si>
    <t>https://www.linkedin.com/in/margo-verhaegen-a476543</t>
  </si>
  <si>
    <t>Manager Sales &amp; Operations Planning</t>
  </si>
  <si>
    <t>https://www.linkedin.com/in/rudyrooman</t>
  </si>
  <si>
    <t>Bosch Belgium</t>
  </si>
  <si>
    <t>Senior Manager Field Service</t>
  </si>
  <si>
    <t>Baelus</t>
  </si>
  <si>
    <t>https://www.linkedin.com/in/erikbaelus</t>
  </si>
  <si>
    <t>Muntuit vzw</t>
  </si>
  <si>
    <t>bestuurder</t>
  </si>
  <si>
    <t>De Sutter, CFA</t>
  </si>
  <si>
    <t>https://www.linkedin.com/in/mathieu-de-sutter-cfa-362bab</t>
  </si>
  <si>
    <t>PIMCO</t>
  </si>
  <si>
    <t>Executive Vice President, Head of Benelux and Nordics</t>
  </si>
  <si>
    <t>Brone</t>
  </si>
  <si>
    <t>https://www.linkedin.com/in/christinebrone</t>
  </si>
  <si>
    <t>Senses</t>
  </si>
  <si>
    <t>Matchmaker at Senses, executive search and digital talents</t>
  </si>
  <si>
    <t>Louage</t>
  </si>
  <si>
    <t>https://www.linkedin.com/in/nele-louage-3898984</t>
  </si>
  <si>
    <t>OBC Ter Elst</t>
  </si>
  <si>
    <t>Psychologist</t>
  </si>
  <si>
    <t>Thaisa</t>
  </si>
  <si>
    <t>https://www.linkedin.com/in/thaisa-stevens-17b8a24</t>
  </si>
  <si>
    <t>SD WORX</t>
  </si>
  <si>
    <t>payroll consulent</t>
  </si>
  <si>
    <t>https://www.linkedin.com/in/lieselotwachters</t>
  </si>
  <si>
    <t>FREENOW</t>
  </si>
  <si>
    <t>Director Talent Solutions</t>
  </si>
  <si>
    <t>Van Reeth</t>
  </si>
  <si>
    <t>https://www.linkedin.com/in/sandra-van-reeth-ba6ba32</t>
  </si>
  <si>
    <t>QUEST FOR LIFE</t>
  </si>
  <si>
    <t>Ten Haaf</t>
  </si>
  <si>
    <t>https://www.linkedin.com/in/mieketenhaaf</t>
  </si>
  <si>
    <t>MTHR Consult</t>
  </si>
  <si>
    <t>Piedfort</t>
  </si>
  <si>
    <t>https://www.linkedin.com/in/katrijn-piedfort-7625631</t>
  </si>
  <si>
    <t>Scheepens</t>
  </si>
  <si>
    <t>https://www.linkedin.com/in/leenscheepens</t>
  </si>
  <si>
    <t>Director People &amp; Culture EMEA</t>
  </si>
  <si>
    <t>Beens</t>
  </si>
  <si>
    <t>https://www.linkedin.com/in/robin-beens</t>
  </si>
  <si>
    <t>https://www.linkedin.com/in/ingestrauven</t>
  </si>
  <si>
    <t>Framy bv</t>
  </si>
  <si>
    <t>Bemiddelaar, (team)coach en loopbaanbegeleider</t>
  </si>
  <si>
    <t>https://www.linkedin.com/in/marleencoppens</t>
  </si>
  <si>
    <t>Rara Avis</t>
  </si>
  <si>
    <t>https://www.linkedin.com/in/joachimdecock</t>
  </si>
  <si>
    <t xml:space="preserve">Head of People Services &amp; Employee Experience Europe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</si>
</sst>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rgb="FF000000"/>
      <name val="Calibri"/>
    </font>
    <font>
      <sz val="11"/>
      <color theme="1"/>
      <name val="Calibri"/>
      <family val="2"/>
      <scheme val="minor"/>
    </font>
    <font>
      <b/>
      <sz val="11"/>
      <color rgb="FF000000"/>
      <name val="Calibri"/>
      <family val="2"/>
    </font>
    <font>
      <b/>
      <sz val="10"/>
      <color rgb="FF191C52"/>
      <name val="Arial"/>
      <family val="2"/>
    </font>
    <font>
      <sz val="10"/>
      <color rgb="FF191C52"/>
      <name val="Arial"/>
      <family val="2"/>
    </font>
  </fonts>
  <fills count="7">
    <fill>
      <patternFill patternType="none"/>
    </fill>
    <fill>
      <patternFill patternType="gray125"/>
    </fill>
    <fill>
      <patternFill patternType="solid">
        <fgColor rgb="FFFF0000"/>
        <bgColor indexed="64"/>
      </patternFill>
    </fill>
    <fill>
      <patternFill patternType="solid">
        <fgColor rgb="FFFFD900"/>
        <bgColor indexed="64"/>
      </patternFill>
    </fill>
    <fill>
      <patternFill patternType="solid">
        <fgColor rgb="FFFFD900"/>
      </patternFill>
    </fill>
    <fill>
      <patternFill patternType="solid">
        <fgColor rgb="FFFFFFFF"/>
      </patternFill>
    </fill>
    <fill>
      <patternFill patternType="solid">
        <fgColor rgb="FFFFFF00"/>
        <bgColor indexed="64"/>
      </patternFill>
    </fill>
  </fills>
  <borders count="2">
    <border>
      <left/>
      <right/>
      <top/>
      <bottom/>
      <diagonal/>
    </border>
    <border>
      <left/>
      <right/>
      <top/>
      <bottom style="thin">
        <color rgb="FF000000"/>
      </bottom>
      <diagonal/>
    </border>
  </borders>
  <cellStyleXfs count="2">
    <xf numFmtId="0" fontId="0" fillId="0" borderId="0"/>
    <xf numFmtId="0" fontId="1" fillId="0" borderId="0"/>
  </cellStyleXfs>
  <cellXfs count="11">
    <xf numFmtId="0" fontId="0" fillId="0" borderId="0" xfId="0"/>
    <xf numFmtId="0" fontId="2" fillId="0" borderId="1" xfId="0" applyFont="1" applyBorder="1"/>
    <xf numFmtId="0" fontId="0" fillId="2" borderId="0" xfId="0" applyFill="1"/>
    <xf numFmtId="164" fontId="0" fillId="0" borderId="0" xfId="0" applyNumberFormat="1"/>
    <xf numFmtId="0" fontId="0" fillId="0" borderId="0" xfId="0" applyAlignment="1">
      <alignment wrapText="1"/>
    </xf>
    <xf numFmtId="0" fontId="3" fillId="3" borderId="0" xfId="1" applyFont="1" applyFill="1"/>
    <xf numFmtId="0" fontId="3" fillId="4" borderId="0" xfId="1" applyFont="1" applyFill="1"/>
    <xf numFmtId="0" fontId="1" fillId="0" borderId="0" xfId="1"/>
    <xf numFmtId="0" fontId="4" fillId="5" borderId="0" xfId="1" applyFont="1" applyFill="1"/>
    <xf numFmtId="15" fontId="0" fillId="0" borderId="0" xfId="0" applyNumberFormat="1"/>
    <xf numFmtId="0" fontId="2" fillId="6" borderId="1" xfId="0" applyFont="1" applyFill="1" applyBorder="1"/>
  </cellXfs>
  <cellStyles count="2">
    <cellStyle name="Normal" xfId="0" builtinId="0"/>
    <cellStyle name="Normal 2" xfId="1" xr:uid="{328F74AF-6998-4255-9CCE-112E55E6D636}"/>
  </cellStyles>
  <dxfs count="25">
    <dxf>
      <numFmt numFmtId="0" formatCode="General"/>
    </dxf>
    <dxf>
      <numFmt numFmtId="20" formatCode="dd\-mmm\-yy"/>
    </dxf>
    <dxf>
      <numFmt numFmtId="0" formatCode="General"/>
    </dxf>
    <dxf>
      <numFmt numFmtId="0" formatCode="General"/>
    </dxf>
    <dxf>
      <font>
        <b/>
        <i val="0"/>
        <strike val="0"/>
        <condense val="0"/>
        <extend val="0"/>
        <outline val="0"/>
        <shadow val="0"/>
        <u val="none"/>
        <vertAlign val="baseline"/>
        <sz val="10"/>
        <color rgb="FF191C52"/>
        <name val="Arial"/>
        <scheme val="none"/>
      </font>
      <fill>
        <patternFill patternType="solid">
          <fgColor indexed="64"/>
          <bgColor rgb="FFFFD900"/>
        </patternFill>
      </fill>
    </dxf>
    <dxf>
      <numFmt numFmtId="0" formatCode="General"/>
    </dxf>
    <dxf>
      <numFmt numFmtId="0" formatCode="General"/>
    </dxf>
    <dxf>
      <numFmt numFmtId="0" formatCode="General"/>
    </dxf>
    <dxf>
      <numFmt numFmtId="0" formatCode="General"/>
    </dxf>
    <dxf>
      <numFmt numFmtId="164" formatCode="yyyy\-mm\-dd"/>
    </dxf>
    <dxf>
      <numFmt numFmtId="164" formatCode="yyyy\-mm\-dd"/>
    </dxf>
    <dxf>
      <numFmt numFmtId="164" formatCode="yyyy\-mm\-dd"/>
    </dxf>
    <dxf>
      <numFmt numFmtId="0" formatCode="General"/>
    </dxf>
    <dxf>
      <border outline="0">
        <bottom style="thin">
          <color rgb="FF000000"/>
        </bottom>
      </border>
    </dxf>
    <dxf>
      <font>
        <b/>
        <i val="0"/>
        <strike val="0"/>
        <condense val="0"/>
        <extend val="0"/>
        <outline val="0"/>
        <shadow val="0"/>
        <u val="none"/>
        <vertAlign val="baseline"/>
        <sz val="11"/>
        <color rgb="FF000000"/>
        <name val="Calibri"/>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bottom style="thin">
          <color rgb="FF000000"/>
        </bottom>
      </border>
    </dxf>
    <dxf>
      <font>
        <b/>
        <i val="0"/>
        <strike val="0"/>
        <condense val="0"/>
        <extend val="0"/>
        <outline val="0"/>
        <shadow val="0"/>
        <u val="none"/>
        <vertAlign val="baseline"/>
        <sz val="11"/>
        <color rgb="FF000000"/>
        <name val="Calibri"/>
        <scheme val="none"/>
      </font>
    </dxf>
    <dxf>
      <numFmt numFmtId="0" formatCode="General"/>
    </dxf>
    <dxf>
      <font>
        <b/>
        <i val="0"/>
        <strike val="0"/>
        <condense val="0"/>
        <extend val="0"/>
        <outline val="0"/>
        <shadow val="0"/>
        <u val="none"/>
        <vertAlign val="baseline"/>
        <sz val="10"/>
        <color rgb="FF191C52"/>
        <name val="Arial"/>
        <family val="2"/>
        <scheme val="none"/>
      </font>
      <fill>
        <patternFill patternType="solid">
          <fgColor indexed="64"/>
          <bgColor rgb="FFFFD900"/>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ilksalesbe.sharepoint.com/sites/wearesilk/Gedeelde%20documenten/Internal%20Development/Company%20Name%20matching/Fenix%20Consulting_matching_Kobe.xlsx" TargetMode="External"/><Relationship Id="rId1" Type="http://schemas.openxmlformats.org/officeDocument/2006/relationships/externalLinkPath" Target="/sites/wearesilk/Gedeelde%20documenten/Internal%20Development/Company%20Name%20matching/Fenix%20Consulting_matching_Ko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edrijven"/>
      <sheetName val="Contacten"/>
      <sheetName val="CONTACTEN HANNE"/>
      <sheetName val="Bedrijven to add"/>
      <sheetName val="Fenix Consulting_matching_Kobe"/>
    </sheetNames>
    <sheetDataSet>
      <sheetData sheetId="0">
        <row r="2">
          <cell r="B2" t="str">
            <v>24+</v>
          </cell>
          <cell r="R2" t="str">
            <v>pastoor coplaan1002070</v>
          </cell>
        </row>
        <row r="3">
          <cell r="B3" t="str">
            <v>3M Belgium</v>
          </cell>
          <cell r="R3" t="str">
            <v>hermeslaan71831</v>
          </cell>
        </row>
        <row r="4">
          <cell r="B4" t="str">
            <v>A.M.L.</v>
          </cell>
          <cell r="R4" t="str">
            <v>emiel vloorsstraat92020</v>
          </cell>
        </row>
        <row r="5">
          <cell r="B5" t="str">
            <v>ABLYNX</v>
          </cell>
          <cell r="R5" t="str">
            <v>technologiepark-zwijnaarde219052</v>
          </cell>
        </row>
        <row r="6">
          <cell r="B6" t="str">
            <v>ACCENT GROUP</v>
          </cell>
          <cell r="R6" t="str">
            <v>beversesteenweg5768800</v>
          </cell>
        </row>
        <row r="7">
          <cell r="B7" t="str">
            <v>ACROS ORGANICS</v>
          </cell>
          <cell r="R7" t="str">
            <v>janssen-pharmaceuticalaan32440</v>
          </cell>
        </row>
        <row r="8">
          <cell r="B8" t="str">
            <v>Actief Interim</v>
          </cell>
          <cell r="R8" t="str">
            <v>bosstraat673560</v>
          </cell>
        </row>
        <row r="9">
          <cell r="B9" t="str">
            <v>Action Belgium</v>
          </cell>
          <cell r="R9" t="str">
            <v>gentsesteenweg1201730</v>
          </cell>
        </row>
        <row r="10">
          <cell r="B10" t="str">
            <v>ADB SAFEGATE</v>
          </cell>
          <cell r="R10" t="str">
            <v>leuvensesteenweg5851930</v>
          </cell>
        </row>
        <row r="11">
          <cell r="B11" t="str">
            <v>ADECCO PERSONNEL SERVICES</v>
          </cell>
          <cell r="R11" t="str">
            <v>noordkustlaan161702</v>
          </cell>
        </row>
        <row r="12">
          <cell r="B12" t="str">
            <v>Advices for Technical Systems</v>
          </cell>
          <cell r="R12" t="str">
            <v>karel de roosestraat159820</v>
          </cell>
        </row>
        <row r="13">
          <cell r="B13" t="str">
            <v>AE</v>
          </cell>
          <cell r="R13" t="str">
            <v>interleuvenlaan27b3001</v>
          </cell>
        </row>
        <row r="14">
          <cell r="B14" t="str">
            <v>Agfa HealthCare</v>
          </cell>
          <cell r="R14" t="str">
            <v>septestraat272640</v>
          </cell>
        </row>
        <row r="15">
          <cell r="B15" t="str">
            <v>Agilitas Group</v>
          </cell>
          <cell r="R15" t="str">
            <v>stationsstraat1202800</v>
          </cell>
        </row>
        <row r="16">
          <cell r="B16" t="str">
            <v>AGRISTO</v>
          </cell>
          <cell r="R16" t="str">
            <v>ridder de ghellinckstraat98710</v>
          </cell>
        </row>
        <row r="17">
          <cell r="B17" t="str">
            <v>AIR LIQUIDE INDUSTRIES BELGIUM</v>
          </cell>
          <cell r="R17" t="str">
            <v>bourgetlaan441130</v>
          </cell>
        </row>
        <row r="18">
          <cell r="B18" t="str">
            <v>Air Products</v>
          </cell>
          <cell r="R18" t="str">
            <v>leonardo da vincilaan19c1831</v>
          </cell>
        </row>
        <row r="19">
          <cell r="B19" t="str">
            <v>AJINOMOTO OMNICHEM</v>
          </cell>
          <cell r="R19" t="str">
            <v>cooppallaan919230</v>
          </cell>
        </row>
        <row r="20">
          <cell r="B20" t="str">
            <v>Akkodis Belgium</v>
          </cell>
          <cell r="R20" t="str">
            <v>noordkustlaan16b1702</v>
          </cell>
        </row>
        <row r="21">
          <cell r="B21" t="str">
            <v>AKZO NOBEL PAINTS BELGIUM</v>
          </cell>
          <cell r="R21" t="str">
            <v>leuvensesteenweg2481800</v>
          </cell>
        </row>
        <row r="22">
          <cell r="B22" t="str">
            <v>Albert Heijn België</v>
          </cell>
          <cell r="R22" t="str">
            <v>karel oomsstraat472018</v>
          </cell>
        </row>
        <row r="23">
          <cell r="B23" t="str">
            <v>Alcon - Couvreur</v>
          </cell>
          <cell r="R23" t="str">
            <v>rijksweg142870</v>
          </cell>
        </row>
        <row r="24">
          <cell r="B24" t="str">
            <v>Aldi</v>
          </cell>
          <cell r="R24" t="str">
            <v>veedijk492300</v>
          </cell>
        </row>
        <row r="25">
          <cell r="B25" t="str">
            <v>Alken-Maes</v>
          </cell>
          <cell r="R25" t="str">
            <v>blarenberglaan3c2800</v>
          </cell>
        </row>
        <row r="26">
          <cell r="B26" t="str">
            <v>ALLIA INSURANCE BROKERS</v>
          </cell>
          <cell r="R26" t="str">
            <v>kwadestraat1578800</v>
          </cell>
        </row>
        <row r="27">
          <cell r="B27" t="str">
            <v>ALLNEX BELGIUM</v>
          </cell>
          <cell r="R27" t="str">
            <v>anderlechtstraat331620</v>
          </cell>
        </row>
        <row r="28">
          <cell r="B28" t="str">
            <v>ALPHA CREDIT</v>
          </cell>
          <cell r="R28" t="str">
            <v>warandeberg81000</v>
          </cell>
        </row>
        <row r="29">
          <cell r="B29" t="str">
            <v>ALPHABET BELGIUM LONG TERM RENTAL</v>
          </cell>
          <cell r="R29" t="str">
            <v>ingberthoeveweg62630</v>
          </cell>
        </row>
        <row r="30">
          <cell r="B30" t="str">
            <v>ALPRO</v>
          </cell>
          <cell r="R30" t="str">
            <v>vlamingstraat288560</v>
          </cell>
        </row>
        <row r="31">
          <cell r="B31" t="str">
            <v>Altrad Services</v>
          </cell>
          <cell r="R31" t="str">
            <v>aven ackers109130</v>
          </cell>
        </row>
        <row r="32">
          <cell r="B32" t="str">
            <v>Aluminium Duffel</v>
          </cell>
          <cell r="R32" t="str">
            <v>a. stocletlaan872570</v>
          </cell>
        </row>
        <row r="33">
          <cell r="B33" t="str">
            <v>AMCOR FLEXIBLES TRANSPAC</v>
          </cell>
          <cell r="R33" t="str">
            <v>ottergemsesteenweg-zuid8019000</v>
          </cell>
        </row>
        <row r="34">
          <cell r="B34" t="str">
            <v>Amplifon Belgium</v>
          </cell>
          <cell r="R34" t="str">
            <v>alfons gossetlaan401702</v>
          </cell>
        </row>
        <row r="35">
          <cell r="B35" t="str">
            <v>Anglo Belgian Corporation</v>
          </cell>
          <cell r="R35" t="str">
            <v>wiedauwkaai439000</v>
          </cell>
        </row>
        <row r="36">
          <cell r="B36" t="str">
            <v>ANSELL HEALTHCARE EUROPE</v>
          </cell>
          <cell r="R36" t="str">
            <v>boulevard international551070</v>
          </cell>
        </row>
        <row r="37">
          <cell r="B37" t="str">
            <v>ANTARGAZ  BELGIUM</v>
          </cell>
          <cell r="R37" t="str">
            <v>woluwelaan1351831</v>
          </cell>
        </row>
        <row r="38">
          <cell r="B38" t="str">
            <v>AON BELGIUM</v>
          </cell>
          <cell r="R38" t="str">
            <v>telecomlaan5-71831</v>
          </cell>
        </row>
        <row r="39">
          <cell r="B39" t="str">
            <v>APERAM STAINLESS BELGIUM</v>
          </cell>
          <cell r="R39" t="str">
            <v>swinnenwijerweg53600</v>
          </cell>
        </row>
        <row r="40">
          <cell r="B40" t="str">
            <v>APOK</v>
          </cell>
          <cell r="R40" t="str">
            <v>oudestraat111910</v>
          </cell>
        </row>
        <row r="41">
          <cell r="B41" t="str">
            <v>AQUAFIN</v>
          </cell>
          <cell r="R41" t="str">
            <v>dijkstraat82630</v>
          </cell>
        </row>
        <row r="42">
          <cell r="B42" t="str">
            <v>ARCADIS BELGIUM</v>
          </cell>
          <cell r="R42" t="str">
            <v>rue du marquis11000</v>
          </cell>
        </row>
        <row r="43">
          <cell r="B43" t="str">
            <v>ARHS Developments Belgium</v>
          </cell>
          <cell r="R43" t="str">
            <v>ikaroslaan531930</v>
          </cell>
        </row>
        <row r="44">
          <cell r="B44" t="str">
            <v>ARVAL BELGIUM</v>
          </cell>
          <cell r="R44" t="str">
            <v>ikaroslaan991930</v>
          </cell>
        </row>
        <row r="45">
          <cell r="B45" t="str">
            <v>Arvesta Belgium</v>
          </cell>
          <cell r="R45" t="str">
            <v>aarschotsesteenweg843012</v>
          </cell>
        </row>
        <row r="46">
          <cell r="B46" t="str">
            <v>ASCO INDUSTRIES</v>
          </cell>
          <cell r="R46" t="str">
            <v>weiveldlaan21930</v>
          </cell>
        </row>
        <row r="47">
          <cell r="B47" t="str">
            <v>ASTRA SWEETS</v>
          </cell>
          <cell r="R47" t="str">
            <v>bleukenlaan182300</v>
          </cell>
        </row>
        <row r="48">
          <cell r="B48" t="str">
            <v>AstraZeneca</v>
          </cell>
          <cell r="R48" t="str">
            <v>alfons gossetlaan401702</v>
          </cell>
        </row>
        <row r="49">
          <cell r="B49" t="str">
            <v>ATHLON CAR LEASE BELGIUM</v>
          </cell>
          <cell r="R49" t="str">
            <v>peutiesesteenweg1151830</v>
          </cell>
        </row>
        <row r="50">
          <cell r="B50" t="str">
            <v>Atlas Copco Airpower</v>
          </cell>
          <cell r="R50" t="str">
            <v>boomsesteenweg9572610</v>
          </cell>
        </row>
        <row r="51">
          <cell r="B51" t="str">
            <v>ATLAS COPCO RENTAL EUROPE</v>
          </cell>
          <cell r="R51" t="str">
            <v>industrieweg1 f2850</v>
          </cell>
        </row>
        <row r="52">
          <cell r="B52" t="str">
            <v>AURUBIS BEERSE</v>
          </cell>
          <cell r="R52" t="str">
            <v>nieuwe dreef332340</v>
          </cell>
        </row>
        <row r="53">
          <cell r="B53" t="str">
            <v>AURUBIS OLEN</v>
          </cell>
          <cell r="R53" t="str">
            <v>watertorenstraat352250</v>
          </cell>
        </row>
        <row r="54">
          <cell r="B54" t="str">
            <v>AUTO 5</v>
          </cell>
          <cell r="R54" t="str">
            <v>boulevard paepsem201070</v>
          </cell>
        </row>
        <row r="55">
          <cell r="B55" t="str">
            <v>Autogrill België</v>
          </cell>
          <cell r="R55" t="str">
            <v>luchthaven brussel nationaal-1930</v>
          </cell>
        </row>
        <row r="56">
          <cell r="B56" t="str">
            <v>Autoveiligheid</v>
          </cell>
          <cell r="R56" t="str">
            <v>brusselsesteenweg4602800</v>
          </cell>
        </row>
        <row r="57">
          <cell r="B57" t="str">
            <v>AVA - PAPIERWAREN</v>
          </cell>
          <cell r="R57" t="str">
            <v>kapelanielaan69140</v>
          </cell>
        </row>
        <row r="58">
          <cell r="B58" t="str">
            <v>AVERY DENNISON BELGIE</v>
          </cell>
          <cell r="R58" t="str">
            <v>tieblokkenlaan12300</v>
          </cell>
        </row>
        <row r="59">
          <cell r="B59" t="str">
            <v>Aviapartner Belgium</v>
          </cell>
          <cell r="R59" t="str">
            <v>luchthaven brussel nationaalzn1930</v>
          </cell>
        </row>
        <row r="60">
          <cell r="B60" t="str">
            <v>Axalta Coating Systems Belgium</v>
          </cell>
          <cell r="R60" t="str">
            <v>geerdegem-schonenberg2482800</v>
          </cell>
        </row>
        <row r="61">
          <cell r="B61" t="str">
            <v>AXI</v>
          </cell>
          <cell r="R61" t="str">
            <v>molenweg1072830</v>
          </cell>
        </row>
        <row r="62">
          <cell r="B62" t="str">
            <v>AXXES</v>
          </cell>
          <cell r="R62" t="str">
            <v>entrepotkaai10a2000</v>
          </cell>
        </row>
        <row r="63">
          <cell r="B63" t="str">
            <v>AZO</v>
          </cell>
          <cell r="R63" t="str">
            <v>katwilgweg152050</v>
          </cell>
        </row>
        <row r="64">
          <cell r="B64" t="str">
            <v>BALTA INDUSTRIES</v>
          </cell>
          <cell r="R64" t="str">
            <v>wakkensteenweg28710</v>
          </cell>
        </row>
        <row r="65">
          <cell r="B65" t="str">
            <v>Baltimore Aircoil International</v>
          </cell>
          <cell r="R65" t="str">
            <v>industrieparkzn2220</v>
          </cell>
        </row>
        <row r="66">
          <cell r="B66" t="str">
            <v>BARCO</v>
          </cell>
          <cell r="R66" t="str">
            <v>president kennedypark358500</v>
          </cell>
        </row>
        <row r="67">
          <cell r="B67" t="str">
            <v>Barry Callebaut Manufacturing Halle</v>
          </cell>
          <cell r="R67" t="str">
            <v>brusselsesteenweg4501500</v>
          </cell>
        </row>
        <row r="68">
          <cell r="B68" t="str">
            <v>BASF Antwerpen</v>
          </cell>
          <cell r="R68" t="str">
            <v>scheldelaan6002040</v>
          </cell>
        </row>
        <row r="69">
          <cell r="B69" t="str">
            <v>Bayer</v>
          </cell>
          <cell r="R69" t="str">
            <v>kouterveldstraat7a1831</v>
          </cell>
        </row>
        <row r="70">
          <cell r="B70" t="str">
            <v>Bayer Agriculture</v>
          </cell>
          <cell r="R70" t="str">
            <v>scheldelaan4602040</v>
          </cell>
        </row>
        <row r="71">
          <cell r="B71" t="str">
            <v>BDO BELGIUM</v>
          </cell>
          <cell r="R71" t="str">
            <v>da vincilaan91930</v>
          </cell>
        </row>
        <row r="72">
          <cell r="B72" t="str">
            <v>Belgacom International Carrier Services</v>
          </cell>
          <cell r="R72" t="str">
            <v>koning albertii laan271030</v>
          </cell>
        </row>
        <row r="73">
          <cell r="B73" t="str">
            <v>BelGaN</v>
          </cell>
          <cell r="R73" t="str">
            <v>westerring159700</v>
          </cell>
        </row>
        <row r="74">
          <cell r="B74" t="str">
            <v>BELORTA</v>
          </cell>
          <cell r="R74" t="str">
            <v>mechelsesteenweg1202860</v>
          </cell>
        </row>
        <row r="75">
          <cell r="B75" t="str">
            <v>Bergerat Monnoyeur</v>
          </cell>
          <cell r="R75" t="str">
            <v>brusselsesteenweg3403090</v>
          </cell>
        </row>
        <row r="76">
          <cell r="B76" t="str">
            <v>BESIX Infra</v>
          </cell>
          <cell r="R76" t="str">
            <v>steenwinkelstraat6402627</v>
          </cell>
        </row>
        <row r="77">
          <cell r="B77" t="str">
            <v>BESIX Unitec</v>
          </cell>
          <cell r="R77" t="str">
            <v>steenwinkelstraat6402627</v>
          </cell>
        </row>
        <row r="78">
          <cell r="B78" t="str">
            <v>Betcenter Group</v>
          </cell>
          <cell r="R78" t="str">
            <v>leopoldplein163500</v>
          </cell>
        </row>
        <row r="79">
          <cell r="B79" t="str">
            <v>BIOBEST GROUP</v>
          </cell>
          <cell r="R79" t="str">
            <v>ilse velden182260</v>
          </cell>
        </row>
        <row r="80">
          <cell r="B80" t="str">
            <v>Black &amp; Decker Limited</v>
          </cell>
          <cell r="R80" t="str">
            <v>kanaalweg1123980</v>
          </cell>
        </row>
        <row r="81">
          <cell r="B81" t="str">
            <v>BLECKMANN  BELGIË NV</v>
          </cell>
          <cell r="R81" t="str">
            <v>industriezone69770</v>
          </cell>
        </row>
        <row r="82">
          <cell r="B82" t="str">
            <v>BMB BOUWMATERIALEN</v>
          </cell>
          <cell r="R82" t="str">
            <v>d'herbouvillekaai502020</v>
          </cell>
        </row>
        <row r="83">
          <cell r="B83" t="str">
            <v>BMW Belgium Luxembourg</v>
          </cell>
          <cell r="R83" t="str">
            <v>lodderstraat162880</v>
          </cell>
        </row>
        <row r="84">
          <cell r="B84" t="str">
            <v>BOFROST ZENTRALE BELGIEN</v>
          </cell>
          <cell r="R84" t="str">
            <v>wingepark27d3110</v>
          </cell>
        </row>
        <row r="85">
          <cell r="B85" t="str">
            <v>Bolloré Logistics Belgium</v>
          </cell>
          <cell r="R85" t="str">
            <v>italiëlei1242000</v>
          </cell>
        </row>
        <row r="86">
          <cell r="B86" t="str">
            <v>BOMA</v>
          </cell>
          <cell r="R86" t="str">
            <v>noorderlaan1312030</v>
          </cell>
        </row>
        <row r="87">
          <cell r="B87" t="str">
            <v>BOREALIS POLYMERS</v>
          </cell>
          <cell r="R87" t="str">
            <v>industrieweg1483583</v>
          </cell>
        </row>
        <row r="88">
          <cell r="B88" t="str">
            <v>BOSCH THERMOTECHNOLOGY</v>
          </cell>
          <cell r="R88" t="str">
            <v>zandvoortstraat472800</v>
          </cell>
        </row>
        <row r="89">
          <cell r="B89" t="str">
            <v>BPC Group</v>
          </cell>
          <cell r="R89" t="str">
            <v>av. edmond van nieuwenhuyse301160</v>
          </cell>
        </row>
        <row r="90">
          <cell r="B90" t="str">
            <v>BRANTANO</v>
          </cell>
          <cell r="R90" t="str">
            <v>kwadelapstraat29320</v>
          </cell>
        </row>
        <row r="91">
          <cell r="B91" t="str">
            <v>BRICO BELGIUM</v>
          </cell>
          <cell r="R91" t="str">
            <v>alfons gossetlaan461702</v>
          </cell>
        </row>
        <row r="92">
          <cell r="B92" t="str">
            <v>BRICSYS</v>
          </cell>
          <cell r="R92" t="str">
            <v>bellevue59050</v>
          </cell>
        </row>
        <row r="93">
          <cell r="B93" t="str">
            <v>BRIDGESTONE EUROPE NV/SA</v>
          </cell>
          <cell r="R93" t="str">
            <v>da vincilaan11930</v>
          </cell>
        </row>
        <row r="94">
          <cell r="B94" t="str">
            <v>Bright Plus Outsourcing Solutions</v>
          </cell>
          <cell r="R94" t="str">
            <v>frankrijklei1012000</v>
          </cell>
        </row>
        <row r="95">
          <cell r="B95" t="str">
            <v>BRU TEXTILES</v>
          </cell>
          <cell r="R95" t="str">
            <v>satenrozen2a2550</v>
          </cell>
        </row>
        <row r="96">
          <cell r="B96" t="str">
            <v>BT Global Services Belgium</v>
          </cell>
          <cell r="R96" t="str">
            <v>telecomlaan91831</v>
          </cell>
        </row>
        <row r="97">
          <cell r="B97" t="str">
            <v>BUURTWINKELS OKAY</v>
          </cell>
          <cell r="R97" t="str">
            <v>demesmaekerstraat1671500</v>
          </cell>
        </row>
        <row r="98">
          <cell r="B98" t="str">
            <v>C&amp;A Belgique</v>
          </cell>
          <cell r="R98" t="str">
            <v>j. monnetlaan11800</v>
          </cell>
        </row>
        <row r="99">
          <cell r="B99" t="str">
            <v>CAIROX BELGIUM</v>
          </cell>
          <cell r="R99" t="str">
            <v>hoogstraat1801930</v>
          </cell>
        </row>
        <row r="100">
          <cell r="B100" t="str">
            <v>CALLENS WILLY</v>
          </cell>
          <cell r="R100" t="str">
            <v>industrielaan218790</v>
          </cell>
        </row>
        <row r="101">
          <cell r="B101" t="str">
            <v>CAPGEMINI BELGIUM</v>
          </cell>
          <cell r="R101" t="str">
            <v>hermeslaan91831</v>
          </cell>
        </row>
        <row r="102">
          <cell r="B102" t="str">
            <v>CAPSUGEL BELGIUM</v>
          </cell>
          <cell r="R102" t="str">
            <v>rijksweg112880</v>
          </cell>
        </row>
        <row r="103">
          <cell r="B103" t="str">
            <v>CARGILL NV</v>
          </cell>
          <cell r="R103" t="str">
            <v>bedrijvenlaan7-92800</v>
          </cell>
        </row>
        <row r="104">
          <cell r="B104" t="str">
            <v>Cargill R&amp;D Centre Europe</v>
          </cell>
          <cell r="R104" t="str">
            <v>havenstraat841800</v>
          </cell>
        </row>
        <row r="105">
          <cell r="B105" t="str">
            <v>CARGLASS</v>
          </cell>
          <cell r="R105" t="str">
            <v>kruisbosstraat53740</v>
          </cell>
        </row>
        <row r="106">
          <cell r="B106" t="str">
            <v>Carpenter Engineered Foams Belgium</v>
          </cell>
          <cell r="R106" t="str">
            <v>culliganlaan2 f1831</v>
          </cell>
        </row>
        <row r="107">
          <cell r="B107" t="str">
            <v>CARREFOUR BELGIUM</v>
          </cell>
          <cell r="R107" t="str">
            <v>da vincilaan31930</v>
          </cell>
        </row>
        <row r="108">
          <cell r="B108" t="str">
            <v>CASTROL BELGIUM</v>
          </cell>
          <cell r="R108" t="str">
            <v>langerbruggekaai189000</v>
          </cell>
        </row>
        <row r="109">
          <cell r="B109" t="str">
            <v>CATALENT BELGIUM</v>
          </cell>
          <cell r="R109" t="str">
            <v>sint lendriksborre101120</v>
          </cell>
        </row>
        <row r="110">
          <cell r="B110" t="str">
            <v>CEBEO</v>
          </cell>
          <cell r="R110" t="str">
            <v>eugène bekaertlaan638790</v>
          </cell>
        </row>
        <row r="111">
          <cell r="B111" t="str">
            <v>CEGEKA GROEP</v>
          </cell>
          <cell r="R111" t="str">
            <v>kempische steenweg3073500</v>
          </cell>
        </row>
        <row r="112">
          <cell r="B112" t="str">
            <v>CEGELEC</v>
          </cell>
          <cell r="R112" t="str">
            <v>bourgetlaan421130</v>
          </cell>
        </row>
        <row r="113">
          <cell r="B113" t="str">
            <v>CellCarta</v>
          </cell>
          <cell r="R113" t="str">
            <v>sint-bavostraat782610</v>
          </cell>
        </row>
        <row r="114">
          <cell r="B114" t="str">
            <v>Centrum voor Informatica</v>
          </cell>
          <cell r="R114" t="str">
            <v>bisdomplein39000</v>
          </cell>
        </row>
        <row r="115">
          <cell r="B115" t="str">
            <v>CERBA HEALTHCARE BELGIUM</v>
          </cell>
          <cell r="R115" t="str">
            <v>humaniteitslaan1161070</v>
          </cell>
        </row>
        <row r="116">
          <cell r="B116" t="str">
            <v>Certis Belchim</v>
          </cell>
          <cell r="R116" t="str">
            <v>technologielaan71840</v>
          </cell>
        </row>
        <row r="117">
          <cell r="B117" t="str">
            <v>CEVA Logistics Belgium</v>
          </cell>
          <cell r="R117" t="str">
            <v>koningin astridlaan122830</v>
          </cell>
        </row>
        <row r="118">
          <cell r="B118" t="str">
            <v>CG POWER SYSTEMS BELGIUM NV</v>
          </cell>
          <cell r="R118" t="str">
            <v>antwerpsesteenweg1672800</v>
          </cell>
        </row>
        <row r="119">
          <cell r="B119" t="str">
            <v>CHAUSSEA BRT</v>
          </cell>
          <cell r="R119" t="str">
            <v>rue neuve36-381000</v>
          </cell>
        </row>
        <row r="120">
          <cell r="B120" t="str">
            <v>CHEOPS TECHNOLOGY</v>
          </cell>
          <cell r="R120" t="str">
            <v>prins boudewijnlaan7b2550</v>
          </cell>
        </row>
        <row r="121">
          <cell r="B121" t="str">
            <v>CHEVRON PHILLIPS CHEMICALS INTERNATIONAL</v>
          </cell>
          <cell r="R121" t="str">
            <v>leonardo da vincilaan191831</v>
          </cell>
        </row>
        <row r="122">
          <cell r="B122" t="str">
            <v>Cigna International Health Services</v>
          </cell>
          <cell r="R122" t="str">
            <v>plantin en moretuslei2992140</v>
          </cell>
        </row>
        <row r="123">
          <cell r="B123" t="str">
            <v>Cipal Schaubroeck</v>
          </cell>
          <cell r="R123" t="str">
            <v>cipalstraat32440</v>
          </cell>
        </row>
        <row r="124">
          <cell r="B124" t="str">
            <v>CIRCET BELGIUM</v>
          </cell>
          <cell r="R124" t="str">
            <v>schoebroekstraat623583</v>
          </cell>
        </row>
        <row r="125">
          <cell r="B125" t="str">
            <v>Cisco Systems Belgium</v>
          </cell>
          <cell r="R125" t="str">
            <v>de kleetlaan6a1831</v>
          </cell>
        </row>
        <row r="126">
          <cell r="B126" t="str">
            <v>CITRIBEL</v>
          </cell>
          <cell r="R126" t="str">
            <v>pastorijstraat2493300</v>
          </cell>
        </row>
        <row r="127">
          <cell r="B127" t="str">
            <v>CLAREBOUT POTATOES</v>
          </cell>
          <cell r="R127" t="str">
            <v>heirweg268950</v>
          </cell>
        </row>
        <row r="128">
          <cell r="B128" t="str">
            <v>CLEANING MASTERS</v>
          </cell>
          <cell r="R128" t="str">
            <v>westkaai112170</v>
          </cell>
        </row>
        <row r="129">
          <cell r="B129" t="str">
            <v>CLEAR CHANNEL BELGIUM</v>
          </cell>
          <cell r="R129" t="str">
            <v>laurent-benoit dewezplein51800</v>
          </cell>
        </row>
        <row r="130">
          <cell r="B130" t="str">
            <v>Clinisys</v>
          </cell>
          <cell r="R130" t="str">
            <v>sluisweg29000</v>
          </cell>
        </row>
        <row r="131">
          <cell r="B131" t="str">
            <v>CLUB BRUGGE</v>
          </cell>
          <cell r="R131" t="str">
            <v>herenweg98300</v>
          </cell>
        </row>
        <row r="132">
          <cell r="B132" t="str">
            <v>CNH INDUSTRIAL BELGIUM</v>
          </cell>
          <cell r="R132" t="str">
            <v>léon claeysstraat3a8210</v>
          </cell>
        </row>
        <row r="133">
          <cell r="B133" t="str">
            <v>COGNIZANT TECHNOLOGY SOLUTIONS BELGIUM</v>
          </cell>
          <cell r="R133" t="str">
            <v>havenlaan86c1000</v>
          </cell>
        </row>
        <row r="134">
          <cell r="B134" t="str">
            <v>Colas Noord</v>
          </cell>
          <cell r="R134" t="str">
            <v>dellestraat253550</v>
          </cell>
        </row>
        <row r="135">
          <cell r="B135" t="str">
            <v>Collaboration Betters The World</v>
          </cell>
          <cell r="R135" t="str">
            <v>charleroise steenweg1121060</v>
          </cell>
        </row>
        <row r="136">
          <cell r="B136" t="str">
            <v>Colruyt Group</v>
          </cell>
          <cell r="R136" t="str">
            <v>edingensesteenweg1961500</v>
          </cell>
        </row>
        <row r="137">
          <cell r="B137" t="str">
            <v>COMBELL</v>
          </cell>
          <cell r="R137" t="str">
            <v>skaldenstraat1219042</v>
          </cell>
        </row>
        <row r="138">
          <cell r="B138" t="str">
            <v>COMMSCOPE CONNECTIVITY BELGIUM</v>
          </cell>
          <cell r="R138" t="str">
            <v>diestsesteenweg6923010</v>
          </cell>
        </row>
        <row r="139">
          <cell r="B139" t="str">
            <v>Compass Group Belgium</v>
          </cell>
          <cell r="R139" t="str">
            <v>hermeslaan1h1831</v>
          </cell>
        </row>
        <row r="140">
          <cell r="B140" t="str">
            <v>Confiserie Leonidas</v>
          </cell>
          <cell r="R140" t="str">
            <v>jules graindorlaan431070</v>
          </cell>
        </row>
        <row r="141">
          <cell r="B141" t="str">
            <v>CONNECT GROUP</v>
          </cell>
          <cell r="R141" t="str">
            <v>industriestraat41910</v>
          </cell>
        </row>
        <row r="142">
          <cell r="B142" t="str">
            <v>CONTINENTAL AUTOMOTIVE BENELUX</v>
          </cell>
          <cell r="R142" t="str">
            <v>generaal de wittelaan52800</v>
          </cell>
        </row>
        <row r="143">
          <cell r="B143" t="str">
            <v>Conway - The Convenience Company België</v>
          </cell>
          <cell r="R143" t="str">
            <v>laagstraat639140</v>
          </cell>
        </row>
        <row r="144">
          <cell r="B144" t="str">
            <v>COOP-APOTHEKEN</v>
          </cell>
          <cell r="R144" t="str">
            <v>nieuwevaart1519000</v>
          </cell>
        </row>
        <row r="145">
          <cell r="B145" t="str">
            <v>CORDEEL ZETEL TEMSE</v>
          </cell>
          <cell r="R145" t="str">
            <v>frank van dyckelaan159140</v>
          </cell>
        </row>
        <row r="146">
          <cell r="B146" t="str">
            <v>CORILUS</v>
          </cell>
          <cell r="R146" t="str">
            <v>gaston crommenlaan49050</v>
          </cell>
        </row>
        <row r="147">
          <cell r="B147" t="str">
            <v>COURIR BELGIUM</v>
          </cell>
          <cell r="R147" t="str">
            <v>elsense steenweg571050</v>
          </cell>
        </row>
        <row r="148">
          <cell r="B148" t="str">
            <v>Covestro</v>
          </cell>
          <cell r="R148" t="str">
            <v>scheldelaan4202040</v>
          </cell>
        </row>
        <row r="149">
          <cell r="B149" t="str">
            <v>CPSP België</v>
          </cell>
          <cell r="R149" t="str">
            <v>postelsesteenweg1002400</v>
          </cell>
        </row>
        <row r="150">
          <cell r="B150" t="str">
            <v>CREFIUS</v>
          </cell>
          <cell r="R150" t="str">
            <v>karel rogierplein111210</v>
          </cell>
        </row>
        <row r="151">
          <cell r="B151" t="str">
            <v>Cronos Europa</v>
          </cell>
          <cell r="R151" t="str">
            <v>avenue des arts461000</v>
          </cell>
        </row>
        <row r="152">
          <cell r="B152" t="str">
            <v>CUMMINS</v>
          </cell>
          <cell r="R152" t="str">
            <v>catenbergstraat12840</v>
          </cell>
        </row>
        <row r="153">
          <cell r="B153" t="str">
            <v>CWS WORKWEAR BELGIE</v>
          </cell>
          <cell r="R153" t="str">
            <v>berchemstadionstraat782600</v>
          </cell>
        </row>
        <row r="154">
          <cell r="B154" t="str">
            <v>DAF TRUCKS VLAANDEREN</v>
          </cell>
          <cell r="R154" t="str">
            <v>van doornelaan12260</v>
          </cell>
        </row>
        <row r="155">
          <cell r="B155" t="str">
            <v>DAIKIN AIRCONDITIONING BELGIUM</v>
          </cell>
          <cell r="R155" t="str">
            <v>zandvoordestraat3008400</v>
          </cell>
        </row>
        <row r="156">
          <cell r="B156" t="str">
            <v>DANA BELGIUM</v>
          </cell>
          <cell r="R156" t="str">
            <v>ten briele38200</v>
          </cell>
        </row>
        <row r="157">
          <cell r="B157" t="str">
            <v>DANONE ROTSELAAR SP</v>
          </cell>
          <cell r="R157" t="str">
            <v>stationsstraat1703110</v>
          </cell>
        </row>
        <row r="158">
          <cell r="B158" t="str">
            <v>DATWYLER PHARMA PACKAGING BELGIUM</v>
          </cell>
          <cell r="R158" t="str">
            <v>industrieterrein kolmen15193570</v>
          </cell>
        </row>
        <row r="159">
          <cell r="B159" t="str">
            <v>DB CARGO BELGIUM</v>
          </cell>
          <cell r="R159" t="str">
            <v>noorderlaan1112030</v>
          </cell>
        </row>
        <row r="160">
          <cell r="B160" t="str">
            <v>DCA</v>
          </cell>
          <cell r="R160" t="str">
            <v>lilsedijk502340</v>
          </cell>
        </row>
        <row r="161">
          <cell r="B161" t="str">
            <v>DECAT Energy Technics</v>
          </cell>
          <cell r="R161" t="str">
            <v>handelsstraat158630</v>
          </cell>
        </row>
        <row r="162">
          <cell r="B162" t="str">
            <v>Dela Funerals Assistance 1</v>
          </cell>
          <cell r="R162" t="str">
            <v>noorderplaats52000</v>
          </cell>
        </row>
        <row r="163">
          <cell r="B163" t="str">
            <v>DELAWARE CONSULTING</v>
          </cell>
          <cell r="R163" t="str">
            <v>kapel ter bede868500</v>
          </cell>
        </row>
        <row r="164">
          <cell r="B164" t="str">
            <v>DELL</v>
          </cell>
          <cell r="R164" t="str">
            <v>avenue reine astrid1641780</v>
          </cell>
        </row>
        <row r="165">
          <cell r="B165" t="str">
            <v>Deloitte Consulting &amp; Advisory</v>
          </cell>
          <cell r="R165" t="str">
            <v>luchthaven brussel nationaal1 j1930</v>
          </cell>
        </row>
        <row r="166">
          <cell r="B166" t="str">
            <v>Dematic</v>
          </cell>
          <cell r="R166" t="str">
            <v>katwilgweg3c2050</v>
          </cell>
        </row>
        <row r="167">
          <cell r="B167" t="str">
            <v>DEME Offshore BE</v>
          </cell>
          <cell r="R167" t="str">
            <v>scheldedijk302070</v>
          </cell>
        </row>
        <row r="168">
          <cell r="B168" t="str">
            <v>Dentius</v>
          </cell>
          <cell r="R168" t="str">
            <v>jan van gentstraat72000</v>
          </cell>
        </row>
        <row r="169">
          <cell r="B169" t="str">
            <v>Denys</v>
          </cell>
          <cell r="R169" t="str">
            <v>industrieweg1249032</v>
          </cell>
        </row>
        <row r="170">
          <cell r="B170" t="str">
            <v>Desco</v>
          </cell>
          <cell r="R170" t="str">
            <v>bijkhoevelaan22110</v>
          </cell>
        </row>
        <row r="171">
          <cell r="B171" t="str">
            <v>DESMET BELGIUM</v>
          </cell>
          <cell r="R171" t="str">
            <v>belgicastraat31930</v>
          </cell>
        </row>
        <row r="172">
          <cell r="B172" t="str">
            <v>DESOTEC</v>
          </cell>
          <cell r="R172" t="str">
            <v>regenbeekstraat448800</v>
          </cell>
        </row>
        <row r="173">
          <cell r="B173" t="str">
            <v>deSter</v>
          </cell>
          <cell r="R173" t="str">
            <v>gelmelstraat962320</v>
          </cell>
        </row>
        <row r="174">
          <cell r="B174" t="str">
            <v>DESTINY</v>
          </cell>
          <cell r="R174" t="str">
            <v>belgicastraat171930</v>
          </cell>
        </row>
        <row r="175">
          <cell r="B175" t="str">
            <v>DEXIS BELGIUM</v>
          </cell>
          <cell r="R175" t="str">
            <v>voogdijstraat333500</v>
          </cell>
        </row>
        <row r="176">
          <cell r="B176" t="str">
            <v>DFDS Belgium</v>
          </cell>
          <cell r="R176" t="str">
            <v>philips landsbergiuslaan119000</v>
          </cell>
        </row>
        <row r="177">
          <cell r="B177" t="str">
            <v>DHL GLOBAL FORWARDING (BELGIUM)</v>
          </cell>
          <cell r="R177" t="str">
            <v>bedrijvenzone machelen-cargo8301830</v>
          </cell>
        </row>
        <row r="178">
          <cell r="B178" t="str">
            <v>DI</v>
          </cell>
          <cell r="R178" t="str">
            <v>lennikse baan8061070</v>
          </cell>
        </row>
        <row r="179">
          <cell r="B179" t="str">
            <v>DISTRI-LOG</v>
          </cell>
          <cell r="R179" t="str">
            <v>koningin astridlaan142830</v>
          </cell>
        </row>
        <row r="180">
          <cell r="B180" t="str">
            <v>DOSSCHE MILLS</v>
          </cell>
          <cell r="R180" t="str">
            <v>clemence dosschestraat19800</v>
          </cell>
        </row>
        <row r="181">
          <cell r="B181" t="str">
            <v>DOVY KEUKENS</v>
          </cell>
          <cell r="R181" t="str">
            <v>industrieweg58800</v>
          </cell>
        </row>
        <row r="182">
          <cell r="B182" t="str">
            <v>DPG Media Services</v>
          </cell>
          <cell r="R182" t="str">
            <v>mediaplein12018</v>
          </cell>
        </row>
        <row r="183">
          <cell r="B183" t="str">
            <v>DREAMBABY</v>
          </cell>
          <cell r="R183" t="str">
            <v>bilkensveld11500</v>
          </cell>
        </row>
        <row r="184">
          <cell r="B184" t="str">
            <v>Drukkerij-Uitgeverij Die Keure</v>
          </cell>
          <cell r="R184" t="str">
            <v>kleine pathoekeweg38000</v>
          </cell>
        </row>
        <row r="185">
          <cell r="B185" t="str">
            <v>DS Smith Packaging Belgium</v>
          </cell>
          <cell r="R185" t="str">
            <v>new-orleansstraat1009000</v>
          </cell>
        </row>
        <row r="186">
          <cell r="B186" t="str">
            <v>DSV AIR &amp; SEA</v>
          </cell>
          <cell r="R186" t="str">
            <v>schoonmansveld402870</v>
          </cell>
        </row>
        <row r="187">
          <cell r="B187" t="str">
            <v>DSV Road</v>
          </cell>
          <cell r="R187" t="str">
            <v>schoonmansveld402870</v>
          </cell>
        </row>
        <row r="188">
          <cell r="B188" t="str">
            <v>Du Pont de Nemours (Belgium)</v>
          </cell>
          <cell r="R188" t="str">
            <v>antoon spinoystraat62800</v>
          </cell>
        </row>
        <row r="189">
          <cell r="B189" t="str">
            <v>DUOMED BELGIUM</v>
          </cell>
          <cell r="R189" t="str">
            <v>oeyvaersbosch122630</v>
          </cell>
        </row>
        <row r="190">
          <cell r="B190" t="str">
            <v>Duracell Batteries</v>
          </cell>
          <cell r="R190" t="str">
            <v>nijverheidslaan73200</v>
          </cell>
        </row>
        <row r="191">
          <cell r="B191" t="str">
            <v>DUVEL MOORTGAT</v>
          </cell>
          <cell r="R191" t="str">
            <v>breendonk-dorp582870</v>
          </cell>
        </row>
        <row r="192">
          <cell r="B192" t="str">
            <v>E5 Fashion</v>
          </cell>
          <cell r="R192" t="str">
            <v>hoogkamerstraat19100</v>
          </cell>
        </row>
        <row r="193">
          <cell r="B193" t="str">
            <v>ECS EUROPEAN CONTAINERS</v>
          </cell>
          <cell r="R193" t="str">
            <v>baron de maerelaan1558380</v>
          </cell>
        </row>
        <row r="194">
          <cell r="B194" t="str">
            <v>ELECTRO DEPOT BELGIUM</v>
          </cell>
          <cell r="R194" t="str">
            <v>lennikse baan3711070</v>
          </cell>
        </row>
        <row r="195">
          <cell r="B195" t="str">
            <v>ELIA ASSET</v>
          </cell>
          <cell r="R195" t="str">
            <v>keizerslaan201000</v>
          </cell>
        </row>
        <row r="196">
          <cell r="B196" t="str">
            <v>Eneco Belgium</v>
          </cell>
          <cell r="R196" t="str">
            <v>battelsesteenweg455 i2800</v>
          </cell>
        </row>
        <row r="197">
          <cell r="B197" t="str">
            <v>ENESTIA BELGIUM</v>
          </cell>
          <cell r="R197" t="str">
            <v>klöcknerstraat13930</v>
          </cell>
        </row>
        <row r="198">
          <cell r="B198" t="str">
            <v>ENGIE CC</v>
          </cell>
          <cell r="R198" t="str">
            <v>simon bolivarlaan361000</v>
          </cell>
        </row>
        <row r="199">
          <cell r="B199" t="str">
            <v>Envalior</v>
          </cell>
          <cell r="R199" t="str">
            <v>scheldelaan4202040</v>
          </cell>
        </row>
        <row r="200">
          <cell r="B200" t="str">
            <v>Envalior Specialty Compounds</v>
          </cell>
          <cell r="R200" t="str">
            <v>paniswijerstraat923600</v>
          </cell>
        </row>
        <row r="201">
          <cell r="B201" t="str">
            <v>EOC BELGIUM</v>
          </cell>
          <cell r="R201" t="str">
            <v>industriepark "de bruwaan"249700</v>
          </cell>
        </row>
        <row r="202">
          <cell r="B202" t="str">
            <v>ERICSSON</v>
          </cell>
          <cell r="R202" t="str">
            <v>lozenberg18-201932</v>
          </cell>
        </row>
        <row r="203">
          <cell r="B203" t="str">
            <v>ERIKS Belgium</v>
          </cell>
          <cell r="R203" t="str">
            <v>roderveldlaan32600</v>
          </cell>
        </row>
        <row r="204">
          <cell r="B204" t="str">
            <v>ERNST &amp; YOUNG CONSULTING</v>
          </cell>
          <cell r="R204" t="str">
            <v>kouterveldstraat7b1831</v>
          </cell>
        </row>
        <row r="205">
          <cell r="B205" t="str">
            <v>ESKO - GRAPHICS</v>
          </cell>
          <cell r="R205" t="str">
            <v>raymonde de larochelaan139051</v>
          </cell>
        </row>
        <row r="206">
          <cell r="B206" t="str">
            <v>Estée Lauder Cosmetics</v>
          </cell>
          <cell r="R206" t="str">
            <v>leonardo da vincilaan19c1831</v>
          </cell>
        </row>
        <row r="207">
          <cell r="B207" t="str">
            <v>ETAP Lighting International</v>
          </cell>
          <cell r="R207" t="str">
            <v>antwerpsesteenweg1302390</v>
          </cell>
        </row>
        <row r="208">
          <cell r="B208" t="str">
            <v>ETEX SERVICES</v>
          </cell>
          <cell r="R208" t="str">
            <v>kuiermansstraat11880</v>
          </cell>
        </row>
        <row r="209">
          <cell r="B209" t="str">
            <v>EUPHONY BENELUX</v>
          </cell>
          <cell r="R209" t="str">
            <v>klipperstraat152030</v>
          </cell>
        </row>
        <row r="210">
          <cell r="B210" t="str">
            <v>Eval Europe</v>
          </cell>
          <cell r="R210" t="str">
            <v>nieuwe weg12070</v>
          </cell>
        </row>
        <row r="211">
          <cell r="B211" t="str">
            <v>Eviden Belgium</v>
          </cell>
          <cell r="R211" t="str">
            <v>da vincilaan51930</v>
          </cell>
        </row>
        <row r="212">
          <cell r="B212" t="str">
            <v>Evonik Antwerpen</v>
          </cell>
          <cell r="R212" t="str">
            <v>tijsmanstunnel-westz/n2040</v>
          </cell>
        </row>
        <row r="213">
          <cell r="B213" t="str">
            <v>EXPEDITORS INTERNATIONAL</v>
          </cell>
          <cell r="R213" t="str">
            <v>bedrijvenzone machelen-cargo8341830</v>
          </cell>
        </row>
        <row r="214">
          <cell r="B214" t="str">
            <v>EXXONMOBIL PETROLEUM &amp; CHEMICAL</v>
          </cell>
          <cell r="R214" t="str">
            <v>polderdijkweg32030</v>
          </cell>
        </row>
        <row r="215">
          <cell r="B215" t="str">
            <v>FABRIMODE</v>
          </cell>
          <cell r="R215" t="str">
            <v>theo nuyttenslaan58540</v>
          </cell>
        </row>
        <row r="216">
          <cell r="B216" t="str">
            <v>FARM FRITES BELGIUM</v>
          </cell>
          <cell r="R216" t="str">
            <v>maatheide503920</v>
          </cell>
        </row>
        <row r="217">
          <cell r="B217" t="str">
            <v>FEBELCO</v>
          </cell>
          <cell r="R217" t="str">
            <v>eigenlostraat19100</v>
          </cell>
        </row>
        <row r="218">
          <cell r="B218" t="str">
            <v>Fluvius System Operator</v>
          </cell>
          <cell r="R218" t="str">
            <v>brusselsesteenweg1999090</v>
          </cell>
        </row>
        <row r="219">
          <cell r="B219" t="str">
            <v>Fnac Vanden Borre</v>
          </cell>
          <cell r="R219" t="str">
            <v>slesbroekstraat1011600</v>
          </cell>
        </row>
        <row r="220">
          <cell r="B220" t="str">
            <v>FNG INTERNATIONAL</v>
          </cell>
          <cell r="R220" t="str">
            <v>bautersemstraat68a2800</v>
          </cell>
        </row>
        <row r="221">
          <cell r="B221" t="str">
            <v>FORUM JOBS</v>
          </cell>
          <cell r="R221" t="str">
            <v>kwadestraat149a8800</v>
          </cell>
        </row>
        <row r="222">
          <cell r="B222" t="str">
            <v>FrieslandCampina Belgium</v>
          </cell>
          <cell r="R222" t="str">
            <v>venecolaan179880</v>
          </cell>
        </row>
        <row r="223">
          <cell r="B223" t="str">
            <v>FUJIFILM ELECTRONIC MATERIALS (EUROPE)</v>
          </cell>
          <cell r="R223" t="str">
            <v>keetberglaan1a2070</v>
          </cell>
        </row>
        <row r="224">
          <cell r="B224" t="str">
            <v>FUJITSU TECHNOLOGY SOLUTIONS</v>
          </cell>
          <cell r="R224" t="str">
            <v>culliganlaan51831</v>
          </cell>
        </row>
        <row r="225">
          <cell r="B225" t="str">
            <v>GALAPAGOS</v>
          </cell>
          <cell r="R225" t="str">
            <v>generaal de wittelaanl112800</v>
          </cell>
        </row>
        <row r="226">
          <cell r="B226" t="str">
            <v>Gate Gourmet Belgium</v>
          </cell>
          <cell r="R226" t="str">
            <v>luchthaven brussel nationaal531930</v>
          </cell>
        </row>
        <row r="227">
          <cell r="B227" t="str">
            <v>GB Foods Belgium</v>
          </cell>
          <cell r="R227" t="str">
            <v>rijksweg162870</v>
          </cell>
        </row>
        <row r="228">
          <cell r="B228" t="str">
            <v>GEA Process Engineering</v>
          </cell>
          <cell r="R228" t="str">
            <v>bergensesteenweg1861500</v>
          </cell>
        </row>
        <row r="229">
          <cell r="B229" t="str">
            <v>GENERAL LOGISTICS SYSTEMS BELGIUM</v>
          </cell>
          <cell r="R229" t="str">
            <v>boulevard de l'humanité2331620</v>
          </cell>
        </row>
        <row r="230">
          <cell r="B230" t="str">
            <v>GENERAL SERVICES ANTWERP</v>
          </cell>
          <cell r="R230" t="str">
            <v>ketenislaan19130</v>
          </cell>
        </row>
        <row r="231">
          <cell r="B231" t="str">
            <v>GENZYME FLANDERS</v>
          </cell>
          <cell r="R231" t="str">
            <v>cipalstraat82440</v>
          </cell>
        </row>
        <row r="232">
          <cell r="B232" t="str">
            <v>GHENT HANDLING AND DISTRIBUTION</v>
          </cell>
          <cell r="R232" t="str">
            <v>skaldenstraat1029042</v>
          </cell>
        </row>
        <row r="233">
          <cell r="B233" t="str">
            <v>GLS Belgium Distribution</v>
          </cell>
          <cell r="R233" t="str">
            <v>boulevard de l'humanité2331620</v>
          </cell>
        </row>
        <row r="234">
          <cell r="B234" t="str">
            <v>Goed Farma</v>
          </cell>
          <cell r="R234" t="str">
            <v>antwerpsesteenweg2632800</v>
          </cell>
        </row>
        <row r="235">
          <cell r="B235" t="str">
            <v>Gom</v>
          </cell>
          <cell r="R235" t="str">
            <v>noorderplaats72000</v>
          </cell>
        </row>
        <row r="236">
          <cell r="B236" t="str">
            <v>Grand Opticiens Belgium</v>
          </cell>
          <cell r="R236" t="str">
            <v>stationsstraat102-1082800</v>
          </cell>
        </row>
        <row r="237">
          <cell r="B237" t="str">
            <v>Greenyard Frozen Belgium</v>
          </cell>
          <cell r="R237" t="str">
            <v>romenstraat38840</v>
          </cell>
        </row>
        <row r="238">
          <cell r="B238" t="str">
            <v>GREENYARD PREPARED BELGIUM</v>
          </cell>
          <cell r="R238" t="str">
            <v>industrieterrein kanaal-noord20023960</v>
          </cell>
        </row>
        <row r="239">
          <cell r="B239" t="str">
            <v>Griffith Foods</v>
          </cell>
          <cell r="R239" t="str">
            <v>toekomstlaan442200</v>
          </cell>
        </row>
        <row r="240">
          <cell r="B240" t="str">
            <v>H&amp;M HENNES &amp; MAURITZ LOGISTICS GBC</v>
          </cell>
          <cell r="R240" t="str">
            <v>boulevard du jardin botanique201000</v>
          </cell>
        </row>
        <row r="241">
          <cell r="B241" t="str">
            <v>HAMANN INTERNATIONAL LOGISTICS</v>
          </cell>
          <cell r="R241" t="str">
            <v>vantegemstraat39230</v>
          </cell>
        </row>
        <row r="242">
          <cell r="B242" t="str">
            <v>HANS ANDERS BELGIË</v>
          </cell>
          <cell r="R242" t="str">
            <v>runkstersteenweg2473500</v>
          </cell>
        </row>
        <row r="243">
          <cell r="B243" t="str">
            <v>Haven van Antwerpen - Brugge</v>
          </cell>
          <cell r="R243" t="str">
            <v>zaha hadidplein12030</v>
          </cell>
        </row>
        <row r="244">
          <cell r="B244" t="str">
            <v>HCL Technologies Belgium</v>
          </cell>
          <cell r="R244" t="str">
            <v>lozenberg221932</v>
          </cell>
        </row>
        <row r="245">
          <cell r="B245" t="str">
            <v>HEDIN AUTOMOTIVE</v>
          </cell>
          <cell r="R245" t="str">
            <v>industriepark-noord29100</v>
          </cell>
        </row>
        <row r="246">
          <cell r="B246" t="str">
            <v>HENCO INDUSTRIES</v>
          </cell>
          <cell r="R246" t="str">
            <v>toekomstlaan272200</v>
          </cell>
        </row>
        <row r="247">
          <cell r="B247" t="str">
            <v>HENRI ESSERS EN ZONEN INTERNATIONAAL TRANSPORT</v>
          </cell>
          <cell r="R247" t="str">
            <v>transportlaan43600</v>
          </cell>
        </row>
        <row r="248">
          <cell r="B248" t="str">
            <v>HERAEUS ELECTRO - NITE INTERNATIONAL</v>
          </cell>
          <cell r="R248" t="str">
            <v>centrum-zuid11053530</v>
          </cell>
        </row>
        <row r="249">
          <cell r="B249" t="str">
            <v>HGC Hanos</v>
          </cell>
          <cell r="R249" t="str">
            <v>nijverheidsstraat542160</v>
          </cell>
        </row>
        <row r="250">
          <cell r="B250" t="str">
            <v>Home Sebrechts</v>
          </cell>
          <cell r="R250" t="str">
            <v>stationsstraat1022800</v>
          </cell>
        </row>
        <row r="251">
          <cell r="B251" t="str">
            <v>Honda Motor Europe Logistics</v>
          </cell>
          <cell r="R251" t="str">
            <v>langerbruggestraat1049000</v>
          </cell>
        </row>
        <row r="252">
          <cell r="B252" t="str">
            <v>Honeywell</v>
          </cell>
          <cell r="R252" t="str">
            <v>hermeslaan1h1831</v>
          </cell>
        </row>
        <row r="253">
          <cell r="B253" t="str">
            <v>HOTEL EXPLOITATIEMAATSCHAPPIJ DIEGEM</v>
          </cell>
          <cell r="R253" t="str">
            <v>de kleetlaan141831</v>
          </cell>
        </row>
        <row r="254">
          <cell r="B254" t="str">
            <v>HP Belgium</v>
          </cell>
          <cell r="R254" t="str">
            <v>hermeslaan11831</v>
          </cell>
        </row>
        <row r="255">
          <cell r="B255" t="str">
            <v>Hubo België</v>
          </cell>
          <cell r="R255" t="str">
            <v>koralenhoeve352160</v>
          </cell>
        </row>
        <row r="256">
          <cell r="B256" t="str">
            <v>Hudson Belgium</v>
          </cell>
          <cell r="R256" t="str">
            <v>avenue du bourget421130</v>
          </cell>
        </row>
        <row r="257">
          <cell r="B257" t="str">
            <v>HUNTSMAN (EUROPE)</v>
          </cell>
          <cell r="R257" t="str">
            <v>grijpenlaan183300</v>
          </cell>
        </row>
        <row r="258">
          <cell r="B258" t="str">
            <v>ICOS VISION SYSTEMS</v>
          </cell>
          <cell r="R258" t="str">
            <v>esperantolaan8c3001</v>
          </cell>
        </row>
        <row r="259">
          <cell r="B259" t="str">
            <v>IEMANTS</v>
          </cell>
          <cell r="R259" t="str">
            <v>hoge mauw2002370</v>
          </cell>
        </row>
        <row r="260">
          <cell r="B260" t="str">
            <v>IGEPA BELUX</v>
          </cell>
          <cell r="R260" t="str">
            <v>nijverheidslaan49880</v>
          </cell>
        </row>
        <row r="261">
          <cell r="B261" t="str">
            <v>IKEA BELGIUM</v>
          </cell>
          <cell r="R261" t="str">
            <v>weiveldlaan191930</v>
          </cell>
        </row>
        <row r="262">
          <cell r="B262" t="str">
            <v>IMPERBEL</v>
          </cell>
          <cell r="R262" t="str">
            <v>guido gezellestraat1231654</v>
          </cell>
        </row>
        <row r="263">
          <cell r="B263" t="str">
            <v>IMPERIAL MEAT PRODUCTS</v>
          </cell>
          <cell r="R263" t="str">
            <v>grote baan2009920</v>
          </cell>
        </row>
        <row r="264">
          <cell r="B264" t="str">
            <v>INDAVER</v>
          </cell>
          <cell r="R264" t="str">
            <v>ketenislaan19130</v>
          </cell>
        </row>
        <row r="265">
          <cell r="B265" t="str">
            <v>Ineos</v>
          </cell>
          <cell r="R265" t="str">
            <v>nieuwe weg12070</v>
          </cell>
        </row>
        <row r="266">
          <cell r="B266" t="str">
            <v>INEOS Aromatics Belgium</v>
          </cell>
          <cell r="R266" t="str">
            <v>amocolaan22440</v>
          </cell>
        </row>
        <row r="267">
          <cell r="B267" t="str">
            <v>INEOS MANUFACTURING BELGIUM</v>
          </cell>
          <cell r="R267" t="str">
            <v>scheldelaan4822040</v>
          </cell>
        </row>
        <row r="268">
          <cell r="B268" t="str">
            <v>INEOS Phenol Belgium</v>
          </cell>
          <cell r="R268" t="str">
            <v>geslecht19130</v>
          </cell>
        </row>
        <row r="269">
          <cell r="B269" t="str">
            <v>INEOS STYROLUTION BELGIUM</v>
          </cell>
          <cell r="R269" t="str">
            <v>scheldelaan6002040</v>
          </cell>
        </row>
        <row r="270">
          <cell r="B270" t="str">
            <v>Inetum Realdolmen Belgium</v>
          </cell>
          <cell r="R270" t="str">
            <v>a. vaucampslaan421654</v>
          </cell>
        </row>
        <row r="271">
          <cell r="B271" t="str">
            <v>integrated DNA technologies</v>
          </cell>
          <cell r="R271" t="str">
            <v>interleuvenlaan12a3001</v>
          </cell>
        </row>
        <row r="272">
          <cell r="B272" t="str">
            <v>INTERNATIONAL CAR OPERATORS</v>
          </cell>
          <cell r="R272" t="str">
            <v>margareta van oostenrijkstraat18380</v>
          </cell>
        </row>
        <row r="273">
          <cell r="B273" t="str">
            <v>iO Belgium</v>
          </cell>
          <cell r="R273" t="str">
            <v>zavelheide152200</v>
          </cell>
        </row>
        <row r="274">
          <cell r="B274" t="str">
            <v>IQVIA Solutions Belgium</v>
          </cell>
          <cell r="R274" t="str">
            <v>da vincilaan71930</v>
          </cell>
        </row>
        <row r="275">
          <cell r="B275" t="str">
            <v>ITINERIS</v>
          </cell>
          <cell r="R275" t="str">
            <v>kortrijksesteenweg11449051</v>
          </cell>
        </row>
        <row r="276">
          <cell r="B276" t="str">
            <v>IVC</v>
          </cell>
          <cell r="R276" t="str">
            <v>nijverheidslaan298580</v>
          </cell>
        </row>
        <row r="277">
          <cell r="B277" t="str">
            <v>JACOPS</v>
          </cell>
          <cell r="R277" t="str">
            <v>nijverheidslaan318540</v>
          </cell>
        </row>
        <row r="278">
          <cell r="B278" t="str">
            <v>Jan De Nul</v>
          </cell>
          <cell r="R278" t="str">
            <v>tragel609308</v>
          </cell>
        </row>
        <row r="279">
          <cell r="B279" t="str">
            <v>Janssen Pharmaceutica</v>
          </cell>
          <cell r="R279" t="str">
            <v>turnhoutseweg302340</v>
          </cell>
        </row>
        <row r="280">
          <cell r="B280" t="str">
            <v>JOHNSON &amp; JOHNSON MEDICAL</v>
          </cell>
          <cell r="R280" t="str">
            <v>leonardo da vincilaan151831</v>
          </cell>
        </row>
        <row r="281">
          <cell r="B281" t="str">
            <v>JOHNSON CONTROLS</v>
          </cell>
          <cell r="R281" t="str">
            <v>de kleetlaan71831</v>
          </cell>
        </row>
        <row r="282">
          <cell r="B282" t="str">
            <v>JORIS IDE</v>
          </cell>
          <cell r="R282" t="str">
            <v>hille1748750</v>
          </cell>
        </row>
        <row r="283">
          <cell r="B283" t="str">
            <v>JSR Micro</v>
          </cell>
          <cell r="R283" t="str">
            <v>technologielaan83001</v>
          </cell>
        </row>
        <row r="284">
          <cell r="B284" t="str">
            <v>JULES BELGIQUE - JULES BELGIË</v>
          </cell>
          <cell r="R284" t="str">
            <v>nieuwstraat561000</v>
          </cell>
        </row>
        <row r="285">
          <cell r="B285" t="str">
            <v>Jumbo België</v>
          </cell>
          <cell r="R285" t="str">
            <v>ruiterijschool142930</v>
          </cell>
        </row>
        <row r="286">
          <cell r="B286" t="str">
            <v>Jungheinrich</v>
          </cell>
          <cell r="R286" t="str">
            <v>esperantolaan13001</v>
          </cell>
        </row>
        <row r="287">
          <cell r="B287" t="str">
            <v>JYSK</v>
          </cell>
          <cell r="R287" t="str">
            <v>bredabaan12852900</v>
          </cell>
        </row>
        <row r="288">
          <cell r="B288" t="str">
            <v>Kaneka Belgium</v>
          </cell>
          <cell r="R288" t="str">
            <v>nijverheidsstraat162260</v>
          </cell>
        </row>
        <row r="289">
          <cell r="B289" t="str">
            <v>KBC Autolease</v>
          </cell>
          <cell r="R289" t="str">
            <v>professor van overstraetenplein53000</v>
          </cell>
        </row>
        <row r="290">
          <cell r="B290" t="str">
            <v>KBC Group</v>
          </cell>
          <cell r="R290" t="str">
            <v>havenlaan21080</v>
          </cell>
        </row>
        <row r="291">
          <cell r="B291" t="str">
            <v>Keyence International (Belgium)</v>
          </cell>
          <cell r="R291" t="str">
            <v>bedrijvenlaan52800</v>
          </cell>
        </row>
        <row r="292">
          <cell r="B292" t="str">
            <v>KIABI STOCK CENTRAL BELGIQUE</v>
          </cell>
          <cell r="R292" t="str">
            <v>munt141000</v>
          </cell>
        </row>
        <row r="293">
          <cell r="B293" t="str">
            <v>KOMATSU EUROPE INTERNATIONAL</v>
          </cell>
          <cell r="R293" t="str">
            <v>mechelsesteenweg5861800</v>
          </cell>
        </row>
        <row r="294">
          <cell r="B294" t="str">
            <v>KONINGS</v>
          </cell>
          <cell r="R294" t="str">
            <v>beringersteenweg983520</v>
          </cell>
        </row>
        <row r="295">
          <cell r="B295" t="str">
            <v>KRINKELS</v>
          </cell>
          <cell r="R295" t="str">
            <v>boulevard auguste reyers801030</v>
          </cell>
        </row>
        <row r="296">
          <cell r="B296" t="str">
            <v>KRUIDVAT</v>
          </cell>
          <cell r="R296" t="str">
            <v>borsbeeksebrug302600</v>
          </cell>
        </row>
        <row r="297">
          <cell r="B297" t="str">
            <v>Kuehne + Nagel</v>
          </cell>
          <cell r="R297" t="str">
            <v>borsbeeksebrug302600</v>
          </cell>
        </row>
        <row r="298">
          <cell r="B298" t="str">
            <v>KUEHNE + NAGEL LOGISTICS</v>
          </cell>
          <cell r="R298" t="str">
            <v>klaus-michael kuehnelaan82440</v>
          </cell>
        </row>
        <row r="299">
          <cell r="B299" t="str">
            <v>KUWAIT PETROLEUM (Belgium)</v>
          </cell>
          <cell r="R299" t="str">
            <v>brusselstraat592018</v>
          </cell>
        </row>
        <row r="300">
          <cell r="B300" t="str">
            <v>Kyndryl Belgium</v>
          </cell>
          <cell r="R300" t="str">
            <v>hermeslaan91831</v>
          </cell>
        </row>
        <row r="301">
          <cell r="B301" t="str">
            <v>L&amp;L RETAIL BELGIUM</v>
          </cell>
          <cell r="R301" t="str">
            <v>zaterdagplein11000</v>
          </cell>
        </row>
        <row r="302">
          <cell r="B302" t="str">
            <v>LA LORRAINE NINOVE</v>
          </cell>
          <cell r="R302" t="str">
            <v>elisabethlaan1439400</v>
          </cell>
        </row>
        <row r="303">
          <cell r="B303" t="str">
            <v>LabCorp</v>
          </cell>
          <cell r="R303" t="str">
            <v>zandvoortstraat22800</v>
          </cell>
        </row>
        <row r="304">
          <cell r="B304" t="str">
            <v>Lagardère Travel Retail Belgium</v>
          </cell>
          <cell r="R304" t="str">
            <v>vliegveld1321820</v>
          </cell>
        </row>
        <row r="305">
          <cell r="B305" t="str">
            <v>LANSWEEPER</v>
          </cell>
          <cell r="R305" t="str">
            <v>fraterstraat2129820</v>
          </cell>
        </row>
        <row r="306">
          <cell r="B306" t="str">
            <v>LEASEPLAN FLEET MANAGEMENT</v>
          </cell>
          <cell r="R306" t="str">
            <v>telecomlaan91831</v>
          </cell>
        </row>
        <row r="307">
          <cell r="B307" t="str">
            <v>LECOT</v>
          </cell>
          <cell r="R307" t="str">
            <v>vier linden98501</v>
          </cell>
        </row>
        <row r="308">
          <cell r="B308" t="str">
            <v>LEEN BAKKER BELGIE NV</v>
          </cell>
          <cell r="R308" t="str">
            <v>bredabaan1209-12132900</v>
          </cell>
        </row>
        <row r="309">
          <cell r="B309" t="str">
            <v>Legend Biotech Belgium</v>
          </cell>
          <cell r="R309" t="str">
            <v>technologiepark-zwijnaarde1229052</v>
          </cell>
        </row>
        <row r="310">
          <cell r="B310" t="str">
            <v>Legrand GROUP BELGIUM</v>
          </cell>
          <cell r="R310" t="str">
            <v>hector henneaulaan3661930</v>
          </cell>
        </row>
        <row r="311">
          <cell r="B311" t="str">
            <v>LEVI STRAUSS &amp; co EUROPE</v>
          </cell>
          <cell r="R311" t="str">
            <v>leonardo da vincilaan191831</v>
          </cell>
        </row>
        <row r="312">
          <cell r="B312" t="str">
            <v>Liantis  corporate</v>
          </cell>
          <cell r="R312" t="str">
            <v>sint-clarastraat488000</v>
          </cell>
        </row>
        <row r="313">
          <cell r="B313" t="str">
            <v>LIGHTHOUSE INTELLIGENCE</v>
          </cell>
          <cell r="R313" t="str">
            <v>gaston crommenlaan69050</v>
          </cell>
        </row>
        <row r="314">
          <cell r="B314" t="str">
            <v>LIVLINA</v>
          </cell>
          <cell r="R314" t="str">
            <v>eigenlostraat59100</v>
          </cell>
        </row>
        <row r="315">
          <cell r="B315" t="str">
            <v>LKQ Belgium</v>
          </cell>
          <cell r="R315" t="str">
            <v>havendoklaan141800</v>
          </cell>
        </row>
        <row r="316">
          <cell r="B316" t="str">
            <v>LOTERIE NATIONALE</v>
          </cell>
          <cell r="R316" t="str">
            <v>belliardstraat25-331040</v>
          </cell>
        </row>
        <row r="317">
          <cell r="B317" t="str">
            <v>Lotus Bakeries België</v>
          </cell>
          <cell r="R317" t="str">
            <v>gentstraat529971</v>
          </cell>
        </row>
        <row r="318">
          <cell r="B318" t="str">
            <v>Lubrizol Advanced Materials Europe</v>
          </cell>
          <cell r="R318" t="str">
            <v>nijverheidsstraat302260</v>
          </cell>
        </row>
        <row r="319">
          <cell r="B319" t="str">
            <v>LUNCH GARDEN</v>
          </cell>
          <cell r="R319" t="str">
            <v>olympiadenlaan21140</v>
          </cell>
        </row>
        <row r="320">
          <cell r="B320" t="str">
            <v>LVD COMPANY</v>
          </cell>
          <cell r="R320" t="str">
            <v>nijverheidslaan28560</v>
          </cell>
        </row>
        <row r="321">
          <cell r="B321" t="str">
            <v>MAN TRUCK &amp; BUS</v>
          </cell>
          <cell r="R321" t="str">
            <v>brusselsesteenweg4061730</v>
          </cell>
        </row>
        <row r="322">
          <cell r="B322" t="str">
            <v>Manuchar</v>
          </cell>
          <cell r="R322" t="str">
            <v>rietschoorvelden202170</v>
          </cell>
        </row>
        <row r="323">
          <cell r="B323" t="str">
            <v>MARS BELGIUM</v>
          </cell>
          <cell r="R323" t="str">
            <v>kleine kloosterstraat81932</v>
          </cell>
        </row>
        <row r="324">
          <cell r="B324" t="str">
            <v>MATERIALISE</v>
          </cell>
          <cell r="R324" t="str">
            <v>technologielaan153001</v>
          </cell>
        </row>
        <row r="325">
          <cell r="B325" t="str">
            <v>Mazda Motor Logistics Europe</v>
          </cell>
          <cell r="R325" t="str">
            <v>blaasveldstraat1622830</v>
          </cell>
        </row>
        <row r="326">
          <cell r="B326" t="str">
            <v>MBG</v>
          </cell>
          <cell r="R326" t="str">
            <v>laarstraat162610</v>
          </cell>
        </row>
        <row r="327">
          <cell r="B327" t="str">
            <v>MCC Verstraete</v>
          </cell>
          <cell r="R327" t="str">
            <v>vliegplein209991</v>
          </cell>
        </row>
        <row r="328">
          <cell r="B328" t="str">
            <v>MEDIAFIN</v>
          </cell>
          <cell r="R328" t="str">
            <v>avenue du port86c1000</v>
          </cell>
        </row>
        <row r="329">
          <cell r="B329" t="str">
            <v>MEDIAGENIX</v>
          </cell>
          <cell r="R329" t="str">
            <v>nieuwe gentsesteenweg211702</v>
          </cell>
        </row>
        <row r="330">
          <cell r="B330" t="str">
            <v>MEDIAHUIS</v>
          </cell>
          <cell r="R330" t="str">
            <v>katwilgweg22050</v>
          </cell>
        </row>
        <row r="331">
          <cell r="B331" t="str">
            <v>MEDICIM</v>
          </cell>
          <cell r="R331" t="str">
            <v>stationsstraat102-1082800</v>
          </cell>
        </row>
        <row r="332">
          <cell r="B332" t="str">
            <v>MEDITERRANEAN SHIPPING COMPANY BELGIUM</v>
          </cell>
          <cell r="R332" t="str">
            <v>noorderlaan127a2030</v>
          </cell>
        </row>
        <row r="333">
          <cell r="B333" t="str">
            <v>Medtronic Belgium</v>
          </cell>
          <cell r="R333" t="str">
            <v>av. du bourg. etienne demunter51090</v>
          </cell>
        </row>
        <row r="334">
          <cell r="B334" t="str">
            <v>Melexis Technologies</v>
          </cell>
          <cell r="R334" t="str">
            <v>transportstraat13980</v>
          </cell>
        </row>
        <row r="335">
          <cell r="B335" t="str">
            <v>MENARINI BENELUX</v>
          </cell>
          <cell r="R335" t="str">
            <v>de kleetlaan31831</v>
          </cell>
        </row>
        <row r="336">
          <cell r="B336" t="str">
            <v>Metagenics Belgium</v>
          </cell>
          <cell r="R336" t="str">
            <v>edward vlietinckstraat208400</v>
          </cell>
        </row>
        <row r="337">
          <cell r="B337" t="str">
            <v>MICROSOFT</v>
          </cell>
          <cell r="R337" t="str">
            <v>luchthaven brussel nationaal1k1930</v>
          </cell>
        </row>
        <row r="338">
          <cell r="B338" t="str">
            <v>Miele</v>
          </cell>
          <cell r="R338" t="str">
            <v>z. 5 mollem4801730</v>
          </cell>
        </row>
        <row r="339">
          <cell r="B339" t="str">
            <v>Milcobel</v>
          </cell>
          <cell r="R339" t="str">
            <v>fabriekstraat1419120</v>
          </cell>
        </row>
        <row r="340">
          <cell r="B340" t="str">
            <v>Mohawk International Services</v>
          </cell>
          <cell r="R340" t="str">
            <v>ooigemstraat38710</v>
          </cell>
        </row>
        <row r="341">
          <cell r="B341" t="str">
            <v>MONDELEZ BELGIUM</v>
          </cell>
          <cell r="R341" t="str">
            <v>stationsstraat1002800</v>
          </cell>
        </row>
        <row r="342">
          <cell r="B342" t="str">
            <v>Moore Finance &amp; Tax</v>
          </cell>
          <cell r="R342" t="str">
            <v>esplanade11020</v>
          </cell>
        </row>
        <row r="343">
          <cell r="B343" t="str">
            <v>MOWI BELGIUM</v>
          </cell>
          <cell r="R343" t="str">
            <v>kolvestraat48000</v>
          </cell>
        </row>
        <row r="344">
          <cell r="B344" t="str">
            <v>MSC PSA EUROPEAN TERMINAL</v>
          </cell>
          <cell r="R344" t="str">
            <v>napelsstraat792000</v>
          </cell>
        </row>
        <row r="345">
          <cell r="B345" t="str">
            <v>MULDER NATURAL FOODS</v>
          </cell>
          <cell r="R345" t="str">
            <v>beversesteenweg5848800</v>
          </cell>
        </row>
        <row r="346">
          <cell r="B346" t="str">
            <v>MULTI INDUSTRIAL DESIGN ENGINEERING SERVICE</v>
          </cell>
          <cell r="R346" t="str">
            <v>beneluxpark268500</v>
          </cell>
        </row>
        <row r="347">
          <cell r="B347" t="str">
            <v>NELSON LABS</v>
          </cell>
          <cell r="R347" t="str">
            <v>romeinse straat123001</v>
          </cell>
        </row>
        <row r="348">
          <cell r="B348" t="str">
            <v>Nestlé Belgilux</v>
          </cell>
          <cell r="R348" t="str">
            <v>rue de birmingham2211070</v>
          </cell>
        </row>
        <row r="349">
          <cell r="B349" t="str">
            <v>NEUHAUS</v>
          </cell>
          <cell r="R349" t="str">
            <v>postweg21602</v>
          </cell>
        </row>
        <row r="350">
          <cell r="B350" t="str">
            <v>nexuzhealth</v>
          </cell>
          <cell r="R350" t="str">
            <v>kempische steenweg3073500</v>
          </cell>
        </row>
        <row r="351">
          <cell r="B351" t="str">
            <v>Niko</v>
          </cell>
          <cell r="R351" t="str">
            <v>industriepark-west409100</v>
          </cell>
        </row>
        <row r="352">
          <cell r="B352" t="str">
            <v>NIPPON SHOKUBAI EUROPE</v>
          </cell>
          <cell r="R352" t="str">
            <v>nieuwe weg12070</v>
          </cell>
        </row>
        <row r="353">
          <cell r="B353" t="str">
            <v>NITTO  BELGIUM</v>
          </cell>
          <cell r="R353" t="str">
            <v>eikelaarstraat223600</v>
          </cell>
        </row>
        <row r="354">
          <cell r="B354" t="str">
            <v>NOKIA BELL</v>
          </cell>
          <cell r="R354" t="str">
            <v>copernicuslaan502018</v>
          </cell>
        </row>
        <row r="355">
          <cell r="B355" t="str">
            <v>North Sea Port Flanders</v>
          </cell>
          <cell r="R355" t="str">
            <v>john kennedylaan329042</v>
          </cell>
        </row>
        <row r="356">
          <cell r="B356" t="str">
            <v>NOVARTIS PHARMA</v>
          </cell>
          <cell r="R356" t="str">
            <v>medialaan401800</v>
          </cell>
        </row>
        <row r="357">
          <cell r="B357" t="str">
            <v>NV BEKAERT SA</v>
          </cell>
          <cell r="R357" t="str">
            <v>bekaertstraat28550</v>
          </cell>
        </row>
        <row r="358">
          <cell r="B358" t="str">
            <v>NV VERIZON BELGIUM LUXEMBOURG</v>
          </cell>
          <cell r="R358" t="str">
            <v>culliganlaan2e1831</v>
          </cell>
        </row>
        <row r="359">
          <cell r="B359" t="str">
            <v>NYRSTAR BELGIUM</v>
          </cell>
          <cell r="R359" t="str">
            <v>zinkstraat12490</v>
          </cell>
        </row>
        <row r="360">
          <cell r="B360" t="str">
            <v>ONDERZOEKSCENTRUM VOOR AANWENDING VAN STAAL</v>
          </cell>
          <cell r="R360" t="str">
            <v>pres. j.f. kennedylaan39060</v>
          </cell>
        </row>
        <row r="361">
          <cell r="B361" t="str">
            <v>Ontex</v>
          </cell>
          <cell r="R361" t="str">
            <v>genthof59255</v>
          </cell>
        </row>
        <row r="362">
          <cell r="B362" t="str">
            <v>OPTIMA</v>
          </cell>
          <cell r="R362" t="str">
            <v>keizer karelstraat759000</v>
          </cell>
        </row>
        <row r="363">
          <cell r="B363" t="str">
            <v>ORANGE BUSINESS DIGITAL BELGIUM</v>
          </cell>
          <cell r="R363" t="str">
            <v>avenue du bourget31140</v>
          </cell>
        </row>
        <row r="364">
          <cell r="B364" t="str">
            <v>ORANGE CYBERDEFENSE BELGIUM</v>
          </cell>
          <cell r="R364" t="str">
            <v>stokerijstraat352110</v>
          </cell>
        </row>
        <row r="365">
          <cell r="B365" t="str">
            <v>Organon Heist</v>
          </cell>
          <cell r="R365" t="str">
            <v>industriepark302220</v>
          </cell>
        </row>
        <row r="366">
          <cell r="B366" t="str">
            <v>PALL LIFE SCIENCES BELGIUM</v>
          </cell>
          <cell r="R366" t="str">
            <v>reugelstraat23320</v>
          </cell>
        </row>
        <row r="367">
          <cell r="B367" t="str">
            <v>Parfumerie Ici Paris XL</v>
          </cell>
          <cell r="R367" t="str">
            <v>schaarbeeklei4991800</v>
          </cell>
        </row>
        <row r="368">
          <cell r="B368" t="str">
            <v>PATTYN BELGIUM</v>
          </cell>
          <cell r="R368" t="str">
            <v>hoge hul28000</v>
          </cell>
        </row>
        <row r="369">
          <cell r="B369" t="str">
            <v>PAUWELS CONSULTING</v>
          </cell>
          <cell r="R369" t="str">
            <v>lambroekstraat51831</v>
          </cell>
        </row>
        <row r="370">
          <cell r="B370" t="str">
            <v>PEPSICO BELUX</v>
          </cell>
          <cell r="R370" t="str">
            <v>da vincilaan31930</v>
          </cell>
        </row>
        <row r="371">
          <cell r="B371" t="str">
            <v>PETERSIME</v>
          </cell>
          <cell r="R371" t="str">
            <v>centrumstraat1259870</v>
          </cell>
        </row>
        <row r="372">
          <cell r="B372" t="str">
            <v>PFIZER MANUFACTURING BELGIUM</v>
          </cell>
          <cell r="R372" t="str">
            <v>rijksweg122870</v>
          </cell>
        </row>
        <row r="373">
          <cell r="B373" t="str">
            <v>PFIZER SERVICE COMPANY</v>
          </cell>
          <cell r="R373" t="str">
            <v>hoge wei101930</v>
          </cell>
        </row>
        <row r="374">
          <cell r="B374" t="str">
            <v>Philip Morris Benelux</v>
          </cell>
          <cell r="R374" t="str">
            <v>borsbeeksebrug242600</v>
          </cell>
        </row>
        <row r="375">
          <cell r="B375" t="str">
            <v>PICANOL</v>
          </cell>
          <cell r="R375" t="str">
            <v>steverlyncklaan158900</v>
          </cell>
        </row>
        <row r="376">
          <cell r="B376" t="str">
            <v>Pittsburgh Corning Europe</v>
          </cell>
          <cell r="R376" t="str">
            <v>albertkade13980</v>
          </cell>
        </row>
        <row r="377">
          <cell r="B377" t="str">
            <v>PLAN-IT</v>
          </cell>
          <cell r="R377" t="str">
            <v>alfons gossetlaan461702</v>
          </cell>
        </row>
        <row r="378">
          <cell r="B378" t="str">
            <v>PLANTYN</v>
          </cell>
          <cell r="R378" t="str">
            <v>posthofbrug455102600</v>
          </cell>
        </row>
        <row r="379">
          <cell r="B379" t="str">
            <v>PLUKON MAASMECHELEN</v>
          </cell>
          <cell r="R379" t="str">
            <v>slakweidestraat253630</v>
          </cell>
        </row>
        <row r="380">
          <cell r="B380" t="str">
            <v>POSTNL PAKKETTEN BELGIE</v>
          </cell>
          <cell r="R380" t="str">
            <v>bremheidelaan102300</v>
          </cell>
        </row>
        <row r="381">
          <cell r="B381" t="str">
            <v>POWER TOOLS DISTRIBUTION</v>
          </cell>
          <cell r="R381" t="str">
            <v>industrielaan403730</v>
          </cell>
        </row>
        <row r="382">
          <cell r="B382" t="str">
            <v>PPD GLOBAL CENTRAL LABS</v>
          </cell>
          <cell r="R382" t="str">
            <v>kleine kloosterstraat191932</v>
          </cell>
        </row>
        <row r="383">
          <cell r="B383" t="str">
            <v>PPG Coatings Belgium</v>
          </cell>
          <cell r="R383" t="str">
            <v>chaussée de haecht14651130</v>
          </cell>
        </row>
        <row r="384">
          <cell r="B384" t="str">
            <v>PriceWaterhouseCoopers Belgium</v>
          </cell>
          <cell r="R384" t="str">
            <v>culliganlaan51831</v>
          </cell>
        </row>
        <row r="385">
          <cell r="B385" t="str">
            <v>PROMATIC-B</v>
          </cell>
          <cell r="R385" t="str">
            <v>léon bekaertlaan249880</v>
          </cell>
        </row>
        <row r="386">
          <cell r="B386" t="str">
            <v>Prothya Biosolutions Belgium</v>
          </cell>
          <cell r="R386" t="str">
            <v>avenue de tyras1091120</v>
          </cell>
        </row>
        <row r="387">
          <cell r="B387" t="str">
            <v>PROTIME</v>
          </cell>
          <cell r="R387" t="str">
            <v>bautersemstraat682800</v>
          </cell>
        </row>
        <row r="388">
          <cell r="B388" t="str">
            <v>PSA Antwerp</v>
          </cell>
          <cell r="R388" t="str">
            <v>napelsstraat792000</v>
          </cell>
        </row>
        <row r="389">
          <cell r="B389" t="str">
            <v>PSS BELGIUM</v>
          </cell>
          <cell r="R389" t="str">
            <v>hoogveld509200</v>
          </cell>
        </row>
        <row r="390">
          <cell r="B390" t="str">
            <v>PURATOS</v>
          </cell>
          <cell r="R390" t="str">
            <v>industrialaan251702</v>
          </cell>
        </row>
        <row r="391">
          <cell r="B391" t="str">
            <v>PVH BRANDS BELGIUM</v>
          </cell>
          <cell r="R391" t="str">
            <v>van breestraat22018</v>
          </cell>
        </row>
        <row r="392">
          <cell r="B392" t="str">
            <v>RADISSON HOSPITALITY BELGIUM</v>
          </cell>
          <cell r="R392" t="str">
            <v>bourgetlaan441130</v>
          </cell>
        </row>
        <row r="393">
          <cell r="B393" t="str">
            <v>Radius Business Solutions (Belgium)</v>
          </cell>
          <cell r="R393" t="str">
            <v>rue oscar delghust609600</v>
          </cell>
        </row>
        <row r="394">
          <cell r="B394" t="str">
            <v>RAFFINERIE TIRLEMONTOISE</v>
          </cell>
          <cell r="R394" t="str">
            <v>aandorenstraat13300</v>
          </cell>
        </row>
        <row r="395">
          <cell r="B395" t="str">
            <v>RAIN CARBON</v>
          </cell>
          <cell r="R395" t="str">
            <v>vredekaai189060</v>
          </cell>
        </row>
        <row r="396">
          <cell r="B396" t="str">
            <v>RAJAPACK BENELUX</v>
          </cell>
          <cell r="R396" t="str">
            <v>vrijheidweg83700</v>
          </cell>
        </row>
        <row r="397">
          <cell r="B397" t="str">
            <v>ReCrewtment</v>
          </cell>
          <cell r="R397" t="str">
            <v>terlindenhofstraat362170</v>
          </cell>
        </row>
        <row r="398">
          <cell r="B398" t="str">
            <v>RENEWI BELGIUM</v>
          </cell>
          <cell r="R398" t="str">
            <v>gerard mercatorstraat83920</v>
          </cell>
        </row>
        <row r="399">
          <cell r="B399" t="str">
            <v>RENOTEC</v>
          </cell>
          <cell r="R399" t="str">
            <v>acaciastraat14c2440</v>
          </cell>
        </row>
        <row r="400">
          <cell r="B400" t="str">
            <v>RENSON</v>
          </cell>
          <cell r="R400" t="str">
            <v>maalbeekstraat108790</v>
          </cell>
        </row>
        <row r="401">
          <cell r="B401" t="str">
            <v>RENSON OUTDOOR</v>
          </cell>
          <cell r="R401" t="str">
            <v>polydore rensonstraat89770</v>
          </cell>
        </row>
        <row r="402">
          <cell r="B402" t="str">
            <v>RENTOKIL</v>
          </cell>
          <cell r="R402" t="str">
            <v>brandekensweg22627</v>
          </cell>
        </row>
        <row r="403">
          <cell r="B403" t="str">
            <v>RESILUX</v>
          </cell>
          <cell r="R403" t="str">
            <v>damstraat49230</v>
          </cell>
        </row>
        <row r="404">
          <cell r="B404" t="str">
            <v>Retail Concepts</v>
          </cell>
          <cell r="R404" t="str">
            <v>smallandlaan92660</v>
          </cell>
        </row>
        <row r="405">
          <cell r="B405" t="str">
            <v>REXEL BELGIUM</v>
          </cell>
          <cell r="R405" t="str">
            <v>zuiderlaan911731</v>
          </cell>
        </row>
        <row r="406">
          <cell r="B406" t="str">
            <v>REYNAERS ALUMINIUM</v>
          </cell>
          <cell r="R406" t="str">
            <v>oude liersebaan2662570</v>
          </cell>
        </row>
        <row r="407">
          <cell r="B407" t="str">
            <v>RGF Staffing Belgium</v>
          </cell>
          <cell r="R407" t="str">
            <v>frankrijklei1012000</v>
          </cell>
        </row>
        <row r="408">
          <cell r="B408" t="str">
            <v>RITUALS COSMETICS BELGIUM</v>
          </cell>
          <cell r="R408" t="str">
            <v>meir772000</v>
          </cell>
        </row>
        <row r="409">
          <cell r="B409" t="str">
            <v>Robert Bosch Produktie</v>
          </cell>
          <cell r="R409" t="str">
            <v>hamelendreef803300</v>
          </cell>
        </row>
        <row r="410">
          <cell r="B410" t="str">
            <v>Robert Half</v>
          </cell>
          <cell r="R410" t="str">
            <v>spoorwegstraat341702</v>
          </cell>
        </row>
        <row r="411">
          <cell r="B411" t="str">
            <v>ROCHE DIAGNOSTICS BELGIUM</v>
          </cell>
          <cell r="R411" t="str">
            <v>berkenlaan8a1831</v>
          </cell>
        </row>
        <row r="412">
          <cell r="B412" t="str">
            <v>Roularta Media Group</v>
          </cell>
          <cell r="R412" t="str">
            <v>meiboomlaan338800</v>
          </cell>
        </row>
        <row r="413">
          <cell r="B413" t="str">
            <v>RTL BELGIUM</v>
          </cell>
          <cell r="R413" t="str">
            <v>jacques georginlaan21030</v>
          </cell>
        </row>
        <row r="414">
          <cell r="B414" t="str">
            <v>SAINT-GOBAIN CONSTRUCTION PRODUCTS BELGIUM</v>
          </cell>
          <cell r="R414" t="str">
            <v>sint-jansweg99130</v>
          </cell>
        </row>
        <row r="415">
          <cell r="B415" t="str">
            <v>Samsonite Europe</v>
          </cell>
          <cell r="R415" t="str">
            <v>westerring179700</v>
          </cell>
        </row>
        <row r="416">
          <cell r="B416" t="str">
            <v>SAP BELGIUM - SYSTEMS APPLICATIONS AND PRODUCTS</v>
          </cell>
          <cell r="R416" t="str">
            <v>hermeslaan91831</v>
          </cell>
        </row>
        <row r="417">
          <cell r="B417" t="str">
            <v>Sappi Lanaken</v>
          </cell>
          <cell r="R417" t="str">
            <v>montaigneweg23620</v>
          </cell>
        </row>
        <row r="418">
          <cell r="B418" t="str">
            <v>SCHENKER</v>
          </cell>
          <cell r="R418" t="str">
            <v>noorderlaan1472030</v>
          </cell>
        </row>
        <row r="419">
          <cell r="B419" t="str">
            <v>SCHINDLER</v>
          </cell>
          <cell r="R419" t="str">
            <v>humaniteitslaan241a1620</v>
          </cell>
        </row>
        <row r="420">
          <cell r="B420" t="str">
            <v>Schneider Electric</v>
          </cell>
          <cell r="R420" t="str">
            <v>dieweg31180</v>
          </cell>
        </row>
        <row r="421">
          <cell r="B421" t="str">
            <v>ScioTeq</v>
          </cell>
          <cell r="R421" t="str">
            <v>president kennedypark35a8500</v>
          </cell>
        </row>
        <row r="422">
          <cell r="B422" t="str">
            <v>SCR - SIBELCO</v>
          </cell>
          <cell r="R422" t="str">
            <v>plantin en moretuslei1a2018</v>
          </cell>
        </row>
        <row r="423">
          <cell r="B423" t="str">
            <v>SD Worx People Solutions</v>
          </cell>
          <cell r="R423" t="str">
            <v>brouwersvliet22000</v>
          </cell>
        </row>
        <row r="424">
          <cell r="B424" t="str">
            <v>SESVANDERHAVE</v>
          </cell>
          <cell r="R424" t="str">
            <v>industriepark153300</v>
          </cell>
        </row>
        <row r="425">
          <cell r="B425" t="str">
            <v>SGS BELGIUM</v>
          </cell>
          <cell r="R425" t="str">
            <v>noorderlaan872030</v>
          </cell>
        </row>
        <row r="426">
          <cell r="B426" t="str">
            <v>SIEMENS</v>
          </cell>
          <cell r="R426" t="str">
            <v>guido gezellestraat1231654</v>
          </cell>
        </row>
        <row r="427">
          <cell r="B427" t="str">
            <v>SIEMENS HEALTHCARE</v>
          </cell>
          <cell r="R427" t="str">
            <v>alfons gossetlaan541702</v>
          </cell>
        </row>
        <row r="428">
          <cell r="B428" t="str">
            <v>SIEMENS INDUSTRY SOFTWARE</v>
          </cell>
          <cell r="R428" t="str">
            <v>interleuvenlaan683001</v>
          </cell>
        </row>
        <row r="429">
          <cell r="B429" t="str">
            <v>Siemens Mobility</v>
          </cell>
          <cell r="R429" t="str">
            <v>guido gezellestraat1251654</v>
          </cell>
        </row>
        <row r="430">
          <cell r="B430" t="str">
            <v>SIGNIFY BELGIUM</v>
          </cell>
          <cell r="R430" t="str">
            <v>z. 1 researchpark2101731</v>
          </cell>
        </row>
        <row r="431">
          <cell r="B431" t="str">
            <v>SIOEN</v>
          </cell>
          <cell r="R431" t="str">
            <v>fabriekstraat238850</v>
          </cell>
        </row>
        <row r="432">
          <cell r="B432" t="str">
            <v>Skeyes</v>
          </cell>
          <cell r="R432" t="str">
            <v>square de meeûs351000</v>
          </cell>
        </row>
        <row r="433">
          <cell r="B433" t="str">
            <v>SKYLINE COMMUNICATIONS</v>
          </cell>
          <cell r="R433" t="str">
            <v>ambachtenstraat338870</v>
          </cell>
        </row>
        <row r="434">
          <cell r="B434" t="str">
            <v>Sligro Food Group Belgium</v>
          </cell>
          <cell r="R434" t="str">
            <v>wingepark103110</v>
          </cell>
        </row>
        <row r="435">
          <cell r="B435" t="str">
            <v>Smurfit Kappa Turnhout</v>
          </cell>
          <cell r="R435" t="str">
            <v>bremheidelaan12300</v>
          </cell>
        </row>
        <row r="436">
          <cell r="B436" t="str">
            <v>Snack Food Poco Loco</v>
          </cell>
          <cell r="R436" t="str">
            <v>rumbeeksegravier1578800</v>
          </cell>
        </row>
        <row r="437">
          <cell r="B437" t="str">
            <v>SOFT AND INFORMATICS COMPANY</v>
          </cell>
          <cell r="R437" t="str">
            <v>technologiepark-zwijnaarde849052</v>
          </cell>
        </row>
        <row r="438">
          <cell r="B438" t="str">
            <v>SOLUTIA EUROPE</v>
          </cell>
          <cell r="R438" t="str">
            <v>ottergemsesteenweg-zuid7079000</v>
          </cell>
        </row>
        <row r="439">
          <cell r="B439" t="str">
            <v>Solutions 30 Belgium</v>
          </cell>
          <cell r="R439" t="str">
            <v>berchemstadionstraat722600</v>
          </cell>
        </row>
        <row r="440">
          <cell r="B440" t="str">
            <v>SONOVA RETAIL BELGIUM</v>
          </cell>
          <cell r="R440" t="str">
            <v>spoorwegstraat221702</v>
          </cell>
        </row>
        <row r="441">
          <cell r="B441" t="str">
            <v>SOPRA BANKING SOFTWARE BELGIUM</v>
          </cell>
          <cell r="R441" t="str">
            <v>koning albert ii-laan41000</v>
          </cell>
        </row>
        <row r="442">
          <cell r="B442" t="str">
            <v>Sopra Steria Belgium</v>
          </cell>
          <cell r="R442" t="str">
            <v>culliganlaan3b1831</v>
          </cell>
        </row>
        <row r="443">
          <cell r="B443" t="str">
            <v>SOPREMA</v>
          </cell>
          <cell r="R443" t="str">
            <v>bouwelven52280</v>
          </cell>
        </row>
        <row r="444">
          <cell r="B444" t="str">
            <v>Soudal</v>
          </cell>
          <cell r="R444" t="str">
            <v>everdongenlaan202300</v>
          </cell>
        </row>
        <row r="445">
          <cell r="B445" t="str">
            <v>SPEOS BELGIUM</v>
          </cell>
          <cell r="R445" t="str">
            <v>boulevard anspach11000</v>
          </cell>
        </row>
        <row r="446">
          <cell r="B446" t="str">
            <v>St. Jude Medical Coordination Center</v>
          </cell>
          <cell r="R446" t="str">
            <v>da vincilaan111930</v>
          </cell>
        </row>
        <row r="447">
          <cell r="B447" t="str">
            <v>STADSBADER</v>
          </cell>
          <cell r="R447" t="str">
            <v>kanaalstraat18530</v>
          </cell>
        </row>
        <row r="448">
          <cell r="B448" t="str">
            <v>Start People</v>
          </cell>
          <cell r="R448" t="str">
            <v>frankrijklei1012000</v>
          </cell>
        </row>
        <row r="449">
          <cell r="B449" t="str">
            <v>Stellantis e-Transmissions</v>
          </cell>
          <cell r="R449" t="str">
            <v>avenue du bourget201130</v>
          </cell>
        </row>
        <row r="450">
          <cell r="B450" t="str">
            <v>STORA ENSO LANGERBRUGGE</v>
          </cell>
          <cell r="R450" t="str">
            <v>wondelgemkaai2009000</v>
          </cell>
        </row>
        <row r="451">
          <cell r="B451" t="str">
            <v>STOW INTERNATIONAL</v>
          </cell>
          <cell r="R451" t="str">
            <v>parc industriel6b8587</v>
          </cell>
        </row>
        <row r="452">
          <cell r="B452" t="str">
            <v>STRABAG BELGIUM</v>
          </cell>
          <cell r="R452" t="str">
            <v>noorderlaan1392030</v>
          </cell>
        </row>
        <row r="453">
          <cell r="B453" t="str">
            <v>STUDIEBUREAU VOOR BOUWKUNDE EN EXPERTISES</v>
          </cell>
          <cell r="R453" t="str">
            <v>slachthuisstraat719100</v>
          </cell>
        </row>
        <row r="454">
          <cell r="B454" t="str">
            <v>SWISSPORT CARGO SERVICES BELGIUM</v>
          </cell>
          <cell r="R454" t="str">
            <v>bedrijvenzone machelen-cargo7041830</v>
          </cell>
        </row>
        <row r="455">
          <cell r="B455" t="str">
            <v>SYNERGIE BELGIUM</v>
          </cell>
          <cell r="R455" t="str">
            <v>desguinlei88-902018</v>
          </cell>
        </row>
        <row r="456">
          <cell r="B456" t="str">
            <v>TABAKNATIE</v>
          </cell>
          <cell r="R456" t="str">
            <v>van de wervestraat662060</v>
          </cell>
        </row>
        <row r="457">
          <cell r="B457" t="str">
            <v>TALENTS 2 CARE</v>
          </cell>
          <cell r="R457" t="str">
            <v>beneluxpark268500</v>
          </cell>
        </row>
        <row r="458">
          <cell r="B458" t="str">
            <v>Taminco</v>
          </cell>
          <cell r="R458" t="str">
            <v>pantserschipstraat2079000</v>
          </cell>
        </row>
        <row r="459">
          <cell r="B459" t="str">
            <v>Tarkett</v>
          </cell>
          <cell r="R459" t="str">
            <v>robert ramlotstraat899200</v>
          </cell>
        </row>
        <row r="460">
          <cell r="B460" t="str">
            <v>Tata Consultancy Services Belgium</v>
          </cell>
          <cell r="R460" t="str">
            <v>lenneke marelaan61932</v>
          </cell>
        </row>
        <row r="461">
          <cell r="B461" t="str">
            <v>TD SYNNEX Belgium</v>
          </cell>
          <cell r="R461" t="str">
            <v>tragel479300</v>
          </cell>
        </row>
        <row r="462">
          <cell r="B462" t="str">
            <v>TE Connectivity Belgium</v>
          </cell>
          <cell r="R462" t="str">
            <v>siemenslaan148020</v>
          </cell>
        </row>
        <row r="463">
          <cell r="B463" t="str">
            <v>TEC</v>
          </cell>
          <cell r="R463" t="str">
            <v>rijnkaai1002000</v>
          </cell>
        </row>
        <row r="464">
          <cell r="B464" t="str">
            <v>TEC4JETS</v>
          </cell>
          <cell r="R464" t="str">
            <v>luchthaven brussel nationaal40 p1930</v>
          </cell>
        </row>
        <row r="465">
          <cell r="B465" t="str">
            <v>TEKNI - PLEX EUROPE</v>
          </cell>
          <cell r="R465" t="str">
            <v>industrielaan379320</v>
          </cell>
        </row>
        <row r="466">
          <cell r="B466" t="str">
            <v>TELENET</v>
          </cell>
          <cell r="R466" t="str">
            <v>liersesteenweg42800</v>
          </cell>
        </row>
        <row r="467">
          <cell r="B467" t="str">
            <v>TENNECO AUTOMOTIVE EUROPE</v>
          </cell>
          <cell r="R467" t="str">
            <v>sint-jorisstraat45203800</v>
          </cell>
        </row>
        <row r="468">
          <cell r="B468" t="str">
            <v>Tereos Starch &amp; Sweeteners Belgium</v>
          </cell>
          <cell r="R468" t="str">
            <v>burchtstraat109300</v>
          </cell>
        </row>
        <row r="469">
          <cell r="B469" t="str">
            <v>Terumo BCT Europe</v>
          </cell>
          <cell r="R469" t="str">
            <v>ikaroslaan411930</v>
          </cell>
        </row>
        <row r="470">
          <cell r="B470" t="str">
            <v>TERUMO EUROPE</v>
          </cell>
          <cell r="R470" t="str">
            <v>interleuvenlaan403001</v>
          </cell>
        </row>
        <row r="471">
          <cell r="B471" t="str">
            <v>TESLA BELGIUM</v>
          </cell>
          <cell r="R471" t="str">
            <v>boomsesteenweg82630</v>
          </cell>
        </row>
        <row r="472">
          <cell r="B472" t="str">
            <v>Tessenderlo Group</v>
          </cell>
          <cell r="R472" t="str">
            <v>rue du trône1301050</v>
          </cell>
        </row>
        <row r="473">
          <cell r="B473" t="str">
            <v>TK Elevator Belgium</v>
          </cell>
          <cell r="R473" t="str">
            <v>avenue de la métrologie101130</v>
          </cell>
        </row>
        <row r="474">
          <cell r="B474" t="str">
            <v>TMC Science &amp; Technology</v>
          </cell>
          <cell r="R474" t="str">
            <v>da vincilaan111930</v>
          </cell>
        </row>
        <row r="475">
          <cell r="B475" t="str">
            <v>TORFS L.</v>
          </cell>
          <cell r="R475" t="str">
            <v>industriepark-west509100</v>
          </cell>
        </row>
        <row r="476">
          <cell r="B476" t="str">
            <v>TotalEnergies Refinery Antwerp</v>
          </cell>
          <cell r="R476" t="str">
            <v>scheldelaan162030</v>
          </cell>
        </row>
        <row r="477">
          <cell r="B477" t="str">
            <v>TOURING</v>
          </cell>
          <cell r="R477" t="str">
            <v>boulevard du roi albert ii41000</v>
          </cell>
        </row>
        <row r="478">
          <cell r="B478" t="str">
            <v>TOYOTA BELGIUM</v>
          </cell>
          <cell r="R478" t="str">
            <v>leuvensesteenweg3691932</v>
          </cell>
        </row>
        <row r="479">
          <cell r="B479" t="str">
            <v>TOYOTA BOSHOKU EUROPE</v>
          </cell>
          <cell r="R479" t="str">
            <v>ikaroslaan201930</v>
          </cell>
        </row>
        <row r="480">
          <cell r="B480" t="str">
            <v>TOYOTA MATERIAL HANDLING BELGIUM</v>
          </cell>
          <cell r="R480" t="str">
            <v>schoondonkweg12830</v>
          </cell>
        </row>
        <row r="481">
          <cell r="B481" t="str">
            <v>TRANSICS INTERNATIONAL</v>
          </cell>
          <cell r="R481" t="str">
            <v>ter waarde918900</v>
          </cell>
        </row>
        <row r="482">
          <cell r="B482" t="str">
            <v>TRIXXO JOBS</v>
          </cell>
          <cell r="R482" t="str">
            <v>industrielaan323730</v>
          </cell>
        </row>
        <row r="483">
          <cell r="B483" t="str">
            <v>TUC RAIL</v>
          </cell>
          <cell r="R483" t="str">
            <v>fonsnylaan391060</v>
          </cell>
        </row>
        <row r="484">
          <cell r="B484" t="str">
            <v>TUI Belgium</v>
          </cell>
          <cell r="R484" t="str">
            <v>gistelsesteenweg18400</v>
          </cell>
        </row>
        <row r="485">
          <cell r="B485" t="str">
            <v>TUI Belgium Retail</v>
          </cell>
          <cell r="R485" t="str">
            <v>luchthaven brussel nationaal40p1930</v>
          </cell>
        </row>
        <row r="486">
          <cell r="B486" t="str">
            <v>TVH PARTS</v>
          </cell>
          <cell r="R486" t="str">
            <v>brabantstraat158790</v>
          </cell>
        </row>
        <row r="487">
          <cell r="B487" t="str">
            <v>UITGEVERIJ VAN IN</v>
          </cell>
          <cell r="R487" t="str">
            <v>nijverheidsstraat922160</v>
          </cell>
        </row>
        <row r="488">
          <cell r="B488" t="str">
            <v>UNILIN</v>
          </cell>
          <cell r="R488" t="str">
            <v>ooigemstraat38710</v>
          </cell>
        </row>
        <row r="489">
          <cell r="B489" t="str">
            <v>UNIQUE CAREER</v>
          </cell>
          <cell r="R489" t="str">
            <v>frankrijklei1012000</v>
          </cell>
        </row>
        <row r="490">
          <cell r="B490" t="str">
            <v>UNITED CONSULTING</v>
          </cell>
          <cell r="R490" t="str">
            <v>galileilaan182845</v>
          </cell>
        </row>
        <row r="491">
          <cell r="B491" t="str">
            <v>UNITED PARCEL SERVICE BELGIUM</v>
          </cell>
          <cell r="R491" t="str">
            <v>woluwelaan1561831</v>
          </cell>
        </row>
        <row r="492">
          <cell r="B492" t="str">
            <v>VAB</v>
          </cell>
          <cell r="R492" t="str">
            <v>pastoor coplaan1002070</v>
          </cell>
        </row>
        <row r="493">
          <cell r="B493" t="str">
            <v>VAILLANT GROUP BELGIUM</v>
          </cell>
          <cell r="R493" t="str">
            <v>rue golden hope151620</v>
          </cell>
        </row>
        <row r="494">
          <cell r="B494" t="str">
            <v>VAN DE VELDE</v>
          </cell>
          <cell r="R494" t="str">
            <v>lageweg49260</v>
          </cell>
        </row>
        <row r="495">
          <cell r="B495" t="str">
            <v>VAN HOECKE</v>
          </cell>
          <cell r="R495" t="str">
            <v>europark-noord99100</v>
          </cell>
        </row>
        <row r="496">
          <cell r="B496" t="str">
            <v>VAN MARCKE</v>
          </cell>
          <cell r="R496" t="str">
            <v>lar blok z58511</v>
          </cell>
        </row>
        <row r="497">
          <cell r="B497" t="str">
            <v>Van Moer Rail</v>
          </cell>
          <cell r="R497" t="str">
            <v>vitshoekstraat112070</v>
          </cell>
        </row>
        <row r="498">
          <cell r="B498" t="str">
            <v>Van Mossel MB Belgium</v>
          </cell>
          <cell r="R498" t="str">
            <v>hoge-barrierestraat108800</v>
          </cell>
        </row>
        <row r="499">
          <cell r="B499" t="str">
            <v>Vandemoortele</v>
          </cell>
          <cell r="R499" t="str">
            <v>ottergemsesteenweg-zuid8169000</v>
          </cell>
        </row>
        <row r="500">
          <cell r="B500" t="str">
            <v>Vandenbussche</v>
          </cell>
          <cell r="R500" t="str">
            <v>groendreef219880</v>
          </cell>
        </row>
        <row r="501">
          <cell r="B501" t="str">
            <v>Vandersanden Steenfabrieken</v>
          </cell>
          <cell r="R501" t="str">
            <v>riemsterweg3003740</v>
          </cell>
        </row>
        <row r="502">
          <cell r="B502" t="str">
            <v>VANHEEDE ENVIRONMENTAL LOGISTICS</v>
          </cell>
          <cell r="R502" t="str">
            <v>dullaardstraat118940</v>
          </cell>
        </row>
        <row r="503">
          <cell r="B503" t="str">
            <v>Veolia Environmental Services Belux</v>
          </cell>
          <cell r="R503" t="str">
            <v>poincarélaan78-791060</v>
          </cell>
        </row>
        <row r="504">
          <cell r="B504" t="str">
            <v>Veolia Water Technologies &amp; Solutions Belgium</v>
          </cell>
          <cell r="R504" t="str">
            <v>toekomstlaan542200</v>
          </cell>
        </row>
        <row r="505">
          <cell r="B505" t="str">
            <v>VERHELST BOUWMATERIALEN</v>
          </cell>
          <cell r="R505" t="str">
            <v>stationsstraat308460</v>
          </cell>
        </row>
        <row r="506">
          <cell r="B506" t="str">
            <v>VERISURE SECURITY</v>
          </cell>
          <cell r="R506" t="str">
            <v>rue de la fusée661130</v>
          </cell>
        </row>
        <row r="507">
          <cell r="B507" t="str">
            <v>VERITAS</v>
          </cell>
          <cell r="R507" t="str">
            <v>de villermontstraat92550</v>
          </cell>
        </row>
        <row r="508">
          <cell r="B508" t="str">
            <v>Versele-Laga</v>
          </cell>
          <cell r="R508" t="str">
            <v>kapellestraat709800</v>
          </cell>
        </row>
        <row r="509">
          <cell r="B509" t="str">
            <v>VEURNE SNACK FOODS</v>
          </cell>
          <cell r="R509" t="str">
            <v>albert i laan338630</v>
          </cell>
        </row>
        <row r="510">
          <cell r="B510" t="str">
            <v>Viatris</v>
          </cell>
          <cell r="R510" t="str">
            <v>terhulpsesteenweg61560</v>
          </cell>
        </row>
        <row r="511">
          <cell r="B511" t="str">
            <v>VIGO</v>
          </cell>
          <cell r="R511" t="str">
            <v>biezeweg139230</v>
          </cell>
        </row>
        <row r="512">
          <cell r="B512" t="str">
            <v>VINCI Facilities Belgium</v>
          </cell>
          <cell r="R512" t="str">
            <v>havenlaan86c1000</v>
          </cell>
        </row>
        <row r="513">
          <cell r="B513" t="str">
            <v>VINÇOTTE</v>
          </cell>
          <cell r="R513" t="str">
            <v>olieslagerslaan351800</v>
          </cell>
        </row>
        <row r="514">
          <cell r="B514" t="str">
            <v>VLAAMS INSTITUUT VOOR BIOTECHNOLOGIE - FLANDERS INSTITUTE FOR BIOTECHNOLOGY</v>
          </cell>
          <cell r="R514" t="str">
            <v>suzanne tassierstraat19052</v>
          </cell>
        </row>
        <row r="515">
          <cell r="B515" t="str">
            <v>VLAAMSE INSTELLING VOOR TECHNOLOGISCH ONDERZOEK</v>
          </cell>
          <cell r="R515" t="str">
            <v>boeretang2002400</v>
          </cell>
        </row>
        <row r="516">
          <cell r="B516" t="str">
            <v>Vlevico</v>
          </cell>
          <cell r="R516" t="str">
            <v>edingensesteenweg1961500</v>
          </cell>
        </row>
        <row r="517">
          <cell r="B517" t="str">
            <v>voestalpine SADEF</v>
          </cell>
          <cell r="R517" t="str">
            <v>bruggesteenweg2008830</v>
          </cell>
        </row>
        <row r="518">
          <cell r="B518" t="str">
            <v>VOLVO CAR BELGIUM NV</v>
          </cell>
          <cell r="R518" t="str">
            <v>john kennedylaan259000</v>
          </cell>
        </row>
        <row r="519">
          <cell r="B519" t="str">
            <v>VOLVO GROUP BELGIUM</v>
          </cell>
          <cell r="R519" t="str">
            <v>smalleheerweg319041</v>
          </cell>
        </row>
        <row r="520">
          <cell r="B520" t="str">
            <v>VPK PACKAGING</v>
          </cell>
          <cell r="R520" t="str">
            <v>oude baan1209200</v>
          </cell>
        </row>
        <row r="521">
          <cell r="B521" t="str">
            <v>VWR INTERNATIONAL</v>
          </cell>
          <cell r="R521" t="str">
            <v>geldenaaksebaan4643001</v>
          </cell>
        </row>
        <row r="522">
          <cell r="B522" t="str">
            <v>VYNCKE</v>
          </cell>
          <cell r="R522" t="str">
            <v>gentsesteenweg2248530</v>
          </cell>
        </row>
        <row r="523">
          <cell r="B523" t="str">
            <v>VYNOVA BELGIUM</v>
          </cell>
          <cell r="R523" t="str">
            <v>h. hartlaan213980</v>
          </cell>
        </row>
        <row r="524">
          <cell r="B524" t="str">
            <v>W.H. Brady</v>
          </cell>
          <cell r="R524" t="str">
            <v>lindestraat209240</v>
          </cell>
        </row>
        <row r="525">
          <cell r="B525" t="str">
            <v>WALLENIUS WILHELMSEN LOGISTICS ZEEBRUGGE</v>
          </cell>
          <cell r="R525" t="str">
            <v>alfred ronsestraat1008380</v>
          </cell>
        </row>
        <row r="526">
          <cell r="B526" t="str">
            <v>WATERLEAU GROUP</v>
          </cell>
          <cell r="R526" t="str">
            <v>nieuwstraat263150</v>
          </cell>
        </row>
        <row r="527">
          <cell r="B527" t="str">
            <v>Water-link</v>
          </cell>
          <cell r="R527" t="str">
            <v>mechelsesteenweg662018</v>
          </cell>
        </row>
        <row r="528">
          <cell r="B528" t="str">
            <v>WEAREONE.world</v>
          </cell>
          <cell r="R528" t="str">
            <v>korte vlierstraat62000</v>
          </cell>
        </row>
        <row r="529">
          <cell r="B529" t="str">
            <v>WESTVLEES</v>
          </cell>
          <cell r="R529" t="str">
            <v>ommegang west98840</v>
          </cell>
        </row>
        <row r="530">
          <cell r="B530" t="str">
            <v>WIENERBERGER</v>
          </cell>
          <cell r="R530" t="str">
            <v>kapel ter bede1218500</v>
          </cell>
        </row>
        <row r="531">
          <cell r="B531" t="str">
            <v>WILLEMEN INFRA</v>
          </cell>
          <cell r="R531" t="str">
            <v>booiebos49031</v>
          </cell>
        </row>
        <row r="532">
          <cell r="B532" t="str">
            <v>WILLY NAESSENS INDUSTRIEBOUW</v>
          </cell>
          <cell r="R532" t="str">
            <v>kouter39790</v>
          </cell>
        </row>
        <row r="533">
          <cell r="B533" t="str">
            <v>wimble manufacturing Belgium</v>
          </cell>
          <cell r="R533" t="str">
            <v>eggestraat12800</v>
          </cell>
        </row>
        <row r="534">
          <cell r="B534" t="str">
            <v>WOESTIJNVIS</v>
          </cell>
          <cell r="R534" t="str">
            <v>harensesteenweg2281800</v>
          </cell>
        </row>
        <row r="535">
          <cell r="B535" t="str">
            <v>WOLTERS KLUWER BELGIUM</v>
          </cell>
          <cell r="R535" t="str">
            <v>motstraat302800</v>
          </cell>
        </row>
        <row r="536">
          <cell r="B536" t="str">
            <v>Worley Belgique</v>
          </cell>
          <cell r="R536" t="str">
            <v>noorderlaan1272030</v>
          </cell>
        </row>
        <row r="537">
          <cell r="B537" t="str">
            <v>Wyre</v>
          </cell>
          <cell r="R537" t="str">
            <v>liersesteenweg42800</v>
          </cell>
        </row>
        <row r="538">
          <cell r="B538" t="str">
            <v>YARA BELGIUM SA</v>
          </cell>
          <cell r="R538" t="str">
            <v>avenue du boulevard211210</v>
          </cell>
        </row>
        <row r="539">
          <cell r="B539" t="str">
            <v>YPTO</v>
          </cell>
          <cell r="R539" t="str">
            <v>tweestationsstraat841070</v>
          </cell>
        </row>
        <row r="540">
          <cell r="B540" t="str">
            <v>ZF WIND POWER ANTWERPEN</v>
          </cell>
          <cell r="R540" t="str">
            <v>gerard mercatorstraat403920</v>
          </cell>
        </row>
        <row r="541">
          <cell r="B541" t="str">
            <v>Ziegler</v>
          </cell>
          <cell r="R541" t="str">
            <v>vilvoordsesteenweg111120</v>
          </cell>
        </row>
      </sheetData>
      <sheetData sheetId="1">
        <row r="2">
          <cell r="H2" t="str">
            <v>Executive Assistant to the CHRO</v>
          </cell>
        </row>
      </sheetData>
      <sheetData sheetId="2"/>
      <sheetData sheetId="3"/>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EA3DB2-B8F5-4E8A-8927-BDEB46ECF20D}" name="Table13" displayName="Table13" ref="A1:AT898" totalsRowShown="0" headerRowDxfId="14" headerRowBorderDxfId="13">
  <autoFilter ref="A1:AT898" xr:uid="{3AE42BE8-FA8C-4BF8-8F8C-741418732D25}"/>
  <tableColumns count="46">
    <tableColumn id="1" xr3:uid="{A81AB7A6-9D1B-46F0-B106-E401C03E2E92}" name="Teamleader ID"/>
    <tableColumn id="2" xr3:uid="{2A709C04-1891-4F8C-B1B6-19C03152AB6D}" name="Voornaam"/>
    <tableColumn id="3" xr3:uid="{AD2690A6-F3F3-4724-B1BB-84FE9D2F8251}" name="Achternaam"/>
    <tableColumn id="4" xr3:uid="{D5AD3912-E03B-46C6-88D1-106614382B01}" name="Straat"/>
    <tableColumn id="5" xr3:uid="{E87BDD10-4BF6-4851-837A-C8DC2CB9C6F5}" name="Huisnummer"/>
    <tableColumn id="6" xr3:uid="{6F68C85A-9D9C-4743-937E-065D0D263013}" name="Postcode"/>
    <tableColumn id="7" xr3:uid="{F42F14E2-E553-492D-A467-E381FF472977}" name="Stad"/>
    <tableColumn id="8" xr3:uid="{C278D97A-BAD2-4529-88A4-169BF7D4D030}" name="correspondentieadres"/>
    <tableColumn id="9" xr3:uid="{42FA93B5-CFF7-445B-BB27-5B4FF96C41A5}" name="Toestemming marketing e-mails"/>
    <tableColumn id="10" xr3:uid="{0BF2F955-A6C6-4A8B-B30F-BF5D12F6AB69}" name="Provincie"/>
    <tableColumn id="11" xr3:uid="{9ECABD8C-B2A7-4E9D-9C21-EA9B8055D5C0}" name="Land"/>
    <tableColumn id="12" xr3:uid="{F89B3F3A-04D6-4A1F-9A5F-7FA2787B3863}" name="Geboortedatum"/>
    <tableColumn id="13" xr3:uid="{FF5E3A2A-7324-4171-A45F-01C8DC3D0B70}" name="Geslacht"/>
    <tableColumn id="14" xr3:uid="{105E430C-795A-4982-950C-0D1DDF828551}" name="Taal"/>
    <tableColumn id="15" xr3:uid="{236D02F0-EF77-4E94-B249-E742C6BF43C0}" name="E-mailadres"/>
    <tableColumn id="16" xr3:uid="{FD9FEE3D-52E1-4592-A86B-7FD479CD823F}" name="Telefoon"/>
    <tableColumn id="17" xr3:uid="{8F622B16-0FCE-41E0-AAF8-4B89FF8D44F7}" name="Mobiel nummer"/>
    <tableColumn id="18" xr3:uid="{FD39BE3D-8A04-4573-9A36-F625A0516741}" name="Fax"/>
    <tableColumn id="19" xr3:uid="{F8F1AF7A-3084-4CDF-B9D1-88ECFB8D5F63}" name="Website"/>
    <tableColumn id="20" xr3:uid="{4B6DD37C-47C8-482A-9E37-0A2C68CDE199}" name="Btw-nummer v/h contact"/>
    <tableColumn id="21" xr3:uid="{52F77629-0220-4889-8D40-B3728D1CB944}" name="Nationaal identificatienummer"/>
    <tableColumn id="22" xr3:uid="{E39A006A-33D8-4882-85B6-CEC7C5AD62CF}" name="Actief"/>
    <tableColumn id="23" xr3:uid="{01B9A245-6099-4ADB-A551-A7D21940219E}" name="Tags"/>
    <tableColumn id="24" xr3:uid="{25183FAA-9A51-46A1-9AE0-3BB56BA47F33}" name="Prijslijst"/>
    <tableColumn id="25" xr3:uid="{CA2305EA-8CD9-4F59-862B-EB33DDA7F278}" name="Aantal ongefactureerde minuten"/>
    <tableColumn id="26" xr3:uid="{83F9155E-B4C7-447F-97A2-91CE8B9DFB52}" name="Bedrijven"/>
    <tableColumn id="43" xr3:uid="{FA05FB13-EED1-40AE-BD12-DBE6485E8B26}" name="Basisnaam" dataDxfId="12">
      <calculatedColumnFormula>SUBSTITUTE(SUBSTITUTE(SUBSTITUTE(SUBSTITUTE(SUBSTITUTE(SUBSTITUTE(SUBSTITUTE(SUBSTITUTE(SUBSTITUTE(SUBSTITUTE(SUBSTITUTE(SUBSTITUTE(SUBSTITUTE(LOWER(Table13[[#This Row],[Bedrijven]]),".",""),"-","")," bvba",""),"belgië",""),"belgium","")," nv","")," bv",""),"group",""),"groep","")," ", ""),"é","e"),"è","e"),"à","a")</calculatedColumnFormula>
    </tableColumn>
    <tableColumn id="27" xr3:uid="{BB61DD15-2C06-4033-9C1B-FAAEA32C76AD}" name="Afdeling"/>
    <tableColumn id="28" xr3:uid="{C8854861-2B9A-4B02-BC55-A620E181501A}" name="Functie"/>
    <tableColumn id="29" xr3:uid="{035C3D97-EB76-443E-ADA4-0E665F3FE42A}" name="Subfunctie"/>
    <tableColumn id="30" xr3:uid="{9BE103C5-BA17-44F7-9302-D1154E7D71FE}" name="Decision maker"/>
    <tableColumn id="31" xr3:uid="{02E5CE96-2207-469A-98DF-E1FD5CBA86AC}" name="Laatste activiteit" dataDxfId="11"/>
    <tableColumn id="32" xr3:uid="{7762647E-2B50-48F7-8B40-3BD16B16967C}" name="Laatste afspraak"/>
    <tableColumn id="33" xr3:uid="{F0A47D62-D7A7-4A5E-84EC-925CBA6E4D88}" name="Datum toegevoegd" dataDxfId="10"/>
    <tableColumn id="34" xr3:uid="{67D40569-AA21-412D-8206-2D4A7297063F}" name="Laatst aangepast" dataDxfId="9"/>
    <tableColumn id="35" xr3:uid="{B25F6794-1D83-4E95-8073-E530769BEA75}" name="Prepaid resterend"/>
    <tableColumn id="36" xr3:uid="{BDDE990D-2C5E-4C27-9DA8-00189D1C3907}" name="IBAN-rekening nr"/>
    <tableColumn id="37" xr3:uid="{0B20C9DE-FAE5-4AE0-AC38-4F16884F51DB}" name="BIC-code"/>
    <tableColumn id="38" xr3:uid="{46A59275-C01E-4FD6-877B-A7E687BA7A59}" name="Betalingstermijn"/>
    <tableColumn id="39" xr3:uid="{17DF9530-B5F7-4107-AB9A-811B81BD7FCC}" name="Totaal te factureren"/>
    <tableColumn id="40" xr3:uid="{3109C7E9-03EA-4D08-86DB-8CE3E816851A}" name="Extern ID"/>
    <tableColumn id="41" xr3:uid="{97FA0A44-29D1-4D0B-94CE-A74AE885F83C}" name="Uurprijs"/>
    <tableColumn id="42" xr3:uid="{A2656E34-427A-4922-8654-1F0DE651E8A0}" name="Match on name + company" dataDxfId="8">
      <calculatedColumnFormula>_xlfn.XLOOKUP(Table13[[#This Row],[Voornaam]]&amp;Table13[[#This Row],[Achternaam]]&amp;Table13[[#This Row],[Basisnaam]],Table15[ContactenLookup],Table15[E-mail],"",0,1)</calculatedColumnFormula>
    </tableColumn>
    <tableColumn id="44" xr3:uid="{B5CA4742-AA2F-44F8-9451-38B0013527A4}" name="match on Email" dataDxfId="7">
      <calculatedColumnFormula>_xlfn.XLOOKUP(Table13[[#This Row],[E-mailadres]],[1]!Table1[E-mail],[1]!Table1[E-mail],"",0)</calculatedColumnFormula>
    </tableColumn>
    <tableColumn id="45" xr3:uid="{8435894B-258B-44F0-B466-6E7341B44BD5}" name="Match on phone" dataDxfId="6">
      <calculatedColumnFormula>_xlfn.XLOOKUP(Table13[[#This Row],[Telefoon]],[1]!Table1[Telefoonnummer],[1]!Table1[Naam],"",0)</calculatedColumnFormula>
    </tableColumn>
    <tableColumn id="46" xr3:uid="{DC953184-4484-46C5-B070-62ECFA5DDB3D}" name="Matched?" dataDxfId="5">
      <calculatedColumnFormula>IF(Table13[[#This Row],[Match on name + company]]&lt;&gt;"","Bizzy/Hanne",IF(Table13[[#This Row],[match on Email]]&lt;&gt;"","Bizzy/Hanne",""))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5C9E3E-70BA-47C6-A827-F9D1A793C2C9}" name="Table15" displayName="Table15" ref="A1:U860" totalsRowShown="0" headerRowDxfId="24">
  <autoFilter ref="A1:U860" xr:uid="{BB08A7D6-D069-446F-B4C7-1AEDE2693001}"/>
  <sortState xmlns:xlrd2="http://schemas.microsoft.com/office/spreadsheetml/2017/richdata2" ref="A2:U860">
    <sortCondition ref="A1:A860"/>
  </sortState>
  <tableColumns count="21">
    <tableColumn id="22" xr3:uid="{0F3A87B4-41E0-4C88-BAC3-F3124382D527}" name="Source"/>
    <tableColumn id="1" xr3:uid="{3A1ADACE-F07B-439C-8400-ADD8F0666A16}" name="Voornaam"/>
    <tableColumn id="2" xr3:uid="{0CC35E53-7602-4EF7-9805-CB3E2E3D1782}" name="Achternaam"/>
    <tableColumn id="3" xr3:uid="{12262B3A-89EA-47A7-9E4D-1B7ACC9CF272}" name="E-mail"/>
    <tableColumn id="4" xr3:uid="{CF3708BD-6AAA-4A9E-A68C-C2F566EFE604}" name="E-mail geverifieerd"/>
    <tableColumn id="5" xr3:uid="{0D8870C7-1F82-4DF0-9F90-A3236A777765}" name="LinkedIn"/>
    <tableColumn id="6" xr3:uid="{42E6A553-89D1-4AAC-9C9D-346D40E1CAC0}" name="Officiële functies"/>
    <tableColumn id="7" xr3:uid="{EF9168EB-A1B0-48E2-91E9-B39B8209F787}" name="Teamrol"/>
    <tableColumn id="8" xr3:uid="{F5165E22-3345-46E0-8A69-5AB742046009}" name="Senioriteitsniveau"/>
    <tableColumn id="9" xr3:uid="{1EDAC700-72EA-487C-85F3-0F040B7BF8DC}" name="Departement"/>
    <tableColumn id="10" xr3:uid="{B44C5752-E62C-4026-8469-0AE2DD45B9FB}" name="Naam"/>
    <tableColumn id="11" xr3:uid="{659D9A31-F13E-438F-91E4-34972CA5F2EC}" name="basisnaam">
      <calculatedColumnFormula>SUBSTITUTE(SUBSTITUTE(SUBSTITUTE(SUBSTITUTE(SUBSTITUTE(SUBSTITUTE(SUBSTITUTE(SUBSTITUTE(SUBSTITUTE(SUBSTITUTE(SUBSTITUTE(SUBSTITUTE(SUBSTITUTE(LOWER(K2),".",""),"-","")," bvba",""),"belgië",""),"belgium","")," nv","")," bv",""),"group",""),"groep","")," ", ""),"é","e"),"è","e"),"à","a")</calculatedColumnFormula>
    </tableColumn>
    <tableColumn id="12" xr3:uid="{7098F9B2-89CA-43F8-88BF-0C6FB1C14F83}" name="ContactenLookup">
      <calculatedColumnFormula>LOWER(B2&amp;Table15[[#This Row],[Achternaam]]&amp;L2)</calculatedColumnFormula>
    </tableColumn>
    <tableColumn id="13" xr3:uid="{9ADB449C-C3E2-4DE4-82E3-2145B5C4B478}" name="Activiteiten"/>
    <tableColumn id="14" xr3:uid="{2D344364-D26C-4EEB-83B7-C2BC2EDC4655}" name="Bedrijfsnummer"/>
    <tableColumn id="15" xr3:uid="{FA97144C-E725-47F4-A336-99622C315BF0}" name="BTW-nummer"/>
    <tableColumn id="16" xr3:uid="{B7CECE5B-3FF8-4627-A66E-084736EAD770}" name="Website"/>
    <tableColumn id="23" xr3:uid="{D507E357-493D-4354-9506-F53DCF053F93}" name="Website Lookup" dataDxfId="23">
      <calculatedColumnFormula>IFERROR(LEFT(SUBSTITUTE(SUBSTITUTE(Table15[[#This Row],[Website]],"www.",""),"https://",""), FIND(".", SUBSTITUTE(SUBSTITUTE(Table15[[#This Row],[Website]],"www.",""),"https://","")) - 1),"")</calculatedColumnFormula>
    </tableColumn>
    <tableColumn id="18" xr3:uid="{316872F4-1C0B-4400-946A-E5A99DBF8531}" name="Telefoonnummer"/>
    <tableColumn id="19" xr3:uid="{584A3286-45D9-4A87-A53C-9E10361C9795}" name="Telefoon geverifieerd"/>
    <tableColumn id="20" xr3:uid="{43877684-2AD9-4538-871B-C1E1CB6AEA5C}" name="Bizzy UR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A63FC-7D12-4440-81AE-736BDA79FCF4}" name="Table1" displayName="Table1" ref="A1:Y426" totalsRowShown="0" headerRowDxfId="22" headerRowBorderDxfId="21">
  <autoFilter ref="A1:Y426" xr:uid="{19EA63FC-7D12-4440-81AE-736BDA79FCF4}"/>
  <tableColumns count="25">
    <tableColumn id="1" xr3:uid="{D29C3F0A-6257-438D-9688-728FF9DE5A71}" name="Teamleader ID"/>
    <tableColumn id="2" xr3:uid="{4401717D-8F2A-4AE9-A67F-B7707BA482DD}" name="klant =x"/>
    <tableColumn id="3" xr3:uid="{F01131B5-5EA9-4054-AEE1-89501F1DA43D}" name="Tags"/>
    <tableColumn id="4" xr3:uid="{FD4E3754-B39E-42E9-8620-85111110E22D}" name="Naam"/>
    <tableColumn id="20" xr3:uid="{0EF007DA-2F5D-4238-A98A-2FF6E72C90BF}" name="Basisnaam" dataDxfId="20">
      <calculatedColumnFormula>SUBSTITUTE(SUBSTITUTE(SUBSTITUTE(SUBSTITUTE(SUBSTITUTE(SUBSTITUTE(SUBSTITUTE(SUBSTITUTE(SUBSTITUTE(SUBSTITUTE(SUBSTITUTE(SUBSTITUTE(SUBSTITUTE(LOWER(Table1[[#This Row],[Naam]]),".",""),"-","")," bvba",""),"belgië",""),"belgium","")," nv","")," bv",""),"group",""),"groep","")," ", ""),"é","e"),"è","e"),"à","a")</calculatedColumnFormula>
    </tableColumn>
    <tableColumn id="5" xr3:uid="{0F3C63B2-D20E-4F50-986A-1BF5A162FD6C}" name="Straat"/>
    <tableColumn id="6" xr3:uid="{F399BBB6-A441-42DE-BA62-E3640ACAB6B7}" name="Huisnummer"/>
    <tableColumn id="7" xr3:uid="{D3802DF0-5E16-4C27-9799-331FF0500ACF}" name="Postcode"/>
    <tableColumn id="8" xr3:uid="{53CA19F7-DEE1-4B2C-965A-B4628A944FA2}" name="Stad"/>
    <tableColumn id="9" xr3:uid="{AF6CD3C4-AE32-4C9B-8ADE-8897FFED64B8}" name="Land"/>
    <tableColumn id="10" xr3:uid="{B0A5A1CF-F758-41D8-881E-FD225848ED16}" name="Taal"/>
    <tableColumn id="11" xr3:uid="{97A34847-AF90-4054-915D-9B4F76965733}" name="Btw-nummer"/>
    <tableColumn id="12" xr3:uid="{9658C64D-4A89-400D-BC8A-CFF049771578}" name="E-mailadres"/>
    <tableColumn id="13" xr3:uid="{197EEA0A-C25D-4B9A-91E4-D8761C00067F}" name="Website"/>
    <tableColumn id="14" xr3:uid="{83D16F48-016F-4C5C-8709-36335A688497}" name="Bedrijfsvorm"/>
    <tableColumn id="15" xr3:uid="{D0A249EC-D585-4469-B846-A12DBBB35F86}" name="Telefoon"/>
    <tableColumn id="16" xr3:uid="{7C7E57F3-98A3-466D-8D50-3A90CAD5D5F7}" name="Accountmanager"/>
    <tableColumn id="17" xr3:uid="{CF999BAC-871E-4A7D-BCDE-0C0F58931A8F}" name="Commercial lead"/>
    <tableColumn id="18" xr3:uid="{1ED9024C-2627-41CE-95A1-6C8A93E2EC5D}" name="Provincie"/>
    <tableColumn id="19" xr3:uid="{0BB5CE6E-E44B-4F2C-A17D-63A396E89080}" name="Match company name" dataDxfId="0">
      <calculatedColumnFormula>_xlfn.XLOOKUP(Table1[[#This Row],[Basisnaam]],Table2[Basisnaam],Table2[Naam],"",0)</calculatedColumnFormula>
    </tableColumn>
    <tableColumn id="21" xr3:uid="{5F7436B1-8A50-44DB-B589-8548C006CF3B}" name="AdresLookup" dataDxfId="19">
      <calculatedColumnFormula>LOWER(Table1[[#This Row],[Straat]]&amp;Table1[[#This Row],[Huisnummer]]&amp;Table1[[#This Row],[Postcode]])</calculatedColumnFormula>
    </tableColumn>
    <tableColumn id="22" xr3:uid="{5CE5BD1D-415B-41D6-B65B-D3DEDB9A4E09}" name="Match on address" dataDxfId="18">
      <calculatedColumnFormula>_xlfn.XLOOKUP(Table1[[#This Row],[AdresLookup]],[1]Bedrijven!$R$2:$R$541,[1]Bedrijven!$B$2:$B$541,"",0)</calculatedColumnFormula>
    </tableColumn>
    <tableColumn id="23" xr3:uid="{FDF0CCE3-7278-4F3E-A063-9A9C71DAF4AD}" name="Website Lookup" dataDxfId="17">
      <calculatedColumnFormula>IFERROR(LEFT(SUBSTITUTE(SUBSTITUTE(Table1[[#This Row],[Website]],"www.",""),"https://",""), FIND(".", SUBSTITUTE(SUBSTITUTE(Table1[[#This Row],[Website]],"www.",""),"https://","")) - 1),"")</calculatedColumnFormula>
    </tableColumn>
    <tableColumn id="24" xr3:uid="{0B767516-9428-4A0E-A931-10EAD68D5A7F}" name="Match on Website" dataDxfId="16">
      <calculatedColumnFormula>_xlfn.XLOOKUP(Table1[[#This Row],[Website Lookup]],[1]!Table2[WebsiteLookup],[1]!Table2[Naam],"",0)</calculatedColumnFormula>
    </tableColumn>
    <tableColumn id="25" xr3:uid="{98416E3F-C359-4D6E-94EC-344079F2BC67}" name="Match Bizzy" dataDxfId="15">
      <calculatedColumnFormula>IF(Table1[[#This Row],[Match company name]]&lt;&gt;"",Table1[[#This Row],[Match company name]],IF(Table1[[#This Row],[Match on address]]&lt;&gt;"",Table1[[#This Row],[Match on address]],Table1[[#This Row],[Match on Website]]))</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9FCE51-FE0C-4ECE-8B40-78DCC489F414}" name="Table2" displayName="Table2" ref="A1:Z844" totalsRowShown="0" headerRowDxfId="4">
  <autoFilter ref="A1:Z844" xr:uid="{6FDF2D46-8A8D-47B5-8CBC-9F80D12A47D3}"/>
  <tableColumns count="26">
    <tableColumn id="29" xr3:uid="{4DD6F336-EAC1-4D00-AF37-9D3B0A7F4BC5}" name="Source"/>
    <tableColumn id="1" xr3:uid="{864EAA0F-87BB-4CFA-AA86-21E7F3DF30A0}" name="Naam"/>
    <tableColumn id="25" xr3:uid="{328E4FA7-A53E-489D-B5FE-DD39A08DDDCC}" name="Basisnaam">
      <calculatedColumnFormula>SUBSTITUTE(SUBSTITUTE(SUBSTITUTE(SUBSTITUTE(SUBSTITUTE(SUBSTITUTE(SUBSTITUTE(SUBSTITUTE(SUBSTITUTE(SUBSTITUTE(SUBSTITUTE(SUBSTITUTE(SUBSTITUTE(LOWER(Table2[[#This Row],[Naam]]),".",""),"-","")," bvba",""),"belgië",""),"belgium","")," nv","")," bv",""),"group",""),"groep","")," ", ""),"é","e"),"è","e"),"à","a")</calculatedColumnFormula>
    </tableColumn>
    <tableColumn id="2" xr3:uid="{3E574481-E5C5-4214-83D7-CC6C3E1B9143}" name="Bedrijfsnummer"/>
    <tableColumn id="3" xr3:uid="{DDE8D712-4CD0-4B06-AAF5-BC4F3C003853}" name="BTW-nummer"/>
    <tableColumn id="4" xr3:uid="{1B1ACDEC-661F-4B3D-93BB-562CD772F913}" name="E-mail"/>
    <tableColumn id="5" xr3:uid="{031B4832-2B3D-4787-9534-81EF2FA1A532}" name="E-mail geverifieerd"/>
    <tableColumn id="6" xr3:uid="{D09F2025-D1EE-4304-8A7F-02B5C9B64303}" name="Telefoonnummer"/>
    <tableColumn id="7" xr3:uid="{5E38F620-F575-43B5-BE0D-997B52EFB836}" name="Telefoon geverifieerd"/>
    <tableColumn id="8" xr3:uid="{05E89289-4606-4A0F-BD9A-E12F544D56F8}" name="Website"/>
    <tableColumn id="31" xr3:uid="{FF9D8DE6-2357-4814-AF8C-22D44E56F7A0}" name="WebsiteLookup" dataDxfId="3">
      <calculatedColumnFormula>IFERROR(LEFT(SUBSTITUTE(SUBSTITUTE(Table2[[#This Row],[Website]],"www.",""),"https://",""), FIND(".", SUBSTITUTE(SUBSTITUTE(Table2[[#This Row],[Website]],"www.",""),"https://","")) - 1),"")</calculatedColumnFormula>
    </tableColumn>
    <tableColumn id="9" xr3:uid="{F5541343-5204-4F66-8D5B-3E5BA5DF26D9}" name="Beschrijving"/>
    <tableColumn id="10" xr3:uid="{91392A82-C0F4-40D0-95D9-CDA57F65D914}" name="Stad"/>
    <tableColumn id="11" xr3:uid="{727FEDB4-821F-44FB-9B6E-D658ADD58A14}" name="Postcode"/>
    <tableColumn id="12" xr3:uid="{4E838DDD-6326-47F7-9940-1210807165A8}" name="Amount of vacancies"/>
    <tableColumn id="13" xr3:uid="{199FDBED-2ECF-4C2F-8EE1-3A1B9EB59E6B}" name="Bedienden"/>
    <tableColumn id="14" xr3:uid="{7ABAE46D-D1F6-4AA0-A75E-EAABFBCE5FFE}" name="Adres"/>
    <tableColumn id="30" xr3:uid="{524CE8FA-1AC6-447A-A93E-BFB91D45234C}" name="AdresLookup" dataDxfId="2">
      <calculatedColumnFormula>LOWER(Table2[[#This Row],[Straat]]&amp;Table2[[#This Row],[Huisnummer]]&amp;Table2[[#This Row],[Postcode]])</calculatedColumnFormula>
    </tableColumn>
    <tableColumn id="15" xr3:uid="{8A64A58B-8D41-43C9-AAC4-D491AE3715AA}" name="Land"/>
    <tableColumn id="16" xr3:uid="{61A2D88D-C2DC-4039-88F2-938BAB7E52BF}" name="Provincie"/>
    <tableColumn id="17" xr3:uid="{F26EF38B-7581-441D-AE62-B534EBB41BB3}" name="Straat"/>
    <tableColumn id="18" xr3:uid="{504103A6-716D-4B2D-8C34-F37C694E1C0E}" name="Huisnummer"/>
    <tableColumn id="19" xr3:uid="{1E6E5462-01B2-48B0-BF1D-EE2022D1C849}" name="Activiteiten"/>
    <tableColumn id="20" xr3:uid="{DE32A5A9-3B7C-4719-9CC4-3242C2B217D8}" name="Geschat aantal werknemers"/>
    <tableColumn id="21" xr3:uid="{9535A789-35C6-4E8B-960F-F9B3C7150D5B}" name="Geschatte omzet"/>
    <tableColumn id="24" xr3:uid="{6CB68F69-2AF7-4CE3-92FB-2602E833860C}" name="In Contact list?">
      <calculatedColumnFormula>_xlfn.XLOOKUP(Table2[[#This Row],[Bedrijfsnummer]],[1]Contacten!$O$2:$O$921,[1]Contacten!$H$2:$H$921,"Not Found",0)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B54CFD-8019-44F4-BC7D-C1638AD0C557}" name="Table5" displayName="Table5" ref="A1:H3065" totalsRowShown="0">
  <autoFilter ref="A1:H3065" xr:uid="{74B54CFD-8019-44F4-BC7D-C1638AD0C557}"/>
  <tableColumns count="8">
    <tableColumn id="1" xr3:uid="{17C34121-6150-4B24-9FB7-8CABB1DF4FD2}" name="First Name"/>
    <tableColumn id="2" xr3:uid="{D2886666-6EB8-4A1F-A63D-3B058F86B4D6}" name="Last Name"/>
    <tableColumn id="3" xr3:uid="{D05CAABF-9EDF-428F-BC83-14B2DC0DAA08}" name="URL"/>
    <tableColumn id="4" xr3:uid="{782882EB-0A34-468D-8C37-A3EC9F3ECEAB}" name="Email Address"/>
    <tableColumn id="5" xr3:uid="{D72356E3-C47F-4C51-A1C2-2FCA9CC7BACD}" name="Company"/>
    <tableColumn id="8" xr3:uid="{8D9230E8-3F0F-4779-98D0-120D96982EFB}" name="Basisnaam"/>
    <tableColumn id="6" xr3:uid="{E9BD0BE6-A68B-474C-9A63-D27CF550352E}" name="Position"/>
    <tableColumn id="7" xr3:uid="{1F0E6FA3-F230-47E0-89F4-E9D292536FEE}" name="Connected On"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pp.bizzy.org/BE/0436207.911?utm_source=export&amp;utm_medium=lists_xlsx" TargetMode="External"/><Relationship Id="rId671" Type="http://schemas.openxmlformats.org/officeDocument/2006/relationships/hyperlink" Target="https://www.materialise.com/" TargetMode="External"/><Relationship Id="rId769" Type="http://schemas.openxmlformats.org/officeDocument/2006/relationships/hyperlink" Target="https://ey.com/" TargetMode="External"/><Relationship Id="rId976" Type="http://schemas.openxmlformats.org/officeDocument/2006/relationships/hyperlink" Target="https://be.linkedin.com/in/jessica-lambrecht-25a821137" TargetMode="External"/><Relationship Id="rId21" Type="http://schemas.openxmlformats.org/officeDocument/2006/relationships/hyperlink" Target="https://app.bizzy.org/BE/0729849.576?utm_source=export&amp;utm_medium=lists_xlsx" TargetMode="External"/><Relationship Id="rId324" Type="http://schemas.openxmlformats.org/officeDocument/2006/relationships/hyperlink" Target="https://app.bizzy.org/BE/0467222.076?utm_source=export&amp;utm_medium=lists_xlsx" TargetMode="External"/><Relationship Id="rId531" Type="http://schemas.openxmlformats.org/officeDocument/2006/relationships/hyperlink" Target="https://app.bizzy.org/BE/0462152.837?utm_source=export&amp;utm_medium=lists_xlsx" TargetMode="External"/><Relationship Id="rId629" Type="http://schemas.openxmlformats.org/officeDocument/2006/relationships/hyperlink" Target="https://be.linkedin.com/in/dieter-moens-09973a2b" TargetMode="External"/><Relationship Id="rId170" Type="http://schemas.openxmlformats.org/officeDocument/2006/relationships/hyperlink" Target="https://www.krinkels.be/" TargetMode="External"/><Relationship Id="rId836" Type="http://schemas.openxmlformats.org/officeDocument/2006/relationships/hyperlink" Target="https://be.linkedin.com/in/frank-janssens-9586b79" TargetMode="External"/><Relationship Id="rId268" Type="http://schemas.openxmlformats.org/officeDocument/2006/relationships/hyperlink" Target="https://be.linkedin.com/in/moon-vanneste" TargetMode="External"/><Relationship Id="rId475" Type="http://schemas.openxmlformats.org/officeDocument/2006/relationships/hyperlink" Target="https://be.linkedin.com/in/stefaan-lybaert-91510b88" TargetMode="External"/><Relationship Id="rId682" Type="http://schemas.openxmlformats.org/officeDocument/2006/relationships/hyperlink" Target="https://app.bizzy.org/BE/0434839.320?utm_source=export&amp;utm_medium=lists_xlsx" TargetMode="External"/><Relationship Id="rId903" Type="http://schemas.openxmlformats.org/officeDocument/2006/relationships/hyperlink" Target="https://app.bizzy.org/BE/0466878.816?utm_source=export&amp;utm_medium=lists_xlsx" TargetMode="External"/><Relationship Id="rId32" Type="http://schemas.openxmlformats.org/officeDocument/2006/relationships/hyperlink" Target="https://rexel.be/" TargetMode="External"/><Relationship Id="rId128" Type="http://schemas.openxmlformats.org/officeDocument/2006/relationships/hyperlink" Target="https://www.atsgroep.be/" TargetMode="External"/><Relationship Id="rId335" Type="http://schemas.openxmlformats.org/officeDocument/2006/relationships/hyperlink" Target="http://www.aon.be/" TargetMode="External"/><Relationship Id="rId542" Type="http://schemas.openxmlformats.org/officeDocument/2006/relationships/hyperlink" Target="https://www.clubbrugge.be/" TargetMode="External"/><Relationship Id="rId987" Type="http://schemas.openxmlformats.org/officeDocument/2006/relationships/table" Target="../tables/table2.xml"/><Relationship Id="rId181" Type="http://schemas.openxmlformats.org/officeDocument/2006/relationships/hyperlink" Target="https://be.linkedin.com/in/kurt-de-ridder-72150a14" TargetMode="External"/><Relationship Id="rId402" Type="http://schemas.openxmlformats.org/officeDocument/2006/relationships/hyperlink" Target="https://app.bizzy.org/BE/0424307.791?utm_source=export&amp;utm_medium=lists_xlsx" TargetMode="External"/><Relationship Id="rId847" Type="http://schemas.openxmlformats.org/officeDocument/2006/relationships/hyperlink" Target="https://www.pauliggroup.com/" TargetMode="External"/><Relationship Id="rId279" Type="http://schemas.openxmlformats.org/officeDocument/2006/relationships/hyperlink" Target="https://app.bizzy.org/BE/0419146.797?utm_source=export&amp;utm_medium=lists_xlsx" TargetMode="External"/><Relationship Id="rId486" Type="http://schemas.openxmlformats.org/officeDocument/2006/relationships/hyperlink" Target="https://app.bizzy.org/BE/0434278.896?utm_source=export&amp;utm_medium=lists_xlsx" TargetMode="External"/><Relationship Id="rId693" Type="http://schemas.openxmlformats.org/officeDocument/2006/relationships/hyperlink" Target="https://be.linkedin.com/in/ivy-yvette-de-smedt-39b762145" TargetMode="External"/><Relationship Id="rId707" Type="http://schemas.openxmlformats.org/officeDocument/2006/relationships/hyperlink" Target="https://griffithfoods.com/" TargetMode="External"/><Relationship Id="rId914" Type="http://schemas.openxmlformats.org/officeDocument/2006/relationships/hyperlink" Target="https://be.linkedin.com/in/steven-cavens-47305233" TargetMode="External"/><Relationship Id="rId43" Type="http://schemas.openxmlformats.org/officeDocument/2006/relationships/hyperlink" Target="https://be.linkedin.com/in/philip-depondt-620691ab" TargetMode="External"/><Relationship Id="rId139" Type="http://schemas.openxmlformats.org/officeDocument/2006/relationships/hyperlink" Target="https://be.linkedin.com/in/jan-lembrechts-5990485" TargetMode="External"/><Relationship Id="rId346" Type="http://schemas.openxmlformats.org/officeDocument/2006/relationships/hyperlink" Target="https://be.linkedin.com/in/veerle-de-smet-11681093" TargetMode="External"/><Relationship Id="rId553" Type="http://schemas.openxmlformats.org/officeDocument/2006/relationships/hyperlink" Target="https://be.linkedin.com/in/andy-cardon-8b57a89" TargetMode="External"/><Relationship Id="rId760" Type="http://schemas.openxmlformats.org/officeDocument/2006/relationships/hyperlink" Target="https://www.jnj.com/" TargetMode="External"/><Relationship Id="rId192" Type="http://schemas.openxmlformats.org/officeDocument/2006/relationships/hyperlink" Target="https://app.bizzy.org/BE/0432549.427?utm_source=export&amp;utm_medium=lists_xlsx" TargetMode="External"/><Relationship Id="rId206" Type="http://schemas.openxmlformats.org/officeDocument/2006/relationships/hyperlink" Target="https://unilin.com/" TargetMode="External"/><Relationship Id="rId413" Type="http://schemas.openxmlformats.org/officeDocument/2006/relationships/hyperlink" Target="https://water-link.be/" TargetMode="External"/><Relationship Id="rId858" Type="http://schemas.openxmlformats.org/officeDocument/2006/relationships/hyperlink" Target="https://app.bizzy.org/BE/0448850.870?utm_source=export&amp;utm_medium=lists_xlsx" TargetMode="External"/><Relationship Id="rId497" Type="http://schemas.openxmlformats.org/officeDocument/2006/relationships/hyperlink" Target="https://www.compass-group.be/" TargetMode="External"/><Relationship Id="rId620" Type="http://schemas.openxmlformats.org/officeDocument/2006/relationships/hyperlink" Target="https://www.otainsight.com/" TargetMode="External"/><Relationship Id="rId718" Type="http://schemas.openxmlformats.org/officeDocument/2006/relationships/hyperlink" Target="https://app.bizzy.org/BE/0860548.465?utm_source=export&amp;utm_medium=lists_xlsx" TargetMode="External"/><Relationship Id="rId925" Type="http://schemas.openxmlformats.org/officeDocument/2006/relationships/hyperlink" Target="https://accentjobs.be/" TargetMode="External"/><Relationship Id="rId357" Type="http://schemas.openxmlformats.org/officeDocument/2006/relationships/hyperlink" Target="https://app.bizzy.org/BE/0436442.095?utm_source=export&amp;utm_medium=lists_xlsx" TargetMode="External"/><Relationship Id="rId54" Type="http://schemas.openxmlformats.org/officeDocument/2006/relationships/hyperlink" Target="https://app.bizzy.org/BE/0443336.223?utm_source=export&amp;utm_medium=lists_xlsx" TargetMode="External"/><Relationship Id="rId217" Type="http://schemas.openxmlformats.org/officeDocument/2006/relationships/hyperlink" Target="https://be.linkedin.com/in/bjornslegers" TargetMode="External"/><Relationship Id="rId564" Type="http://schemas.openxmlformats.org/officeDocument/2006/relationships/hyperlink" Target="https://app.bizzy.org/BE/0888947.788?utm_source=export&amp;utm_medium=lists_xlsx" TargetMode="External"/><Relationship Id="rId771" Type="http://schemas.openxmlformats.org/officeDocument/2006/relationships/hyperlink" Target="https://app.bizzy.org/BE/0446334.711?utm_source=export&amp;utm_medium=lists_xlsx" TargetMode="External"/><Relationship Id="rId869" Type="http://schemas.openxmlformats.org/officeDocument/2006/relationships/hyperlink" Target="https://be.linkedin.com/in/joan-rolland-315b156" TargetMode="External"/><Relationship Id="rId424" Type="http://schemas.openxmlformats.org/officeDocument/2006/relationships/hyperlink" Target="https://be.linkedin.com/in/nathalie-grotard-73985913" TargetMode="External"/><Relationship Id="rId631" Type="http://schemas.openxmlformats.org/officeDocument/2006/relationships/hyperlink" Target="https://app.bizzy.org/BE/0443676.020?utm_source=export&amp;utm_medium=lists_xlsx" TargetMode="External"/><Relationship Id="rId729" Type="http://schemas.openxmlformats.org/officeDocument/2006/relationships/hyperlink" Target="https://be.linkedin.com/in/leen-witdouck-1a98069" TargetMode="External"/><Relationship Id="rId270" Type="http://schemas.openxmlformats.org/officeDocument/2006/relationships/hyperlink" Target="https://app.bizzy.org/BE/0477511.994?utm_source=export&amp;utm_medium=lists_xlsx" TargetMode="External"/><Relationship Id="rId936" Type="http://schemas.openxmlformats.org/officeDocument/2006/relationships/hyperlink" Target="https://app.bizzy.org/BE/0413166.055?utm_source=export&amp;utm_medium=lists_xlsx" TargetMode="External"/><Relationship Id="rId65" Type="http://schemas.openxmlformats.org/officeDocument/2006/relationships/hyperlink" Target="https://www.nestle.be/" TargetMode="External"/><Relationship Id="rId130" Type="http://schemas.openxmlformats.org/officeDocument/2006/relationships/hyperlink" Target="https://be.linkedin.com/in/juliebeyens" TargetMode="External"/><Relationship Id="rId368" Type="http://schemas.openxmlformats.org/officeDocument/2006/relationships/hyperlink" Target="https://www.biobestgroup.com/" TargetMode="External"/><Relationship Id="rId575" Type="http://schemas.openxmlformats.org/officeDocument/2006/relationships/hyperlink" Target="https://carrefour.be/" TargetMode="External"/><Relationship Id="rId782" Type="http://schemas.openxmlformats.org/officeDocument/2006/relationships/hyperlink" Target="https://be.linkedin.com/in/sandra-boel-43b2449" TargetMode="External"/><Relationship Id="rId228" Type="http://schemas.openxmlformats.org/officeDocument/2006/relationships/hyperlink" Target="https://app.bizzy.org/BE/0404529.392?utm_source=export&amp;utm_medium=lists_xlsx" TargetMode="External"/><Relationship Id="rId435" Type="http://schemas.openxmlformats.org/officeDocument/2006/relationships/hyperlink" Target="https://app.bizzy.org/BE/0404968.268?utm_source=export&amp;utm_medium=lists_xlsx" TargetMode="External"/><Relationship Id="rId642" Type="http://schemas.openxmlformats.org/officeDocument/2006/relationships/hyperlink" Target="https://be.linkedin.com/in/elkedebruyn" TargetMode="External"/><Relationship Id="rId281" Type="http://schemas.openxmlformats.org/officeDocument/2006/relationships/hyperlink" Target="https://www.corilus.be/" TargetMode="External"/><Relationship Id="rId502" Type="http://schemas.openxmlformats.org/officeDocument/2006/relationships/hyperlink" Target="https://be.linkedin.com/in/debravandenbleeken" TargetMode="External"/><Relationship Id="rId947" Type="http://schemas.openxmlformats.org/officeDocument/2006/relationships/hyperlink" Target="https://be.linkedin.com/in/marleen-broux-09185340" TargetMode="External"/><Relationship Id="rId76" Type="http://schemas.openxmlformats.org/officeDocument/2006/relationships/hyperlink" Target="https://be.linkedin.com/in/emilie-lorenzini-64019321" TargetMode="External"/><Relationship Id="rId141" Type="http://schemas.openxmlformats.org/officeDocument/2006/relationships/hyperlink" Target="https://app.bizzy.org/BE/0876061.339?utm_source=export&amp;utm_medium=lists_xlsx" TargetMode="External"/><Relationship Id="rId379" Type="http://schemas.openxmlformats.org/officeDocument/2006/relationships/hyperlink" Target="https://be.linkedin.com/in/ingebauwens" TargetMode="External"/><Relationship Id="rId586" Type="http://schemas.openxmlformats.org/officeDocument/2006/relationships/hyperlink" Target="https://be.linkedin.com/in/alexandra-van-loo-bbb3b0173" TargetMode="External"/><Relationship Id="rId793" Type="http://schemas.openxmlformats.org/officeDocument/2006/relationships/hyperlink" Target="http://www.lolaliza.com/" TargetMode="External"/><Relationship Id="rId807" Type="http://schemas.openxmlformats.org/officeDocument/2006/relationships/hyperlink" Target="https://app.bizzy.org/BE/0437476.235?utm_source=export&amp;utm_medium=lists_xlsx" TargetMode="External"/><Relationship Id="rId7" Type="http://schemas.openxmlformats.org/officeDocument/2006/relationships/hyperlink" Target="https://be.linkedin.com/in/sofie-nolmans-89743512" TargetMode="External"/><Relationship Id="rId239" Type="http://schemas.openxmlformats.org/officeDocument/2006/relationships/hyperlink" Target="https://www.hansanders.be/" TargetMode="External"/><Relationship Id="rId446" Type="http://schemas.openxmlformats.org/officeDocument/2006/relationships/hyperlink" Target="https://www.glpg.com/" TargetMode="External"/><Relationship Id="rId653" Type="http://schemas.openxmlformats.org/officeDocument/2006/relationships/hyperlink" Target="https://www.kaneka.be/" TargetMode="External"/><Relationship Id="rId292" Type="http://schemas.openxmlformats.org/officeDocument/2006/relationships/hyperlink" Target="https://be.linkedin.com/in/zo&#233;-cohn-5b5a2199" TargetMode="External"/><Relationship Id="rId306" Type="http://schemas.openxmlformats.org/officeDocument/2006/relationships/hyperlink" Target="https://app.bizzy.org/BE/0407231.239?utm_source=export&amp;utm_medium=lists_xlsx" TargetMode="External"/><Relationship Id="rId860" Type="http://schemas.openxmlformats.org/officeDocument/2006/relationships/hyperlink" Target="https://be.linkedin.com/in/gerd-franssens-b421105" TargetMode="External"/><Relationship Id="rId958" Type="http://schemas.openxmlformats.org/officeDocument/2006/relationships/hyperlink" Target="https://www.centerparcs.be/" TargetMode="External"/><Relationship Id="rId87" Type="http://schemas.openxmlformats.org/officeDocument/2006/relationships/hyperlink" Target="https://app.bizzy.org/BE/0422191.708?utm_source=export&amp;utm_medium=lists_xlsx" TargetMode="External"/><Relationship Id="rId513" Type="http://schemas.openxmlformats.org/officeDocument/2006/relationships/hyperlink" Target="https://app.bizzy.org/BE/0432980.383?utm_source=export&amp;utm_medium=lists_xlsx" TargetMode="External"/><Relationship Id="rId597" Type="http://schemas.openxmlformats.org/officeDocument/2006/relationships/hyperlink" Target="https://app.bizzy.org/BE/0403837.823?utm_source=export&amp;utm_medium=lists_xlsx" TargetMode="External"/><Relationship Id="rId720" Type="http://schemas.openxmlformats.org/officeDocument/2006/relationships/hyperlink" Target="https://be.linkedin.com/in/goedele-vinken-79b179124" TargetMode="External"/><Relationship Id="rId818" Type="http://schemas.openxmlformats.org/officeDocument/2006/relationships/hyperlink" Target="https://be.linkedin.com/in/an-lissens-17702ba" TargetMode="External"/><Relationship Id="rId152" Type="http://schemas.openxmlformats.org/officeDocument/2006/relationships/hyperlink" Target="https://www.brico.be/" TargetMode="External"/><Relationship Id="rId457" Type="http://schemas.openxmlformats.org/officeDocument/2006/relationships/hyperlink" Target="https://be.linkedin.com/in/chris-bourgois-1809487" TargetMode="External"/><Relationship Id="rId664" Type="http://schemas.openxmlformats.org/officeDocument/2006/relationships/hyperlink" Target="https://app.bizzy.org/BE/0402052.330?utm_source=export&amp;utm_medium=lists_xlsx" TargetMode="External"/><Relationship Id="rId871" Type="http://schemas.openxmlformats.org/officeDocument/2006/relationships/hyperlink" Target="https://greenyard.group/" TargetMode="External"/><Relationship Id="rId969" Type="http://schemas.openxmlformats.org/officeDocument/2006/relationships/hyperlink" Target="https://www.dhl.be/" TargetMode="External"/><Relationship Id="rId14" Type="http://schemas.openxmlformats.org/officeDocument/2006/relationships/hyperlink" Target="https://agristo.com/" TargetMode="External"/><Relationship Id="rId317" Type="http://schemas.openxmlformats.org/officeDocument/2006/relationships/hyperlink" Target="https://www.microsoft.com/" TargetMode="External"/><Relationship Id="rId524" Type="http://schemas.openxmlformats.org/officeDocument/2006/relationships/hyperlink" Target="https://www.konings.be/" TargetMode="External"/><Relationship Id="rId731" Type="http://schemas.openxmlformats.org/officeDocument/2006/relationships/hyperlink" Target="https://www.cegeka.com/" TargetMode="External"/><Relationship Id="rId98" Type="http://schemas.openxmlformats.org/officeDocument/2006/relationships/hyperlink" Target="https://vab.be/" TargetMode="External"/><Relationship Id="rId163" Type="http://schemas.openxmlformats.org/officeDocument/2006/relationships/hyperlink" Target="https://be.linkedin.com/in/ann-verguts-63a889114" TargetMode="External"/><Relationship Id="rId370" Type="http://schemas.openxmlformats.org/officeDocument/2006/relationships/hyperlink" Target="https://be.linkedin.com/in/an-marischal-b021105a" TargetMode="External"/><Relationship Id="rId829" Type="http://schemas.openxmlformats.org/officeDocument/2006/relationships/hyperlink" Target="https://daf.com/" TargetMode="External"/><Relationship Id="rId230" Type="http://schemas.openxmlformats.org/officeDocument/2006/relationships/hyperlink" Target="https://www.cipalschaubroeck.be/" TargetMode="External"/><Relationship Id="rId468" Type="http://schemas.openxmlformats.org/officeDocument/2006/relationships/hyperlink" Target="https://app.bizzy.org/BE/0407184.521?utm_source=export&amp;utm_medium=lists_xlsx" TargetMode="External"/><Relationship Id="rId675" Type="http://schemas.openxmlformats.org/officeDocument/2006/relationships/hyperlink" Target="https://be.linkedin.com/in/goedele-vinken-79b179124" TargetMode="External"/><Relationship Id="rId882" Type="http://schemas.openxmlformats.org/officeDocument/2006/relationships/hyperlink" Target="https://app.bizzy.org/BE/0429388.316?utm_source=export&amp;utm_medium=lists_xlsx" TargetMode="External"/><Relationship Id="rId25" Type="http://schemas.openxmlformats.org/officeDocument/2006/relationships/hyperlink" Target="https://be.linkedin.com/in/viviane-mertens-b01721252" TargetMode="External"/><Relationship Id="rId328" Type="http://schemas.openxmlformats.org/officeDocument/2006/relationships/hyperlink" Target="https://be.linkedin.com/in/anne-vanweddingen-5aa44314" TargetMode="External"/><Relationship Id="rId535" Type="http://schemas.openxmlformats.org/officeDocument/2006/relationships/hyperlink" Target="https://be.linkedin.com/in/michelle-daenen-54179460" TargetMode="External"/><Relationship Id="rId742" Type="http://schemas.openxmlformats.org/officeDocument/2006/relationships/hyperlink" Target="https://app.bizzy.org/BE/0419457.296?utm_source=export&amp;utm_medium=lists_xlsx" TargetMode="External"/><Relationship Id="rId174" Type="http://schemas.openxmlformats.org/officeDocument/2006/relationships/hyperlink" Target="https://app.bizzy.org/BE/0409862.612?utm_source=export&amp;utm_medium=lists_xlsx" TargetMode="External"/><Relationship Id="rId381" Type="http://schemas.openxmlformats.org/officeDocument/2006/relationships/hyperlink" Target="https://app.bizzy.org/BE/0428096.632?utm_source=export&amp;utm_medium=lists_xlsx" TargetMode="External"/><Relationship Id="rId602" Type="http://schemas.openxmlformats.org/officeDocument/2006/relationships/hyperlink" Target="https://nippon-shokubai-europe-nv.jobsite.hr/" TargetMode="External"/><Relationship Id="rId241" Type="http://schemas.openxmlformats.org/officeDocument/2006/relationships/hyperlink" Target="https://be.linkedin.com/in/jolien-fierens-3aa421168" TargetMode="External"/><Relationship Id="rId479" Type="http://schemas.openxmlformats.org/officeDocument/2006/relationships/hyperlink" Target="https://www.delaware.pro/" TargetMode="External"/><Relationship Id="rId686" Type="http://schemas.openxmlformats.org/officeDocument/2006/relationships/hyperlink" Target="http://www.connectgroup-ir.com/" TargetMode="External"/><Relationship Id="rId893" Type="http://schemas.openxmlformats.org/officeDocument/2006/relationships/hyperlink" Target="https://be.linkedin.com/in/steven-muylaert-375a075" TargetMode="External"/><Relationship Id="rId907" Type="http://schemas.openxmlformats.org/officeDocument/2006/relationships/hyperlink" Target="https://www.lotusbakeries.com/" TargetMode="External"/><Relationship Id="rId36" Type="http://schemas.openxmlformats.org/officeDocument/2006/relationships/hyperlink" Target="https://app.bizzy.org/BE/0454443.614?utm_source=export&amp;utm_medium=lists_xlsx" TargetMode="External"/><Relationship Id="rId339" Type="http://schemas.openxmlformats.org/officeDocument/2006/relationships/hyperlink" Target="https://app.bizzy.org/BE/0417331.909?utm_source=export&amp;utm_medium=lists_xlsx" TargetMode="External"/><Relationship Id="rId546" Type="http://schemas.openxmlformats.org/officeDocument/2006/relationships/hyperlink" Target="https://app.bizzy.org/BE/0403003.524?utm_source=export&amp;utm_medium=lists_xlsx" TargetMode="External"/><Relationship Id="rId753" Type="http://schemas.openxmlformats.org/officeDocument/2006/relationships/hyperlink" Target="https://app.bizzy.org/BE/0408479.965?utm_source=export&amp;utm_medium=lists_xlsx" TargetMode="External"/><Relationship Id="rId101" Type="http://schemas.openxmlformats.org/officeDocument/2006/relationships/hyperlink" Target="https://se.com/" TargetMode="External"/><Relationship Id="rId185" Type="http://schemas.openxmlformats.org/officeDocument/2006/relationships/hyperlink" Target="https://www.scioteq.com/" TargetMode="External"/><Relationship Id="rId406" Type="http://schemas.openxmlformats.org/officeDocument/2006/relationships/hyperlink" Target="https://be.linkedin.com/in/charlottecaron/en" TargetMode="External"/><Relationship Id="rId960" Type="http://schemas.openxmlformats.org/officeDocument/2006/relationships/hyperlink" Target="https://app.bizzy.org/BE/0400837.058?utm_source=export&amp;utm_medium=lists_xlsx" TargetMode="External"/><Relationship Id="rId392" Type="http://schemas.openxmlformats.org/officeDocument/2006/relationships/hyperlink" Target="https://premiumsoundsolutions.com/" TargetMode="External"/><Relationship Id="rId613" Type="http://schemas.openxmlformats.org/officeDocument/2006/relationships/hyperlink" Target="https://be.linkedin.com/in/martine-uytterhoeven-3824728" TargetMode="External"/><Relationship Id="rId697" Type="http://schemas.openxmlformats.org/officeDocument/2006/relationships/hyperlink" Target="https://app.bizzy.org/BE/0415997.465?utm_source=export&amp;utm_medium=lists_xlsx" TargetMode="External"/><Relationship Id="rId820" Type="http://schemas.openxmlformats.org/officeDocument/2006/relationships/hyperlink" Target="https://pwc.com/" TargetMode="External"/><Relationship Id="rId918" Type="http://schemas.openxmlformats.org/officeDocument/2006/relationships/hyperlink" Target="https://app.bizzy.org/BE/0538668.417?utm_source=export&amp;utm_medium=lists_xlsx" TargetMode="External"/><Relationship Id="rId252" Type="http://schemas.openxmlformats.org/officeDocument/2006/relationships/hyperlink" Target="https://app.bizzy.org/BE/0402916.521?utm_source=export&amp;utm_medium=lists_xlsx" TargetMode="External"/><Relationship Id="rId47" Type="http://schemas.openxmlformats.org/officeDocument/2006/relationships/hyperlink" Target="https://www.manuchar.com/" TargetMode="External"/><Relationship Id="rId112" Type="http://schemas.openxmlformats.org/officeDocument/2006/relationships/hyperlink" Target="https://be.linkedin.com/in/danny-vandekerckhove-6956108" TargetMode="External"/><Relationship Id="rId557" Type="http://schemas.openxmlformats.org/officeDocument/2006/relationships/hyperlink" Target="https://www.cheops.com/" TargetMode="External"/><Relationship Id="rId764" Type="http://schemas.openxmlformats.org/officeDocument/2006/relationships/hyperlink" Target="https://be.linkedin.com/in/evelien-de-deken-b14161185" TargetMode="External"/><Relationship Id="rId971" Type="http://schemas.openxmlformats.org/officeDocument/2006/relationships/hyperlink" Target="https://www.dhlexpress.be/" TargetMode="External"/><Relationship Id="rId196" Type="http://schemas.openxmlformats.org/officeDocument/2006/relationships/hyperlink" Target="https://be.linkedin.com/in/karine-parent-aa58b223" TargetMode="External"/><Relationship Id="rId417" Type="http://schemas.openxmlformats.org/officeDocument/2006/relationships/hyperlink" Target="https://app.bizzy.org/BE/0416375.270?utm_source=export&amp;utm_medium=lists_xlsx" TargetMode="External"/><Relationship Id="rId624" Type="http://schemas.openxmlformats.org/officeDocument/2006/relationships/hyperlink" Target="https://www.pfizer.be/" TargetMode="External"/><Relationship Id="rId831" Type="http://schemas.openxmlformats.org/officeDocument/2006/relationships/hyperlink" Target="https://app.bizzy.org/BE/0405414.072?utm_source=export&amp;utm_medium=lists_xlsx" TargetMode="External"/><Relationship Id="rId263" Type="http://schemas.openxmlformats.org/officeDocument/2006/relationships/hyperlink" Target="https://dentius.be/" TargetMode="External"/><Relationship Id="rId470" Type="http://schemas.openxmlformats.org/officeDocument/2006/relationships/hyperlink" Target="https://www.dosschemills.com/" TargetMode="External"/><Relationship Id="rId929" Type="http://schemas.openxmlformats.org/officeDocument/2006/relationships/hyperlink" Target="https://be.linkedin.com/in/stephanie-debruyne-b7375225" TargetMode="External"/><Relationship Id="rId58" Type="http://schemas.openxmlformats.org/officeDocument/2006/relationships/hyperlink" Target="https://be.linkedin.com/in/josiane-verlaet-170b97168" TargetMode="External"/><Relationship Id="rId123" Type="http://schemas.openxmlformats.org/officeDocument/2006/relationships/hyperlink" Target="https://app.bizzy.org/BE/0447914.029?utm_source=export&amp;utm_medium=lists_xlsx" TargetMode="External"/><Relationship Id="rId330" Type="http://schemas.openxmlformats.org/officeDocument/2006/relationships/hyperlink" Target="https://app.bizzy.org/BE/0411982.457?utm_source=export&amp;utm_medium=lists_xlsx" TargetMode="External"/><Relationship Id="rId568" Type="http://schemas.openxmlformats.org/officeDocument/2006/relationships/hyperlink" Target="https://be.linkedin.com/in/charlotte-callens-96304420" TargetMode="External"/><Relationship Id="rId775" Type="http://schemas.openxmlformats.org/officeDocument/2006/relationships/hyperlink" Target="https://cevalogistics.com/" TargetMode="External"/><Relationship Id="rId982" Type="http://schemas.openxmlformats.org/officeDocument/2006/relationships/hyperlink" Target="https://be.linkedin.com/in/joke-van-scharen-618837a" TargetMode="External"/><Relationship Id="rId428" Type="http://schemas.openxmlformats.org/officeDocument/2006/relationships/hyperlink" Target="https://www.aurubis.com/" TargetMode="External"/><Relationship Id="rId635" Type="http://schemas.openxmlformats.org/officeDocument/2006/relationships/hyperlink" Target="https://www.arval.be/" TargetMode="External"/><Relationship Id="rId842" Type="http://schemas.openxmlformats.org/officeDocument/2006/relationships/hyperlink" Target="https://be.linkedin.com/in/tom-loosvelt-14887421" TargetMode="External"/><Relationship Id="rId274" Type="http://schemas.openxmlformats.org/officeDocument/2006/relationships/hyperlink" Target="https://be.linkedin.com/in/lucdebodt" TargetMode="External"/><Relationship Id="rId481" Type="http://schemas.openxmlformats.org/officeDocument/2006/relationships/hyperlink" Target="https://be.linkedin.com/in/ann-wellekens-7604928" TargetMode="External"/><Relationship Id="rId702" Type="http://schemas.openxmlformats.org/officeDocument/2006/relationships/hyperlink" Target="https://be.linkedin.com/in/evibelmans" TargetMode="External"/><Relationship Id="rId69" Type="http://schemas.openxmlformats.org/officeDocument/2006/relationships/hyperlink" Target="https://app.bizzy.org/BE/0429426.819?utm_source=export&amp;utm_medium=lists_xlsx" TargetMode="External"/><Relationship Id="rId134" Type="http://schemas.openxmlformats.org/officeDocument/2006/relationships/hyperlink" Target="https://www.deloitte.com/" TargetMode="External"/><Relationship Id="rId579" Type="http://schemas.openxmlformats.org/officeDocument/2006/relationships/hyperlink" Target="https://app.bizzy.org/BE/0721494.116?utm_source=export&amp;utm_medium=lists_xlsx" TargetMode="External"/><Relationship Id="rId786" Type="http://schemas.openxmlformats.org/officeDocument/2006/relationships/hyperlink" Target="https://app.bizzy.org/BE/0407824.919?utm_source=export&amp;utm_medium=lists_xlsx" TargetMode="External"/><Relationship Id="rId341" Type="http://schemas.openxmlformats.org/officeDocument/2006/relationships/hyperlink" Target="https://www.siemens.com/" TargetMode="External"/><Relationship Id="rId439" Type="http://schemas.openxmlformats.org/officeDocument/2006/relationships/hyperlink" Target="https://be.linkedin.com/in/bart-heyvaert-92035283" TargetMode="External"/><Relationship Id="rId646" Type="http://schemas.openxmlformats.org/officeDocument/2006/relationships/hyperlink" Target="https://app.bizzy.org/BE/0458358.850?utm_source=export&amp;utm_medium=lists_xlsx" TargetMode="External"/><Relationship Id="rId201" Type="http://schemas.openxmlformats.org/officeDocument/2006/relationships/hyperlink" Target="https://app.bizzy.org/BE/0402220.891?utm_source=export&amp;utm_medium=lists_xlsx" TargetMode="External"/><Relationship Id="rId285" Type="http://schemas.openxmlformats.org/officeDocument/2006/relationships/hyperlink" Target="https://app.bizzy.org/BE/0861085.232?utm_source=export&amp;utm_medium=lists_xlsx" TargetMode="External"/><Relationship Id="rId506" Type="http://schemas.openxmlformats.org/officeDocument/2006/relationships/hyperlink" Target="https://solutions30.be/" TargetMode="External"/><Relationship Id="rId853" Type="http://schemas.openxmlformats.org/officeDocument/2006/relationships/hyperlink" Target="https://man-brabant.be/" TargetMode="External"/><Relationship Id="rId492" Type="http://schemas.openxmlformats.org/officeDocument/2006/relationships/hyperlink" Target="https://app.bizzy.org/BE/0478652.141?utm_source=export&amp;utm_medium=lists_xlsx" TargetMode="External"/><Relationship Id="rId713" Type="http://schemas.openxmlformats.org/officeDocument/2006/relationships/hyperlink" Target="https://www.sappi.com/" TargetMode="External"/><Relationship Id="rId797" Type="http://schemas.openxmlformats.org/officeDocument/2006/relationships/hyperlink" Target="https://be.linkedin.com/in/ariane-kina-a4a50654" TargetMode="External"/><Relationship Id="rId920" Type="http://schemas.openxmlformats.org/officeDocument/2006/relationships/hyperlink" Target="https://be.linkedin.com/in/miekedeleu" TargetMode="External"/><Relationship Id="rId145" Type="http://schemas.openxmlformats.org/officeDocument/2006/relationships/hyperlink" Target="https://be.linkedin.com/in/marieke-wulleman-043bb811" TargetMode="External"/><Relationship Id="rId352" Type="http://schemas.openxmlformats.org/officeDocument/2006/relationships/hyperlink" Target="https://be.linkedin.com/in/elke-ceuppens-2825a56" TargetMode="External"/><Relationship Id="rId212" Type="http://schemas.openxmlformats.org/officeDocument/2006/relationships/hyperlink" Target="https://www.ypto.be/" TargetMode="External"/><Relationship Id="rId657" Type="http://schemas.openxmlformats.org/officeDocument/2006/relationships/hyperlink" Target="https://be.linkedin.com/in/noesjkadefillet" TargetMode="External"/><Relationship Id="rId864" Type="http://schemas.openxmlformats.org/officeDocument/2006/relationships/hyperlink" Target="https://app.bizzy.org/BE/0458551.563?utm_source=export&amp;utm_medium=lists_xlsx" TargetMode="External"/><Relationship Id="rId296" Type="http://schemas.openxmlformats.org/officeDocument/2006/relationships/hyperlink" Target="https://www.houseoftalents.be/" TargetMode="External"/><Relationship Id="rId517" Type="http://schemas.openxmlformats.org/officeDocument/2006/relationships/hyperlink" Target="https://be.linkedin.com/in/nathalie-meert-63308640" TargetMode="External"/><Relationship Id="rId724" Type="http://schemas.openxmlformats.org/officeDocument/2006/relationships/hyperlink" Target="https://app.bizzy.org/BE/0474964.260?utm_source=export&amp;utm_medium=lists_xlsx" TargetMode="External"/><Relationship Id="rId931" Type="http://schemas.openxmlformats.org/officeDocument/2006/relationships/hyperlink" Target="https://vandemoortele.be/" TargetMode="External"/><Relationship Id="rId60" Type="http://schemas.openxmlformats.org/officeDocument/2006/relationships/hyperlink" Target="https://app.bizzy.org/BE/0408454.528?utm_source=export&amp;utm_medium=lists_xlsx" TargetMode="External"/><Relationship Id="rId156" Type="http://schemas.openxmlformats.org/officeDocument/2006/relationships/hyperlink" Target="https://app.bizzy.org/BE/0402956.608?utm_source=export&amp;utm_medium=lists_xlsx" TargetMode="External"/><Relationship Id="rId363" Type="http://schemas.openxmlformats.org/officeDocument/2006/relationships/hyperlink" Target="https://app.bizzy.org/BE/0447265.812?utm_source=export&amp;utm_medium=lists_xlsx" TargetMode="External"/><Relationship Id="rId570" Type="http://schemas.openxmlformats.org/officeDocument/2006/relationships/hyperlink" Target="https://app.bizzy.org/BE/0454218.138?utm_source=export&amp;utm_medium=lists_xlsx" TargetMode="External"/><Relationship Id="rId223" Type="http://schemas.openxmlformats.org/officeDocument/2006/relationships/hyperlink" Target="https://be.linkedin.com/in/juliecoomans" TargetMode="External"/><Relationship Id="rId430" Type="http://schemas.openxmlformats.org/officeDocument/2006/relationships/hyperlink" Target="https://be.linkedin.com/in/patricia-de-wit-045a592a" TargetMode="External"/><Relationship Id="rId668" Type="http://schemas.openxmlformats.org/officeDocument/2006/relationships/hyperlink" Target="https://www.dca.be/" TargetMode="External"/><Relationship Id="rId875" Type="http://schemas.openxmlformats.org/officeDocument/2006/relationships/hyperlink" Target="https://be.linkedin.com/in/filip-de-boeck-1918436" TargetMode="External"/><Relationship Id="rId18" Type="http://schemas.openxmlformats.org/officeDocument/2006/relationships/hyperlink" Target="https://app.bizzy.org/BE/0405318.953?utm_source=export&amp;utm_medium=lists_xlsx" TargetMode="External"/><Relationship Id="rId528" Type="http://schemas.openxmlformats.org/officeDocument/2006/relationships/hyperlink" Target="https://app.bizzy.org/BE/0449217.094?utm_source=export&amp;utm_medium=lists_xlsx" TargetMode="External"/><Relationship Id="rId735" Type="http://schemas.openxmlformats.org/officeDocument/2006/relationships/hyperlink" Target="https://be.linkedin.com/in/kristine-vercammen-0a84242a" TargetMode="External"/><Relationship Id="rId942" Type="http://schemas.openxmlformats.org/officeDocument/2006/relationships/hyperlink" Target="https://app.bizzy.org/BE/0402734.595?utm_source=export&amp;utm_medium=lists_xlsx" TargetMode="External"/><Relationship Id="rId167" Type="http://schemas.openxmlformats.org/officeDocument/2006/relationships/hyperlink" Target="https://tabaknatie.be/" TargetMode="External"/><Relationship Id="rId374" Type="http://schemas.openxmlformats.org/officeDocument/2006/relationships/hyperlink" Target="https://www.waterleau.com/" TargetMode="External"/><Relationship Id="rId581" Type="http://schemas.openxmlformats.org/officeDocument/2006/relationships/hyperlink" Target="https://cardiovascular.abbott/" TargetMode="External"/><Relationship Id="rId71" Type="http://schemas.openxmlformats.org/officeDocument/2006/relationships/hyperlink" Target="https://www.lotusbakeries.com/" TargetMode="External"/><Relationship Id="rId234" Type="http://schemas.openxmlformats.org/officeDocument/2006/relationships/hyperlink" Target="https://app.bizzy.org/BE/0441904.977?utm_source=export&amp;utm_medium=lists_xlsx" TargetMode="External"/><Relationship Id="rId679" Type="http://schemas.openxmlformats.org/officeDocument/2006/relationships/hyperlink" Target="https://app.bizzy.org/BE/0428364.866?utm_source=export&amp;utm_medium=lists_xlsx" TargetMode="External"/><Relationship Id="rId802" Type="http://schemas.openxmlformats.org/officeDocument/2006/relationships/hyperlink" Target="http://www.aldi.be/" TargetMode="External"/><Relationship Id="rId886" Type="http://schemas.openxmlformats.org/officeDocument/2006/relationships/hyperlink" Target="https://primagaz.be/" TargetMode="External"/><Relationship Id="rId2" Type="http://schemas.openxmlformats.org/officeDocument/2006/relationships/hyperlink" Target="https://www.bridgestone.be/" TargetMode="External"/><Relationship Id="rId29" Type="http://schemas.openxmlformats.org/officeDocument/2006/relationships/hyperlink" Target="https://milcobel.com/" TargetMode="External"/><Relationship Id="rId441" Type="http://schemas.openxmlformats.org/officeDocument/2006/relationships/hyperlink" Target="https://app.bizzy.org/BE/0404914.028?utm_source=export&amp;utm_medium=lists_xlsx" TargetMode="External"/><Relationship Id="rId539" Type="http://schemas.openxmlformats.org/officeDocument/2006/relationships/hyperlink" Target="https://renson.be/" TargetMode="External"/><Relationship Id="rId746" Type="http://schemas.openxmlformats.org/officeDocument/2006/relationships/hyperlink" Target="https://www.cargill.be/" TargetMode="External"/><Relationship Id="rId178" Type="http://schemas.openxmlformats.org/officeDocument/2006/relationships/hyperlink" Target="https://be.linkedin.com/in/joelle-delmarcelle-724341b" TargetMode="External"/><Relationship Id="rId301" Type="http://schemas.openxmlformats.org/officeDocument/2006/relationships/hyperlink" Target="https://be.linkedin.com/in/sarahoris" TargetMode="External"/><Relationship Id="rId953" Type="http://schemas.openxmlformats.org/officeDocument/2006/relationships/hyperlink" Target="https://be.linkedin.com/in/joelle-croteux-373801b" TargetMode="External"/><Relationship Id="rId82" Type="http://schemas.openxmlformats.org/officeDocument/2006/relationships/hyperlink" Target="https://be.linkedin.com/in/isabelle-vanlerberghe-2477274" TargetMode="External"/><Relationship Id="rId385" Type="http://schemas.openxmlformats.org/officeDocument/2006/relationships/hyperlink" Target="https://be.linkedin.com/in/carla-georges-a350012" TargetMode="External"/><Relationship Id="rId592" Type="http://schemas.openxmlformats.org/officeDocument/2006/relationships/hyperlink" Target="https://be.linkedin.com/in/wimvroonen" TargetMode="External"/><Relationship Id="rId606" Type="http://schemas.openxmlformats.org/officeDocument/2006/relationships/hyperlink" Target="https://app.bizzy.org/BE/0400934.652?utm_source=export&amp;utm_medium=lists_xlsx" TargetMode="External"/><Relationship Id="rId813" Type="http://schemas.openxmlformats.org/officeDocument/2006/relationships/hyperlink" Target="https://app.bizzy.org/BE/0735655.027?utm_source=export&amp;utm_medium=lists_xlsx" TargetMode="External"/><Relationship Id="rId245" Type="http://schemas.openxmlformats.org/officeDocument/2006/relationships/hyperlink" Target="https://www.decat.be/" TargetMode="External"/><Relationship Id="rId452" Type="http://schemas.openxmlformats.org/officeDocument/2006/relationships/hyperlink" Target="https://www2.deloitte.com/" TargetMode="External"/><Relationship Id="rId897" Type="http://schemas.openxmlformats.org/officeDocument/2006/relationships/hyperlink" Target="https://app.bizzy.org/BE/0887120.626?utm_source=export&amp;utm_medium=lists_xlsx" TargetMode="External"/><Relationship Id="rId105" Type="http://schemas.openxmlformats.org/officeDocument/2006/relationships/hyperlink" Target="https://app.bizzy.org/BE/0479469.515?utm_source=export&amp;utm_medium=lists_xlsx" TargetMode="External"/><Relationship Id="rId312" Type="http://schemas.openxmlformats.org/officeDocument/2006/relationships/hyperlink" Target="https://app.bizzy.org/BE/0468807.829?utm_source=export&amp;utm_medium=lists_xlsx" TargetMode="External"/><Relationship Id="rId757" Type="http://schemas.openxmlformats.org/officeDocument/2006/relationships/hyperlink" Target="https://www.ajinomoto-omnichem.com/" TargetMode="External"/><Relationship Id="rId964" Type="http://schemas.openxmlformats.org/officeDocument/2006/relationships/hyperlink" Target="https://www.cargill.be/" TargetMode="External"/><Relationship Id="rId93" Type="http://schemas.openxmlformats.org/officeDocument/2006/relationships/hyperlink" Target="https://app.bizzy.org/BE/0403646.296?utm_source=export&amp;utm_medium=lists_xlsx" TargetMode="External"/><Relationship Id="rId189" Type="http://schemas.openxmlformats.org/officeDocument/2006/relationships/hyperlink" Target="https://app.bizzy.org/BE/0421683.744?utm_source=export&amp;utm_medium=lists_xlsx" TargetMode="External"/><Relationship Id="rId396" Type="http://schemas.openxmlformats.org/officeDocument/2006/relationships/hyperlink" Target="https://app.bizzy.org/BE/0403316.397?utm_source=export&amp;utm_medium=lists_xlsx" TargetMode="External"/><Relationship Id="rId617" Type="http://schemas.openxmlformats.org/officeDocument/2006/relationships/hyperlink" Target="https://mips.be/" TargetMode="External"/><Relationship Id="rId824" Type="http://schemas.openxmlformats.org/officeDocument/2006/relationships/hyperlink" Target="https://be.linkedin.com/in/ann-van-de-velde-9b229b10" TargetMode="External"/><Relationship Id="rId256" Type="http://schemas.openxmlformats.org/officeDocument/2006/relationships/hyperlink" Target="https://be.linkedin.com/in/ruben-van-leeuwe-b9a27141" TargetMode="External"/><Relationship Id="rId463" Type="http://schemas.openxmlformats.org/officeDocument/2006/relationships/hyperlink" Target="https://be.linkedin.com/in/lise-mertens-609888232" TargetMode="External"/><Relationship Id="rId670" Type="http://schemas.openxmlformats.org/officeDocument/2006/relationships/hyperlink" Target="https://app.bizzy.org/BE/0441131.254?utm_source=export&amp;utm_medium=lists_xlsx" TargetMode="External"/><Relationship Id="rId116" Type="http://schemas.openxmlformats.org/officeDocument/2006/relationships/hyperlink" Target="https://www.renotec.be/" TargetMode="External"/><Relationship Id="rId323" Type="http://schemas.openxmlformats.org/officeDocument/2006/relationships/hyperlink" Target="https://melexis.com/" TargetMode="External"/><Relationship Id="rId530" Type="http://schemas.openxmlformats.org/officeDocument/2006/relationships/hyperlink" Target="https://www.renson-ventilation.be/" TargetMode="External"/><Relationship Id="rId768" Type="http://schemas.openxmlformats.org/officeDocument/2006/relationships/hyperlink" Target="https://app.bizzy.org/BE/0471938.850?utm_source=export&amp;utm_medium=lists_xlsx" TargetMode="External"/><Relationship Id="rId975" Type="http://schemas.openxmlformats.org/officeDocument/2006/relationships/hyperlink" Target="https://aldi.be/" TargetMode="External"/><Relationship Id="rId20" Type="http://schemas.openxmlformats.org/officeDocument/2006/relationships/hyperlink" Target="https://deme-group.com/" TargetMode="External"/><Relationship Id="rId628" Type="http://schemas.openxmlformats.org/officeDocument/2006/relationships/hyperlink" Target="https://www.globalservices.bt.com/en" TargetMode="External"/><Relationship Id="rId835" Type="http://schemas.openxmlformats.org/officeDocument/2006/relationships/hyperlink" Target="https://home.kuehne-nagel.com/" TargetMode="External"/><Relationship Id="rId267" Type="http://schemas.openxmlformats.org/officeDocument/2006/relationships/hyperlink" Target="https://app.bizzy.org/BE/0465935.738?utm_source=export&amp;utm_medium=lists_xlsx" TargetMode="External"/><Relationship Id="rId474" Type="http://schemas.openxmlformats.org/officeDocument/2006/relationships/hyperlink" Target="https://app.bizzy.org/BE/0716926.901?utm_source=export&amp;utm_medium=lists_xlsx" TargetMode="External"/><Relationship Id="rId127" Type="http://schemas.openxmlformats.org/officeDocument/2006/relationships/hyperlink" Target="https://be.linkedin.com/in/pascal-vanhoecke-b2551251/en" TargetMode="External"/><Relationship Id="rId681" Type="http://schemas.openxmlformats.org/officeDocument/2006/relationships/hyperlink" Target="https://be.linkedin.com/in/an-paesen-0a0b936b" TargetMode="External"/><Relationship Id="rId779" Type="http://schemas.openxmlformats.org/officeDocument/2006/relationships/hyperlink" Target="https://be.linkedin.com/in/carolinedemaeyer" TargetMode="External"/><Relationship Id="rId902" Type="http://schemas.openxmlformats.org/officeDocument/2006/relationships/hyperlink" Target="https://be.linkedin.com/in/ann-van-de-velde-9b229b10" TargetMode="External"/><Relationship Id="rId986" Type="http://schemas.openxmlformats.org/officeDocument/2006/relationships/hyperlink" Target="https://be.linkedin.com/in/mertenskarel" TargetMode="External"/><Relationship Id="rId31" Type="http://schemas.openxmlformats.org/officeDocument/2006/relationships/hyperlink" Target="https://be.linkedin.com/in/laura-mancuso-37b54b13" TargetMode="External"/><Relationship Id="rId334" Type="http://schemas.openxmlformats.org/officeDocument/2006/relationships/hyperlink" Target="https://be.linkedin.com/in/werner-keeris" TargetMode="External"/><Relationship Id="rId541" Type="http://schemas.openxmlformats.org/officeDocument/2006/relationships/hyperlink" Target="https://be.linkedin.com/in/marijke-boeckx-270b047a" TargetMode="External"/><Relationship Id="rId639" Type="http://schemas.openxmlformats.org/officeDocument/2006/relationships/hyperlink" Target="https://be.linkedin.com/in/patrick-van-meerbeeck-a3663175" TargetMode="External"/><Relationship Id="rId180" Type="http://schemas.openxmlformats.org/officeDocument/2006/relationships/hyperlink" Target="https://app.bizzy.org/BE/0405772.873?utm_source=export&amp;utm_medium=lists_xlsx" TargetMode="External"/><Relationship Id="rId278" Type="http://schemas.openxmlformats.org/officeDocument/2006/relationships/hyperlink" Target="https://jandenul.com/" TargetMode="External"/><Relationship Id="rId401" Type="http://schemas.openxmlformats.org/officeDocument/2006/relationships/hyperlink" Target="https://soprabanking.com/" TargetMode="External"/><Relationship Id="rId846" Type="http://schemas.openxmlformats.org/officeDocument/2006/relationships/hyperlink" Target="https://app.bizzy.org/BE/0453500.734?utm_source=export&amp;utm_medium=lists_xlsx" TargetMode="External"/><Relationship Id="rId485" Type="http://schemas.openxmlformats.org/officeDocument/2006/relationships/hyperlink" Target="https://www.roularta.be/" TargetMode="External"/><Relationship Id="rId692" Type="http://schemas.openxmlformats.org/officeDocument/2006/relationships/hyperlink" Target="https://www.soprema.be/" TargetMode="External"/><Relationship Id="rId706" Type="http://schemas.openxmlformats.org/officeDocument/2006/relationships/hyperlink" Target="https://app.bizzy.org/BE/0408403.058?utm_source=export&amp;utm_medium=lists_xlsx" TargetMode="External"/><Relationship Id="rId913" Type="http://schemas.openxmlformats.org/officeDocument/2006/relationships/hyperlink" Target="https://www.brightplus.be/" TargetMode="External"/><Relationship Id="rId42" Type="http://schemas.openxmlformats.org/officeDocument/2006/relationships/hyperlink" Target="https://app.bizzy.org/BE/0450452.063?utm_source=export&amp;utm_medium=lists_xlsx" TargetMode="External"/><Relationship Id="rId138" Type="http://schemas.openxmlformats.org/officeDocument/2006/relationships/hyperlink" Target="https://app.bizzy.org/BE/0431431.749?utm_source=export&amp;utm_medium=lists_xlsx" TargetMode="External"/><Relationship Id="rId345" Type="http://schemas.openxmlformats.org/officeDocument/2006/relationships/hyperlink" Target="https://app.bizzy.org/BE/0448746.744?utm_source=export&amp;utm_medium=lists_xlsx" TargetMode="External"/><Relationship Id="rId552" Type="http://schemas.openxmlformats.org/officeDocument/2006/relationships/hyperlink" Target="https://app.bizzy.org/BE/0414555.036?utm_source=export&amp;utm_medium=lists_xlsx" TargetMode="External"/><Relationship Id="rId191" Type="http://schemas.openxmlformats.org/officeDocument/2006/relationships/hyperlink" Target="https://www.astrasweets.com/" TargetMode="External"/><Relationship Id="rId205" Type="http://schemas.openxmlformats.org/officeDocument/2006/relationships/hyperlink" Target="https://be.linkedin.com/in/lies-van-den-troost-719a93b3" TargetMode="External"/><Relationship Id="rId412" Type="http://schemas.openxmlformats.org/officeDocument/2006/relationships/hyperlink" Target="https://be.linkedin.com/in/milena-van-duppen-a5a6701ab" TargetMode="External"/><Relationship Id="rId857" Type="http://schemas.openxmlformats.org/officeDocument/2006/relationships/hyperlink" Target="https://be.linkedin.com/in/christelle-daout-1969299" TargetMode="External"/><Relationship Id="rId289" Type="http://schemas.openxmlformats.org/officeDocument/2006/relationships/hyperlink" Target="https://be.linkedin.com/in/veerle-quivreux-20437a14" TargetMode="External"/><Relationship Id="rId496" Type="http://schemas.openxmlformats.org/officeDocument/2006/relationships/hyperlink" Target="https://be.linkedin.com/in/els-overbergh-7153756" TargetMode="External"/><Relationship Id="rId717" Type="http://schemas.openxmlformats.org/officeDocument/2006/relationships/hyperlink" Target="https://be.linkedin.com/in/yannick-eelen-156932266" TargetMode="External"/><Relationship Id="rId924" Type="http://schemas.openxmlformats.org/officeDocument/2006/relationships/hyperlink" Target="https://app.bizzy.org/BE/0846963.913?utm_source=export&amp;utm_medium=lists_xlsx" TargetMode="External"/><Relationship Id="rId53" Type="http://schemas.openxmlformats.org/officeDocument/2006/relationships/hyperlink" Target="https://www.vanmarcke.com/" TargetMode="External"/><Relationship Id="rId149" Type="http://schemas.openxmlformats.org/officeDocument/2006/relationships/hyperlink" Target="https://www.colas.be/" TargetMode="External"/><Relationship Id="rId356" Type="http://schemas.openxmlformats.org/officeDocument/2006/relationships/hyperlink" Target="https://www.dssmith.com/" TargetMode="External"/><Relationship Id="rId563" Type="http://schemas.openxmlformats.org/officeDocument/2006/relationships/hyperlink" Target="https://ineos.com/" TargetMode="External"/><Relationship Id="rId770" Type="http://schemas.openxmlformats.org/officeDocument/2006/relationships/hyperlink" Target="https://be.linkedin.com/in/stefaniemargerin" TargetMode="External"/><Relationship Id="rId216" Type="http://schemas.openxmlformats.org/officeDocument/2006/relationships/hyperlink" Target="https://app.bizzy.org/BE/0754561.218?utm_source=export&amp;utm_medium=lists_xlsx" TargetMode="External"/><Relationship Id="rId423" Type="http://schemas.openxmlformats.org/officeDocument/2006/relationships/hyperlink" Target="https://app.bizzy.org/BE/0404754.472?utm_source=export&amp;utm_medium=lists_xlsx" TargetMode="External"/><Relationship Id="rId868" Type="http://schemas.openxmlformats.org/officeDocument/2006/relationships/hyperlink" Target="https://www.astrazeneca.be/" TargetMode="External"/><Relationship Id="rId630" Type="http://schemas.openxmlformats.org/officeDocument/2006/relationships/hyperlink" Target="https://www.iqvia.com/" TargetMode="External"/><Relationship Id="rId728" Type="http://schemas.openxmlformats.org/officeDocument/2006/relationships/hyperlink" Target="https://swissport.com/" TargetMode="External"/><Relationship Id="rId935" Type="http://schemas.openxmlformats.org/officeDocument/2006/relationships/hyperlink" Target="https://be.linkedin.com/in/aline-kelchtermans-1500b3132" TargetMode="External"/><Relationship Id="rId64" Type="http://schemas.openxmlformats.org/officeDocument/2006/relationships/hyperlink" Target="https://be.linkedin.com/in/florence-mocar-33881a16" TargetMode="External"/><Relationship Id="rId367" Type="http://schemas.openxmlformats.org/officeDocument/2006/relationships/hyperlink" Target="https://be.linkedin.com/in/kristoftruyens" TargetMode="External"/><Relationship Id="rId574" Type="http://schemas.openxmlformats.org/officeDocument/2006/relationships/hyperlink" Target="https://be.linkedin.com/in/pierreleman" TargetMode="External"/><Relationship Id="rId227" Type="http://schemas.openxmlformats.org/officeDocument/2006/relationships/hyperlink" Target="https://aviapartner.aero/" TargetMode="External"/><Relationship Id="rId781" Type="http://schemas.openxmlformats.org/officeDocument/2006/relationships/hyperlink" Target="https://strabag.be/" TargetMode="External"/><Relationship Id="rId879" Type="http://schemas.openxmlformats.org/officeDocument/2006/relationships/hyperlink" Target="https://app.bizzy.org/BE/0447690.830?utm_source=export&amp;utm_medium=lists_xlsx" TargetMode="External"/><Relationship Id="rId434" Type="http://schemas.openxmlformats.org/officeDocument/2006/relationships/hyperlink" Target="https://www.komatsu.eu/" TargetMode="External"/><Relationship Id="rId641" Type="http://schemas.openxmlformats.org/officeDocument/2006/relationships/hyperlink" Target="https://www.tessenderlo.com/" TargetMode="External"/><Relationship Id="rId739" Type="http://schemas.openxmlformats.org/officeDocument/2006/relationships/hyperlink" Target="https://app.bizzy.org/BE/0461936.071?utm_source=export&amp;utm_medium=lists_xlsx" TargetMode="External"/><Relationship Id="rId280" Type="http://schemas.openxmlformats.org/officeDocument/2006/relationships/hyperlink" Target="https://be.linkedin.com/in/kimvangeenberghe" TargetMode="External"/><Relationship Id="rId501" Type="http://schemas.openxmlformats.org/officeDocument/2006/relationships/hyperlink" Target="https://app.bizzy.org/BE/0422832.403?utm_source=export&amp;utm_medium=lists_xlsx" TargetMode="External"/><Relationship Id="rId946" Type="http://schemas.openxmlformats.org/officeDocument/2006/relationships/hyperlink" Target="https://www.pwc.be/" TargetMode="External"/><Relationship Id="rId75" Type="http://schemas.openxmlformats.org/officeDocument/2006/relationships/hyperlink" Target="https://app.bizzy.org/BE/0206048.091?utm_source=export&amp;utm_medium=lists_xlsx" TargetMode="External"/><Relationship Id="rId140" Type="http://schemas.openxmlformats.org/officeDocument/2006/relationships/hyperlink" Target="https://kuehne-nagel.com/" TargetMode="External"/><Relationship Id="rId378" Type="http://schemas.openxmlformats.org/officeDocument/2006/relationships/hyperlink" Target="https://app.bizzy.org/BE/0403769.032?utm_source=export&amp;utm_medium=lists_xlsx" TargetMode="External"/><Relationship Id="rId585" Type="http://schemas.openxmlformats.org/officeDocument/2006/relationships/hyperlink" Target="https://app.bizzy.org/BE/0406041.406?utm_source=export&amp;utm_medium=lists_xlsx" TargetMode="External"/><Relationship Id="rId792" Type="http://schemas.openxmlformats.org/officeDocument/2006/relationships/hyperlink" Target="https://app.bizzy.org/BE/0502938.862?utm_source=export&amp;utm_medium=lists_xlsx" TargetMode="External"/><Relationship Id="rId806" Type="http://schemas.openxmlformats.org/officeDocument/2006/relationships/hyperlink" Target="https://be.linkedin.com/in/yannelproost" TargetMode="External"/><Relationship Id="rId6" Type="http://schemas.openxmlformats.org/officeDocument/2006/relationships/hyperlink" Target="https://app.bizzy.org/BE/0418159.080?utm_source=export&amp;utm_medium=lists_xlsx" TargetMode="External"/><Relationship Id="rId238" Type="http://schemas.openxmlformats.org/officeDocument/2006/relationships/hyperlink" Target="https://be.linkedin.com/in/hind-el-mourabit-a9763618" TargetMode="External"/><Relationship Id="rId445" Type="http://schemas.openxmlformats.org/officeDocument/2006/relationships/hyperlink" Target="https://be.linkedin.com/in/annelies-missotten-57ba1b6" TargetMode="External"/><Relationship Id="rId652" Type="http://schemas.openxmlformats.org/officeDocument/2006/relationships/hyperlink" Target="https://app.bizzy.org/BE/0407633.194?utm_source=export&amp;utm_medium=lists_xlsx" TargetMode="External"/><Relationship Id="rId291" Type="http://schemas.openxmlformats.org/officeDocument/2006/relationships/hyperlink" Target="https://app.bizzy.org/BE/0456343.923?utm_source=export&amp;utm_medium=lists_xlsx" TargetMode="External"/><Relationship Id="rId305" Type="http://schemas.openxmlformats.org/officeDocument/2006/relationships/hyperlink" Target="https://www.nektari.be/" TargetMode="External"/><Relationship Id="rId512" Type="http://schemas.openxmlformats.org/officeDocument/2006/relationships/hyperlink" Target="https://www.brantano.co.uk/" TargetMode="External"/><Relationship Id="rId957" Type="http://schemas.openxmlformats.org/officeDocument/2006/relationships/hyperlink" Target="https://app.bizzy.org/BE/0434692.830?utm_source=export&amp;utm_medium=lists_xlsx" TargetMode="External"/><Relationship Id="rId86" Type="http://schemas.openxmlformats.org/officeDocument/2006/relationships/hyperlink" Target="https://www.eocgroup.com/" TargetMode="External"/><Relationship Id="rId151" Type="http://schemas.openxmlformats.org/officeDocument/2006/relationships/hyperlink" Target="https://be.linkedin.com/in/eve-thomas-41a249a" TargetMode="External"/><Relationship Id="rId389" Type="http://schemas.openxmlformats.org/officeDocument/2006/relationships/hyperlink" Target="https://www.jumbo.com/" TargetMode="External"/><Relationship Id="rId596" Type="http://schemas.openxmlformats.org/officeDocument/2006/relationships/hyperlink" Target="http://www.aldi.be/" TargetMode="External"/><Relationship Id="rId817" Type="http://schemas.openxmlformats.org/officeDocument/2006/relationships/hyperlink" Target="https://www.tarkett.be/" TargetMode="External"/><Relationship Id="rId249" Type="http://schemas.openxmlformats.org/officeDocument/2006/relationships/hyperlink" Target="https://app.bizzy.org/BE/0244195.916?utm_source=export&amp;utm_medium=lists_xlsx" TargetMode="External"/><Relationship Id="rId456" Type="http://schemas.openxmlformats.org/officeDocument/2006/relationships/hyperlink" Target="https://app.bizzy.org/BE/0418250.835?utm_source=export&amp;utm_medium=lists_xlsx" TargetMode="External"/><Relationship Id="rId663" Type="http://schemas.openxmlformats.org/officeDocument/2006/relationships/hyperlink" Target="https://be.linkedin.com/in/charlotteputs" TargetMode="External"/><Relationship Id="rId870" Type="http://schemas.openxmlformats.org/officeDocument/2006/relationships/hyperlink" Target="https://app.bizzy.org/BE/0660936.521?utm_source=export&amp;utm_medium=lists_xlsx" TargetMode="External"/><Relationship Id="rId13" Type="http://schemas.openxmlformats.org/officeDocument/2006/relationships/hyperlink" Target="https://be.linkedin.com/in/daphn&#233;-van-eeckhout-407b156" TargetMode="External"/><Relationship Id="rId109" Type="http://schemas.openxmlformats.org/officeDocument/2006/relationships/hyperlink" Target="https://be.linkedin.com/in/jensiewouters" TargetMode="External"/><Relationship Id="rId316" Type="http://schemas.openxmlformats.org/officeDocument/2006/relationships/hyperlink" Target="https://be.linkedin.com/in/omairamartens" TargetMode="External"/><Relationship Id="rId523" Type="http://schemas.openxmlformats.org/officeDocument/2006/relationships/hyperlink" Target="https://be.linkedin.com/in/jan-smeyers-88a715a9" TargetMode="External"/><Relationship Id="rId968" Type="http://schemas.openxmlformats.org/officeDocument/2006/relationships/hyperlink" Target="https://be.linkedin.com/in/bert-de-keyser-6511331b9" TargetMode="External"/><Relationship Id="rId97" Type="http://schemas.openxmlformats.org/officeDocument/2006/relationships/hyperlink" Target="https://be.linkedin.com/in/veronique-deraedt-ba93b829" TargetMode="External"/><Relationship Id="rId730" Type="http://schemas.openxmlformats.org/officeDocument/2006/relationships/hyperlink" Target="https://app.bizzy.org/BE/0447328.762?utm_source=export&amp;utm_medium=lists_xlsx" TargetMode="External"/><Relationship Id="rId828" Type="http://schemas.openxmlformats.org/officeDocument/2006/relationships/hyperlink" Target="https://app.bizzy.org/BE/0449372.294?utm_source=export&amp;utm_medium=lists_xlsx" TargetMode="External"/><Relationship Id="rId162" Type="http://schemas.openxmlformats.org/officeDocument/2006/relationships/hyperlink" Target="https://app.bizzy.org/BE/0405301.929?utm_source=export&amp;utm_medium=lists_xlsx" TargetMode="External"/><Relationship Id="rId467" Type="http://schemas.openxmlformats.org/officeDocument/2006/relationships/hyperlink" Target="https://www.capgemini.com/" TargetMode="External"/><Relationship Id="rId674" Type="http://schemas.openxmlformats.org/officeDocument/2006/relationships/hyperlink" Target="https://www.goed.be/" TargetMode="External"/><Relationship Id="rId881" Type="http://schemas.openxmlformats.org/officeDocument/2006/relationships/hyperlink" Target="https://be.linkedin.com/in/clarastynen" TargetMode="External"/><Relationship Id="rId979" Type="http://schemas.openxmlformats.org/officeDocument/2006/relationships/hyperlink" Target="https://evalevoh.com/" TargetMode="External"/><Relationship Id="rId24" Type="http://schemas.openxmlformats.org/officeDocument/2006/relationships/hyperlink" Target="https://app.bizzy.org/BE/0475028.202?utm_source=export&amp;utm_medium=lists_xlsx" TargetMode="External"/><Relationship Id="rId327" Type="http://schemas.openxmlformats.org/officeDocument/2006/relationships/hyperlink" Target="https://app.bizzy.org/BE/0740526.506?utm_source=export&amp;utm_medium=lists_xlsx" TargetMode="External"/><Relationship Id="rId534" Type="http://schemas.openxmlformats.org/officeDocument/2006/relationships/hyperlink" Target="https://app.bizzy.org/BE/0430060.188?utm_source=export&amp;utm_medium=lists_xlsx" TargetMode="External"/><Relationship Id="rId741" Type="http://schemas.openxmlformats.org/officeDocument/2006/relationships/hyperlink" Target="https://be.linkedin.com/in/annick-verstraete-81b2157" TargetMode="External"/><Relationship Id="rId839" Type="http://schemas.openxmlformats.org/officeDocument/2006/relationships/hyperlink" Target="https://be.linkedin.com/in/eric-vandyck-11229013" TargetMode="External"/><Relationship Id="rId173" Type="http://schemas.openxmlformats.org/officeDocument/2006/relationships/hyperlink" Target="https://www.idewe.be/" TargetMode="External"/><Relationship Id="rId380" Type="http://schemas.openxmlformats.org/officeDocument/2006/relationships/hyperlink" Target="https://cummins.com/" TargetMode="External"/><Relationship Id="rId601" Type="http://schemas.openxmlformats.org/officeDocument/2006/relationships/hyperlink" Target="https://be.linkedin.com/in/pascale-smet-16b67316" TargetMode="External"/><Relationship Id="rId240" Type="http://schemas.openxmlformats.org/officeDocument/2006/relationships/hyperlink" Target="https://app.bizzy.org/BE/0879138.021?utm_source=export&amp;utm_medium=lists_xlsx" TargetMode="External"/><Relationship Id="rId478" Type="http://schemas.openxmlformats.org/officeDocument/2006/relationships/hyperlink" Target="https://be.linkedin.com/in/ann-hendrix-654bb74" TargetMode="External"/><Relationship Id="rId685" Type="http://schemas.openxmlformats.org/officeDocument/2006/relationships/hyperlink" Target="https://app.bizzy.org/BE/0448332.911?utm_source=export&amp;utm_medium=lists_xlsx" TargetMode="External"/><Relationship Id="rId892" Type="http://schemas.openxmlformats.org/officeDocument/2006/relationships/hyperlink" Target="http://www.vanhoecke.be/" TargetMode="External"/><Relationship Id="rId906" Type="http://schemas.openxmlformats.org/officeDocument/2006/relationships/hyperlink" Target="https://app.bizzy.org/BE/0881664.870?utm_source=export&amp;utm_medium=lists_xlsx" TargetMode="External"/><Relationship Id="rId35" Type="http://schemas.openxmlformats.org/officeDocument/2006/relationships/hyperlink" Target="https://www.ineos-styrolution.com/" TargetMode="External"/><Relationship Id="rId100" Type="http://schemas.openxmlformats.org/officeDocument/2006/relationships/hyperlink" Target="https://be.linkedin.com/in/bernard-metten-15085b4" TargetMode="External"/><Relationship Id="rId338" Type="http://schemas.openxmlformats.org/officeDocument/2006/relationships/hyperlink" Target="https://www.storaenso.com/" TargetMode="External"/><Relationship Id="rId545" Type="http://schemas.openxmlformats.org/officeDocument/2006/relationships/hyperlink" Target="https://www.agfahealthcare.com/" TargetMode="External"/><Relationship Id="rId752" Type="http://schemas.openxmlformats.org/officeDocument/2006/relationships/hyperlink" Target="https://be.linkedin.com/in/christine-van-droogenbroeck-56a2594b" TargetMode="External"/><Relationship Id="rId184" Type="http://schemas.openxmlformats.org/officeDocument/2006/relationships/hyperlink" Target="https://be.linkedin.com/in/senne-desmadryl" TargetMode="External"/><Relationship Id="rId391" Type="http://schemas.openxmlformats.org/officeDocument/2006/relationships/hyperlink" Target="https://be.linkedin.com/in/saskia-vandeperre-33b46542" TargetMode="External"/><Relationship Id="rId405" Type="http://schemas.openxmlformats.org/officeDocument/2006/relationships/hyperlink" Target="https://app.bizzy.org/BE/0459431.788?utm_source=export&amp;utm_medium=lists_xlsx" TargetMode="External"/><Relationship Id="rId612" Type="http://schemas.openxmlformats.org/officeDocument/2006/relationships/hyperlink" Target="https://app.bizzy.org/BE/0867239.782?utm_source=export&amp;utm_medium=lists_xlsx" TargetMode="External"/><Relationship Id="rId251" Type="http://schemas.openxmlformats.org/officeDocument/2006/relationships/hyperlink" Target="https://johnsoncontrols.com/" TargetMode="External"/><Relationship Id="rId489" Type="http://schemas.openxmlformats.org/officeDocument/2006/relationships/hyperlink" Target="https://app.bizzy.org/BE/0433344.035?utm_source=export&amp;utm_medium=lists_xlsx" TargetMode="External"/><Relationship Id="rId696" Type="http://schemas.openxmlformats.org/officeDocument/2006/relationships/hyperlink" Target="https://be.linkedin.com/in/thibault-roudot-9a094648/en" TargetMode="External"/><Relationship Id="rId917" Type="http://schemas.openxmlformats.org/officeDocument/2006/relationships/hyperlink" Target="https://be.linkedin.com/in/stephanie-delvaux-91701b15" TargetMode="External"/><Relationship Id="rId46" Type="http://schemas.openxmlformats.org/officeDocument/2006/relationships/hyperlink" Target="https://be.linkedin.com/in/peter-van-lindt-9092678b" TargetMode="External"/><Relationship Id="rId349" Type="http://schemas.openxmlformats.org/officeDocument/2006/relationships/hyperlink" Target="https://be.linkedin.com/in/anna-rubbens-9663026" TargetMode="External"/><Relationship Id="rId556" Type="http://schemas.openxmlformats.org/officeDocument/2006/relationships/hyperlink" Target="https://be.linkedin.com/in/stoffel-bollu" TargetMode="External"/><Relationship Id="rId763" Type="http://schemas.openxmlformats.org/officeDocument/2006/relationships/hyperlink" Target="https://woonhaven.be/" TargetMode="External"/><Relationship Id="rId111" Type="http://schemas.openxmlformats.org/officeDocument/2006/relationships/hyperlink" Target="https://app.bizzy.org/BE/0424797.345?utm_source=export&amp;utm_medium=lists_xlsx" TargetMode="External"/><Relationship Id="rId195" Type="http://schemas.openxmlformats.org/officeDocument/2006/relationships/hyperlink" Target="https://app.bizzy.org/BE/0466169.330?utm_source=export&amp;utm_medium=lists_xlsx" TargetMode="External"/><Relationship Id="rId209" Type="http://schemas.openxmlformats.org/officeDocument/2006/relationships/hyperlink" Target="https://www.kbc.be/" TargetMode="External"/><Relationship Id="rId416" Type="http://schemas.openxmlformats.org/officeDocument/2006/relationships/hyperlink" Target="https://www.exxonmobil.be/" TargetMode="External"/><Relationship Id="rId970" Type="http://schemas.openxmlformats.org/officeDocument/2006/relationships/hyperlink" Target="https://be.linkedin.com/in/sylvie-no&#235;l?trk=public_profile_samename_profile_profile-result-card_result-card_full-click" TargetMode="External"/><Relationship Id="rId623" Type="http://schemas.openxmlformats.org/officeDocument/2006/relationships/hyperlink" Target="https://be.linkedin.com/in/isabelle-de-graeve-40ba8936" TargetMode="External"/><Relationship Id="rId830" Type="http://schemas.openxmlformats.org/officeDocument/2006/relationships/hyperlink" Target="https://be.linkedin.com/in/tim-lambrechts-a6abbb56" TargetMode="External"/><Relationship Id="rId928" Type="http://schemas.openxmlformats.org/officeDocument/2006/relationships/hyperlink" Target="https://www.cnhindustrial.com/" TargetMode="External"/><Relationship Id="rId57" Type="http://schemas.openxmlformats.org/officeDocument/2006/relationships/hyperlink" Target="https://app.bizzy.org/BE/0441797.980?utm_source=export&amp;utm_medium=lists_xlsx" TargetMode="External"/><Relationship Id="rId262" Type="http://schemas.openxmlformats.org/officeDocument/2006/relationships/hyperlink" Target="https://be.linkedin.com/in/anneleen-rochtus-078a449a" TargetMode="External"/><Relationship Id="rId567" Type="http://schemas.openxmlformats.org/officeDocument/2006/relationships/hyperlink" Target="https://app.bizzy.org/BE/0860972.295?utm_source=export&amp;utm_medium=lists_xlsx" TargetMode="External"/><Relationship Id="rId122" Type="http://schemas.openxmlformats.org/officeDocument/2006/relationships/hyperlink" Target="https://www.tucrail.be/" TargetMode="External"/><Relationship Id="rId774" Type="http://schemas.openxmlformats.org/officeDocument/2006/relationships/hyperlink" Target="https://app.bizzy.org/BE/0437401.407?utm_source=export&amp;utm_medium=lists_xlsx" TargetMode="External"/><Relationship Id="rId981" Type="http://schemas.openxmlformats.org/officeDocument/2006/relationships/hyperlink" Target="https://www.multimasters.be/" TargetMode="External"/><Relationship Id="rId427" Type="http://schemas.openxmlformats.org/officeDocument/2006/relationships/hyperlink" Target="https://be.linkedin.com/in/liesbeth-de-crom-0063188" TargetMode="External"/><Relationship Id="rId634" Type="http://schemas.openxmlformats.org/officeDocument/2006/relationships/hyperlink" Target="https://app.bizzy.org/BE/0436781.102?utm_source=export&amp;utm_medium=lists_xlsx" TargetMode="External"/><Relationship Id="rId841" Type="http://schemas.openxmlformats.org/officeDocument/2006/relationships/hyperlink" Target="https://accentjobs.be/" TargetMode="External"/><Relationship Id="rId273" Type="http://schemas.openxmlformats.org/officeDocument/2006/relationships/hyperlink" Target="https://app.bizzy.org/BE/0459910.454?utm_source=export&amp;utm_medium=lists_xlsx" TargetMode="External"/><Relationship Id="rId480" Type="http://schemas.openxmlformats.org/officeDocument/2006/relationships/hyperlink" Target="https://app.bizzy.org/BE/0479117.543?utm_source=export&amp;utm_medium=lists_xlsx" TargetMode="External"/><Relationship Id="rId701" Type="http://schemas.openxmlformats.org/officeDocument/2006/relationships/hyperlink" Target="https://www.sckcen.be/" TargetMode="External"/><Relationship Id="rId939" Type="http://schemas.openxmlformats.org/officeDocument/2006/relationships/hyperlink" Target="https://app.bizzy.org/BE/0419725.928?utm_source=export&amp;utm_medium=lists_xlsx" TargetMode="External"/><Relationship Id="rId68" Type="http://schemas.openxmlformats.org/officeDocument/2006/relationships/hyperlink" Target="https://www.yara.com/" TargetMode="External"/><Relationship Id="rId133" Type="http://schemas.openxmlformats.org/officeDocument/2006/relationships/hyperlink" Target="https://be.linkedin.com/in/marie-gielen-449a2953" TargetMode="External"/><Relationship Id="rId340" Type="http://schemas.openxmlformats.org/officeDocument/2006/relationships/hyperlink" Target="https://be.linkedin.com/in/myriam-stockbroeckx-180576" TargetMode="External"/><Relationship Id="rId578" Type="http://schemas.openxmlformats.org/officeDocument/2006/relationships/hyperlink" Target="https://vandemoortele.com/" TargetMode="External"/><Relationship Id="rId785" Type="http://schemas.openxmlformats.org/officeDocument/2006/relationships/hyperlink" Target="https://be.linkedin.com/in/cerine-zaied" TargetMode="External"/><Relationship Id="rId200" Type="http://schemas.openxmlformats.org/officeDocument/2006/relationships/hyperlink" Target="https://www.honeywell.com/" TargetMode="External"/><Relationship Id="rId438" Type="http://schemas.openxmlformats.org/officeDocument/2006/relationships/hyperlink" Target="https://app.bizzy.org/BE/0425399.042?utm_source=export&amp;utm_medium=lists_xlsx" TargetMode="External"/><Relationship Id="rId645" Type="http://schemas.openxmlformats.org/officeDocument/2006/relationships/hyperlink" Target="https://be.linkedin.com/in/lizzyveeckman" TargetMode="External"/><Relationship Id="rId852" Type="http://schemas.openxmlformats.org/officeDocument/2006/relationships/hyperlink" Target="https://app.bizzy.org/BE/0420069.782?utm_source=export&amp;utm_medium=lists_xlsx" TargetMode="External"/><Relationship Id="rId284" Type="http://schemas.openxmlformats.org/officeDocument/2006/relationships/hyperlink" Target="https://www.iodigital.com/" TargetMode="External"/><Relationship Id="rId491" Type="http://schemas.openxmlformats.org/officeDocument/2006/relationships/hyperlink" Target="https://sioen.com/" TargetMode="External"/><Relationship Id="rId505" Type="http://schemas.openxmlformats.org/officeDocument/2006/relationships/hyperlink" Target="https://be.linkedin.com/in/petra-vorsselmans-665481a4" TargetMode="External"/><Relationship Id="rId712" Type="http://schemas.openxmlformats.org/officeDocument/2006/relationships/hyperlink" Target="https://app.bizzy.org/BE/0420732.352?utm_source=export&amp;utm_medium=lists_xlsx" TargetMode="External"/><Relationship Id="rId79" Type="http://schemas.openxmlformats.org/officeDocument/2006/relationships/hyperlink" Target="https://be.linkedin.com/in/els-va-6a1581172" TargetMode="External"/><Relationship Id="rId144" Type="http://schemas.openxmlformats.org/officeDocument/2006/relationships/hyperlink" Target="https://app.bizzy.org/BE/0462229.645?utm_source=export&amp;utm_medium=lists_xlsx" TargetMode="External"/><Relationship Id="rId589" Type="http://schemas.openxmlformats.org/officeDocument/2006/relationships/hyperlink" Target="https://be.linkedin.com/in/lisanne-lapidaire-39b58b87" TargetMode="External"/><Relationship Id="rId796" Type="http://schemas.openxmlformats.org/officeDocument/2006/relationships/hyperlink" Target="https://www.speos.be/" TargetMode="External"/><Relationship Id="rId351" Type="http://schemas.openxmlformats.org/officeDocument/2006/relationships/hyperlink" Target="https://app.bizzy.org/BE/0442647.523?utm_source=export&amp;utm_medium=lists_xlsx" TargetMode="External"/><Relationship Id="rId449" Type="http://schemas.openxmlformats.org/officeDocument/2006/relationships/hyperlink" Target="https://corporate.evonik.be/" TargetMode="External"/><Relationship Id="rId656" Type="http://schemas.openxmlformats.org/officeDocument/2006/relationships/hyperlink" Target="https://novartis.com/" TargetMode="External"/><Relationship Id="rId863" Type="http://schemas.openxmlformats.org/officeDocument/2006/relationships/hyperlink" Target="https://be.linkedin.com/in/jan-dirkx-b5b064a" TargetMode="External"/><Relationship Id="rId211" Type="http://schemas.openxmlformats.org/officeDocument/2006/relationships/hyperlink" Target="https://be.linkedin.com/in/katrien-vandeput-88a23528" TargetMode="External"/><Relationship Id="rId295" Type="http://schemas.openxmlformats.org/officeDocument/2006/relationships/hyperlink" Target="https://be.linkedin.com/in/saarpeeters" TargetMode="External"/><Relationship Id="rId309" Type="http://schemas.openxmlformats.org/officeDocument/2006/relationships/hyperlink" Target="https://app.bizzy.org/BE/0414326.293?utm_source=export&amp;utm_medium=lists_xlsx" TargetMode="External"/><Relationship Id="rId516" Type="http://schemas.openxmlformats.org/officeDocument/2006/relationships/hyperlink" Target="https://app.bizzy.org/BE/0413352.434?utm_source=export&amp;utm_medium=lists_xlsx" TargetMode="External"/><Relationship Id="rId723" Type="http://schemas.openxmlformats.org/officeDocument/2006/relationships/hyperlink" Target="https://be.linkedin.com/in/margo-natadiredja-a8813560" TargetMode="External"/><Relationship Id="rId930" Type="http://schemas.openxmlformats.org/officeDocument/2006/relationships/hyperlink" Target="https://app.bizzy.org/BE/0429977.343?utm_source=export&amp;utm_medium=lists_xlsx" TargetMode="External"/><Relationship Id="rId155" Type="http://schemas.openxmlformats.org/officeDocument/2006/relationships/hyperlink" Target="https://eriks.be/" TargetMode="External"/><Relationship Id="rId362" Type="http://schemas.openxmlformats.org/officeDocument/2006/relationships/hyperlink" Target="https://www.auto5.be/" TargetMode="External"/><Relationship Id="rId222" Type="http://schemas.openxmlformats.org/officeDocument/2006/relationships/hyperlink" Target="https://app.bizzy.org/BE/0416481.673?utm_source=export&amp;utm_medium=lists_xlsx" TargetMode="External"/><Relationship Id="rId667" Type="http://schemas.openxmlformats.org/officeDocument/2006/relationships/hyperlink" Target="https://app.bizzy.org/BE/0450900.045?utm_source=export&amp;utm_medium=lists_xlsx" TargetMode="External"/><Relationship Id="rId874" Type="http://schemas.openxmlformats.org/officeDocument/2006/relationships/hyperlink" Target="https://lecot-fleet.be/" TargetMode="External"/><Relationship Id="rId17" Type="http://schemas.openxmlformats.org/officeDocument/2006/relationships/hyperlink" Target="https://www.cebeo.be/" TargetMode="External"/><Relationship Id="rId527" Type="http://schemas.openxmlformats.org/officeDocument/2006/relationships/hyperlink" Target="https://www.vanheedeenvironmentallogistics.com/" TargetMode="External"/><Relationship Id="rId734" Type="http://schemas.openxmlformats.org/officeDocument/2006/relationships/hyperlink" Target="https://www.britishschool.be/" TargetMode="External"/><Relationship Id="rId941" Type="http://schemas.openxmlformats.org/officeDocument/2006/relationships/hyperlink" Target="https://be.linkedin.com/in/pieter-verhaeghe-08b2016" TargetMode="External"/><Relationship Id="rId70" Type="http://schemas.openxmlformats.org/officeDocument/2006/relationships/hyperlink" Target="https://be.linkedin.com/in/isabelle-van-de-velde-5582258" TargetMode="External"/><Relationship Id="rId166" Type="http://schemas.openxmlformats.org/officeDocument/2006/relationships/hyperlink" Target="https://be.linkedin.com/in/stephaniepiron" TargetMode="External"/><Relationship Id="rId373" Type="http://schemas.openxmlformats.org/officeDocument/2006/relationships/hyperlink" Target="https://be.linkedin.com/in/kati-devos-93792019" TargetMode="External"/><Relationship Id="rId580" Type="http://schemas.openxmlformats.org/officeDocument/2006/relationships/hyperlink" Target="https://be.linkedin.com/in/graziella-bua-1225992b" TargetMode="External"/><Relationship Id="rId801" Type="http://schemas.openxmlformats.org/officeDocument/2006/relationships/hyperlink" Target="https://app.bizzy.org/BE/0456815.659?utm_source=export&amp;utm_medium=lists_xlsx" TargetMode="External"/><Relationship Id="rId1" Type="http://schemas.openxmlformats.org/officeDocument/2006/relationships/hyperlink" Target="https://be.linkedin.com/in/sandra-geulette-3a0a0037" TargetMode="External"/><Relationship Id="rId233" Type="http://schemas.openxmlformats.org/officeDocument/2006/relationships/hyperlink" Target="https://bel-bo.be/" TargetMode="External"/><Relationship Id="rId440" Type="http://schemas.openxmlformats.org/officeDocument/2006/relationships/hyperlink" Target="https://www.soudal.com/" TargetMode="External"/><Relationship Id="rId678" Type="http://schemas.openxmlformats.org/officeDocument/2006/relationships/hyperlink" Target="https://be.linkedin.com/in/kris-van-ostaeyen-78b317b1" TargetMode="External"/><Relationship Id="rId885" Type="http://schemas.openxmlformats.org/officeDocument/2006/relationships/hyperlink" Target="https://app.bizzy.org/BE/0479101.608?utm_source=export&amp;utm_medium=lists_xlsx" TargetMode="External"/><Relationship Id="rId28" Type="http://schemas.openxmlformats.org/officeDocument/2006/relationships/hyperlink" Target="https://be.linkedin.com/in/dirk-ghekiere-2949104" TargetMode="External"/><Relationship Id="rId300" Type="http://schemas.openxmlformats.org/officeDocument/2006/relationships/hyperlink" Target="https://app.bizzy.org/BE/0458516.129?utm_source=export&amp;utm_medium=lists_xlsx" TargetMode="External"/><Relationship Id="rId538" Type="http://schemas.openxmlformats.org/officeDocument/2006/relationships/hyperlink" Target="https://be.linkedin.com/in/hans-de-brie-a53357a3" TargetMode="External"/><Relationship Id="rId745" Type="http://schemas.openxmlformats.org/officeDocument/2006/relationships/hyperlink" Target="https://app.bizzy.org/BE/0405546.706?utm_source=export&amp;utm_medium=lists_xlsx" TargetMode="External"/><Relationship Id="rId952" Type="http://schemas.openxmlformats.org/officeDocument/2006/relationships/hyperlink" Target="http://www.gls-group.com/" TargetMode="External"/><Relationship Id="rId81" Type="http://schemas.openxmlformats.org/officeDocument/2006/relationships/hyperlink" Target="https://app.bizzy.org/BE/0424901.669?utm_source=export&amp;utm_medium=lists_xlsx" TargetMode="External"/><Relationship Id="rId177" Type="http://schemas.openxmlformats.org/officeDocument/2006/relationships/hyperlink" Target="https://app.bizzy.org/BE/0734562.390?utm_source=export&amp;utm_medium=lists_xlsx" TargetMode="External"/><Relationship Id="rId384" Type="http://schemas.openxmlformats.org/officeDocument/2006/relationships/hyperlink" Target="https://app.bizzy.org/BE/0446780.020?utm_source=export&amp;utm_medium=lists_xlsx" TargetMode="External"/><Relationship Id="rId591" Type="http://schemas.openxmlformats.org/officeDocument/2006/relationships/hyperlink" Target="https://app.bizzy.org/BE/0420429.375?utm_source=export&amp;utm_medium=lists_xlsx" TargetMode="External"/><Relationship Id="rId605" Type="http://schemas.openxmlformats.org/officeDocument/2006/relationships/hyperlink" Target="https://www.citriquebelge.com/" TargetMode="External"/><Relationship Id="rId812" Type="http://schemas.openxmlformats.org/officeDocument/2006/relationships/hyperlink" Target="https://be.linkedin.com/in/mathias-faes-a6a1a468" TargetMode="External"/><Relationship Id="rId244" Type="http://schemas.openxmlformats.org/officeDocument/2006/relationships/hyperlink" Target="https://be.linkedin.com/in/evelien-feryn" TargetMode="External"/><Relationship Id="rId689" Type="http://schemas.openxmlformats.org/officeDocument/2006/relationships/hyperlink" Target="https://arcadis.com/" TargetMode="External"/><Relationship Id="rId896" Type="http://schemas.openxmlformats.org/officeDocument/2006/relationships/hyperlink" Target="https://be.linkedin.com/in/ada-van-waas-09649a1ab" TargetMode="External"/><Relationship Id="rId39" Type="http://schemas.openxmlformats.org/officeDocument/2006/relationships/hyperlink" Target="https://app.bizzy.org/BE/0862390.376?utm_source=export&amp;utm_medium=lists_xlsx" TargetMode="External"/><Relationship Id="rId451" Type="http://schemas.openxmlformats.org/officeDocument/2006/relationships/hyperlink" Target="https://be.linkedin.com/in/ellen-hendrickx-b0a97944" TargetMode="External"/><Relationship Id="rId549" Type="http://schemas.openxmlformats.org/officeDocument/2006/relationships/hyperlink" Target="https://app.bizzy.org/BE/0436534.147?utm_source=export&amp;utm_medium=lists_xlsx" TargetMode="External"/><Relationship Id="rId756" Type="http://schemas.openxmlformats.org/officeDocument/2006/relationships/hyperlink" Target="https://app.bizzy.org/BE/0403078.352?utm_source=export&amp;utm_medium=lists_xlsx" TargetMode="External"/><Relationship Id="rId104" Type="http://schemas.openxmlformats.org/officeDocument/2006/relationships/hyperlink" Target="https://icoterminals.com/" TargetMode="External"/><Relationship Id="rId188" Type="http://schemas.openxmlformats.org/officeDocument/2006/relationships/hyperlink" Target="https://www.bmb-bouwmaterialen.be/" TargetMode="External"/><Relationship Id="rId311" Type="http://schemas.openxmlformats.org/officeDocument/2006/relationships/hyperlink" Target="https://www.huntsman.com/" TargetMode="External"/><Relationship Id="rId395" Type="http://schemas.openxmlformats.org/officeDocument/2006/relationships/hyperlink" Target="https://www.suez.com/" TargetMode="External"/><Relationship Id="rId409" Type="http://schemas.openxmlformats.org/officeDocument/2006/relationships/hyperlink" Target="https://be.linkedin.com/in/pascale-staelens-617a5316" TargetMode="External"/><Relationship Id="rId963" Type="http://schemas.openxmlformats.org/officeDocument/2006/relationships/hyperlink" Target="https://app.bizzy.org/BE/0479775.163?utm_source=export&amp;utm_medium=lists_xlsx" TargetMode="External"/><Relationship Id="rId92" Type="http://schemas.openxmlformats.org/officeDocument/2006/relationships/hyperlink" Target="https://www.zf.com/" TargetMode="External"/><Relationship Id="rId616" Type="http://schemas.openxmlformats.org/officeDocument/2006/relationships/hyperlink" Target="https://be.linkedin.com/in/christine-bertels-308082a" TargetMode="External"/><Relationship Id="rId823" Type="http://schemas.openxmlformats.org/officeDocument/2006/relationships/hyperlink" Target="https://www.atlascopco.com/" TargetMode="External"/><Relationship Id="rId255" Type="http://schemas.openxmlformats.org/officeDocument/2006/relationships/hyperlink" Target="https://app.bizzy.org/BE/0427448.514?utm_source=export&amp;utm_medium=lists_xlsx" TargetMode="External"/><Relationship Id="rId462" Type="http://schemas.openxmlformats.org/officeDocument/2006/relationships/hyperlink" Target="https://app.bizzy.org/BE/0404284.716?utm_source=export&amp;utm_medium=lists_xlsx" TargetMode="External"/><Relationship Id="rId115" Type="http://schemas.openxmlformats.org/officeDocument/2006/relationships/hyperlink" Target="https://be.linkedin.com/in/kristienheylen" TargetMode="External"/><Relationship Id="rId322" Type="http://schemas.openxmlformats.org/officeDocument/2006/relationships/hyperlink" Target="https://be.linkedin.com/in/alexandra-buz&#225;s-17ba47184" TargetMode="External"/><Relationship Id="rId767" Type="http://schemas.openxmlformats.org/officeDocument/2006/relationships/hyperlink" Target="https://be.linkedin.com/in/mathias-faes-a6a1a468" TargetMode="External"/><Relationship Id="rId974" Type="http://schemas.openxmlformats.org/officeDocument/2006/relationships/hyperlink" Target="https://be.linkedin.com/in/maria-lanza-6a2499181" TargetMode="External"/><Relationship Id="rId199" Type="http://schemas.openxmlformats.org/officeDocument/2006/relationships/hyperlink" Target="https://be.linkedin.com/in/veerle-vlecken-b0b101170" TargetMode="External"/><Relationship Id="rId627" Type="http://schemas.openxmlformats.org/officeDocument/2006/relationships/hyperlink" Target="https://be.linkedin.com/in/candice-bosteels-1509396" TargetMode="External"/><Relationship Id="rId834" Type="http://schemas.openxmlformats.org/officeDocument/2006/relationships/hyperlink" Target="https://app.bizzy.org/BE/0404531.966?utm_source=export&amp;utm_medium=lists_xlsx" TargetMode="External"/><Relationship Id="rId266" Type="http://schemas.openxmlformats.org/officeDocument/2006/relationships/hyperlink" Target="https://www.catalent.com/our-locations/europe/brussels-belgium/" TargetMode="External"/><Relationship Id="rId473" Type="http://schemas.openxmlformats.org/officeDocument/2006/relationships/hyperlink" Target="https://jobs.alken-maes.com/" TargetMode="External"/><Relationship Id="rId680" Type="http://schemas.openxmlformats.org/officeDocument/2006/relationships/hyperlink" Target="https://soprasteria.be/" TargetMode="External"/><Relationship Id="rId901" Type="http://schemas.openxmlformats.org/officeDocument/2006/relationships/hyperlink" Target="https://www.atlascopco.com/" TargetMode="External"/><Relationship Id="rId30" Type="http://schemas.openxmlformats.org/officeDocument/2006/relationships/hyperlink" Target="https://app.bizzy.org/BE/0870017.447?utm_source=export&amp;utm_medium=lists_xlsx" TargetMode="External"/><Relationship Id="rId126" Type="http://schemas.openxmlformats.org/officeDocument/2006/relationships/hyperlink" Target="https://app.bizzy.org/BE/0414262.650?utm_source=export&amp;utm_medium=lists_xlsx" TargetMode="External"/><Relationship Id="rId168" Type="http://schemas.openxmlformats.org/officeDocument/2006/relationships/hyperlink" Target="https://app.bizzy.org/BE/0445944.632?utm_source=export&amp;utm_medium=lists_xlsx" TargetMode="External"/><Relationship Id="rId333" Type="http://schemas.openxmlformats.org/officeDocument/2006/relationships/hyperlink" Target="https://app.bizzy.org/BE/0454520.026?utm_source=export&amp;utm_medium=lists_xlsx" TargetMode="External"/><Relationship Id="rId540" Type="http://schemas.openxmlformats.org/officeDocument/2006/relationships/hyperlink" Target="https://app.bizzy.org/BE/0432549.526?utm_source=export&amp;utm_medium=lists_xlsx" TargetMode="External"/><Relationship Id="rId778" Type="http://schemas.openxmlformats.org/officeDocument/2006/relationships/hyperlink" Target="https://actemium.be/" TargetMode="External"/><Relationship Id="rId943" Type="http://schemas.openxmlformats.org/officeDocument/2006/relationships/hyperlink" Target="https://www.danone.be/" TargetMode="External"/><Relationship Id="rId985" Type="http://schemas.openxmlformats.org/officeDocument/2006/relationships/hyperlink" Target="https://www.dhlparcel.be/" TargetMode="External"/><Relationship Id="rId72" Type="http://schemas.openxmlformats.org/officeDocument/2006/relationships/hyperlink" Target="https://app.bizzy.org/BE/0421694.038?utm_source=export&amp;utm_medium=lists_xlsx" TargetMode="External"/><Relationship Id="rId375" Type="http://schemas.openxmlformats.org/officeDocument/2006/relationships/hyperlink" Target="https://app.bizzy.org/BE/0473254.189?utm_source=export&amp;utm_medium=lists_xlsx" TargetMode="External"/><Relationship Id="rId582" Type="http://schemas.openxmlformats.org/officeDocument/2006/relationships/hyperlink" Target="https://app.bizzy.org/BE/0888256.714?utm_source=export&amp;utm_medium=lists_xlsx" TargetMode="External"/><Relationship Id="rId638" Type="http://schemas.openxmlformats.org/officeDocument/2006/relationships/hyperlink" Target="https://www.terumo-europe.com/" TargetMode="External"/><Relationship Id="rId803" Type="http://schemas.openxmlformats.org/officeDocument/2006/relationships/hyperlink" Target="https://be.linkedin.com/in/philippe-harvengt-27942710" TargetMode="External"/><Relationship Id="rId845" Type="http://schemas.openxmlformats.org/officeDocument/2006/relationships/hyperlink" Target="https://be.linkedin.com/in/ingrid-de-tollenaere" TargetMode="External"/><Relationship Id="rId3" Type="http://schemas.openxmlformats.org/officeDocument/2006/relationships/hyperlink" Target="https://app.bizzy.org/BE/0441192.820?utm_source=export&amp;utm_medium=lists_xlsx" TargetMode="External"/><Relationship Id="rId235" Type="http://schemas.openxmlformats.org/officeDocument/2006/relationships/hyperlink" Target="https://be.linkedin.com/in/olivierv" TargetMode="External"/><Relationship Id="rId277" Type="http://schemas.openxmlformats.org/officeDocument/2006/relationships/hyperlink" Target="https://be.linkedin.com/in/val&#233;rie-lentacker-982562111" TargetMode="External"/><Relationship Id="rId400" Type="http://schemas.openxmlformats.org/officeDocument/2006/relationships/hyperlink" Target="https://be.linkedin.com/in/maaike-walraet-85a1b244" TargetMode="External"/><Relationship Id="rId442" Type="http://schemas.openxmlformats.org/officeDocument/2006/relationships/hyperlink" Target="https://be.linkedin.com/in/jo-op-de-beeck-67916721b" TargetMode="External"/><Relationship Id="rId484" Type="http://schemas.openxmlformats.org/officeDocument/2006/relationships/hyperlink" Target="https://be.linkedin.com/in/rosemarijn-blomme-b8461518" TargetMode="External"/><Relationship Id="rId705" Type="http://schemas.openxmlformats.org/officeDocument/2006/relationships/hyperlink" Target="https://be.linkedin.com/in/martine-de-bruecker-b44a635a" TargetMode="External"/><Relationship Id="rId887" Type="http://schemas.openxmlformats.org/officeDocument/2006/relationships/hyperlink" Target="https://be.linkedin.com/in/joelle-croteux-373801b" TargetMode="External"/><Relationship Id="rId137" Type="http://schemas.openxmlformats.org/officeDocument/2006/relationships/hyperlink" Target="https://www.sesvanderhave.com/" TargetMode="External"/><Relationship Id="rId302" Type="http://schemas.openxmlformats.org/officeDocument/2006/relationships/hyperlink" Target="https://www.armonea.be/" TargetMode="External"/><Relationship Id="rId344" Type="http://schemas.openxmlformats.org/officeDocument/2006/relationships/hyperlink" Target="https://www.vandevelde.eu/" TargetMode="External"/><Relationship Id="rId691" Type="http://schemas.openxmlformats.org/officeDocument/2006/relationships/hyperlink" Target="https://app.bizzy.org/BE/0459031.615?utm_source=export&amp;utm_medium=lists_xlsx" TargetMode="External"/><Relationship Id="rId747" Type="http://schemas.openxmlformats.org/officeDocument/2006/relationships/hyperlink" Target="https://be.linkedin.com/in/wouter-cromheecke-4b9222a1" TargetMode="External"/><Relationship Id="rId789" Type="http://schemas.openxmlformats.org/officeDocument/2006/relationships/hyperlink" Target="https://app.bizzy.org/BE/0462513.222?utm_source=export&amp;utm_medium=lists_xlsx" TargetMode="External"/><Relationship Id="rId912" Type="http://schemas.openxmlformats.org/officeDocument/2006/relationships/hyperlink" Target="https://app.bizzy.org/BE/0475945.940?utm_source=export&amp;utm_medium=lists_xlsx" TargetMode="External"/><Relationship Id="rId954" Type="http://schemas.openxmlformats.org/officeDocument/2006/relationships/hyperlink" Target="https://app.bizzy.org/BE/0471435.836?utm_source=export&amp;utm_medium=lists_xlsx" TargetMode="External"/><Relationship Id="rId41" Type="http://schemas.openxmlformats.org/officeDocument/2006/relationships/hyperlink" Target="https://www.joriside.com/" TargetMode="External"/><Relationship Id="rId83" Type="http://schemas.openxmlformats.org/officeDocument/2006/relationships/hyperlink" Target="https://voestalpine.com/" TargetMode="External"/><Relationship Id="rId179" Type="http://schemas.openxmlformats.org/officeDocument/2006/relationships/hyperlink" Target="https://www.wolterskluwer.com/nl-be" TargetMode="External"/><Relationship Id="rId386" Type="http://schemas.openxmlformats.org/officeDocument/2006/relationships/hyperlink" Target="https://radissonhotels.com/" TargetMode="External"/><Relationship Id="rId551" Type="http://schemas.openxmlformats.org/officeDocument/2006/relationships/hyperlink" Target="http://jobs.autogrill.be/" TargetMode="External"/><Relationship Id="rId593" Type="http://schemas.openxmlformats.org/officeDocument/2006/relationships/hyperlink" Target="https://toyota-boshoku.be/" TargetMode="External"/><Relationship Id="rId607" Type="http://schemas.openxmlformats.org/officeDocument/2006/relationships/hyperlink" Target="https://be.linkedin.com/in/sylvie-no&#235;l?trk=public_profile_samename_profile_profile-result-card_result-card_full-click" TargetMode="External"/><Relationship Id="rId649" Type="http://schemas.openxmlformats.org/officeDocument/2006/relationships/hyperlink" Target="https://app.bizzy.org/BE/0866682.231?utm_source=export&amp;utm_medium=lists_xlsx" TargetMode="External"/><Relationship Id="rId814" Type="http://schemas.openxmlformats.org/officeDocument/2006/relationships/hyperlink" Target="https://www.ey.com/" TargetMode="External"/><Relationship Id="rId856" Type="http://schemas.openxmlformats.org/officeDocument/2006/relationships/hyperlink" Target="https://www.ecs.be/" TargetMode="External"/><Relationship Id="rId190" Type="http://schemas.openxmlformats.org/officeDocument/2006/relationships/hyperlink" Target="https://be.linkedin.com/in/sarah-goris-22302674" TargetMode="External"/><Relationship Id="rId204" Type="http://schemas.openxmlformats.org/officeDocument/2006/relationships/hyperlink" Target="https://app.bizzy.org/BE/0407251.926?utm_source=export&amp;utm_medium=lists_xlsx" TargetMode="External"/><Relationship Id="rId246" Type="http://schemas.openxmlformats.org/officeDocument/2006/relationships/hyperlink" Target="https://app.bizzy.org/BE/0416245.806?utm_source=export&amp;utm_medium=lists_xlsx" TargetMode="External"/><Relationship Id="rId288" Type="http://schemas.openxmlformats.org/officeDocument/2006/relationships/hyperlink" Target="https://app.bizzy.org/BE/0895810.836?utm_source=export&amp;utm_medium=lists_xlsx" TargetMode="External"/><Relationship Id="rId411" Type="http://schemas.openxmlformats.org/officeDocument/2006/relationships/hyperlink" Target="https://app.bizzy.org/BE/0407176.306?utm_source=export&amp;utm_medium=lists_xlsx" TargetMode="External"/><Relationship Id="rId453" Type="http://schemas.openxmlformats.org/officeDocument/2006/relationships/hyperlink" Target="https://app.bizzy.org/BE/0474429.572?utm_source=export&amp;utm_medium=lists_xlsx" TargetMode="External"/><Relationship Id="rId509" Type="http://schemas.openxmlformats.org/officeDocument/2006/relationships/hyperlink" Target="https://farmfrites.com/" TargetMode="External"/><Relationship Id="rId660" Type="http://schemas.openxmlformats.org/officeDocument/2006/relationships/hyperlink" Target="https://be.linkedin.com/in/ludwig-de-cr&#233;e-32174315" TargetMode="External"/><Relationship Id="rId898" Type="http://schemas.openxmlformats.org/officeDocument/2006/relationships/hyperlink" Target="https://accentjobs.be/" TargetMode="External"/><Relationship Id="rId106" Type="http://schemas.openxmlformats.org/officeDocument/2006/relationships/hyperlink" Target="https://be.linkedin.com/in/nathalie-de-schauwer-093b5060" TargetMode="External"/><Relationship Id="rId313" Type="http://schemas.openxmlformats.org/officeDocument/2006/relationships/hyperlink" Target="https://be.linkedin.com/in/elinevanharck" TargetMode="External"/><Relationship Id="rId495" Type="http://schemas.openxmlformats.org/officeDocument/2006/relationships/hyperlink" Target="https://app.bizzy.org/BE/0441533.409?utm_source=export&amp;utm_medium=lists_xlsx" TargetMode="External"/><Relationship Id="rId716" Type="http://schemas.openxmlformats.org/officeDocument/2006/relationships/hyperlink" Target="https://jysk.be/" TargetMode="External"/><Relationship Id="rId758" Type="http://schemas.openxmlformats.org/officeDocument/2006/relationships/hyperlink" Target="https://be.linkedin.com/in/eva-de-ridder-03bb8655" TargetMode="External"/><Relationship Id="rId923" Type="http://schemas.openxmlformats.org/officeDocument/2006/relationships/hyperlink" Target="https://be.linkedin.com/in/bert-de-keyser-6511331b9" TargetMode="External"/><Relationship Id="rId965" Type="http://schemas.openxmlformats.org/officeDocument/2006/relationships/hyperlink" Target="https://be.linkedin.com/in/wouter-cromheecke-4b9222a1" TargetMode="External"/><Relationship Id="rId10" Type="http://schemas.openxmlformats.org/officeDocument/2006/relationships/hyperlink" Target="https://be.linkedin.com/in/brian-dewilde-944766133" TargetMode="External"/><Relationship Id="rId52" Type="http://schemas.openxmlformats.org/officeDocument/2006/relationships/hyperlink" Target="https://be.linkedin.com/in/heike-rogiers-245225137" TargetMode="External"/><Relationship Id="rId94" Type="http://schemas.openxmlformats.org/officeDocument/2006/relationships/hyperlink" Target="https://be.linkedin.com/in/peter-vanheers-55360423" TargetMode="External"/><Relationship Id="rId148" Type="http://schemas.openxmlformats.org/officeDocument/2006/relationships/hyperlink" Target="https://be.linkedin.com/in/bart-tuyls-b681466" TargetMode="External"/><Relationship Id="rId355" Type="http://schemas.openxmlformats.org/officeDocument/2006/relationships/hyperlink" Target="https://be.linkedin.com/in/lisa-whitworth-753ab661" TargetMode="External"/><Relationship Id="rId397" Type="http://schemas.openxmlformats.org/officeDocument/2006/relationships/hyperlink" Target="https://be.linkedin.com/in/olivierv" TargetMode="External"/><Relationship Id="rId520" Type="http://schemas.openxmlformats.org/officeDocument/2006/relationships/hyperlink" Target="https://be.linkedin.com/in/oliviercarlier1" TargetMode="External"/><Relationship Id="rId562" Type="http://schemas.openxmlformats.org/officeDocument/2006/relationships/hyperlink" Target="https://be.linkedin.com/in/nele-hermans-1b85038" TargetMode="External"/><Relationship Id="rId618" Type="http://schemas.openxmlformats.org/officeDocument/2006/relationships/hyperlink" Target="https://app.bizzy.org/BE/0428149.981?utm_source=export&amp;utm_medium=lists_xlsx" TargetMode="External"/><Relationship Id="rId825" Type="http://schemas.openxmlformats.org/officeDocument/2006/relationships/hyperlink" Target="https://app.bizzy.org/BE/0425258.688?utm_source=export&amp;utm_medium=lists_xlsx" TargetMode="External"/><Relationship Id="rId215" Type="http://schemas.openxmlformats.org/officeDocument/2006/relationships/hyperlink" Target="https://punchpowertrain.com/" TargetMode="External"/><Relationship Id="rId257" Type="http://schemas.openxmlformats.org/officeDocument/2006/relationships/hyperlink" Target="https://azzeno.be/" TargetMode="External"/><Relationship Id="rId422" Type="http://schemas.openxmlformats.org/officeDocument/2006/relationships/hyperlink" Target="https://www.basf.com/be" TargetMode="External"/><Relationship Id="rId464" Type="http://schemas.openxmlformats.org/officeDocument/2006/relationships/hyperlink" Target="https://www.be.alcon.com/" TargetMode="External"/><Relationship Id="rId867" Type="http://schemas.openxmlformats.org/officeDocument/2006/relationships/hyperlink" Target="https://app.bizzy.org/BE/0400165.679?utm_source=export&amp;utm_medium=lists_xlsx" TargetMode="External"/><Relationship Id="rId299" Type="http://schemas.openxmlformats.org/officeDocument/2006/relationships/hyperlink" Target="https://www.witgelekruis.be/" TargetMode="External"/><Relationship Id="rId727" Type="http://schemas.openxmlformats.org/officeDocument/2006/relationships/hyperlink" Target="https://app.bizzy.org/BE/0441184.110?utm_source=export&amp;utm_medium=lists_xlsx" TargetMode="External"/><Relationship Id="rId934" Type="http://schemas.openxmlformats.org/officeDocument/2006/relationships/hyperlink" Target="https://delltechnologies.com/" TargetMode="External"/><Relationship Id="rId63" Type="http://schemas.openxmlformats.org/officeDocument/2006/relationships/hyperlink" Target="https://app.bizzy.org/BE/0405502.362?utm_source=export&amp;utm_medium=lists_xlsx" TargetMode="External"/><Relationship Id="rId159" Type="http://schemas.openxmlformats.org/officeDocument/2006/relationships/hyperlink" Target="https://app.bizzy.org/BE/0403480.507?utm_source=export&amp;utm_medium=lists_xlsx" TargetMode="External"/><Relationship Id="rId366" Type="http://schemas.openxmlformats.org/officeDocument/2006/relationships/hyperlink" Target="https://app.bizzy.org/BE/0451657.041?utm_source=export&amp;utm_medium=lists_xlsx" TargetMode="External"/><Relationship Id="rId573" Type="http://schemas.openxmlformats.org/officeDocument/2006/relationships/hyperlink" Target="https://app.bizzy.org/BE/0407716.932?utm_source=export&amp;utm_medium=lists_xlsx" TargetMode="External"/><Relationship Id="rId780" Type="http://schemas.openxmlformats.org/officeDocument/2006/relationships/hyperlink" Target="https://app.bizzy.org/BE/0472028.526?utm_source=export&amp;utm_medium=lists_xlsx" TargetMode="External"/><Relationship Id="rId226" Type="http://schemas.openxmlformats.org/officeDocument/2006/relationships/hyperlink" Target="https://be.linkedin.com/in/frederiquenelissen" TargetMode="External"/><Relationship Id="rId433" Type="http://schemas.openxmlformats.org/officeDocument/2006/relationships/hyperlink" Target="https://be.linkedin.com/in/evireynaert" TargetMode="External"/><Relationship Id="rId878" Type="http://schemas.openxmlformats.org/officeDocument/2006/relationships/hyperlink" Target="https://be.linkedin.com/in/vera-vanoost-a876404b" TargetMode="External"/><Relationship Id="rId640" Type="http://schemas.openxmlformats.org/officeDocument/2006/relationships/hyperlink" Target="https://app.bizzy.org/BE/0412101.728?utm_source=export&amp;utm_medium=lists_xlsx" TargetMode="External"/><Relationship Id="rId738" Type="http://schemas.openxmlformats.org/officeDocument/2006/relationships/hyperlink" Target="https://be.linkedin.com/in/valerie-olivier" TargetMode="External"/><Relationship Id="rId945" Type="http://schemas.openxmlformats.org/officeDocument/2006/relationships/hyperlink" Target="https://app.bizzy.org/BE/0458263.335?utm_source=export&amp;utm_medium=lists_xlsx" TargetMode="External"/><Relationship Id="rId74" Type="http://schemas.openxmlformats.org/officeDocument/2006/relationships/hyperlink" Target="https://www.skeyes.be/" TargetMode="External"/><Relationship Id="rId377" Type="http://schemas.openxmlformats.org/officeDocument/2006/relationships/hyperlink" Target="https://elcompanies.com/" TargetMode="External"/><Relationship Id="rId500" Type="http://schemas.openxmlformats.org/officeDocument/2006/relationships/hyperlink" Target="https://www.daikin.eu/" TargetMode="External"/><Relationship Id="rId584" Type="http://schemas.openxmlformats.org/officeDocument/2006/relationships/hyperlink" Target="https://www.jandenul.com/" TargetMode="External"/><Relationship Id="rId805" Type="http://schemas.openxmlformats.org/officeDocument/2006/relationships/hyperlink" Target="https://www.datwyler.com/" TargetMode="External"/><Relationship Id="rId5" Type="http://schemas.openxmlformats.org/officeDocument/2006/relationships/hyperlink" Target="https://www.cpchem.com/" TargetMode="External"/><Relationship Id="rId237" Type="http://schemas.openxmlformats.org/officeDocument/2006/relationships/hyperlink" Target="https://app.bizzy.org/BE/0442100.363?utm_source=export&amp;utm_medium=lists_xlsx" TargetMode="External"/><Relationship Id="rId791" Type="http://schemas.openxmlformats.org/officeDocument/2006/relationships/hyperlink" Target="https://be.linkedin.com/in/filiep-spinnewyn-815581" TargetMode="External"/><Relationship Id="rId889" Type="http://schemas.openxmlformats.org/officeDocument/2006/relationships/hyperlink" Target="https://esko.com/" TargetMode="External"/><Relationship Id="rId444" Type="http://schemas.openxmlformats.org/officeDocument/2006/relationships/hyperlink" Target="https://app.bizzy.org/BE/0848973.395?utm_source=export&amp;utm_medium=lists_xlsx" TargetMode="External"/><Relationship Id="rId651" Type="http://schemas.openxmlformats.org/officeDocument/2006/relationships/hyperlink" Target="https://be.linkedin.com/in/lien-claes-79ab894" TargetMode="External"/><Relationship Id="rId749" Type="http://schemas.openxmlformats.org/officeDocument/2006/relationships/hyperlink" Target="https://be.linkedin.com/in/virginie-coppens-605a326" TargetMode="External"/><Relationship Id="rId290" Type="http://schemas.openxmlformats.org/officeDocument/2006/relationships/hyperlink" Target="https://vib.be/" TargetMode="External"/><Relationship Id="rId304" Type="http://schemas.openxmlformats.org/officeDocument/2006/relationships/hyperlink" Target="https://be.linkedin.com/in/niki-de-schepper-223a0413" TargetMode="External"/><Relationship Id="rId388" Type="http://schemas.openxmlformats.org/officeDocument/2006/relationships/hyperlink" Target="https://be.linkedin.com/in/sanne-verrydt-a258a981" TargetMode="External"/><Relationship Id="rId511" Type="http://schemas.openxmlformats.org/officeDocument/2006/relationships/hyperlink" Target="https://be.linkedin.com/in/eveline-joos-081304a3" TargetMode="External"/><Relationship Id="rId609" Type="http://schemas.openxmlformats.org/officeDocument/2006/relationships/hyperlink" Target="https://app.bizzy.org/BE/0427599.358?utm_source=export&amp;utm_medium=lists_xlsx" TargetMode="External"/><Relationship Id="rId956" Type="http://schemas.openxmlformats.org/officeDocument/2006/relationships/hyperlink" Target="https://be.linkedin.com/in/laurence-leclercq-b81a9135" TargetMode="External"/><Relationship Id="rId85" Type="http://schemas.openxmlformats.org/officeDocument/2006/relationships/hyperlink" Target="https://be.linkedin.com/in/anvandesompele" TargetMode="External"/><Relationship Id="rId150" Type="http://schemas.openxmlformats.org/officeDocument/2006/relationships/hyperlink" Target="https://app.bizzy.org/BE/0404206.225?utm_source=export&amp;utm_medium=lists_xlsx" TargetMode="External"/><Relationship Id="rId595" Type="http://schemas.openxmlformats.org/officeDocument/2006/relationships/hyperlink" Target="https://be.linkedin.com/in/juliehereman" TargetMode="External"/><Relationship Id="rId816" Type="http://schemas.openxmlformats.org/officeDocument/2006/relationships/hyperlink" Target="https://app.bizzy.org/BE/0400289.801?utm_source=export&amp;utm_medium=lists_xlsx" TargetMode="External"/><Relationship Id="rId248" Type="http://schemas.openxmlformats.org/officeDocument/2006/relationships/hyperlink" Target="https://vito.be/" TargetMode="External"/><Relationship Id="rId455" Type="http://schemas.openxmlformats.org/officeDocument/2006/relationships/hyperlink" Target="https://hondamotoreuropelogistics.com/" TargetMode="External"/><Relationship Id="rId662" Type="http://schemas.openxmlformats.org/officeDocument/2006/relationships/hyperlink" Target="https://smulders.com/" TargetMode="External"/><Relationship Id="rId12" Type="http://schemas.openxmlformats.org/officeDocument/2006/relationships/hyperlink" Target="https://app.bizzy.org/BE/0432637.717?utm_source=export&amp;utm_medium=lists_xlsx" TargetMode="External"/><Relationship Id="rId108" Type="http://schemas.openxmlformats.org/officeDocument/2006/relationships/hyperlink" Target="https://app.bizzy.org/BE/0480191.966?utm_source=export&amp;utm_medium=lists_xlsx" TargetMode="External"/><Relationship Id="rId315" Type="http://schemas.openxmlformats.org/officeDocument/2006/relationships/hyperlink" Target="https://app.bizzy.org/BE/0683948.879?utm_source=export&amp;utm_medium=lists_xlsx" TargetMode="External"/><Relationship Id="rId522" Type="http://schemas.openxmlformats.org/officeDocument/2006/relationships/hyperlink" Target="https://app.bizzy.org/BE/0404934.715?utm_source=export&amp;utm_medium=lists_xlsx" TargetMode="External"/><Relationship Id="rId967" Type="http://schemas.openxmlformats.org/officeDocument/2006/relationships/hyperlink" Target="https://www.tui.be/nl" TargetMode="External"/><Relationship Id="rId96" Type="http://schemas.openxmlformats.org/officeDocument/2006/relationships/hyperlink" Target="https://app.bizzy.org/BE/0865131.221?utm_source=export&amp;utm_medium=lists_xlsx" TargetMode="External"/><Relationship Id="rId161" Type="http://schemas.openxmlformats.org/officeDocument/2006/relationships/hyperlink" Target="https://www.verhelst.be/" TargetMode="External"/><Relationship Id="rId399" Type="http://schemas.openxmlformats.org/officeDocument/2006/relationships/hyperlink" Target="https://app.bizzy.org/BE/0400902.582?utm_source=export&amp;utm_medium=lists_xlsx" TargetMode="External"/><Relationship Id="rId827" Type="http://schemas.openxmlformats.org/officeDocument/2006/relationships/hyperlink" Target="https://be.linkedin.com/in/erik-d-hondt-66b56910" TargetMode="External"/><Relationship Id="rId259" Type="http://schemas.openxmlformats.org/officeDocument/2006/relationships/hyperlink" Target="https://be.linkedin.com/in/sally-bal-b44a07a8" TargetMode="External"/><Relationship Id="rId466" Type="http://schemas.openxmlformats.org/officeDocument/2006/relationships/hyperlink" Target="https://be.linkedin.com/in/lies-claessens-535633178" TargetMode="External"/><Relationship Id="rId673" Type="http://schemas.openxmlformats.org/officeDocument/2006/relationships/hyperlink" Target="https://app.bizzy.org/BE/0400789.251?utm_source=export&amp;utm_medium=lists_xlsx" TargetMode="External"/><Relationship Id="rId880" Type="http://schemas.openxmlformats.org/officeDocument/2006/relationships/hyperlink" Target="https://www.vyncke.com/" TargetMode="External"/><Relationship Id="rId23" Type="http://schemas.openxmlformats.org/officeDocument/2006/relationships/hyperlink" Target="https://elia.be/" TargetMode="External"/><Relationship Id="rId119" Type="http://schemas.openxmlformats.org/officeDocument/2006/relationships/hyperlink" Target="https://www.lvdgroup.com/" TargetMode="External"/><Relationship Id="rId326" Type="http://schemas.openxmlformats.org/officeDocument/2006/relationships/hyperlink" Target="https://www.hedinautomotive.be/" TargetMode="External"/><Relationship Id="rId533" Type="http://schemas.openxmlformats.org/officeDocument/2006/relationships/hyperlink" Target="https://www.heraeus.com/" TargetMode="External"/><Relationship Id="rId978" Type="http://schemas.openxmlformats.org/officeDocument/2006/relationships/hyperlink" Target="https://be.linkedin.com/in/erwin-martens-1b3a632b" TargetMode="External"/><Relationship Id="rId740" Type="http://schemas.openxmlformats.org/officeDocument/2006/relationships/hyperlink" Target="https://www.groepintro.be/" TargetMode="External"/><Relationship Id="rId838" Type="http://schemas.openxmlformats.org/officeDocument/2006/relationships/hyperlink" Target="https://www.envalior.com/" TargetMode="External"/><Relationship Id="rId172" Type="http://schemas.openxmlformats.org/officeDocument/2006/relationships/hyperlink" Target="https://be.linkedin.com/in/elke-henderickx-13520a4" TargetMode="External"/><Relationship Id="rId477" Type="http://schemas.openxmlformats.org/officeDocument/2006/relationships/hyperlink" Target="https://app.bizzy.org/BE/0450864.215?utm_source=export&amp;utm_medium=lists_xlsx" TargetMode="External"/><Relationship Id="rId600" Type="http://schemas.openxmlformats.org/officeDocument/2006/relationships/hyperlink" Target="https://app.bizzy.org/BE/0401296.720?utm_source=export&amp;utm_medium=lists_xlsx" TargetMode="External"/><Relationship Id="rId684" Type="http://schemas.openxmlformats.org/officeDocument/2006/relationships/hyperlink" Target="https://be.linkedin.com/in/elisa-goossens-77b955103" TargetMode="External"/><Relationship Id="rId337" Type="http://schemas.openxmlformats.org/officeDocument/2006/relationships/hyperlink" Target="https://be.linkedin.com/in/lieven-willaert-3b59b03a" TargetMode="External"/><Relationship Id="rId891" Type="http://schemas.openxmlformats.org/officeDocument/2006/relationships/hyperlink" Target="https://app.bizzy.org/BE/0440085.040?utm_source=export&amp;utm_medium=lists_xlsx" TargetMode="External"/><Relationship Id="rId905" Type="http://schemas.openxmlformats.org/officeDocument/2006/relationships/hyperlink" Target="https://be.linkedin.com/in/carolien-danckaert-4049085" TargetMode="External"/><Relationship Id="rId34" Type="http://schemas.openxmlformats.org/officeDocument/2006/relationships/hyperlink" Target="https://be.linkedin.com/in/chris-vroman-711730293" TargetMode="External"/><Relationship Id="rId544" Type="http://schemas.openxmlformats.org/officeDocument/2006/relationships/hyperlink" Target="https://be.linkedin.com/in/goele-goris-4b07429" TargetMode="External"/><Relationship Id="rId751" Type="http://schemas.openxmlformats.org/officeDocument/2006/relationships/hyperlink" Target="https://www.alphacredit.be/" TargetMode="External"/><Relationship Id="rId849" Type="http://schemas.openxmlformats.org/officeDocument/2006/relationships/hyperlink" Target="https://app.bizzy.org/BE/0437278.077?utm_source=export&amp;utm_medium=lists_xlsx" TargetMode="External"/><Relationship Id="rId183" Type="http://schemas.openxmlformats.org/officeDocument/2006/relationships/hyperlink" Target="https://app.bizzy.org/BE/0453910.807?utm_source=export&amp;utm_medium=lists_xlsx" TargetMode="External"/><Relationship Id="rId390" Type="http://schemas.openxmlformats.org/officeDocument/2006/relationships/hyperlink" Target="https://app.bizzy.org/BE/0697798.994?utm_source=export&amp;utm_medium=lists_xlsx" TargetMode="External"/><Relationship Id="rId404" Type="http://schemas.openxmlformats.org/officeDocument/2006/relationships/hyperlink" Target="https://www.etexgroup.com/" TargetMode="External"/><Relationship Id="rId611" Type="http://schemas.openxmlformats.org/officeDocument/2006/relationships/hyperlink" Target="https://www.tomorrowland.com/" TargetMode="External"/><Relationship Id="rId250" Type="http://schemas.openxmlformats.org/officeDocument/2006/relationships/hyperlink" Target="https://be.linkedin.com/in/imelygrillet" TargetMode="External"/><Relationship Id="rId488" Type="http://schemas.openxmlformats.org/officeDocument/2006/relationships/hyperlink" Target="https://www.actief.be/" TargetMode="External"/><Relationship Id="rId695" Type="http://schemas.openxmlformats.org/officeDocument/2006/relationships/hyperlink" Target="https://www.soprasteria.be/" TargetMode="External"/><Relationship Id="rId709" Type="http://schemas.openxmlformats.org/officeDocument/2006/relationships/hyperlink" Target="https://app.bizzy.org/BE/0403471.401?utm_source=export&amp;utm_medium=lists_xlsx" TargetMode="External"/><Relationship Id="rId916" Type="http://schemas.openxmlformats.org/officeDocument/2006/relationships/hyperlink" Target="https://www.azo.be/" TargetMode="External"/><Relationship Id="rId45" Type="http://schemas.openxmlformats.org/officeDocument/2006/relationships/hyperlink" Target="https://app.bizzy.org/BE/0402225.247?utm_source=export&amp;utm_medium=lists_xlsx" TargetMode="External"/><Relationship Id="rId110" Type="http://schemas.openxmlformats.org/officeDocument/2006/relationships/hyperlink" Target="https://www.bleckmann.com/" TargetMode="External"/><Relationship Id="rId348" Type="http://schemas.openxmlformats.org/officeDocument/2006/relationships/hyperlink" Target="https://app.bizzy.org/BE/0403526.730?utm_source=export&amp;utm_medium=lists_xlsx" TargetMode="External"/><Relationship Id="rId555" Type="http://schemas.openxmlformats.org/officeDocument/2006/relationships/hyperlink" Target="https://app.bizzy.org/BE/0874125.297?utm_source=export&amp;utm_medium=lists_xlsx" TargetMode="External"/><Relationship Id="rId762" Type="http://schemas.openxmlformats.org/officeDocument/2006/relationships/hyperlink" Target="https://app.bizzy.org/BE/0403795.657?utm_source=export&amp;utm_medium=lists_xlsx" TargetMode="External"/><Relationship Id="rId194" Type="http://schemas.openxmlformats.org/officeDocument/2006/relationships/hyperlink" Target="https://www.vanmoer.com/" TargetMode="External"/><Relationship Id="rId208" Type="http://schemas.openxmlformats.org/officeDocument/2006/relationships/hyperlink" Target="https://be.linkedin.com/in/nadine-degrande-182b794" TargetMode="External"/><Relationship Id="rId415" Type="http://schemas.openxmlformats.org/officeDocument/2006/relationships/hyperlink" Target="https://be.linkedin.com/in/chris-baker-56183611" TargetMode="External"/><Relationship Id="rId622" Type="http://schemas.openxmlformats.org/officeDocument/2006/relationships/hyperlink" Target="https://www.bmw.be/" TargetMode="External"/><Relationship Id="rId261" Type="http://schemas.openxmlformats.org/officeDocument/2006/relationships/hyperlink" Target="https://app.bizzy.org/BE/0407653.980?utm_source=export&amp;utm_medium=lists_xlsx" TargetMode="External"/><Relationship Id="rId499" Type="http://schemas.openxmlformats.org/officeDocument/2006/relationships/hyperlink" Target="https://be.linkedin.com/in/steven-van-impe-87586a11" TargetMode="External"/><Relationship Id="rId927" Type="http://schemas.openxmlformats.org/officeDocument/2006/relationships/hyperlink" Target="https://app.bizzy.org/BE/0400444.803?utm_source=export&amp;utm_medium=lists_xlsx" TargetMode="External"/><Relationship Id="rId56" Type="http://schemas.openxmlformats.org/officeDocument/2006/relationships/hyperlink" Target="https://www.sap.com/belux" TargetMode="External"/><Relationship Id="rId359" Type="http://schemas.openxmlformats.org/officeDocument/2006/relationships/hyperlink" Target="https://www.lapperre.be/" TargetMode="External"/><Relationship Id="rId566" Type="http://schemas.openxmlformats.org/officeDocument/2006/relationships/hyperlink" Target="https://www.cevi.be/" TargetMode="External"/><Relationship Id="rId773" Type="http://schemas.openxmlformats.org/officeDocument/2006/relationships/hyperlink" Target="https://be.linkedin.com/in/stefaniemargerin" TargetMode="External"/><Relationship Id="rId121" Type="http://schemas.openxmlformats.org/officeDocument/2006/relationships/hyperlink" Target="https://be.linkedin.com/in/alessandra-petrosino-bb7aa390" TargetMode="External"/><Relationship Id="rId219" Type="http://schemas.openxmlformats.org/officeDocument/2006/relationships/hyperlink" Target="https://app.bizzy.org/BE/0447668.559?utm_source=export&amp;utm_medium=lists_xlsx" TargetMode="External"/><Relationship Id="rId426" Type="http://schemas.openxmlformats.org/officeDocument/2006/relationships/hyperlink" Target="https://app.bizzy.org/BE/0401277.914?utm_source=export&amp;utm_medium=lists_xlsx" TargetMode="External"/><Relationship Id="rId633" Type="http://schemas.openxmlformats.org/officeDocument/2006/relationships/hyperlink" Target="https://be.linkedin.com/in/ann-van-de-velde-9b229b10" TargetMode="External"/><Relationship Id="rId980" Type="http://schemas.openxmlformats.org/officeDocument/2006/relationships/hyperlink" Target="https://be.linkedin.com/in/marijke-tavernier-2657b43" TargetMode="External"/><Relationship Id="rId840" Type="http://schemas.openxmlformats.org/officeDocument/2006/relationships/hyperlink" Target="https://app.bizzy.org/BE/0455069.956?utm_source=export&amp;utm_medium=lists_xlsx" TargetMode="External"/><Relationship Id="rId938" Type="http://schemas.openxmlformats.org/officeDocument/2006/relationships/hyperlink" Target="https://be.linkedin.com/in/beatrice-lepineux" TargetMode="External"/><Relationship Id="rId67" Type="http://schemas.openxmlformats.org/officeDocument/2006/relationships/hyperlink" Target="https://be.linkedin.com/in/catherine-branckotte-76b4a84" TargetMode="External"/><Relationship Id="rId272" Type="http://schemas.openxmlformats.org/officeDocument/2006/relationships/hyperlink" Target="https://www.bdo.be/" TargetMode="External"/><Relationship Id="rId577" Type="http://schemas.openxmlformats.org/officeDocument/2006/relationships/hyperlink" Target="https://be.linkedin.com/in/marie-hermanns-77768126" TargetMode="External"/><Relationship Id="rId700" Type="http://schemas.openxmlformats.org/officeDocument/2006/relationships/hyperlink" Target="https://app.bizzy.org/BE/0406568.867?utm_source=export&amp;utm_medium=lists_xlsx" TargetMode="External"/><Relationship Id="rId132" Type="http://schemas.openxmlformats.org/officeDocument/2006/relationships/hyperlink" Target="https://app.bizzy.org/BE/0404627.679?utm_source=export&amp;utm_medium=lists_xlsx" TargetMode="External"/><Relationship Id="rId784" Type="http://schemas.openxmlformats.org/officeDocument/2006/relationships/hyperlink" Target="https://www.katoennatie.com/" TargetMode="External"/><Relationship Id="rId437" Type="http://schemas.openxmlformats.org/officeDocument/2006/relationships/hyperlink" Target="http://www.tvhparts.be/" TargetMode="External"/><Relationship Id="rId644" Type="http://schemas.openxmlformats.org/officeDocument/2006/relationships/hyperlink" Target="https://www.ansell.com/" TargetMode="External"/><Relationship Id="rId851" Type="http://schemas.openxmlformats.org/officeDocument/2006/relationships/hyperlink" Target="https://be.linkedin.com/in/kathleendupont" TargetMode="External"/><Relationship Id="rId283" Type="http://schemas.openxmlformats.org/officeDocument/2006/relationships/hyperlink" Target="https://be.linkedin.com/in/larissafranck" TargetMode="External"/><Relationship Id="rId490" Type="http://schemas.openxmlformats.org/officeDocument/2006/relationships/hyperlink" Target="https://be.linkedin.com/in/carole-vandendorpe-50310a197" TargetMode="External"/><Relationship Id="rId504" Type="http://schemas.openxmlformats.org/officeDocument/2006/relationships/hyperlink" Target="https://app.bizzy.org/BE/0408195.103?utm_source=export&amp;utm_medium=lists_xlsx" TargetMode="External"/><Relationship Id="rId711" Type="http://schemas.openxmlformats.org/officeDocument/2006/relationships/hyperlink" Target="https://be.linkedin.com/in/yves-pas-39625a4" TargetMode="External"/><Relationship Id="rId949" Type="http://schemas.openxmlformats.org/officeDocument/2006/relationships/hyperlink" Target="https://www.sgs.be/" TargetMode="External"/><Relationship Id="rId78" Type="http://schemas.openxmlformats.org/officeDocument/2006/relationships/hyperlink" Target="https://app.bizzy.org/BE/0425342.624?utm_source=export&amp;utm_medium=lists_xlsx" TargetMode="External"/><Relationship Id="rId143" Type="http://schemas.openxmlformats.org/officeDocument/2006/relationships/hyperlink" Target="https://prothya.com/" TargetMode="External"/><Relationship Id="rId350" Type="http://schemas.openxmlformats.org/officeDocument/2006/relationships/hyperlink" Target="https://www.dfds.com/" TargetMode="External"/><Relationship Id="rId588" Type="http://schemas.openxmlformats.org/officeDocument/2006/relationships/hyperlink" Target="https://app.bizzy.org/BE/0402814.175?utm_source=export&amp;utm_medium=lists_xlsx" TargetMode="External"/><Relationship Id="rId795" Type="http://schemas.openxmlformats.org/officeDocument/2006/relationships/hyperlink" Target="https://app.bizzy.org/BE/0427627.864?utm_source=export&amp;utm_medium=lists_xlsx" TargetMode="External"/><Relationship Id="rId809" Type="http://schemas.openxmlformats.org/officeDocument/2006/relationships/hyperlink" Target="https://be.linkedin.com/in/stefaniemargerin" TargetMode="External"/><Relationship Id="rId9" Type="http://schemas.openxmlformats.org/officeDocument/2006/relationships/hyperlink" Target="https://app.bizzy.org/BE/0223967.357?utm_source=export&amp;utm_medium=lists_xlsx" TargetMode="External"/><Relationship Id="rId210" Type="http://schemas.openxmlformats.org/officeDocument/2006/relationships/hyperlink" Target="https://app.bizzy.org/BE/0403227.515?utm_source=export&amp;utm_medium=lists_xlsx" TargetMode="External"/><Relationship Id="rId448" Type="http://schemas.openxmlformats.org/officeDocument/2006/relationships/hyperlink" Target="https://be.linkedin.com/in/emilie-thant-15448140" TargetMode="External"/><Relationship Id="rId655" Type="http://schemas.openxmlformats.org/officeDocument/2006/relationships/hyperlink" Target="https://app.bizzy.org/BE/0459093.476?utm_source=export&amp;utm_medium=lists_xlsx" TargetMode="External"/><Relationship Id="rId862" Type="http://schemas.openxmlformats.org/officeDocument/2006/relationships/hyperlink" Target="https://www.greenyard.group/" TargetMode="External"/><Relationship Id="rId294" Type="http://schemas.openxmlformats.org/officeDocument/2006/relationships/hyperlink" Target="https://app.bizzy.org/BE/0409122.442?utm_source=export&amp;utm_medium=lists_xlsx" TargetMode="External"/><Relationship Id="rId308" Type="http://schemas.openxmlformats.org/officeDocument/2006/relationships/hyperlink" Target="https://www.mpi-oosterlo.be/" TargetMode="External"/><Relationship Id="rId515" Type="http://schemas.openxmlformats.org/officeDocument/2006/relationships/hyperlink" Target="https://www.mbg.be/" TargetMode="External"/><Relationship Id="rId722" Type="http://schemas.openxmlformats.org/officeDocument/2006/relationships/hyperlink" Target="https://www.axxes.com/" TargetMode="External"/><Relationship Id="rId89" Type="http://schemas.openxmlformats.org/officeDocument/2006/relationships/hyperlink" Target="https://borealisgroup.com/" TargetMode="External"/><Relationship Id="rId154" Type="http://schemas.openxmlformats.org/officeDocument/2006/relationships/hyperlink" Target="https://be.linkedin.com/in/lieve-sleebus-7335a94" TargetMode="External"/><Relationship Id="rId361" Type="http://schemas.openxmlformats.org/officeDocument/2006/relationships/hyperlink" Target="https://be.linkedin.com/in/fanny-klein-95520488" TargetMode="External"/><Relationship Id="rId599" Type="http://schemas.openxmlformats.org/officeDocument/2006/relationships/hyperlink" Target="https://www.essers.com/" TargetMode="External"/><Relationship Id="rId459" Type="http://schemas.openxmlformats.org/officeDocument/2006/relationships/hyperlink" Target="https://app.bizzy.org/BE/0405388.536?utm_source=export&amp;utm_medium=lists_xlsx" TargetMode="External"/><Relationship Id="rId666" Type="http://schemas.openxmlformats.org/officeDocument/2006/relationships/hyperlink" Target="https://be.linkedin.com/in/leen-witdouck-1a98069" TargetMode="External"/><Relationship Id="rId873" Type="http://schemas.openxmlformats.org/officeDocument/2006/relationships/hyperlink" Target="https://app.bizzy.org/BE/0405350.033?utm_source=export&amp;utm_medium=lists_xlsx" TargetMode="External"/><Relationship Id="rId16" Type="http://schemas.openxmlformats.org/officeDocument/2006/relationships/hyperlink" Target="https://be.linkedin.com/in/joliendecoster" TargetMode="External"/><Relationship Id="rId221" Type="http://schemas.openxmlformats.org/officeDocument/2006/relationships/hyperlink" Target="https://www.schindler.com/" TargetMode="External"/><Relationship Id="rId319" Type="http://schemas.openxmlformats.org/officeDocument/2006/relationships/hyperlink" Target="https://be.linkedin.com/in/marilisa-bet-b3932819" TargetMode="External"/><Relationship Id="rId526" Type="http://schemas.openxmlformats.org/officeDocument/2006/relationships/hyperlink" Target="https://be.linkedin.com/in/wim-cannaert-85959515" TargetMode="External"/><Relationship Id="rId733" Type="http://schemas.openxmlformats.org/officeDocument/2006/relationships/hyperlink" Target="https://app.bizzy.org/BE/0408705.045?utm_source=export&amp;utm_medium=lists_xlsx" TargetMode="External"/><Relationship Id="rId940" Type="http://schemas.openxmlformats.org/officeDocument/2006/relationships/hyperlink" Target="https://bergerat-used.com/" TargetMode="External"/><Relationship Id="rId165" Type="http://schemas.openxmlformats.org/officeDocument/2006/relationships/hyperlink" Target="https://app.bizzy.org/BE/0402031.346?utm_source=export&amp;utm_medium=lists_xlsx" TargetMode="External"/><Relationship Id="rId372" Type="http://schemas.openxmlformats.org/officeDocument/2006/relationships/hyperlink" Target="https://app.bizzy.org/BE/0831406.596?utm_source=export&amp;utm_medium=lists_xlsx" TargetMode="External"/><Relationship Id="rId677" Type="http://schemas.openxmlformats.org/officeDocument/2006/relationships/hyperlink" Target="https://www.signify.com/" TargetMode="External"/><Relationship Id="rId800" Type="http://schemas.openxmlformats.org/officeDocument/2006/relationships/hyperlink" Target="https://be.linkedin.com/in/kathyrosseel" TargetMode="External"/><Relationship Id="rId232" Type="http://schemas.openxmlformats.org/officeDocument/2006/relationships/hyperlink" Target="https://be.linkedin.com/in/gino-couvreur-55b1b35" TargetMode="External"/><Relationship Id="rId884" Type="http://schemas.openxmlformats.org/officeDocument/2006/relationships/hyperlink" Target="https://be.linkedin.com/in/vercammen-johan-628aa15" TargetMode="External"/><Relationship Id="rId27" Type="http://schemas.openxmlformats.org/officeDocument/2006/relationships/hyperlink" Target="https://app.bizzy.org/BE/0457652.730?utm_source=export&amp;utm_medium=lists_xlsx" TargetMode="External"/><Relationship Id="rId537" Type="http://schemas.openxmlformats.org/officeDocument/2006/relationships/hyperlink" Target="https://app.bizzy.org/BE/0432683.445?utm_source=export&amp;utm_medium=lists_xlsx" TargetMode="External"/><Relationship Id="rId744" Type="http://schemas.openxmlformats.org/officeDocument/2006/relationships/hyperlink" Target="https://be.linkedin.com/in/astriddelathauwer" TargetMode="External"/><Relationship Id="rId951" Type="http://schemas.openxmlformats.org/officeDocument/2006/relationships/hyperlink" Target="https://app.bizzy.org/BE/0883914.874?utm_source=export&amp;utm_medium=lists_xlsx" TargetMode="External"/><Relationship Id="rId80" Type="http://schemas.openxmlformats.org/officeDocument/2006/relationships/hyperlink" Target="https://www.versele-laga.com/" TargetMode="External"/><Relationship Id="rId176" Type="http://schemas.openxmlformats.org/officeDocument/2006/relationships/hyperlink" Target="https://arvesta.eu/" TargetMode="External"/><Relationship Id="rId383" Type="http://schemas.openxmlformats.org/officeDocument/2006/relationships/hyperlink" Target="https://tcs.com/" TargetMode="External"/><Relationship Id="rId590" Type="http://schemas.openxmlformats.org/officeDocument/2006/relationships/hyperlink" Target="https://www.alpro.com/" TargetMode="External"/><Relationship Id="rId604" Type="http://schemas.openxmlformats.org/officeDocument/2006/relationships/hyperlink" Target="https://be.linkedin.com/in/franky-vandermeulen-aa66031a" TargetMode="External"/><Relationship Id="rId811" Type="http://schemas.openxmlformats.org/officeDocument/2006/relationships/hyperlink" Target="https://www.pwc.com/" TargetMode="External"/><Relationship Id="rId243" Type="http://schemas.openxmlformats.org/officeDocument/2006/relationships/hyperlink" Target="https://app.bizzy.org/BE/0508450.838?utm_source=export&amp;utm_medium=lists_xlsx" TargetMode="External"/><Relationship Id="rId450" Type="http://schemas.openxmlformats.org/officeDocument/2006/relationships/hyperlink" Target="https://app.bizzy.org/BE/0406183.144?utm_source=export&amp;utm_medium=lists_xlsx" TargetMode="External"/><Relationship Id="rId688" Type="http://schemas.openxmlformats.org/officeDocument/2006/relationships/hyperlink" Target="https://app.bizzy.org/BE/0426682.709?utm_source=export&amp;utm_medium=lists_xlsx" TargetMode="External"/><Relationship Id="rId895" Type="http://schemas.openxmlformats.org/officeDocument/2006/relationships/hyperlink" Target="https://www.abc-engines.com/" TargetMode="External"/><Relationship Id="rId909" Type="http://schemas.openxmlformats.org/officeDocument/2006/relationships/hyperlink" Target="https://app.bizzy.org/BE/0886047.983?utm_source=export&amp;utm_medium=lists_xlsx" TargetMode="External"/><Relationship Id="rId38" Type="http://schemas.openxmlformats.org/officeDocument/2006/relationships/hyperlink" Target="https://basf.com/" TargetMode="External"/><Relationship Id="rId103" Type="http://schemas.openxmlformats.org/officeDocument/2006/relationships/hyperlink" Target="https://be.linkedin.com/in/filipclaeys" TargetMode="External"/><Relationship Id="rId310" Type="http://schemas.openxmlformats.org/officeDocument/2006/relationships/hyperlink" Target="https://be.linkedin.com/in/rutger-joris-0933887" TargetMode="External"/><Relationship Id="rId548" Type="http://schemas.openxmlformats.org/officeDocument/2006/relationships/hyperlink" Target="https://www.liantis.be/" TargetMode="External"/><Relationship Id="rId755" Type="http://schemas.openxmlformats.org/officeDocument/2006/relationships/hyperlink" Target="https://be.linkedin.com/in/bert-de-keyser-6511331b9" TargetMode="External"/><Relationship Id="rId962" Type="http://schemas.openxmlformats.org/officeDocument/2006/relationships/hyperlink" Target="https://be.linkedin.com/in/joachim-verrijcken-37123a6" TargetMode="External"/><Relationship Id="rId91" Type="http://schemas.openxmlformats.org/officeDocument/2006/relationships/hyperlink" Target="https://be.linkedin.com/in/jef-bastiaens-07657b54" TargetMode="External"/><Relationship Id="rId187" Type="http://schemas.openxmlformats.org/officeDocument/2006/relationships/hyperlink" Target="https://be.linkedin.com/in/britt-de-pauw-24426845" TargetMode="External"/><Relationship Id="rId394" Type="http://schemas.openxmlformats.org/officeDocument/2006/relationships/hyperlink" Target="https://be.linkedin.com/in/jan-mertens-6a21a6115" TargetMode="External"/><Relationship Id="rId408" Type="http://schemas.openxmlformats.org/officeDocument/2006/relationships/hyperlink" Target="https://app.bizzy.org/BE/0453257.244?utm_source=export&amp;utm_medium=lists_xlsx" TargetMode="External"/><Relationship Id="rId615" Type="http://schemas.openxmlformats.org/officeDocument/2006/relationships/hyperlink" Target="https://app.bizzy.org/BE/0403075.481?utm_source=export&amp;utm_medium=lists_xlsx" TargetMode="External"/><Relationship Id="rId822" Type="http://schemas.openxmlformats.org/officeDocument/2006/relationships/hyperlink" Target="https://app.bizzy.org/BE/0403992.231?utm_source=export&amp;utm_medium=lists_xlsx" TargetMode="External"/><Relationship Id="rId254" Type="http://schemas.openxmlformats.org/officeDocument/2006/relationships/hyperlink" Target="https://leenbakker.be/" TargetMode="External"/><Relationship Id="rId699" Type="http://schemas.openxmlformats.org/officeDocument/2006/relationships/hyperlink" Target="https://be.linkedin.com/in/guido-coningx-71426893" TargetMode="External"/><Relationship Id="rId49" Type="http://schemas.openxmlformats.org/officeDocument/2006/relationships/hyperlink" Target="https://be.linkedin.com/in/marcvanaelst" TargetMode="External"/><Relationship Id="rId114" Type="http://schemas.openxmlformats.org/officeDocument/2006/relationships/hyperlink" Target="https://app.bizzy.org/BE/0864542.984?utm_source=export&amp;utm_medium=lists_xlsx" TargetMode="External"/><Relationship Id="rId461" Type="http://schemas.openxmlformats.org/officeDocument/2006/relationships/hyperlink" Target="https://www.siemensgamesa.com/" TargetMode="External"/><Relationship Id="rId559" Type="http://schemas.openxmlformats.org/officeDocument/2006/relationships/hyperlink" Target="https://be.linkedin.com/in/stijnloncke" TargetMode="External"/><Relationship Id="rId766" Type="http://schemas.openxmlformats.org/officeDocument/2006/relationships/hyperlink" Target="https://www.pwc.be/" TargetMode="External"/><Relationship Id="rId198" Type="http://schemas.openxmlformats.org/officeDocument/2006/relationships/hyperlink" Target="https://app.bizzy.org/BE/0404679.941?utm_source=export&amp;utm_medium=lists_xlsx" TargetMode="External"/><Relationship Id="rId321" Type="http://schemas.openxmlformats.org/officeDocument/2006/relationships/hyperlink" Target="https://app.bizzy.org/BE/0415505.042?utm_source=export&amp;utm_medium=lists_xlsx" TargetMode="External"/><Relationship Id="rId419" Type="http://schemas.openxmlformats.org/officeDocument/2006/relationships/hyperlink" Target="https://www.colruytgroup.com/" TargetMode="External"/><Relationship Id="rId626" Type="http://schemas.openxmlformats.org/officeDocument/2006/relationships/hyperlink" Target="https://www.ups.com/" TargetMode="External"/><Relationship Id="rId973" Type="http://schemas.openxmlformats.org/officeDocument/2006/relationships/hyperlink" Target="https://www.adecco.be/" TargetMode="External"/><Relationship Id="rId833" Type="http://schemas.openxmlformats.org/officeDocument/2006/relationships/hyperlink" Target="https://be.linkedin.com/in/nickleenaert" TargetMode="External"/><Relationship Id="rId265" Type="http://schemas.openxmlformats.org/officeDocument/2006/relationships/hyperlink" Target="https://be.linkedin.com/in/sabine-carlino-0464757" TargetMode="External"/><Relationship Id="rId472" Type="http://schemas.openxmlformats.org/officeDocument/2006/relationships/hyperlink" Target="https://be.linkedin.com/in/gary-vercammen-460b5857" TargetMode="External"/><Relationship Id="rId900" Type="http://schemas.openxmlformats.org/officeDocument/2006/relationships/hyperlink" Target="https://app.bizzy.org/BE/0452503.614?utm_source=export&amp;utm_medium=lists_xlsx" TargetMode="External"/><Relationship Id="rId125" Type="http://schemas.openxmlformats.org/officeDocument/2006/relationships/hyperlink" Target="https://www.tvhequipment.com/" TargetMode="External"/><Relationship Id="rId332" Type="http://schemas.openxmlformats.org/officeDocument/2006/relationships/hyperlink" Target="https://vpkgroup.com/" TargetMode="External"/><Relationship Id="rId777" Type="http://schemas.openxmlformats.org/officeDocument/2006/relationships/hyperlink" Target="https://app.bizzy.org/BE/0427372.793?utm_source=export&amp;utm_medium=lists_xlsx" TargetMode="External"/><Relationship Id="rId984" Type="http://schemas.openxmlformats.org/officeDocument/2006/relationships/hyperlink" Target="https://be.linkedin.com/in/karlijnlippens" TargetMode="External"/><Relationship Id="rId637" Type="http://schemas.openxmlformats.org/officeDocument/2006/relationships/hyperlink" Target="https://app.bizzy.org/BE/0408270.327?utm_source=export&amp;utm_medium=lists_xlsx" TargetMode="External"/><Relationship Id="rId844" Type="http://schemas.openxmlformats.org/officeDocument/2006/relationships/hyperlink" Target="https://www.raincarbon.com/" TargetMode="External"/><Relationship Id="rId276" Type="http://schemas.openxmlformats.org/officeDocument/2006/relationships/hyperlink" Target="https://app.bizzy.org/BE/0466550.303?utm_source=export&amp;utm_medium=lists_xlsx" TargetMode="External"/><Relationship Id="rId483" Type="http://schemas.openxmlformats.org/officeDocument/2006/relationships/hyperlink" Target="https://app.bizzy.org/BE/0826207.990?utm_source=export&amp;utm_medium=lists_xlsx" TargetMode="External"/><Relationship Id="rId690" Type="http://schemas.openxmlformats.org/officeDocument/2006/relationships/hyperlink" Target="https://be.linkedin.com/in/jan-van-donink-4181435" TargetMode="External"/><Relationship Id="rId704" Type="http://schemas.openxmlformats.org/officeDocument/2006/relationships/hyperlink" Target="https://www.cegeka.com/" TargetMode="External"/><Relationship Id="rId911" Type="http://schemas.openxmlformats.org/officeDocument/2006/relationships/hyperlink" Target="https://be.linkedin.com/in/diane-kruger-33408a146" TargetMode="External"/><Relationship Id="rId40" Type="http://schemas.openxmlformats.org/officeDocument/2006/relationships/hyperlink" Target="https://be.linkedin.com/in/patricia-david-24a66618" TargetMode="External"/><Relationship Id="rId136" Type="http://schemas.openxmlformats.org/officeDocument/2006/relationships/hyperlink" Target="https://be.linkedin.com/in/ann-van-loon" TargetMode="External"/><Relationship Id="rId343" Type="http://schemas.openxmlformats.org/officeDocument/2006/relationships/hyperlink" Target="https://be.linkedin.com/in/christine-hoenraet" TargetMode="External"/><Relationship Id="rId550" Type="http://schemas.openxmlformats.org/officeDocument/2006/relationships/hyperlink" Target="https://be.linkedin.com/in/wijnhovenpaul" TargetMode="External"/><Relationship Id="rId788" Type="http://schemas.openxmlformats.org/officeDocument/2006/relationships/hyperlink" Target="https://be.linkedin.com/in/stephanie-smet-764bb038" TargetMode="External"/><Relationship Id="rId203" Type="http://schemas.openxmlformats.org/officeDocument/2006/relationships/hyperlink" Target="https://www.bosch.be/" TargetMode="External"/><Relationship Id="rId648" Type="http://schemas.openxmlformats.org/officeDocument/2006/relationships/hyperlink" Target="https://be.linkedin.com/in/jorgen-schepers-7491376" TargetMode="External"/><Relationship Id="rId855" Type="http://schemas.openxmlformats.org/officeDocument/2006/relationships/hyperlink" Target="https://app.bizzy.org/BE/0435131.508?utm_source=export&amp;utm_medium=lists_xlsx" TargetMode="External"/><Relationship Id="rId287" Type="http://schemas.openxmlformats.org/officeDocument/2006/relationships/hyperlink" Target="https://www.24plus.be/" TargetMode="External"/><Relationship Id="rId410" Type="http://schemas.openxmlformats.org/officeDocument/2006/relationships/hyperlink" Target="https://www.rentokil-initial.com/" TargetMode="External"/><Relationship Id="rId494" Type="http://schemas.openxmlformats.org/officeDocument/2006/relationships/hyperlink" Target="https://orient.balta.com.tr/" TargetMode="External"/><Relationship Id="rId508" Type="http://schemas.openxmlformats.org/officeDocument/2006/relationships/hyperlink" Target="https://be.linkedin.com/in/katrien-de-vos-50062855" TargetMode="External"/><Relationship Id="rId715" Type="http://schemas.openxmlformats.org/officeDocument/2006/relationships/hyperlink" Target="https://app.bizzy.org/BE/0666889.252?utm_source=export&amp;utm_medium=lists_xlsx" TargetMode="External"/><Relationship Id="rId922" Type="http://schemas.openxmlformats.org/officeDocument/2006/relationships/hyperlink" Target="https://corporate.tui.be/" TargetMode="External"/><Relationship Id="rId147" Type="http://schemas.openxmlformats.org/officeDocument/2006/relationships/hyperlink" Target="https://app.bizzy.org/BE/0416723.381?utm_source=export&amp;utm_medium=lists_xlsx" TargetMode="External"/><Relationship Id="rId354" Type="http://schemas.openxmlformats.org/officeDocument/2006/relationships/hyperlink" Target="https://app.bizzy.org/BE/0405746.050?utm_source=export&amp;utm_medium=lists_xlsx" TargetMode="External"/><Relationship Id="rId799" Type="http://schemas.openxmlformats.org/officeDocument/2006/relationships/hyperlink" Target="https://legendbiotech.com/" TargetMode="External"/><Relationship Id="rId51" Type="http://schemas.openxmlformats.org/officeDocument/2006/relationships/hyperlink" Target="https://app.bizzy.org/BE/0407975.466?utm_source=export&amp;utm_medium=lists_xlsx" TargetMode="External"/><Relationship Id="rId561" Type="http://schemas.openxmlformats.org/officeDocument/2006/relationships/hyperlink" Target="https://app.bizzy.org/BE/0442894.476?utm_source=export&amp;utm_medium=lists_xlsx" TargetMode="External"/><Relationship Id="rId659" Type="http://schemas.openxmlformats.org/officeDocument/2006/relationships/hyperlink" Target="https://asco.be/" TargetMode="External"/><Relationship Id="rId866" Type="http://schemas.openxmlformats.org/officeDocument/2006/relationships/hyperlink" Target="https://be.linkedin.com/in/v&#233;ronique-van-de-peer-1a0a5352?trk=public_profile_browsemap_profile-result-card_result-card_full-click" TargetMode="External"/><Relationship Id="rId214" Type="http://schemas.openxmlformats.org/officeDocument/2006/relationships/hyperlink" Target="https://be.linkedin.com/in/yves-frenay-9576a21" TargetMode="External"/><Relationship Id="rId298" Type="http://schemas.openxmlformats.org/officeDocument/2006/relationships/hyperlink" Target="https://be.linkedin.com/in/fien-dieussaert-52bb0a8b" TargetMode="External"/><Relationship Id="rId421" Type="http://schemas.openxmlformats.org/officeDocument/2006/relationships/hyperlink" Target="https://be.linkedin.com/in/marc-boumans-a12134a" TargetMode="External"/><Relationship Id="rId519" Type="http://schemas.openxmlformats.org/officeDocument/2006/relationships/hyperlink" Target="https://app.bizzy.org/BE/0440965.760?utm_source=export&amp;utm_medium=lists_xlsx" TargetMode="External"/><Relationship Id="rId158" Type="http://schemas.openxmlformats.org/officeDocument/2006/relationships/hyperlink" Target="https://www.zieglergroup.com/" TargetMode="External"/><Relationship Id="rId726" Type="http://schemas.openxmlformats.org/officeDocument/2006/relationships/hyperlink" Target="https://be.linkedin.com/in/nathalievankrunkelsven" TargetMode="External"/><Relationship Id="rId933" Type="http://schemas.openxmlformats.org/officeDocument/2006/relationships/hyperlink" Target="https://app.bizzy.org/BE/0447550.278?utm_source=export&amp;utm_medium=lists_xlsx" TargetMode="External"/><Relationship Id="rId62" Type="http://schemas.openxmlformats.org/officeDocument/2006/relationships/hyperlink" Target="https://www.picanol.be/" TargetMode="External"/><Relationship Id="rId365" Type="http://schemas.openxmlformats.org/officeDocument/2006/relationships/hyperlink" Target="https://www.moore.be/" TargetMode="External"/><Relationship Id="rId572" Type="http://schemas.openxmlformats.org/officeDocument/2006/relationships/hyperlink" Target="https://www.bdo.be/" TargetMode="External"/><Relationship Id="rId225" Type="http://schemas.openxmlformats.org/officeDocument/2006/relationships/hyperlink" Target="https://app.bizzy.org/BE/0404800.301?utm_source=export&amp;utm_medium=lists_xlsx" TargetMode="External"/><Relationship Id="rId432" Type="http://schemas.openxmlformats.org/officeDocument/2006/relationships/hyperlink" Target="https://app.bizzy.org/BE/0412070.549?utm_source=export&amp;utm_medium=lists_xlsx" TargetMode="External"/><Relationship Id="rId877" Type="http://schemas.openxmlformats.org/officeDocument/2006/relationships/hyperlink" Target="https://tejobs.be/" TargetMode="External"/><Relationship Id="rId737" Type="http://schemas.openxmlformats.org/officeDocument/2006/relationships/hyperlink" Target="https://msc.com/" TargetMode="External"/><Relationship Id="rId944" Type="http://schemas.openxmlformats.org/officeDocument/2006/relationships/hyperlink" Target="https://be.linkedin.com/in/johan-aeyels-19222442" TargetMode="External"/><Relationship Id="rId73" Type="http://schemas.openxmlformats.org/officeDocument/2006/relationships/hyperlink" Target="https://be.linkedin.com/in/martineleroy" TargetMode="External"/><Relationship Id="rId169" Type="http://schemas.openxmlformats.org/officeDocument/2006/relationships/hyperlink" Target="https://be.linkedin.com/in/stefaniecornelis" TargetMode="External"/><Relationship Id="rId376" Type="http://schemas.openxmlformats.org/officeDocument/2006/relationships/hyperlink" Target="https://be.linkedin.com/in/carine-smet-84892a6" TargetMode="External"/><Relationship Id="rId583" Type="http://schemas.openxmlformats.org/officeDocument/2006/relationships/hyperlink" Target="https://be.linkedin.com/in/katleen-de-geyter-b86990190" TargetMode="External"/><Relationship Id="rId790" Type="http://schemas.openxmlformats.org/officeDocument/2006/relationships/hyperlink" Target="https://www.vincotte.be/" TargetMode="External"/><Relationship Id="rId804" Type="http://schemas.openxmlformats.org/officeDocument/2006/relationships/hyperlink" Target="https://app.bizzy.org/BE/0438160.084?utm_source=export&amp;utm_medium=lists_xlsx" TargetMode="External"/><Relationship Id="rId4" Type="http://schemas.openxmlformats.org/officeDocument/2006/relationships/hyperlink" Target="https://be.linkedin.com/in/annverheyden" TargetMode="External"/><Relationship Id="rId236" Type="http://schemas.openxmlformats.org/officeDocument/2006/relationships/hyperlink" Target="https://engie.be/" TargetMode="External"/><Relationship Id="rId443" Type="http://schemas.openxmlformats.org/officeDocument/2006/relationships/hyperlink" Target="https://belorta.be/" TargetMode="External"/><Relationship Id="rId650" Type="http://schemas.openxmlformats.org/officeDocument/2006/relationships/hyperlink" Target="https://www.ivcgroup.com/" TargetMode="External"/><Relationship Id="rId888" Type="http://schemas.openxmlformats.org/officeDocument/2006/relationships/hyperlink" Target="https://app.bizzy.org/BE/0475099.565?utm_source=export&amp;utm_medium=lists_xlsx" TargetMode="External"/><Relationship Id="rId303" Type="http://schemas.openxmlformats.org/officeDocument/2006/relationships/hyperlink" Target="https://app.bizzy.org/BE/0442694.142?utm_source=export&amp;utm_medium=lists_xlsx" TargetMode="External"/><Relationship Id="rId748" Type="http://schemas.openxmlformats.org/officeDocument/2006/relationships/hyperlink" Target="https://app.bizzy.org/BE/0895796.186?utm_source=export&amp;utm_medium=lists_xlsx" TargetMode="External"/><Relationship Id="rId955" Type="http://schemas.openxmlformats.org/officeDocument/2006/relationships/hyperlink" Target="http://www.euphony.be/" TargetMode="External"/><Relationship Id="rId84" Type="http://schemas.openxmlformats.org/officeDocument/2006/relationships/hyperlink" Target="https://app.bizzy.org/BE/0445281.963?utm_source=export&amp;utm_medium=lists_xlsx" TargetMode="External"/><Relationship Id="rId387" Type="http://schemas.openxmlformats.org/officeDocument/2006/relationships/hyperlink" Target="https://app.bizzy.org/BE/0442832.318?utm_source=export&amp;utm_medium=lists_xlsx" TargetMode="External"/><Relationship Id="rId510" Type="http://schemas.openxmlformats.org/officeDocument/2006/relationships/hyperlink" Target="https://app.bizzy.org/BE/0424947.694?utm_source=export&amp;utm_medium=lists_xlsx" TargetMode="External"/><Relationship Id="rId594" Type="http://schemas.openxmlformats.org/officeDocument/2006/relationships/hyperlink" Target="https://app.bizzy.org/BE/0874788.956?utm_source=export&amp;utm_medium=lists_xlsx" TargetMode="External"/><Relationship Id="rId608" Type="http://schemas.openxmlformats.org/officeDocument/2006/relationships/hyperlink" Target="https://www.aviationcargo.dhl.com/" TargetMode="External"/><Relationship Id="rId815" Type="http://schemas.openxmlformats.org/officeDocument/2006/relationships/hyperlink" Target="https://be.linkedin.com/in/stefaniemargerin" TargetMode="External"/><Relationship Id="rId247" Type="http://schemas.openxmlformats.org/officeDocument/2006/relationships/hyperlink" Target="https://be.linkedin.com/in/elien-bogaerts" TargetMode="External"/><Relationship Id="rId899" Type="http://schemas.openxmlformats.org/officeDocument/2006/relationships/hyperlink" Target="https://be.linkedin.com/in/pierke-pierlala-802478186" TargetMode="External"/><Relationship Id="rId107" Type="http://schemas.openxmlformats.org/officeDocument/2006/relationships/hyperlink" Target="https://dsv.com/" TargetMode="External"/><Relationship Id="rId454" Type="http://schemas.openxmlformats.org/officeDocument/2006/relationships/hyperlink" Target="https://be.linkedin.com/in/gio-demeersseman-607a5759" TargetMode="External"/><Relationship Id="rId661" Type="http://schemas.openxmlformats.org/officeDocument/2006/relationships/hyperlink" Target="https://app.bizzy.org/BE/0456528.520?utm_source=export&amp;utm_medium=lists_xlsx" TargetMode="External"/><Relationship Id="rId759" Type="http://schemas.openxmlformats.org/officeDocument/2006/relationships/hyperlink" Target="https://app.bizzy.org/BE/0425967.580?utm_source=export&amp;utm_medium=lists_xlsx" TargetMode="External"/><Relationship Id="rId966" Type="http://schemas.openxmlformats.org/officeDocument/2006/relationships/hyperlink" Target="https://app.bizzy.org/BE/0419225.387?utm_source=export&amp;utm_medium=lists_xlsx" TargetMode="External"/><Relationship Id="rId11" Type="http://schemas.openxmlformats.org/officeDocument/2006/relationships/hyperlink" Target="https://www.clarebout.com/" TargetMode="External"/><Relationship Id="rId314" Type="http://schemas.openxmlformats.org/officeDocument/2006/relationships/hyperlink" Target="https://eneco.be/" TargetMode="External"/><Relationship Id="rId398" Type="http://schemas.openxmlformats.org/officeDocument/2006/relationships/hyperlink" Target="https://www.engie.com/" TargetMode="External"/><Relationship Id="rId521" Type="http://schemas.openxmlformats.org/officeDocument/2006/relationships/hyperlink" Target="https://www.toyota-forklifts.be/" TargetMode="External"/><Relationship Id="rId619" Type="http://schemas.openxmlformats.org/officeDocument/2006/relationships/hyperlink" Target="https://be.linkedin.com/in/bozenner" TargetMode="External"/><Relationship Id="rId95" Type="http://schemas.openxmlformats.org/officeDocument/2006/relationships/hyperlink" Target="https://nyrstar.com/" TargetMode="External"/><Relationship Id="rId160" Type="http://schemas.openxmlformats.org/officeDocument/2006/relationships/hyperlink" Target="https://be.linkedin.com/in/romina-de-smul" TargetMode="External"/><Relationship Id="rId826" Type="http://schemas.openxmlformats.org/officeDocument/2006/relationships/hyperlink" Target="https://www.ikea.com/" TargetMode="External"/><Relationship Id="rId258" Type="http://schemas.openxmlformats.org/officeDocument/2006/relationships/hyperlink" Target="https://app.bizzy.org/BE/0410123.819?utm_source=export&amp;utm_medium=lists_xlsx" TargetMode="External"/><Relationship Id="rId465" Type="http://schemas.openxmlformats.org/officeDocument/2006/relationships/hyperlink" Target="https://app.bizzy.org/BE/0402134.977?utm_source=export&amp;utm_medium=lists_xlsx" TargetMode="External"/><Relationship Id="rId672" Type="http://schemas.openxmlformats.org/officeDocument/2006/relationships/hyperlink" Target="https://be.linkedin.com/in/hannecroonen" TargetMode="External"/><Relationship Id="rId22" Type="http://schemas.openxmlformats.org/officeDocument/2006/relationships/hyperlink" Target="https://be.linkedin.com/in/sibylledelhaye" TargetMode="External"/><Relationship Id="rId118" Type="http://schemas.openxmlformats.org/officeDocument/2006/relationships/hyperlink" Target="https://be.linkedin.com/in/michele-dewulf" TargetMode="External"/><Relationship Id="rId325" Type="http://schemas.openxmlformats.org/officeDocument/2006/relationships/hyperlink" Target="https://be.linkedin.com/in/andreabaetens" TargetMode="External"/><Relationship Id="rId532" Type="http://schemas.openxmlformats.org/officeDocument/2006/relationships/hyperlink" Target="https://be.linkedin.com/in/annickbervoets" TargetMode="External"/><Relationship Id="rId977" Type="http://schemas.openxmlformats.org/officeDocument/2006/relationships/hyperlink" Target="https://www.nitto.com/" TargetMode="External"/><Relationship Id="rId171" Type="http://schemas.openxmlformats.org/officeDocument/2006/relationships/hyperlink" Target="https://app.bizzy.org/BE/0821547.933?utm_source=export&amp;utm_medium=lists_xlsx" TargetMode="External"/><Relationship Id="rId837" Type="http://schemas.openxmlformats.org/officeDocument/2006/relationships/hyperlink" Target="https://app.bizzy.org/BE/0867573.542?utm_source=export&amp;utm_medium=lists_xlsx" TargetMode="External"/><Relationship Id="rId269" Type="http://schemas.openxmlformats.org/officeDocument/2006/relationships/hyperlink" Target="https://www.belgan.com/" TargetMode="External"/><Relationship Id="rId476" Type="http://schemas.openxmlformats.org/officeDocument/2006/relationships/hyperlink" Target="https://www.sdworx.com/" TargetMode="External"/><Relationship Id="rId683" Type="http://schemas.openxmlformats.org/officeDocument/2006/relationships/hyperlink" Target="https://www.baltimoreaircoil.eu/" TargetMode="External"/><Relationship Id="rId890" Type="http://schemas.openxmlformats.org/officeDocument/2006/relationships/hyperlink" Target="https://be.linkedin.com/in/diane-kruger-33408a146" TargetMode="External"/><Relationship Id="rId904" Type="http://schemas.openxmlformats.org/officeDocument/2006/relationships/hyperlink" Target="https://www.pauwelsconsulting.be/" TargetMode="External"/><Relationship Id="rId33" Type="http://schemas.openxmlformats.org/officeDocument/2006/relationships/hyperlink" Target="https://app.bizzy.org/BE/0437237.396?utm_source=export&amp;utm_medium=lists_xlsx" TargetMode="External"/><Relationship Id="rId129" Type="http://schemas.openxmlformats.org/officeDocument/2006/relationships/hyperlink" Target="https://app.bizzy.org/BE/0425815.647?utm_source=export&amp;utm_medium=lists_xlsx" TargetMode="External"/><Relationship Id="rId336" Type="http://schemas.openxmlformats.org/officeDocument/2006/relationships/hyperlink" Target="https://app.bizzy.org/BE/0426531.863?utm_source=export&amp;utm_medium=lists_xlsx" TargetMode="External"/><Relationship Id="rId543" Type="http://schemas.openxmlformats.org/officeDocument/2006/relationships/hyperlink" Target="https://app.bizzy.org/BE/0460444.251?utm_source=export&amp;utm_medium=lists_xlsx" TargetMode="External"/><Relationship Id="rId182" Type="http://schemas.openxmlformats.org/officeDocument/2006/relationships/hyperlink" Target="https://www.distrilog.be/" TargetMode="External"/><Relationship Id="rId403" Type="http://schemas.openxmlformats.org/officeDocument/2006/relationships/hyperlink" Target="https://be.linkedin.com/in/ndutrieux" TargetMode="External"/><Relationship Id="rId750" Type="http://schemas.openxmlformats.org/officeDocument/2006/relationships/hyperlink" Target="https://app.bizzy.org/BE/0445781.316?utm_source=export&amp;utm_medium=lists_xlsx" TargetMode="External"/><Relationship Id="rId848" Type="http://schemas.openxmlformats.org/officeDocument/2006/relationships/hyperlink" Target="https://be.linkedin.com/in/heidi-demeulenaere-2999b217" TargetMode="External"/><Relationship Id="rId487" Type="http://schemas.openxmlformats.org/officeDocument/2006/relationships/hyperlink" Target="https://be.linkedin.com/in/celinefierens" TargetMode="External"/><Relationship Id="rId610" Type="http://schemas.openxmlformats.org/officeDocument/2006/relationships/hyperlink" Target="https://be.linkedin.com/in/cristy-heymans-951a717" TargetMode="External"/><Relationship Id="rId694" Type="http://schemas.openxmlformats.org/officeDocument/2006/relationships/hyperlink" Target="https://app.bizzy.org/BE/0474817.275?utm_source=export&amp;utm_medium=lists_xlsx" TargetMode="External"/><Relationship Id="rId708" Type="http://schemas.openxmlformats.org/officeDocument/2006/relationships/hyperlink" Target="https://be.linkedin.com/in/veerle-vanvelk-0575358" TargetMode="External"/><Relationship Id="rId915" Type="http://schemas.openxmlformats.org/officeDocument/2006/relationships/hyperlink" Target="https://app.bizzy.org/BE/0454487.659?utm_source=export&amp;utm_medium=lists_xlsx" TargetMode="External"/><Relationship Id="rId347" Type="http://schemas.openxmlformats.org/officeDocument/2006/relationships/hyperlink" Target="https://www.amcor.com/" TargetMode="External"/><Relationship Id="rId44" Type="http://schemas.openxmlformats.org/officeDocument/2006/relationships/hyperlink" Target="https://www.llbg.com/" TargetMode="External"/><Relationship Id="rId554" Type="http://schemas.openxmlformats.org/officeDocument/2006/relationships/hyperlink" Target="https://careers.circet-benelux.eu/" TargetMode="External"/><Relationship Id="rId761" Type="http://schemas.openxmlformats.org/officeDocument/2006/relationships/hyperlink" Target="https://be.linkedin.com/in/hannah-spadotto-b0ab3a19" TargetMode="External"/><Relationship Id="rId859" Type="http://schemas.openxmlformats.org/officeDocument/2006/relationships/hyperlink" Target="https://www.wienerberger.be/" TargetMode="External"/><Relationship Id="rId193" Type="http://schemas.openxmlformats.org/officeDocument/2006/relationships/hyperlink" Target="https://be.linkedin.com/in/julie-de-reu-297874104" TargetMode="External"/><Relationship Id="rId207" Type="http://schemas.openxmlformats.org/officeDocument/2006/relationships/hyperlink" Target="https://app.bizzy.org/BE/0459510.180?utm_source=export&amp;utm_medium=lists_xlsx" TargetMode="External"/><Relationship Id="rId414" Type="http://schemas.openxmlformats.org/officeDocument/2006/relationships/hyperlink" Target="https://app.bizzy.org/BE/0204923.881?utm_source=export&amp;utm_medium=lists_xlsx" TargetMode="External"/><Relationship Id="rId498" Type="http://schemas.openxmlformats.org/officeDocument/2006/relationships/hyperlink" Target="https://app.bizzy.org/BE/0408364.753?utm_source=export&amp;utm_medium=lists_xlsx" TargetMode="External"/><Relationship Id="rId621" Type="http://schemas.openxmlformats.org/officeDocument/2006/relationships/hyperlink" Target="https://be.linkedin.com/in/jan-van-rapenbusch-05a360b" TargetMode="External"/><Relationship Id="rId260" Type="http://schemas.openxmlformats.org/officeDocument/2006/relationships/hyperlink" Target="https://www.axi.be/" TargetMode="External"/><Relationship Id="rId719" Type="http://schemas.openxmlformats.org/officeDocument/2006/relationships/hyperlink" Target="https://www.goed.be/" TargetMode="External"/><Relationship Id="rId926" Type="http://schemas.openxmlformats.org/officeDocument/2006/relationships/hyperlink" Target="https://be.linkedin.com/in/pierke-pierlala-802478186" TargetMode="External"/><Relationship Id="rId55" Type="http://schemas.openxmlformats.org/officeDocument/2006/relationships/hyperlink" Target="https://be.linkedin.com/in/bruno-kindt-a4802b2" TargetMode="External"/><Relationship Id="rId120" Type="http://schemas.openxmlformats.org/officeDocument/2006/relationships/hyperlink" Target="https://app.bizzy.org/BE/0405350.231?utm_source=export&amp;utm_medium=lists_xlsx" TargetMode="External"/><Relationship Id="rId358" Type="http://schemas.openxmlformats.org/officeDocument/2006/relationships/hyperlink" Target="https://be.linkedin.com/in/lotte-clijsters-35220770" TargetMode="External"/><Relationship Id="rId565" Type="http://schemas.openxmlformats.org/officeDocument/2006/relationships/hyperlink" Target="https://be.linkedin.com/in/joni-de-beule" TargetMode="External"/><Relationship Id="rId772" Type="http://schemas.openxmlformats.org/officeDocument/2006/relationships/hyperlink" Target="https://ey.com/" TargetMode="External"/><Relationship Id="rId218" Type="http://schemas.openxmlformats.org/officeDocument/2006/relationships/hyperlink" Target="https://www.lunchgarden.be/" TargetMode="External"/><Relationship Id="rId425" Type="http://schemas.openxmlformats.org/officeDocument/2006/relationships/hyperlink" Target="https://www.aperam.com/" TargetMode="External"/><Relationship Id="rId632" Type="http://schemas.openxmlformats.org/officeDocument/2006/relationships/hyperlink" Target="https://atlascopco.com/" TargetMode="External"/><Relationship Id="rId271" Type="http://schemas.openxmlformats.org/officeDocument/2006/relationships/hyperlink" Target="https://be.linkedin.com/in/florence-corn&#233;lis-91187a36" TargetMode="External"/><Relationship Id="rId937" Type="http://schemas.openxmlformats.org/officeDocument/2006/relationships/hyperlink" Target="https://www.terumobct.com/" TargetMode="External"/><Relationship Id="rId66" Type="http://schemas.openxmlformats.org/officeDocument/2006/relationships/hyperlink" Target="https://app.bizzy.org/BE/0402231.383?utm_source=export&amp;utm_medium=lists_xlsx" TargetMode="External"/><Relationship Id="rId131" Type="http://schemas.openxmlformats.org/officeDocument/2006/relationships/hyperlink" Target="https://www.besixunitec.com/" TargetMode="External"/><Relationship Id="rId369" Type="http://schemas.openxmlformats.org/officeDocument/2006/relationships/hyperlink" Target="https://app.bizzy.org/BE/0893948.337?utm_source=export&amp;utm_medium=lists_xlsx" TargetMode="External"/><Relationship Id="rId576" Type="http://schemas.openxmlformats.org/officeDocument/2006/relationships/hyperlink" Target="https://app.bizzy.org/BE/0448826.918?utm_source=export&amp;utm_medium=lists_xlsx" TargetMode="External"/><Relationship Id="rId783" Type="http://schemas.openxmlformats.org/officeDocument/2006/relationships/hyperlink" Target="https://app.bizzy.org/BE/0430119.477?utm_source=export&amp;utm_medium=lists_xlsx" TargetMode="External"/><Relationship Id="rId229" Type="http://schemas.openxmlformats.org/officeDocument/2006/relationships/hyperlink" Target="https://be.linkedin.com/in/kathleen-lamberigts" TargetMode="External"/><Relationship Id="rId436" Type="http://schemas.openxmlformats.org/officeDocument/2006/relationships/hyperlink" Target="https://be.linkedin.com/in/ingrid-haladyn-28a7913b" TargetMode="External"/><Relationship Id="rId643" Type="http://schemas.openxmlformats.org/officeDocument/2006/relationships/hyperlink" Target="https://app.bizzy.org/BE/0437593.328?utm_source=export&amp;utm_medium=lists_xlsx" TargetMode="External"/><Relationship Id="rId850" Type="http://schemas.openxmlformats.org/officeDocument/2006/relationships/hyperlink" Target="https://www.reynaers.be/" TargetMode="External"/><Relationship Id="rId948" Type="http://schemas.openxmlformats.org/officeDocument/2006/relationships/hyperlink" Target="https://app.bizzy.org/BE/0404882.750?utm_source=export&amp;utm_medium=lists_xlsx" TargetMode="External"/><Relationship Id="rId77" Type="http://schemas.openxmlformats.org/officeDocument/2006/relationships/hyperlink" Target="https://www.bpcgroup.be/" TargetMode="External"/><Relationship Id="rId282" Type="http://schemas.openxmlformats.org/officeDocument/2006/relationships/hyperlink" Target="https://app.bizzy.org/BE/0428555.896?utm_source=export&amp;utm_medium=lists_xlsx" TargetMode="External"/><Relationship Id="rId503" Type="http://schemas.openxmlformats.org/officeDocument/2006/relationships/hyperlink" Target="https://www.bollore-logistics.com/" TargetMode="External"/><Relationship Id="rId587" Type="http://schemas.openxmlformats.org/officeDocument/2006/relationships/hyperlink" Target="https://careers.frieslandcampina.com/" TargetMode="External"/><Relationship Id="rId710" Type="http://schemas.openxmlformats.org/officeDocument/2006/relationships/hyperlink" Target="https://www.touring.be/" TargetMode="External"/><Relationship Id="rId808" Type="http://schemas.openxmlformats.org/officeDocument/2006/relationships/hyperlink" Target="https://www.ey.com/" TargetMode="External"/><Relationship Id="rId8" Type="http://schemas.openxmlformats.org/officeDocument/2006/relationships/hyperlink" Target="https://www.nationale-loterij.be/" TargetMode="External"/><Relationship Id="rId142" Type="http://schemas.openxmlformats.org/officeDocument/2006/relationships/hyperlink" Target="https://be.linkedin.com/in/annebolmain" TargetMode="External"/><Relationship Id="rId447" Type="http://schemas.openxmlformats.org/officeDocument/2006/relationships/hyperlink" Target="https://app.bizzy.org/BE/0466460.429?utm_source=export&amp;utm_medium=lists_xlsx" TargetMode="External"/><Relationship Id="rId794" Type="http://schemas.openxmlformats.org/officeDocument/2006/relationships/hyperlink" Target="https://be.linkedin.com/in/lara-de-wolf-1051395b" TargetMode="External"/><Relationship Id="rId654" Type="http://schemas.openxmlformats.org/officeDocument/2006/relationships/hyperlink" Target="https://be.linkedin.com/in/dannynijs1965" TargetMode="External"/><Relationship Id="rId861" Type="http://schemas.openxmlformats.org/officeDocument/2006/relationships/hyperlink" Target="https://app.bizzy.org/BE/0437126.936?utm_source=export&amp;utm_medium=lists_xlsx" TargetMode="External"/><Relationship Id="rId959" Type="http://schemas.openxmlformats.org/officeDocument/2006/relationships/hyperlink" Target="https://be.linkedin.com/in/roel-van-auseloos" TargetMode="External"/><Relationship Id="rId293" Type="http://schemas.openxmlformats.org/officeDocument/2006/relationships/hyperlink" Target="https://www.cesi.be/" TargetMode="External"/><Relationship Id="rId307" Type="http://schemas.openxmlformats.org/officeDocument/2006/relationships/hyperlink" Target="https://be.linkedin.com/in/an-patry" TargetMode="External"/><Relationship Id="rId514" Type="http://schemas.openxmlformats.org/officeDocument/2006/relationships/hyperlink" Target="https://be.linkedin.com/in/julie-henrard-7054391a/nl" TargetMode="External"/><Relationship Id="rId721" Type="http://schemas.openxmlformats.org/officeDocument/2006/relationships/hyperlink" Target="https://app.bizzy.org/BE/0462721.177?utm_source=export&amp;utm_medium=lists_xlsx" TargetMode="External"/><Relationship Id="rId88" Type="http://schemas.openxmlformats.org/officeDocument/2006/relationships/hyperlink" Target="https://be.linkedin.com/in/walter-janssens-581189a" TargetMode="External"/><Relationship Id="rId153" Type="http://schemas.openxmlformats.org/officeDocument/2006/relationships/hyperlink" Target="https://app.bizzy.org/BE/0429106.719?utm_source=export&amp;utm_medium=lists_xlsx" TargetMode="External"/><Relationship Id="rId360" Type="http://schemas.openxmlformats.org/officeDocument/2006/relationships/hyperlink" Target="https://app.bizzy.org/BE/0403020.251?utm_source=export&amp;utm_medium=lists_xlsx" TargetMode="External"/><Relationship Id="rId598" Type="http://schemas.openxmlformats.org/officeDocument/2006/relationships/hyperlink" Target="https://be.linkedin.com/in/mike-dautzenberg-40535275" TargetMode="External"/><Relationship Id="rId819" Type="http://schemas.openxmlformats.org/officeDocument/2006/relationships/hyperlink" Target="https://app.bizzy.org/BE/0458263.830?utm_source=export&amp;utm_medium=lists_xlsx" TargetMode="External"/><Relationship Id="rId220" Type="http://schemas.openxmlformats.org/officeDocument/2006/relationships/hyperlink" Target="https://be.linkedin.com/in/wendy-van-dijck-2631349" TargetMode="External"/><Relationship Id="rId458" Type="http://schemas.openxmlformats.org/officeDocument/2006/relationships/hyperlink" Target="https://www.bekaert.com/" TargetMode="External"/><Relationship Id="rId665" Type="http://schemas.openxmlformats.org/officeDocument/2006/relationships/hyperlink" Target="https://www.airproducts.com/" TargetMode="External"/><Relationship Id="rId872" Type="http://schemas.openxmlformats.org/officeDocument/2006/relationships/hyperlink" Target="https://be.linkedin.com/in/frank-vorsselmans" TargetMode="External"/><Relationship Id="rId15" Type="http://schemas.openxmlformats.org/officeDocument/2006/relationships/hyperlink" Target="https://app.bizzy.org/BE/0425038.558?utm_source=export&amp;utm_medium=lists_xlsx" TargetMode="External"/><Relationship Id="rId318" Type="http://schemas.openxmlformats.org/officeDocument/2006/relationships/hyperlink" Target="https://app.bizzy.org/BE/0437910.359?utm_source=export&amp;utm_medium=lists_xlsx" TargetMode="External"/><Relationship Id="rId525" Type="http://schemas.openxmlformats.org/officeDocument/2006/relationships/hyperlink" Target="https://app.bizzy.org/BE/0434680.160?utm_source=export&amp;utm_medium=lists_xlsx" TargetMode="External"/><Relationship Id="rId732" Type="http://schemas.openxmlformats.org/officeDocument/2006/relationships/hyperlink" Target="https://be.linkedin.com/in/martine-de-bruecker-b44a635a" TargetMode="External"/><Relationship Id="rId99" Type="http://schemas.openxmlformats.org/officeDocument/2006/relationships/hyperlink" Target="https://app.bizzy.org/BE/0436267.594?utm_source=export&amp;utm_medium=lists_xlsx" TargetMode="External"/><Relationship Id="rId164" Type="http://schemas.openxmlformats.org/officeDocument/2006/relationships/hyperlink" Target="https://www.vinci-energies.be/" TargetMode="External"/><Relationship Id="rId371" Type="http://schemas.openxmlformats.org/officeDocument/2006/relationships/hyperlink" Target="https://wisselvanspoor.be/" TargetMode="External"/><Relationship Id="rId469" Type="http://schemas.openxmlformats.org/officeDocument/2006/relationships/hyperlink" Target="https://be.linkedin.com/in/nadineclaes" TargetMode="External"/><Relationship Id="rId676" Type="http://schemas.openxmlformats.org/officeDocument/2006/relationships/hyperlink" Target="https://app.bizzy.org/BE/0403138.532?utm_source=export&amp;utm_medium=lists_xlsx" TargetMode="External"/><Relationship Id="rId883" Type="http://schemas.openxmlformats.org/officeDocument/2006/relationships/hyperlink" Target="https://www.jsrmicro.be/" TargetMode="External"/><Relationship Id="rId26" Type="http://schemas.openxmlformats.org/officeDocument/2006/relationships/hyperlink" Target="https://be.airliquide.com/" TargetMode="External"/><Relationship Id="rId231" Type="http://schemas.openxmlformats.org/officeDocument/2006/relationships/hyperlink" Target="https://app.bizzy.org/BE/0664474.051?utm_source=export&amp;utm_medium=lists_xlsx" TargetMode="External"/><Relationship Id="rId329" Type="http://schemas.openxmlformats.org/officeDocument/2006/relationships/hyperlink" Target="https://www.hubo.be/" TargetMode="External"/><Relationship Id="rId536" Type="http://schemas.openxmlformats.org/officeDocument/2006/relationships/hyperlink" Target="https://www.rajapack.be/" TargetMode="External"/><Relationship Id="rId175" Type="http://schemas.openxmlformats.org/officeDocument/2006/relationships/hyperlink" Target="https://be.linkedin.com/in/luna-daenen-816ba6150" TargetMode="External"/><Relationship Id="rId743" Type="http://schemas.openxmlformats.org/officeDocument/2006/relationships/hyperlink" Target="https://ontex.com/" TargetMode="External"/><Relationship Id="rId950" Type="http://schemas.openxmlformats.org/officeDocument/2006/relationships/hyperlink" Target="https://be.linkedin.com/in/herman-van-ballart-507b6568" TargetMode="External"/><Relationship Id="rId382" Type="http://schemas.openxmlformats.org/officeDocument/2006/relationships/hyperlink" Target="https://be.linkedin.com/in/eniko-dr-fodor-a9979a197" TargetMode="External"/><Relationship Id="rId603" Type="http://schemas.openxmlformats.org/officeDocument/2006/relationships/hyperlink" Target="https://app.bizzy.org/BE/0465267.131?utm_source=export&amp;utm_medium=lists_xlsx" TargetMode="External"/><Relationship Id="rId687" Type="http://schemas.openxmlformats.org/officeDocument/2006/relationships/hyperlink" Target="https://be.linkedin.com/in/myriam-wolters-93b93846" TargetMode="External"/><Relationship Id="rId810" Type="http://schemas.openxmlformats.org/officeDocument/2006/relationships/hyperlink" Target="https://app.bizzy.org/BE/0415622.333?utm_source=export&amp;utm_medium=lists_xlsx" TargetMode="External"/><Relationship Id="rId908" Type="http://schemas.openxmlformats.org/officeDocument/2006/relationships/hyperlink" Target="https://be.linkedin.com/in/mia-desmet-120b8a4" TargetMode="External"/><Relationship Id="rId242" Type="http://schemas.openxmlformats.org/officeDocument/2006/relationships/hyperlink" Target="https://www.vinci-facilities.be/" TargetMode="External"/><Relationship Id="rId894" Type="http://schemas.openxmlformats.org/officeDocument/2006/relationships/hyperlink" Target="https://app.bizzy.org/BE/0420246.659?utm_source=export&amp;utm_medium=lists_xlsx" TargetMode="External"/><Relationship Id="rId37" Type="http://schemas.openxmlformats.org/officeDocument/2006/relationships/hyperlink" Target="https://be.linkedin.com/in/ann-deprez-56373b1" TargetMode="External"/><Relationship Id="rId102" Type="http://schemas.openxmlformats.org/officeDocument/2006/relationships/hyperlink" Target="https://app.bizzy.org/BE/0451362.180?utm_source=export&amp;utm_medium=lists_xlsx" TargetMode="External"/><Relationship Id="rId547" Type="http://schemas.openxmlformats.org/officeDocument/2006/relationships/hyperlink" Target="https://be.linkedin.com/in/sabien-lemaire" TargetMode="External"/><Relationship Id="rId754" Type="http://schemas.openxmlformats.org/officeDocument/2006/relationships/hyperlink" Target="https://www.tui.be/" TargetMode="External"/><Relationship Id="rId961" Type="http://schemas.openxmlformats.org/officeDocument/2006/relationships/hyperlink" Target="https://www.dupontdenemours.be/" TargetMode="External"/><Relationship Id="rId90" Type="http://schemas.openxmlformats.org/officeDocument/2006/relationships/hyperlink" Target="https://app.bizzy.org/BE/0457665.893?utm_source=export&amp;utm_medium=lists_xlsx" TargetMode="External"/><Relationship Id="rId186" Type="http://schemas.openxmlformats.org/officeDocument/2006/relationships/hyperlink" Target="https://app.bizzy.org/BE/0565983.518?utm_source=export&amp;utm_medium=lists_xlsx" TargetMode="External"/><Relationship Id="rId393" Type="http://schemas.openxmlformats.org/officeDocument/2006/relationships/hyperlink" Target="https://app.bizzy.org/BE/0884161.532?utm_source=export&amp;utm_medium=lists_xlsx" TargetMode="External"/><Relationship Id="rId407" Type="http://schemas.openxmlformats.org/officeDocument/2006/relationships/hyperlink" Target="https://www.businessdecision.be/" TargetMode="External"/><Relationship Id="rId614" Type="http://schemas.openxmlformats.org/officeDocument/2006/relationships/hyperlink" Target="https://www.menarini.be/" TargetMode="External"/><Relationship Id="rId821" Type="http://schemas.openxmlformats.org/officeDocument/2006/relationships/hyperlink" Target="https://be.linkedin.com/in/mathias-faes-a6a1a468" TargetMode="External"/><Relationship Id="rId253" Type="http://schemas.openxmlformats.org/officeDocument/2006/relationships/hyperlink" Target="https://be.linkedin.com/in/catharine-pattou-5b0547211" TargetMode="External"/><Relationship Id="rId460" Type="http://schemas.openxmlformats.org/officeDocument/2006/relationships/hyperlink" Target="https://be.linkedin.com/in/veerledoornaert" TargetMode="External"/><Relationship Id="rId698" Type="http://schemas.openxmlformats.org/officeDocument/2006/relationships/hyperlink" Target="https://www.jungheinrich-profishop.be/" TargetMode="External"/><Relationship Id="rId919" Type="http://schemas.openxmlformats.org/officeDocument/2006/relationships/hyperlink" Target="https://www.lansweeper.com/" TargetMode="External"/><Relationship Id="rId48" Type="http://schemas.openxmlformats.org/officeDocument/2006/relationships/hyperlink" Target="https://app.bizzy.org/BE/0407045.751?utm_source=export&amp;utm_medium=lists_xlsx" TargetMode="External"/><Relationship Id="rId113" Type="http://schemas.openxmlformats.org/officeDocument/2006/relationships/hyperlink" Target="https://allnex.com/" TargetMode="External"/><Relationship Id="rId320" Type="http://schemas.openxmlformats.org/officeDocument/2006/relationships/hyperlink" Target="https://www.vynova-group.com/" TargetMode="External"/><Relationship Id="rId558" Type="http://schemas.openxmlformats.org/officeDocument/2006/relationships/hyperlink" Target="https://app.bizzy.org/BE/0438846.311?utm_source=export&amp;utm_medium=lists_xlsx" TargetMode="External"/><Relationship Id="rId765" Type="http://schemas.openxmlformats.org/officeDocument/2006/relationships/hyperlink" Target="https://app.bizzy.org/BE/0429501.944?utm_source=export&amp;utm_medium=lists_xlsx" TargetMode="External"/><Relationship Id="rId972" Type="http://schemas.openxmlformats.org/officeDocument/2006/relationships/hyperlink" Target="https://be.linkedin.com/in/sylvie-no&#235;l?trk=public_profile_samename_profile_profile-result-card_result-card_full-click" TargetMode="External"/><Relationship Id="rId197" Type="http://schemas.openxmlformats.org/officeDocument/2006/relationships/hyperlink" Target="https://www.sibelco.com/" TargetMode="External"/><Relationship Id="rId418" Type="http://schemas.openxmlformats.org/officeDocument/2006/relationships/hyperlink" Target="https://be.linkedin.com/in/lisa-derycke-6a3b4680" TargetMode="External"/><Relationship Id="rId625" Type="http://schemas.openxmlformats.org/officeDocument/2006/relationships/hyperlink" Target="https://be.linkedin.com/in/desi-scheerdijk-15554a226" TargetMode="External"/><Relationship Id="rId832" Type="http://schemas.openxmlformats.org/officeDocument/2006/relationships/hyperlink" Target="https://www.unilin.com/" TargetMode="External"/><Relationship Id="rId264" Type="http://schemas.openxmlformats.org/officeDocument/2006/relationships/hyperlink" Target="https://app.bizzy.org/BE/0521880.388?utm_source=export&amp;utm_medium=lists_xlsx" TargetMode="External"/><Relationship Id="rId471" Type="http://schemas.openxmlformats.org/officeDocument/2006/relationships/hyperlink" Target="https://app.bizzy.org/BE/0400771.039?utm_source=export&amp;utm_medium=lists_xlsx" TargetMode="External"/><Relationship Id="rId59" Type="http://schemas.openxmlformats.org/officeDocument/2006/relationships/hyperlink" Target="https://www.lubrizol.com/" TargetMode="External"/><Relationship Id="rId124" Type="http://schemas.openxmlformats.org/officeDocument/2006/relationships/hyperlink" Target="https://be.linkedin.com/in/ann-sophie-meerschaut-44790647" TargetMode="External"/><Relationship Id="rId569" Type="http://schemas.openxmlformats.org/officeDocument/2006/relationships/hyperlink" Target="https://www.protime.be/" TargetMode="External"/><Relationship Id="rId776" Type="http://schemas.openxmlformats.org/officeDocument/2006/relationships/hyperlink" Target="https://be.linkedin.com/in/marie-proost-764aa013a" TargetMode="External"/><Relationship Id="rId983" Type="http://schemas.openxmlformats.org/officeDocument/2006/relationships/hyperlink" Target="https://www.petersime.be/" TargetMode="External"/><Relationship Id="rId331" Type="http://schemas.openxmlformats.org/officeDocument/2006/relationships/hyperlink" Target="https://be.linkedin.com/in/jasmine-piessens-70a82a99" TargetMode="External"/><Relationship Id="rId429" Type="http://schemas.openxmlformats.org/officeDocument/2006/relationships/hyperlink" Target="https://app.bizzy.org/BE/0873533.993?utm_source=export&amp;utm_medium=lists_xlsx" TargetMode="External"/><Relationship Id="rId636" Type="http://schemas.openxmlformats.org/officeDocument/2006/relationships/hyperlink" Target="https://be.linkedin.com/in/tina-peremans-3745504a" TargetMode="External"/><Relationship Id="rId843" Type="http://schemas.openxmlformats.org/officeDocument/2006/relationships/hyperlink" Target="https://app.bizzy.org/BE/0401947.808?utm_source=export&amp;utm_medium=lists_xlsx" TargetMode="External"/><Relationship Id="rId275" Type="http://schemas.openxmlformats.org/officeDocument/2006/relationships/hyperlink" Target="https://www.ae.be/" TargetMode="External"/><Relationship Id="rId482" Type="http://schemas.openxmlformats.org/officeDocument/2006/relationships/hyperlink" Target="https://keyence.eu/" TargetMode="External"/><Relationship Id="rId703" Type="http://schemas.openxmlformats.org/officeDocument/2006/relationships/hyperlink" Target="https://app.bizzy.org/BE/0448621.832?utm_source=export&amp;utm_medium=lists_xlsx" TargetMode="External"/><Relationship Id="rId910" Type="http://schemas.openxmlformats.org/officeDocument/2006/relationships/hyperlink" Target="https://www.esko.com/" TargetMode="External"/><Relationship Id="rId135" Type="http://schemas.openxmlformats.org/officeDocument/2006/relationships/hyperlink" Target="https://app.bizzy.org/BE/0402910.779?utm_source=export&amp;utm_medium=lists_xlsx" TargetMode="External"/><Relationship Id="rId342" Type="http://schemas.openxmlformats.org/officeDocument/2006/relationships/hyperlink" Target="https://app.bizzy.org/BE/0428295.877?utm_source=export&amp;utm_medium=lists_xlsx" TargetMode="External"/><Relationship Id="rId787" Type="http://schemas.openxmlformats.org/officeDocument/2006/relationships/hyperlink" Target="https://www.leonidas.com/" TargetMode="External"/><Relationship Id="rId202" Type="http://schemas.openxmlformats.org/officeDocument/2006/relationships/hyperlink" Target="https://be.linkedin.com/in/miguel-vanden-eynde-a51b4243" TargetMode="External"/><Relationship Id="rId647" Type="http://schemas.openxmlformats.org/officeDocument/2006/relationships/hyperlink" Target="https://continentalfoods.eu/" TargetMode="External"/><Relationship Id="rId854" Type="http://schemas.openxmlformats.org/officeDocument/2006/relationships/hyperlink" Target="https://be.linkedin.com/in/karen-de-wever-75354177" TargetMode="External"/><Relationship Id="rId286" Type="http://schemas.openxmlformats.org/officeDocument/2006/relationships/hyperlink" Target="https://be.linkedin.com/in/annelies-surkijn-8bba3223" TargetMode="External"/><Relationship Id="rId493" Type="http://schemas.openxmlformats.org/officeDocument/2006/relationships/hyperlink" Target="https://be.linkedin.com/in/tamara-foutre-b3300a4" TargetMode="External"/><Relationship Id="rId507" Type="http://schemas.openxmlformats.org/officeDocument/2006/relationships/hyperlink" Target="https://app.bizzy.org/BE/0811303.644?utm_source=export&amp;utm_medium=lists_xlsx" TargetMode="External"/><Relationship Id="rId714" Type="http://schemas.openxmlformats.org/officeDocument/2006/relationships/hyperlink" Target="https://be.linkedin.com/in/giel-haeldermans-6417548" TargetMode="External"/><Relationship Id="rId921" Type="http://schemas.openxmlformats.org/officeDocument/2006/relationships/hyperlink" Target="https://app.bizzy.org/BE/0416827.707?utm_source=export&amp;utm_medium=lists_xlsx" TargetMode="External"/><Relationship Id="rId50" Type="http://schemas.openxmlformats.org/officeDocument/2006/relationships/hyperlink" Target="https://www.stadsbader.com/" TargetMode="External"/><Relationship Id="rId146" Type="http://schemas.openxmlformats.org/officeDocument/2006/relationships/hyperlink" Target="https://igepa.be/" TargetMode="External"/><Relationship Id="rId353" Type="http://schemas.openxmlformats.org/officeDocument/2006/relationships/hyperlink" Target="https://www.akzonobel.com/" TargetMode="External"/><Relationship Id="rId560" Type="http://schemas.openxmlformats.org/officeDocument/2006/relationships/hyperlink" Target="https://www.destiny.be/" TargetMode="External"/><Relationship Id="rId798" Type="http://schemas.openxmlformats.org/officeDocument/2006/relationships/hyperlink" Target="https://app.bizzy.org/BE/0769992.730?utm_source=export&amp;utm_medium=lists_xlsx" TargetMode="External"/><Relationship Id="rId213" Type="http://schemas.openxmlformats.org/officeDocument/2006/relationships/hyperlink" Target="https://app.bizzy.org/BE/0821220.410?utm_source=export&amp;utm_medium=lists_xlsx" TargetMode="External"/><Relationship Id="rId420" Type="http://schemas.openxmlformats.org/officeDocument/2006/relationships/hyperlink" Target="https://app.bizzy.org/BE/0400378.485?utm_source=export&amp;utm_medium=lists_xlsx" TargetMode="External"/><Relationship Id="rId658" Type="http://schemas.openxmlformats.org/officeDocument/2006/relationships/hyperlink" Target="https://app.bizzy.org/BE/0441428.489?utm_source=export&amp;utm_medium=lists_xlsx" TargetMode="External"/><Relationship Id="rId865" Type="http://schemas.openxmlformats.org/officeDocument/2006/relationships/hyperlink" Target="https://synergiejobs.be/" TargetMode="External"/><Relationship Id="rId297" Type="http://schemas.openxmlformats.org/officeDocument/2006/relationships/hyperlink" Target="https://app.bizzy.org/BE/0456077.469?utm_source=export&amp;utm_medium=lists_xlsx" TargetMode="External"/><Relationship Id="rId518" Type="http://schemas.openxmlformats.org/officeDocument/2006/relationships/hyperlink" Target="https://www.roberthalf.be/" TargetMode="External"/><Relationship Id="rId725" Type="http://schemas.openxmlformats.org/officeDocument/2006/relationships/hyperlink" Target="https://www.itineris.net/" TargetMode="External"/><Relationship Id="rId932" Type="http://schemas.openxmlformats.org/officeDocument/2006/relationships/hyperlink" Target="https://be.linkedin.com/in/marie-hermanns-77768126" TargetMode="External"/><Relationship Id="rId157" Type="http://schemas.openxmlformats.org/officeDocument/2006/relationships/hyperlink" Target="https://be.linkedin.com/in/tania-de-greef-49537b27" TargetMode="External"/><Relationship Id="rId364" Type="http://schemas.openxmlformats.org/officeDocument/2006/relationships/hyperlink" Target="https://be.linkedin.com/in/alicecolignon" TargetMode="External"/><Relationship Id="rId61" Type="http://schemas.openxmlformats.org/officeDocument/2006/relationships/hyperlink" Target="https://be.linkedin.com/in/els-thieren-927a513" TargetMode="External"/><Relationship Id="rId571" Type="http://schemas.openxmlformats.org/officeDocument/2006/relationships/hyperlink" Target="https://be.linkedin.com/in/wim-galbusera-a18318a" TargetMode="External"/><Relationship Id="rId669" Type="http://schemas.openxmlformats.org/officeDocument/2006/relationships/hyperlink" Target="https://be.linkedin.com/in/lin-de-bruin-218b80b" TargetMode="External"/><Relationship Id="rId876" Type="http://schemas.openxmlformats.org/officeDocument/2006/relationships/hyperlink" Target="https://app.bizzy.org/BE/0465547.738?utm_source=export&amp;utm_medium=lists_xlsx" TargetMode="External"/><Relationship Id="rId19" Type="http://schemas.openxmlformats.org/officeDocument/2006/relationships/hyperlink" Target="https://be.linkedin.com/in/hans-casier-69028b1" TargetMode="External"/><Relationship Id="rId224" Type="http://schemas.openxmlformats.org/officeDocument/2006/relationships/hyperlink" Target="https://www.mediafin.be/" TargetMode="External"/><Relationship Id="rId431" Type="http://schemas.openxmlformats.org/officeDocument/2006/relationships/hyperlink" Target="https://www.conway.be/" TargetMode="External"/><Relationship Id="rId529" Type="http://schemas.openxmlformats.org/officeDocument/2006/relationships/hyperlink" Target="https://be.linkedin.com/in/hans-de-brie-a53357a3" TargetMode="External"/><Relationship Id="rId736" Type="http://schemas.openxmlformats.org/officeDocument/2006/relationships/hyperlink" Target="https://app.bizzy.org/BE/0464255.361?utm_source=export&amp;utm_medium=lists_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17" Type="http://schemas.openxmlformats.org/officeDocument/2006/relationships/hyperlink" Target="https://app.bizzy.org/BE/0861085.232?utm_source=export&amp;utm_medium=lists_xlsx" TargetMode="External"/><Relationship Id="rId21" Type="http://schemas.openxmlformats.org/officeDocument/2006/relationships/hyperlink" Target="https://app.bizzy.org/BE/0437593.328?utm_source=export&amp;utm_medium=lists_xlsx" TargetMode="External"/><Relationship Id="rId324" Type="http://schemas.openxmlformats.org/officeDocument/2006/relationships/hyperlink" Target="https://app.bizzy.org/BE/0433344.035?utm_source=export&amp;utm_medium=lists_xlsx" TargetMode="External"/><Relationship Id="rId531" Type="http://schemas.openxmlformats.org/officeDocument/2006/relationships/hyperlink" Target="https://app.bizzy.org/BE/0412581.481?utm_source=export&amp;utm_medium=lists_xlsx" TargetMode="External"/><Relationship Id="rId170" Type="http://schemas.openxmlformats.org/officeDocument/2006/relationships/hyperlink" Target="https://app.bizzy.org/BE/0884161.532?utm_source=export&amp;utm_medium=lists_xlsx" TargetMode="External"/><Relationship Id="rId268" Type="http://schemas.openxmlformats.org/officeDocument/2006/relationships/hyperlink" Target="https://app.bizzy.org/BE/0446891.668?utm_source=export&amp;utm_medium=lists_xlsx" TargetMode="External"/><Relationship Id="rId475" Type="http://schemas.openxmlformats.org/officeDocument/2006/relationships/hyperlink" Target="https://app.bizzy.org/BE/0451781.854?utm_source=export&amp;utm_medium=lists_xlsx" TargetMode="External"/><Relationship Id="rId32" Type="http://schemas.openxmlformats.org/officeDocument/2006/relationships/hyperlink" Target="https://app.bizzy.org/BE/0206048.091?utm_source=export&amp;utm_medium=lists_xlsx" TargetMode="External"/><Relationship Id="rId128" Type="http://schemas.openxmlformats.org/officeDocument/2006/relationships/hyperlink" Target="https://app.bizzy.org/BE/0683948.879?utm_source=export&amp;utm_medium=lists_xlsx" TargetMode="External"/><Relationship Id="rId335" Type="http://schemas.openxmlformats.org/officeDocument/2006/relationships/hyperlink" Target="https://app.bizzy.org/BE/0638787.362?utm_source=export&amp;utm_medium=lists_xlsx" TargetMode="External"/><Relationship Id="rId542" Type="http://schemas.openxmlformats.org/officeDocument/2006/relationships/table" Target="../tables/table4.xml"/><Relationship Id="rId181" Type="http://schemas.openxmlformats.org/officeDocument/2006/relationships/hyperlink" Target="https://app.bizzy.org/BE/0453139.656?utm_source=export&amp;utm_medium=lists_xlsx" TargetMode="External"/><Relationship Id="rId402" Type="http://schemas.openxmlformats.org/officeDocument/2006/relationships/hyperlink" Target="https://app.bizzy.org/BE/0438846.311?utm_source=export&amp;utm_medium=lists_xlsx" TargetMode="External"/><Relationship Id="rId279" Type="http://schemas.openxmlformats.org/officeDocument/2006/relationships/hyperlink" Target="https://app.bizzy.org/BE/0456512.385?utm_source=export&amp;utm_medium=lists_xlsx" TargetMode="External"/><Relationship Id="rId486" Type="http://schemas.openxmlformats.org/officeDocument/2006/relationships/hyperlink" Target="https://app.bizzy.org/BE/0428149.981?utm_source=export&amp;utm_medium=lists_xlsx" TargetMode="External"/><Relationship Id="rId43" Type="http://schemas.openxmlformats.org/officeDocument/2006/relationships/hyperlink" Target="https://app.bizzy.org/BE/0865131.221?utm_source=export&amp;utm_medium=lists_xlsx" TargetMode="External"/><Relationship Id="rId139" Type="http://schemas.openxmlformats.org/officeDocument/2006/relationships/hyperlink" Target="https://app.bizzy.org/BE/0426531.863?utm_source=export&amp;utm_medium=lists_xlsx" TargetMode="External"/><Relationship Id="rId346" Type="http://schemas.openxmlformats.org/officeDocument/2006/relationships/hyperlink" Target="https://app.bizzy.org/BE/0440965.760?utm_source=export&amp;utm_medium=lists_xlsx" TargetMode="External"/><Relationship Id="rId85" Type="http://schemas.openxmlformats.org/officeDocument/2006/relationships/hyperlink" Target="https://app.bizzy.org/BE/0407251.926?utm_source=export&amp;utm_medium=lists_xlsx" TargetMode="External"/><Relationship Id="rId150" Type="http://schemas.openxmlformats.org/officeDocument/2006/relationships/hyperlink" Target="https://app.bizzy.org/BE/0447265.812?utm_source=export&amp;utm_medium=lists_xlsx" TargetMode="External"/><Relationship Id="rId192" Type="http://schemas.openxmlformats.org/officeDocument/2006/relationships/hyperlink" Target="https://app.bizzy.org/BE/0447875.427?utm_source=export&amp;utm_medium=lists_xlsx" TargetMode="External"/><Relationship Id="rId206" Type="http://schemas.openxmlformats.org/officeDocument/2006/relationships/hyperlink" Target="https://app.bizzy.org/BE/0404636.389?utm_source=export&amp;utm_medium=lists_xlsx" TargetMode="External"/><Relationship Id="rId413" Type="http://schemas.openxmlformats.org/officeDocument/2006/relationships/hyperlink" Target="https://app.bizzy.org/BE/0541977.701?utm_source=export&amp;utm_medium=lists_xlsx" TargetMode="External"/><Relationship Id="rId248" Type="http://schemas.openxmlformats.org/officeDocument/2006/relationships/hyperlink" Target="https://app.bizzy.org/BE/0420383.647?utm_source=export&amp;utm_medium=lists_xlsx" TargetMode="External"/><Relationship Id="rId455" Type="http://schemas.openxmlformats.org/officeDocument/2006/relationships/hyperlink" Target="https://app.bizzy.org/BE/0413166.055?utm_source=export&amp;utm_medium=lists_xlsx" TargetMode="External"/><Relationship Id="rId497" Type="http://schemas.openxmlformats.org/officeDocument/2006/relationships/hyperlink" Target="https://app.bizzy.org/BE/0400615.641?utm_source=export&amp;utm_medium=lists_xlsx" TargetMode="External"/><Relationship Id="rId12" Type="http://schemas.openxmlformats.org/officeDocument/2006/relationships/hyperlink" Target="https://app.bizzy.org/BE/0408270.327?utm_source=export&amp;utm_medium=lists_xlsx" TargetMode="External"/><Relationship Id="rId108" Type="http://schemas.openxmlformats.org/officeDocument/2006/relationships/hyperlink" Target="https://app.bizzy.org/BE/0462721.177?utm_source=export&amp;utm_medium=lists_xlsx" TargetMode="External"/><Relationship Id="rId315" Type="http://schemas.openxmlformats.org/officeDocument/2006/relationships/hyperlink" Target="https://app.bizzy.org/BE/0826207.990?utm_source=export&amp;utm_medium=lists_xlsx" TargetMode="External"/><Relationship Id="rId357" Type="http://schemas.openxmlformats.org/officeDocument/2006/relationships/hyperlink" Target="https://app.bizzy.org/BE/0443598.222?utm_source=export&amp;utm_medium=lists_xlsx" TargetMode="External"/><Relationship Id="rId522" Type="http://schemas.openxmlformats.org/officeDocument/2006/relationships/hyperlink" Target="https://app.bizzy.org/BE/0478242.365?utm_source=export&amp;utm_medium=lists_xlsx" TargetMode="External"/><Relationship Id="rId54" Type="http://schemas.openxmlformats.org/officeDocument/2006/relationships/hyperlink" Target="https://app.bizzy.org/BE/0403138.532?utm_source=export&amp;utm_medium=lists_xlsx" TargetMode="External"/><Relationship Id="rId96" Type="http://schemas.openxmlformats.org/officeDocument/2006/relationships/hyperlink" Target="https://app.bizzy.org/BE/0416481.673?utm_source=export&amp;utm_medium=lists_xlsx" TargetMode="External"/><Relationship Id="rId161" Type="http://schemas.openxmlformats.org/officeDocument/2006/relationships/hyperlink" Target="https://app.bizzy.org/BE/0831406.596?utm_source=export&amp;utm_medium=lists_xlsx" TargetMode="External"/><Relationship Id="rId217" Type="http://schemas.openxmlformats.org/officeDocument/2006/relationships/hyperlink" Target="https://app.bizzy.org/BE/0447794.857?utm_source=export&amp;utm_medium=lists_xlsx" TargetMode="External"/><Relationship Id="rId399" Type="http://schemas.openxmlformats.org/officeDocument/2006/relationships/hyperlink" Target="https://app.bizzy.org/BE/0458909.077?utm_source=export&amp;utm_medium=lists_xlsx" TargetMode="External"/><Relationship Id="rId259" Type="http://schemas.openxmlformats.org/officeDocument/2006/relationships/hyperlink" Target="https://app.bizzy.org/BE/0425258.688?utm_source=export&amp;utm_medium=lists_xlsx" TargetMode="External"/><Relationship Id="rId424" Type="http://schemas.openxmlformats.org/officeDocument/2006/relationships/hyperlink" Target="https://app.bizzy.org/BE/0442395.719?utm_source=export&amp;utm_medium=lists_xlsx" TargetMode="External"/><Relationship Id="rId466" Type="http://schemas.openxmlformats.org/officeDocument/2006/relationships/hyperlink" Target="https://app.bizzy.org/BE/0458263.335?utm_source=export&amp;utm_medium=lists_xlsx" TargetMode="External"/><Relationship Id="rId23" Type="http://schemas.openxmlformats.org/officeDocument/2006/relationships/hyperlink" Target="https://app.bizzy.org/BE/0441797.980?utm_source=export&amp;utm_medium=lists_xlsx" TargetMode="External"/><Relationship Id="rId119" Type="http://schemas.openxmlformats.org/officeDocument/2006/relationships/hyperlink" Target="https://app.bizzy.org/BE/0456343.923?utm_source=export&amp;utm_medium=lists_xlsx" TargetMode="External"/><Relationship Id="rId270" Type="http://schemas.openxmlformats.org/officeDocument/2006/relationships/hyperlink" Target="https://app.bizzy.org/BE/0466460.429?utm_source=export&amp;utm_medium=lists_xlsx" TargetMode="External"/><Relationship Id="rId326" Type="http://schemas.openxmlformats.org/officeDocument/2006/relationships/hyperlink" Target="https://app.bizzy.org/BE/0465547.738?utm_source=export&amp;utm_medium=lists_xlsx" TargetMode="External"/><Relationship Id="rId533" Type="http://schemas.openxmlformats.org/officeDocument/2006/relationships/hyperlink" Target="https://app.bizzy.org/BE/0464418.182?utm_source=export&amp;utm_medium=lists_xlsx" TargetMode="External"/><Relationship Id="rId65" Type="http://schemas.openxmlformats.org/officeDocument/2006/relationships/hyperlink" Target="https://app.bizzy.org/BE/0402956.608?utm_source=export&amp;utm_medium=lists_xlsx" TargetMode="External"/><Relationship Id="rId130" Type="http://schemas.openxmlformats.org/officeDocument/2006/relationships/hyperlink" Target="https://app.bizzy.org/BE/0415505.042?utm_source=export&amp;utm_medium=lists_xlsx" TargetMode="External"/><Relationship Id="rId368" Type="http://schemas.openxmlformats.org/officeDocument/2006/relationships/hyperlink" Target="https://app.bizzy.org/BE/0433164.683?utm_source=export&amp;utm_medium=lists_xlsx" TargetMode="External"/><Relationship Id="rId172" Type="http://schemas.openxmlformats.org/officeDocument/2006/relationships/hyperlink" Target="https://app.bizzy.org/BE/0400289.801?utm_source=export&amp;utm_medium=lists_xlsx" TargetMode="External"/><Relationship Id="rId228" Type="http://schemas.openxmlformats.org/officeDocument/2006/relationships/hyperlink" Target="https://app.bizzy.org/BE/0405045.670?utm_source=export&amp;utm_medium=lists_xlsx" TargetMode="External"/><Relationship Id="rId435" Type="http://schemas.openxmlformats.org/officeDocument/2006/relationships/hyperlink" Target="https://app.bizzy.org/BE/0465578.521?utm_source=export&amp;utm_medium=lists_xlsx" TargetMode="External"/><Relationship Id="rId477" Type="http://schemas.openxmlformats.org/officeDocument/2006/relationships/hyperlink" Target="https://app.bizzy.org/BE/0414783.183?utm_source=export&amp;utm_medium=lists_xlsx" TargetMode="External"/><Relationship Id="rId281" Type="http://schemas.openxmlformats.org/officeDocument/2006/relationships/hyperlink" Target="https://app.bizzy.org/BE/0248399.380?utm_source=export&amp;utm_medium=lists_xlsx" TargetMode="External"/><Relationship Id="rId337" Type="http://schemas.openxmlformats.org/officeDocument/2006/relationships/hyperlink" Target="https://app.bizzy.org/BE/0416549.969?utm_source=export&amp;utm_medium=lists_xlsx" TargetMode="External"/><Relationship Id="rId502" Type="http://schemas.openxmlformats.org/officeDocument/2006/relationships/hyperlink" Target="https://app.bizzy.org/BE/0404221.962?utm_source=export&amp;utm_medium=lists_xlsx" TargetMode="External"/><Relationship Id="rId34" Type="http://schemas.openxmlformats.org/officeDocument/2006/relationships/hyperlink" Target="https://app.bizzy.org/BE/0424901.669?utm_source=export&amp;utm_medium=lists_xlsx" TargetMode="External"/><Relationship Id="rId76" Type="http://schemas.openxmlformats.org/officeDocument/2006/relationships/hyperlink" Target="https://app.bizzy.org/BE/0453910.807?utm_source=export&amp;utm_medium=lists_xlsx" TargetMode="External"/><Relationship Id="rId141" Type="http://schemas.openxmlformats.org/officeDocument/2006/relationships/hyperlink" Target="https://app.bizzy.org/BE/0428295.877?utm_source=export&amp;utm_medium=lists_xlsx" TargetMode="External"/><Relationship Id="rId379" Type="http://schemas.openxmlformats.org/officeDocument/2006/relationships/hyperlink" Target="https://app.bizzy.org/BE/0460444.251?utm_source=export&amp;utm_medium=lists_xlsx" TargetMode="External"/><Relationship Id="rId7" Type="http://schemas.openxmlformats.org/officeDocument/2006/relationships/hyperlink" Target="https://app.bizzy.org/BE/0405318.953?utm_source=export&amp;utm_medium=lists_xlsx" TargetMode="External"/><Relationship Id="rId183" Type="http://schemas.openxmlformats.org/officeDocument/2006/relationships/hyperlink" Target="https://app.bizzy.org/BE/0440971.797?utm_source=export&amp;utm_medium=lists_xlsx" TargetMode="External"/><Relationship Id="rId239" Type="http://schemas.openxmlformats.org/officeDocument/2006/relationships/hyperlink" Target="https://app.bizzy.org/BE/0401848.135?utm_source=export&amp;utm_medium=lists_xlsx" TargetMode="External"/><Relationship Id="rId390" Type="http://schemas.openxmlformats.org/officeDocument/2006/relationships/hyperlink" Target="https://app.bizzy.org/BE/0403598.687?utm_source=export&amp;utm_medium=lists_xlsx" TargetMode="External"/><Relationship Id="rId404" Type="http://schemas.openxmlformats.org/officeDocument/2006/relationships/hyperlink" Target="https://app.bizzy.org/BE/0472630.817?utm_source=export&amp;utm_medium=lists_xlsx" TargetMode="External"/><Relationship Id="rId446" Type="http://schemas.openxmlformats.org/officeDocument/2006/relationships/hyperlink" Target="https://app.bizzy.org/BE/0757677.886?utm_source=export&amp;utm_medium=lists_xlsx" TargetMode="External"/><Relationship Id="rId250" Type="http://schemas.openxmlformats.org/officeDocument/2006/relationships/hyperlink" Target="https://app.bizzy.org/BE/0412070.549?utm_source=export&amp;utm_medium=lists_xlsx" TargetMode="External"/><Relationship Id="rId292" Type="http://schemas.openxmlformats.org/officeDocument/2006/relationships/hyperlink" Target="https://app.bizzy.org/BE/0437278.077?utm_source=export&amp;utm_medium=lists_xlsx" TargetMode="External"/><Relationship Id="rId306" Type="http://schemas.openxmlformats.org/officeDocument/2006/relationships/hyperlink" Target="https://app.bizzy.org/BE/0429037.235?utm_source=export&amp;utm_medium=lists_xlsx" TargetMode="External"/><Relationship Id="rId488" Type="http://schemas.openxmlformats.org/officeDocument/2006/relationships/hyperlink" Target="https://app.bizzy.org/BE/0676420.293?utm_source=export&amp;utm_medium=lists_xlsx" TargetMode="External"/><Relationship Id="rId45" Type="http://schemas.openxmlformats.org/officeDocument/2006/relationships/hyperlink" Target="https://app.bizzy.org/BE/0451362.180?utm_source=export&amp;utm_medium=lists_xlsx" TargetMode="External"/><Relationship Id="rId87" Type="http://schemas.openxmlformats.org/officeDocument/2006/relationships/hyperlink" Target="https://app.bizzy.org/BE/0448621.832?utm_source=export&amp;utm_medium=lists_xlsx" TargetMode="External"/><Relationship Id="rId110" Type="http://schemas.openxmlformats.org/officeDocument/2006/relationships/hyperlink" Target="https://app.bizzy.org/BE/0521880.388?utm_source=export&amp;utm_medium=lists_xlsx" TargetMode="External"/><Relationship Id="rId348" Type="http://schemas.openxmlformats.org/officeDocument/2006/relationships/hyperlink" Target="https://app.bizzy.org/BE/0404000.446?utm_source=export&amp;utm_medium=lists_xlsx" TargetMode="External"/><Relationship Id="rId513" Type="http://schemas.openxmlformats.org/officeDocument/2006/relationships/hyperlink" Target="https://app.bizzy.org/BE/0435474.471?utm_source=export&amp;utm_medium=lists_xlsx" TargetMode="External"/><Relationship Id="rId152" Type="http://schemas.openxmlformats.org/officeDocument/2006/relationships/hyperlink" Target="https://app.bizzy.org/BE/0472028.526?utm_source=export&amp;utm_medium=lists_xlsx" TargetMode="External"/><Relationship Id="rId194" Type="http://schemas.openxmlformats.org/officeDocument/2006/relationships/hyperlink" Target="https://app.bizzy.org/BE/0404054.092?utm_source=export&amp;utm_medium=lists_xlsx" TargetMode="External"/><Relationship Id="rId208" Type="http://schemas.openxmlformats.org/officeDocument/2006/relationships/hyperlink" Target="https://app.bizzy.org/BE/0480369.536?utm_source=export&amp;utm_medium=lists_xlsx" TargetMode="External"/><Relationship Id="rId415" Type="http://schemas.openxmlformats.org/officeDocument/2006/relationships/hyperlink" Target="https://app.bizzy.org/BE/0454487.659?utm_source=export&amp;utm_medium=lists_xlsx" TargetMode="External"/><Relationship Id="rId457" Type="http://schemas.openxmlformats.org/officeDocument/2006/relationships/hyperlink" Target="https://app.bizzy.org/BE/0400934.652?utm_source=export&amp;utm_medium=lists_xlsx" TargetMode="External"/><Relationship Id="rId261" Type="http://schemas.openxmlformats.org/officeDocument/2006/relationships/hyperlink" Target="https://app.bizzy.org/BE/0403425.770?utm_source=export&amp;utm_medium=lists_xlsx" TargetMode="External"/><Relationship Id="rId499" Type="http://schemas.openxmlformats.org/officeDocument/2006/relationships/hyperlink" Target="https://app.bizzy.org/BE/0400778.165?utm_source=export&amp;utm_medium=lists_xlsx" TargetMode="External"/><Relationship Id="rId14" Type="http://schemas.openxmlformats.org/officeDocument/2006/relationships/hyperlink" Target="https://app.bizzy.org/BE/0454443.614?utm_source=export&amp;utm_medium=lists_xlsx" TargetMode="External"/><Relationship Id="rId56" Type="http://schemas.openxmlformats.org/officeDocument/2006/relationships/hyperlink" Target="https://app.bizzy.org/BE/0441131.254?utm_source=export&amp;utm_medium=lists_xlsx" TargetMode="External"/><Relationship Id="rId317" Type="http://schemas.openxmlformats.org/officeDocument/2006/relationships/hyperlink" Target="https://app.bizzy.org/BE/0416762.280?utm_source=export&amp;utm_medium=lists_xlsx" TargetMode="External"/><Relationship Id="rId359" Type="http://schemas.openxmlformats.org/officeDocument/2006/relationships/hyperlink" Target="https://app.bizzy.org/BE/0420246.659?utm_source=export&amp;utm_medium=lists_xlsx" TargetMode="External"/><Relationship Id="rId524" Type="http://schemas.openxmlformats.org/officeDocument/2006/relationships/hyperlink" Target="https://app.bizzy.org/BE/0422846.259?utm_source=export&amp;utm_medium=lists_xlsx" TargetMode="External"/><Relationship Id="rId98" Type="http://schemas.openxmlformats.org/officeDocument/2006/relationships/hyperlink" Target="https://app.bizzy.org/BE/0404529.392?utm_source=export&amp;utm_medium=lists_xlsx" TargetMode="External"/><Relationship Id="rId121" Type="http://schemas.openxmlformats.org/officeDocument/2006/relationships/hyperlink" Target="https://app.bizzy.org/BE/0456077.469?utm_source=export&amp;utm_medium=lists_xlsx" TargetMode="External"/><Relationship Id="rId163" Type="http://schemas.openxmlformats.org/officeDocument/2006/relationships/hyperlink" Target="https://app.bizzy.org/BE/0403769.032?utm_source=export&amp;utm_medium=lists_xlsx" TargetMode="External"/><Relationship Id="rId219" Type="http://schemas.openxmlformats.org/officeDocument/2006/relationships/hyperlink" Target="https://app.bizzy.org/BE/0633875.006?utm_source=export&amp;utm_medium=lists_xlsx" TargetMode="External"/><Relationship Id="rId370" Type="http://schemas.openxmlformats.org/officeDocument/2006/relationships/hyperlink" Target="https://app.bizzy.org/BE/0428003.392?utm_source=export&amp;utm_medium=lists_xlsx" TargetMode="External"/><Relationship Id="rId426" Type="http://schemas.openxmlformats.org/officeDocument/2006/relationships/hyperlink" Target="https://app.bizzy.org/BE/0461127.904?utm_source=export&amp;utm_medium=lists_xlsx" TargetMode="External"/><Relationship Id="rId230" Type="http://schemas.openxmlformats.org/officeDocument/2006/relationships/hyperlink" Target="https://app.bizzy.org/BE/0895492.518?utm_source=export&amp;utm_medium=lists_xlsx" TargetMode="External"/><Relationship Id="rId468" Type="http://schemas.openxmlformats.org/officeDocument/2006/relationships/hyperlink" Target="https://app.bizzy.org/BE/0414600.566?utm_source=export&amp;utm_medium=lists_xlsx" TargetMode="External"/><Relationship Id="rId25" Type="http://schemas.openxmlformats.org/officeDocument/2006/relationships/hyperlink" Target="https://app.bizzy.org/BE/0866682.231?utm_source=export&amp;utm_medium=lists_xlsx" TargetMode="External"/><Relationship Id="rId67" Type="http://schemas.openxmlformats.org/officeDocument/2006/relationships/hyperlink" Target="https://app.bizzy.org/BE/0426682.709?utm_source=export&amp;utm_medium=lists_xlsx" TargetMode="External"/><Relationship Id="rId272" Type="http://schemas.openxmlformats.org/officeDocument/2006/relationships/hyperlink" Target="https://app.bizzy.org/BE/0867573.542?utm_source=export&amp;utm_medium=lists_xlsx" TargetMode="External"/><Relationship Id="rId328" Type="http://schemas.openxmlformats.org/officeDocument/2006/relationships/hyperlink" Target="https://app.bizzy.org/BE/0877184.856?utm_source=export&amp;utm_medium=lists_xlsx" TargetMode="External"/><Relationship Id="rId535" Type="http://schemas.openxmlformats.org/officeDocument/2006/relationships/hyperlink" Target="https://app.bizzy.org/BE/0838369.020?utm_source=export&amp;utm_medium=lists_xlsx" TargetMode="External"/><Relationship Id="rId132" Type="http://schemas.openxmlformats.org/officeDocument/2006/relationships/hyperlink" Target="https://app.bizzy.org/BE/0408479.965?utm_source=export&amp;utm_medium=lists_xlsx" TargetMode="External"/><Relationship Id="rId174" Type="http://schemas.openxmlformats.org/officeDocument/2006/relationships/hyperlink" Target="https://app.bizzy.org/BE/0459431.788?utm_source=export&amp;utm_medium=lists_xlsx" TargetMode="External"/><Relationship Id="rId381" Type="http://schemas.openxmlformats.org/officeDocument/2006/relationships/hyperlink" Target="https://app.bizzy.org/BE/0403114.380?utm_source=export&amp;utm_medium=lists_xlsx" TargetMode="External"/><Relationship Id="rId241" Type="http://schemas.openxmlformats.org/officeDocument/2006/relationships/hyperlink" Target="https://app.bizzy.org/BE/0403834.160?utm_source=export&amp;utm_medium=lists_xlsx" TargetMode="External"/><Relationship Id="rId437" Type="http://schemas.openxmlformats.org/officeDocument/2006/relationships/hyperlink" Target="https://app.bizzy.org/BE/0477445.084?utm_source=export&amp;utm_medium=lists_xlsx" TargetMode="External"/><Relationship Id="rId479" Type="http://schemas.openxmlformats.org/officeDocument/2006/relationships/hyperlink" Target="https://app.bizzy.org/BE/0780876.031?utm_source=export&amp;utm_medium=lists_xlsx" TargetMode="External"/><Relationship Id="rId36" Type="http://schemas.openxmlformats.org/officeDocument/2006/relationships/hyperlink" Target="https://app.bizzy.org/BE/0441428.489?utm_source=export&amp;utm_medium=lists_xlsx" TargetMode="External"/><Relationship Id="rId283" Type="http://schemas.openxmlformats.org/officeDocument/2006/relationships/hyperlink" Target="https://app.bizzy.org/BE/0404284.716?utm_source=export&amp;utm_medium=lists_xlsx" TargetMode="External"/><Relationship Id="rId339" Type="http://schemas.openxmlformats.org/officeDocument/2006/relationships/hyperlink" Target="https://app.bizzy.org/BE/0811303.644?utm_source=export&amp;utm_medium=lists_xlsx" TargetMode="External"/><Relationship Id="rId490" Type="http://schemas.openxmlformats.org/officeDocument/2006/relationships/hyperlink" Target="https://app.bizzy.org/BE/0403196.039?utm_source=export&amp;utm_medium=lists_xlsx" TargetMode="External"/><Relationship Id="rId504" Type="http://schemas.openxmlformats.org/officeDocument/2006/relationships/hyperlink" Target="https://app.bizzy.org/BE/0428759.497?utm_source=export&amp;utm_medium=lists_xlsx" TargetMode="External"/><Relationship Id="rId78" Type="http://schemas.openxmlformats.org/officeDocument/2006/relationships/hyperlink" Target="https://app.bizzy.org/BE/0421683.744?utm_source=export&amp;utm_medium=lists_xlsx" TargetMode="External"/><Relationship Id="rId101" Type="http://schemas.openxmlformats.org/officeDocument/2006/relationships/hyperlink" Target="https://app.bizzy.org/BE/0442100.363?utm_source=export&amp;utm_medium=lists_xlsx" TargetMode="External"/><Relationship Id="rId143" Type="http://schemas.openxmlformats.org/officeDocument/2006/relationships/hyperlink" Target="https://app.bizzy.org/BE/0403526.730?utm_source=export&amp;utm_medium=lists_xlsx" TargetMode="External"/><Relationship Id="rId185" Type="http://schemas.openxmlformats.org/officeDocument/2006/relationships/hyperlink" Target="https://app.bizzy.org/BE/0403103.789?utm_source=export&amp;utm_medium=lists_xlsx" TargetMode="External"/><Relationship Id="rId350" Type="http://schemas.openxmlformats.org/officeDocument/2006/relationships/hyperlink" Target="https://app.bizzy.org/BE/0400624.648?utm_source=export&amp;utm_medium=lists_xlsx" TargetMode="External"/><Relationship Id="rId406" Type="http://schemas.openxmlformats.org/officeDocument/2006/relationships/hyperlink" Target="https://app.bizzy.org/BE/0419765.520?utm_source=export&amp;utm_medium=lists_xlsx" TargetMode="External"/><Relationship Id="rId9" Type="http://schemas.openxmlformats.org/officeDocument/2006/relationships/hyperlink" Target="https://app.bizzy.org/BE/0729849.576?utm_source=export&amp;utm_medium=lists_xlsx" TargetMode="External"/><Relationship Id="rId210" Type="http://schemas.openxmlformats.org/officeDocument/2006/relationships/hyperlink" Target="https://app.bizzy.org/BE/0475871.409?utm_source=export&amp;utm_medium=lists_xlsx" TargetMode="External"/><Relationship Id="rId392" Type="http://schemas.openxmlformats.org/officeDocument/2006/relationships/hyperlink" Target="https://app.bizzy.org/BE/0400484.591?utm_source=export&amp;utm_medium=lists_xlsx" TargetMode="External"/><Relationship Id="rId448" Type="http://schemas.openxmlformats.org/officeDocument/2006/relationships/hyperlink" Target="https://app.bizzy.org/BE/0400245.655?utm_source=export&amp;utm_medium=lists_xlsx" TargetMode="External"/><Relationship Id="rId252" Type="http://schemas.openxmlformats.org/officeDocument/2006/relationships/hyperlink" Target="https://app.bizzy.org/BE/0458780.306?utm_source=export&amp;utm_medium=lists_xlsx" TargetMode="External"/><Relationship Id="rId294" Type="http://schemas.openxmlformats.org/officeDocument/2006/relationships/hyperlink" Target="https://app.bizzy.org/BE/0400764.903?utm_source=export&amp;utm_medium=lists_xlsx" TargetMode="External"/><Relationship Id="rId308" Type="http://schemas.openxmlformats.org/officeDocument/2006/relationships/hyperlink" Target="https://app.bizzy.org/BE/0458551.563?utm_source=export&amp;utm_medium=lists_xlsx" TargetMode="External"/><Relationship Id="rId515" Type="http://schemas.openxmlformats.org/officeDocument/2006/relationships/hyperlink" Target="https://app.bizzy.org/BE/0475295.446?utm_source=export&amp;utm_medium=lists_xlsx" TargetMode="External"/><Relationship Id="rId47" Type="http://schemas.openxmlformats.org/officeDocument/2006/relationships/hyperlink" Target="https://app.bizzy.org/BE/0480191.966?utm_source=export&amp;utm_medium=lists_xlsx" TargetMode="External"/><Relationship Id="rId89" Type="http://schemas.openxmlformats.org/officeDocument/2006/relationships/hyperlink" Target="https://app.bizzy.org/BE/0403471.401?utm_source=export&amp;utm_medium=lists_xlsx" TargetMode="External"/><Relationship Id="rId112" Type="http://schemas.openxmlformats.org/officeDocument/2006/relationships/hyperlink" Target="https://app.bizzy.org/BE/0477511.994?utm_source=export&amp;utm_medium=lists_xlsx" TargetMode="External"/><Relationship Id="rId154" Type="http://schemas.openxmlformats.org/officeDocument/2006/relationships/hyperlink" Target="https://app.bizzy.org/BE/0437401.407?utm_source=export&amp;utm_medium=lists_xlsx" TargetMode="External"/><Relationship Id="rId361" Type="http://schemas.openxmlformats.org/officeDocument/2006/relationships/hyperlink" Target="https://app.bizzy.org/BE/0441856.180?utm_source=export&amp;utm_medium=lists_xlsx" TargetMode="External"/><Relationship Id="rId196" Type="http://schemas.openxmlformats.org/officeDocument/2006/relationships/hyperlink" Target="https://app.bizzy.org/BE/0549949.715?utm_source=export&amp;utm_medium=lists_xlsx" TargetMode="External"/><Relationship Id="rId417" Type="http://schemas.openxmlformats.org/officeDocument/2006/relationships/hyperlink" Target="https://app.bizzy.org/BE/0454218.138?utm_source=export&amp;utm_medium=lists_xlsx" TargetMode="External"/><Relationship Id="rId459" Type="http://schemas.openxmlformats.org/officeDocument/2006/relationships/hyperlink" Target="https://app.bizzy.org/BE/0402734.595?utm_source=export&amp;utm_medium=lists_xlsx" TargetMode="External"/><Relationship Id="rId16" Type="http://schemas.openxmlformats.org/officeDocument/2006/relationships/hyperlink" Target="https://app.bizzy.org/BE/0402225.247?utm_source=export&amp;utm_medium=lists_xlsx" TargetMode="External"/><Relationship Id="rId221" Type="http://schemas.openxmlformats.org/officeDocument/2006/relationships/hyperlink" Target="https://app.bizzy.org/BE/0658867.946?utm_source=export&amp;utm_medium=lists_xlsx" TargetMode="External"/><Relationship Id="rId263" Type="http://schemas.openxmlformats.org/officeDocument/2006/relationships/hyperlink" Target="https://app.bizzy.org/BE/0425399.042?utm_source=export&amp;utm_medium=lists_xlsx" TargetMode="External"/><Relationship Id="rId319" Type="http://schemas.openxmlformats.org/officeDocument/2006/relationships/hyperlink" Target="https://app.bizzy.org/BE/0405350.033?utm_source=export&amp;utm_medium=lists_xlsx" TargetMode="External"/><Relationship Id="rId470" Type="http://schemas.openxmlformats.org/officeDocument/2006/relationships/hyperlink" Target="https://app.bizzy.org/BE/0401338.785?utm_source=export&amp;utm_medium=lists_xlsx" TargetMode="External"/><Relationship Id="rId526" Type="http://schemas.openxmlformats.org/officeDocument/2006/relationships/hyperlink" Target="https://app.bizzy.org/BE/0475955.046?utm_source=export&amp;utm_medium=lists_xlsx" TargetMode="External"/><Relationship Id="rId58" Type="http://schemas.openxmlformats.org/officeDocument/2006/relationships/hyperlink" Target="https://app.bizzy.org/BE/0428364.866?utm_source=export&amp;utm_medium=lists_xlsx" TargetMode="External"/><Relationship Id="rId123" Type="http://schemas.openxmlformats.org/officeDocument/2006/relationships/hyperlink" Target="https://app.bizzy.org/BE/0722920.610?utm_source=export&amp;utm_medium=lists_xlsx" TargetMode="External"/><Relationship Id="rId330" Type="http://schemas.openxmlformats.org/officeDocument/2006/relationships/hyperlink" Target="https://app.bizzy.org/BE/0448553.239?utm_source=export&amp;utm_medium=lists_xlsx" TargetMode="External"/><Relationship Id="rId165" Type="http://schemas.openxmlformats.org/officeDocument/2006/relationships/hyperlink" Target="https://app.bizzy.org/BE/0428096.632?utm_source=export&amp;utm_medium=lists_xlsx" TargetMode="External"/><Relationship Id="rId372" Type="http://schemas.openxmlformats.org/officeDocument/2006/relationships/hyperlink" Target="https://app.bizzy.org/BE/0462152.837?utm_source=export&amp;utm_medium=lists_xlsx" TargetMode="External"/><Relationship Id="rId428" Type="http://schemas.openxmlformats.org/officeDocument/2006/relationships/hyperlink" Target="https://app.bizzy.org/BE/0418373.470?utm_source=export&amp;utm_medium=lists_xlsx" TargetMode="External"/><Relationship Id="rId232" Type="http://schemas.openxmlformats.org/officeDocument/2006/relationships/hyperlink" Target="https://app.bizzy.org/BE/0400959.891?utm_source=export&amp;utm_medium=lists_xlsx" TargetMode="External"/><Relationship Id="rId274" Type="http://schemas.openxmlformats.org/officeDocument/2006/relationships/hyperlink" Target="https://app.bizzy.org/BE/0440691.388?utm_source=export&amp;utm_medium=lists_xlsx" TargetMode="External"/><Relationship Id="rId481" Type="http://schemas.openxmlformats.org/officeDocument/2006/relationships/hyperlink" Target="https://app.bizzy.org/BE/0403075.481?utm_source=export&amp;utm_medium=lists_xlsx" TargetMode="External"/><Relationship Id="rId27" Type="http://schemas.openxmlformats.org/officeDocument/2006/relationships/hyperlink" Target="https://app.bizzy.org/BE/0402231.383?utm_source=export&amp;utm_medium=lists_xlsx" TargetMode="External"/><Relationship Id="rId69" Type="http://schemas.openxmlformats.org/officeDocument/2006/relationships/hyperlink" Target="https://app.bizzy.org/BE/0405301.929?utm_source=export&amp;utm_medium=lists_xlsx" TargetMode="External"/><Relationship Id="rId134" Type="http://schemas.openxmlformats.org/officeDocument/2006/relationships/hyperlink" Target="https://app.bizzy.org/BE/0740526.506?utm_source=export&amp;utm_medium=lists_xlsx" TargetMode="External"/><Relationship Id="rId537" Type="http://schemas.openxmlformats.org/officeDocument/2006/relationships/hyperlink" Target="https://app.bizzy.org/BE/0407107.911?utm_source=export&amp;utm_medium=lists_xlsx" TargetMode="External"/><Relationship Id="rId80" Type="http://schemas.openxmlformats.org/officeDocument/2006/relationships/hyperlink" Target="https://app.bizzy.org/BE/0869926.088?utm_source=export&amp;utm_medium=lists_xlsx" TargetMode="External"/><Relationship Id="rId176" Type="http://schemas.openxmlformats.org/officeDocument/2006/relationships/hyperlink" Target="https://app.bizzy.org/BE/0407176.306?utm_source=export&amp;utm_medium=lists_xlsx" TargetMode="External"/><Relationship Id="rId341" Type="http://schemas.openxmlformats.org/officeDocument/2006/relationships/hyperlink" Target="https://app.bizzy.org/BE/0446444.775?utm_source=export&amp;utm_medium=lists_xlsx" TargetMode="External"/><Relationship Id="rId383" Type="http://schemas.openxmlformats.org/officeDocument/2006/relationships/hyperlink" Target="https://app.bizzy.org/BE/0452503.614?utm_source=export&amp;utm_medium=lists_xlsx" TargetMode="External"/><Relationship Id="rId439" Type="http://schemas.openxmlformats.org/officeDocument/2006/relationships/hyperlink" Target="https://app.bizzy.org/BE/0438282.424?utm_source=export&amp;utm_medium=lists_xlsx" TargetMode="External"/><Relationship Id="rId201" Type="http://schemas.openxmlformats.org/officeDocument/2006/relationships/hyperlink" Target="https://app.bizzy.org/BE/0889051.421?utm_source=export&amp;utm_medium=lists_xlsx" TargetMode="External"/><Relationship Id="rId243" Type="http://schemas.openxmlformats.org/officeDocument/2006/relationships/hyperlink" Target="https://app.bizzy.org/BE/0400378.485?utm_source=export&amp;utm_medium=lists_xlsx" TargetMode="External"/><Relationship Id="rId285" Type="http://schemas.openxmlformats.org/officeDocument/2006/relationships/hyperlink" Target="https://app.bizzy.org/BE/0436410.522?utm_source=export&amp;utm_medium=lists_xlsx" TargetMode="External"/><Relationship Id="rId450" Type="http://schemas.openxmlformats.org/officeDocument/2006/relationships/hyperlink" Target="https://app.bizzy.org/BE/0401296.720?utm_source=export&amp;utm_medium=lists_xlsx" TargetMode="External"/><Relationship Id="rId506" Type="http://schemas.openxmlformats.org/officeDocument/2006/relationships/hyperlink" Target="https://app.bizzy.org/BE/0461831.747?utm_source=export&amp;utm_medium=lists_xlsx" TargetMode="External"/><Relationship Id="rId38" Type="http://schemas.openxmlformats.org/officeDocument/2006/relationships/hyperlink" Target="https://app.bizzy.org/BE/0422191.708?utm_source=export&amp;utm_medium=lists_xlsx" TargetMode="External"/><Relationship Id="rId103" Type="http://schemas.openxmlformats.org/officeDocument/2006/relationships/hyperlink" Target="https://app.bizzy.org/BE/0508450.838?utm_source=export&amp;utm_medium=lists_xlsx" TargetMode="External"/><Relationship Id="rId310" Type="http://schemas.openxmlformats.org/officeDocument/2006/relationships/hyperlink" Target="https://app.bizzy.org/BE/0479117.543?utm_source=export&amp;utm_medium=lists_xlsx" TargetMode="External"/><Relationship Id="rId492" Type="http://schemas.openxmlformats.org/officeDocument/2006/relationships/hyperlink" Target="https://app.bizzy.org/BE/0413533.863?utm_source=export&amp;utm_medium=lists_xlsx" TargetMode="External"/><Relationship Id="rId91" Type="http://schemas.openxmlformats.org/officeDocument/2006/relationships/hyperlink" Target="https://app.bizzy.org/BE/0821220.410?utm_source=export&amp;utm_medium=lists_xlsx" TargetMode="External"/><Relationship Id="rId145" Type="http://schemas.openxmlformats.org/officeDocument/2006/relationships/hyperlink" Target="https://app.bizzy.org/BE/0405746.050?utm_source=export&amp;utm_medium=lists_xlsx" TargetMode="External"/><Relationship Id="rId187" Type="http://schemas.openxmlformats.org/officeDocument/2006/relationships/hyperlink" Target="https://app.bizzy.org/BE/0401874.760?utm_source=export&amp;utm_medium=lists_xlsx" TargetMode="External"/><Relationship Id="rId352" Type="http://schemas.openxmlformats.org/officeDocument/2006/relationships/hyperlink" Target="https://app.bizzy.org/BE/0414653.818?utm_source=export&amp;utm_medium=lists_xlsx" TargetMode="External"/><Relationship Id="rId394" Type="http://schemas.openxmlformats.org/officeDocument/2006/relationships/hyperlink" Target="https://app.bizzy.org/BE/0412432.122?utm_source=export&amp;utm_medium=lists_xlsx" TargetMode="External"/><Relationship Id="rId408" Type="http://schemas.openxmlformats.org/officeDocument/2006/relationships/hyperlink" Target="https://app.bizzy.org/BE/0442894.476?utm_source=export&amp;utm_medium=lists_xlsx" TargetMode="External"/><Relationship Id="rId212" Type="http://schemas.openxmlformats.org/officeDocument/2006/relationships/hyperlink" Target="https://app.bizzy.org/BE/0474654.355?utm_source=export&amp;utm_medium=lists_xlsx" TargetMode="External"/><Relationship Id="rId254" Type="http://schemas.openxmlformats.org/officeDocument/2006/relationships/hyperlink" Target="https://app.bizzy.org/BE/0405414.072?utm_source=export&amp;utm_medium=lists_xlsx" TargetMode="External"/><Relationship Id="rId49" Type="http://schemas.openxmlformats.org/officeDocument/2006/relationships/hyperlink" Target="https://app.bizzy.org/BE/0864542.984?utm_source=export&amp;utm_medium=lists_xlsx" TargetMode="External"/><Relationship Id="rId114" Type="http://schemas.openxmlformats.org/officeDocument/2006/relationships/hyperlink" Target="https://app.bizzy.org/BE/0474964.260?utm_source=export&amp;utm_medium=lists_xlsx" TargetMode="External"/><Relationship Id="rId296" Type="http://schemas.openxmlformats.org/officeDocument/2006/relationships/hyperlink" Target="https://app.bizzy.org/BE/0435131.508?utm_source=export&amp;utm_medium=lists_xlsx" TargetMode="External"/><Relationship Id="rId461" Type="http://schemas.openxmlformats.org/officeDocument/2006/relationships/hyperlink" Target="https://app.bizzy.org/BE/0419725.928?utm_source=export&amp;utm_medium=lists_xlsx" TargetMode="External"/><Relationship Id="rId517" Type="http://schemas.openxmlformats.org/officeDocument/2006/relationships/hyperlink" Target="https://app.bizzy.org/BE/0404137.533?utm_source=export&amp;utm_medium=lists_xlsx" TargetMode="External"/><Relationship Id="rId60" Type="http://schemas.openxmlformats.org/officeDocument/2006/relationships/hyperlink" Target="https://app.bizzy.org/BE/0876061.339?utm_source=export&amp;utm_medium=lists_xlsx" TargetMode="External"/><Relationship Id="rId156" Type="http://schemas.openxmlformats.org/officeDocument/2006/relationships/hyperlink" Target="https://app.bizzy.org/BE/0407824.919?utm_source=export&amp;utm_medium=lists_xlsx" TargetMode="External"/><Relationship Id="rId198" Type="http://schemas.openxmlformats.org/officeDocument/2006/relationships/hyperlink" Target="https://app.bizzy.org/BE/0876522.781?utm_source=export&amp;utm_medium=lists_xlsx" TargetMode="External"/><Relationship Id="rId321" Type="http://schemas.openxmlformats.org/officeDocument/2006/relationships/hyperlink" Target="https://app.bizzy.org/BE/0660936.521?utm_source=export&amp;utm_medium=lists_xlsx" TargetMode="External"/><Relationship Id="rId363" Type="http://schemas.openxmlformats.org/officeDocument/2006/relationships/hyperlink" Target="https://app.bizzy.org/BE/0441625.063?utm_source=export&amp;utm_medium=lists_xlsx" TargetMode="External"/><Relationship Id="rId419" Type="http://schemas.openxmlformats.org/officeDocument/2006/relationships/hyperlink" Target="https://app.bizzy.org/BE/0846256.902?utm_source=export&amp;utm_medium=lists_xlsx" TargetMode="External"/><Relationship Id="rId223" Type="http://schemas.openxmlformats.org/officeDocument/2006/relationships/hyperlink" Target="https://app.bizzy.org/BE/0424980.655?utm_source=export&amp;utm_medium=lists_xlsx" TargetMode="External"/><Relationship Id="rId430" Type="http://schemas.openxmlformats.org/officeDocument/2006/relationships/hyperlink" Target="https://app.bizzy.org/BE/0444177.945?utm_source=export&amp;utm_medium=lists_xlsx" TargetMode="External"/><Relationship Id="rId18" Type="http://schemas.openxmlformats.org/officeDocument/2006/relationships/hyperlink" Target="https://app.bizzy.org/BE/0412101.728?utm_source=export&amp;utm_medium=lists_xlsx" TargetMode="External"/><Relationship Id="rId265" Type="http://schemas.openxmlformats.org/officeDocument/2006/relationships/hyperlink" Target="https://app.bizzy.org/BE/0404531.966?utm_source=export&amp;utm_medium=lists_xlsx" TargetMode="External"/><Relationship Id="rId472" Type="http://schemas.openxmlformats.org/officeDocument/2006/relationships/hyperlink" Target="https://app.bizzy.org/BE/0453835.284?utm_source=export&amp;utm_medium=lists_xlsx" TargetMode="External"/><Relationship Id="rId528" Type="http://schemas.openxmlformats.org/officeDocument/2006/relationships/hyperlink" Target="https://app.bizzy.org/BE/0402683.721?utm_source=export&amp;utm_medium=lists_xlsx" TargetMode="External"/><Relationship Id="rId125" Type="http://schemas.openxmlformats.org/officeDocument/2006/relationships/hyperlink" Target="https://app.bizzy.org/BE/0895796.186?utm_source=export&amp;utm_medium=lists_xlsx" TargetMode="External"/><Relationship Id="rId167" Type="http://schemas.openxmlformats.org/officeDocument/2006/relationships/hyperlink" Target="https://app.bizzy.org/BE/0442832.318?utm_source=export&amp;utm_medium=lists_xlsx" TargetMode="External"/><Relationship Id="rId332" Type="http://schemas.openxmlformats.org/officeDocument/2006/relationships/hyperlink" Target="https://app.bizzy.org/BE/0441533.409?utm_source=export&amp;utm_medium=lists_xlsx" TargetMode="External"/><Relationship Id="rId374" Type="http://schemas.openxmlformats.org/officeDocument/2006/relationships/hyperlink" Target="https://app.bizzy.org/BE/0691884.964?utm_source=export&amp;utm_medium=lists_xlsx" TargetMode="External"/><Relationship Id="rId71" Type="http://schemas.openxmlformats.org/officeDocument/2006/relationships/hyperlink" Target="https://app.bizzy.org/BE/0459031.615?utm_source=export&amp;utm_medium=lists_xlsx" TargetMode="External"/><Relationship Id="rId234" Type="http://schemas.openxmlformats.org/officeDocument/2006/relationships/hyperlink" Target="https://app.bizzy.org/BE/0419540.638?utm_source=export&amp;utm_medium=lists_xlsx" TargetMode="External"/><Relationship Id="rId2" Type="http://schemas.openxmlformats.org/officeDocument/2006/relationships/hyperlink" Target="https://app.bizzy.org/BE/0418159.080?utm_source=export&amp;utm_medium=lists_xlsx" TargetMode="External"/><Relationship Id="rId29" Type="http://schemas.openxmlformats.org/officeDocument/2006/relationships/hyperlink" Target="https://app.bizzy.org/BE/0407633.194?utm_source=export&amp;utm_medium=lists_xlsx" TargetMode="External"/><Relationship Id="rId276" Type="http://schemas.openxmlformats.org/officeDocument/2006/relationships/hyperlink" Target="https://app.bizzy.org/BE/0474429.572?utm_source=export&amp;utm_medium=lists_xlsx" TargetMode="External"/><Relationship Id="rId441" Type="http://schemas.openxmlformats.org/officeDocument/2006/relationships/hyperlink" Target="https://app.bizzy.org/BE/0888256.714?utm_source=export&amp;utm_medium=lists_xlsx" TargetMode="External"/><Relationship Id="rId483" Type="http://schemas.openxmlformats.org/officeDocument/2006/relationships/hyperlink" Target="https://app.bizzy.org/BE/0452182.326?utm_source=export&amp;utm_medium=lists_xlsx" TargetMode="External"/><Relationship Id="rId539" Type="http://schemas.openxmlformats.org/officeDocument/2006/relationships/hyperlink" Target="https://app.bizzy.org/BE/0544895.718?utm_source=export&amp;utm_medium=lists_xlsx" TargetMode="External"/><Relationship Id="rId40" Type="http://schemas.openxmlformats.org/officeDocument/2006/relationships/hyperlink" Target="https://app.bizzy.org/BE/0457665.893?utm_source=export&amp;utm_medium=lists_xlsx" TargetMode="External"/><Relationship Id="rId136" Type="http://schemas.openxmlformats.org/officeDocument/2006/relationships/hyperlink" Target="https://app.bizzy.org/BE/0403078.352?utm_source=export&amp;utm_medium=lists_xlsx" TargetMode="External"/><Relationship Id="rId178" Type="http://schemas.openxmlformats.org/officeDocument/2006/relationships/hyperlink" Target="https://app.bizzy.org/BE/0866977.981?utm_source=export&amp;utm_medium=lists_xlsx" TargetMode="External"/><Relationship Id="rId301" Type="http://schemas.openxmlformats.org/officeDocument/2006/relationships/hyperlink" Target="https://app.bizzy.org/BE/0432023.845?utm_source=export&amp;utm_medium=lists_xlsx" TargetMode="External"/><Relationship Id="rId343" Type="http://schemas.openxmlformats.org/officeDocument/2006/relationships/hyperlink" Target="https://app.bizzy.org/BE/0403642.140?utm_source=export&amp;utm_medium=lists_xlsx" TargetMode="External"/><Relationship Id="rId82" Type="http://schemas.openxmlformats.org/officeDocument/2006/relationships/hyperlink" Target="https://app.bizzy.org/BE/0404679.941?utm_source=export&amp;utm_medium=lists_xlsx" TargetMode="External"/><Relationship Id="rId203" Type="http://schemas.openxmlformats.org/officeDocument/2006/relationships/hyperlink" Target="https://app.bizzy.org/BE/0806319.824?utm_source=export&amp;utm_medium=lists_xlsx" TargetMode="External"/><Relationship Id="rId385" Type="http://schemas.openxmlformats.org/officeDocument/2006/relationships/hyperlink" Target="https://app.bizzy.org/BE/0436534.147?utm_source=export&amp;utm_medium=lists_xlsx" TargetMode="External"/><Relationship Id="rId245" Type="http://schemas.openxmlformats.org/officeDocument/2006/relationships/hyperlink" Target="https://app.bizzy.org/BE/0404754.472?utm_source=export&amp;utm_medium=lists_xlsx" TargetMode="External"/><Relationship Id="rId287" Type="http://schemas.openxmlformats.org/officeDocument/2006/relationships/hyperlink" Target="https://app.bizzy.org/BE/0453500.734?utm_source=export&amp;utm_medium=lists_xlsx" TargetMode="External"/><Relationship Id="rId410" Type="http://schemas.openxmlformats.org/officeDocument/2006/relationships/hyperlink" Target="https://app.bizzy.org/BE/0479419.926?utm_source=export&amp;utm_medium=lists_xlsx" TargetMode="External"/><Relationship Id="rId452" Type="http://schemas.openxmlformats.org/officeDocument/2006/relationships/hyperlink" Target="https://app.bizzy.org/BE/0447550.278?utm_source=export&amp;utm_medium=lists_xlsx" TargetMode="External"/><Relationship Id="rId494" Type="http://schemas.openxmlformats.org/officeDocument/2006/relationships/hyperlink" Target="https://app.bizzy.org/BE/0405716.158?utm_source=export&amp;utm_medium=lists_xlsx" TargetMode="External"/><Relationship Id="rId508" Type="http://schemas.openxmlformats.org/officeDocument/2006/relationships/hyperlink" Target="https://app.bizzy.org/BE/0502923.917?utm_source=export&amp;utm_medium=lists_xlsx" TargetMode="External"/><Relationship Id="rId105" Type="http://schemas.openxmlformats.org/officeDocument/2006/relationships/hyperlink" Target="https://app.bizzy.org/BE/0244195.916?utm_source=export&amp;utm_medium=lists_xlsx" TargetMode="External"/><Relationship Id="rId147" Type="http://schemas.openxmlformats.org/officeDocument/2006/relationships/hyperlink" Target="https://app.bizzy.org/BE/0436442.095?utm_source=export&amp;utm_medium=lists_xlsx" TargetMode="External"/><Relationship Id="rId312" Type="http://schemas.openxmlformats.org/officeDocument/2006/relationships/hyperlink" Target="https://app.bizzy.org/BE/0844220.989?utm_source=export&amp;utm_medium=lists_xlsx" TargetMode="External"/><Relationship Id="rId354" Type="http://schemas.openxmlformats.org/officeDocument/2006/relationships/hyperlink" Target="https://app.bizzy.org/BE/0403230.978?utm_source=export&amp;utm_medium=lists_xlsx" TargetMode="External"/><Relationship Id="rId51" Type="http://schemas.openxmlformats.org/officeDocument/2006/relationships/hyperlink" Target="https://app.bizzy.org/BE/0405350.231?utm_source=export&amp;utm_medium=lists_xlsx" TargetMode="External"/><Relationship Id="rId93" Type="http://schemas.openxmlformats.org/officeDocument/2006/relationships/hyperlink" Target="https://app.bizzy.org/BE/0447668.559?utm_source=export&amp;utm_medium=lists_xlsx" TargetMode="External"/><Relationship Id="rId189" Type="http://schemas.openxmlformats.org/officeDocument/2006/relationships/hyperlink" Target="https://app.bizzy.org/BE/0806439.291?utm_source=export&amp;utm_medium=lists_xlsx" TargetMode="External"/><Relationship Id="rId396" Type="http://schemas.openxmlformats.org/officeDocument/2006/relationships/hyperlink" Target="https://app.bizzy.org/BE/0400824.586?utm_source=export&amp;utm_medium=lists_xlsx" TargetMode="External"/><Relationship Id="rId214" Type="http://schemas.openxmlformats.org/officeDocument/2006/relationships/hyperlink" Target="https://app.bizzy.org/BE/0403828.420?utm_source=export&amp;utm_medium=lists_xlsx" TargetMode="External"/><Relationship Id="rId256" Type="http://schemas.openxmlformats.org/officeDocument/2006/relationships/hyperlink" Target="https://app.bizzy.org/BE/0403075.580?utm_source=export&amp;utm_medium=lists_xlsx" TargetMode="External"/><Relationship Id="rId298" Type="http://schemas.openxmlformats.org/officeDocument/2006/relationships/hyperlink" Target="https://app.bizzy.org/BE/0400771.039?utm_source=export&amp;utm_medium=lists_xlsx" TargetMode="External"/><Relationship Id="rId421" Type="http://schemas.openxmlformats.org/officeDocument/2006/relationships/hyperlink" Target="https://app.bizzy.org/BE/0479295.311?utm_source=export&amp;utm_medium=lists_xlsx" TargetMode="External"/><Relationship Id="rId463" Type="http://schemas.openxmlformats.org/officeDocument/2006/relationships/hyperlink" Target="https://app.bizzy.org/BE/0404621.642?utm_source=export&amp;utm_medium=lists_xlsx" TargetMode="External"/><Relationship Id="rId519" Type="http://schemas.openxmlformats.org/officeDocument/2006/relationships/hyperlink" Target="https://app.bizzy.org/BE/0404527.612?utm_source=export&amp;utm_medium=lists_xlsx" TargetMode="External"/><Relationship Id="rId116" Type="http://schemas.openxmlformats.org/officeDocument/2006/relationships/hyperlink" Target="https://app.bizzy.org/BE/0428555.896?utm_source=export&amp;utm_medium=lists_xlsx" TargetMode="External"/><Relationship Id="rId158" Type="http://schemas.openxmlformats.org/officeDocument/2006/relationships/hyperlink" Target="https://app.bizzy.org/BE/0462513.222?utm_source=export&amp;utm_medium=lists_xlsx" TargetMode="External"/><Relationship Id="rId323" Type="http://schemas.openxmlformats.org/officeDocument/2006/relationships/hyperlink" Target="https://app.bizzy.org/BE/0426019.644?utm_source=export&amp;utm_medium=lists_xlsx" TargetMode="External"/><Relationship Id="rId530" Type="http://schemas.openxmlformats.org/officeDocument/2006/relationships/hyperlink" Target="https://app.bizzy.org/BE/0402128.346?utm_source=export&amp;utm_medium=lists_xlsx" TargetMode="External"/><Relationship Id="rId20" Type="http://schemas.openxmlformats.org/officeDocument/2006/relationships/hyperlink" Target="https://app.bizzy.org/BE/0458358.850?utm_source=export&amp;utm_medium=lists_xlsx" TargetMode="External"/><Relationship Id="rId62" Type="http://schemas.openxmlformats.org/officeDocument/2006/relationships/hyperlink" Target="https://app.bizzy.org/BE/0434839.320?utm_source=export&amp;utm_medium=lists_xlsx" TargetMode="External"/><Relationship Id="rId365" Type="http://schemas.openxmlformats.org/officeDocument/2006/relationships/hyperlink" Target="https://app.bizzy.org/BE/0425537.515?utm_source=export&amp;utm_medium=lists_xlsx" TargetMode="External"/><Relationship Id="rId225" Type="http://schemas.openxmlformats.org/officeDocument/2006/relationships/hyperlink" Target="https://app.bizzy.org/BE/0878848.308?utm_source=export&amp;utm_medium=lists_xlsx" TargetMode="External"/><Relationship Id="rId267" Type="http://schemas.openxmlformats.org/officeDocument/2006/relationships/hyperlink" Target="https://app.bizzy.org/BE/0416991.320?utm_source=export&amp;utm_medium=lists_xlsx" TargetMode="External"/><Relationship Id="rId432" Type="http://schemas.openxmlformats.org/officeDocument/2006/relationships/hyperlink" Target="https://app.bizzy.org/BE/0405721.306?utm_source=export&amp;utm_medium=lists_xlsx" TargetMode="External"/><Relationship Id="rId474" Type="http://schemas.openxmlformats.org/officeDocument/2006/relationships/hyperlink" Target="https://app.bizzy.org/BE/0434692.830?utm_source=export&amp;utm_medium=lists_xlsx" TargetMode="External"/><Relationship Id="rId127" Type="http://schemas.openxmlformats.org/officeDocument/2006/relationships/hyperlink" Target="https://app.bizzy.org/BE/0419457.296?utm_source=export&amp;utm_medium=lists_xlsx" TargetMode="External"/><Relationship Id="rId31" Type="http://schemas.openxmlformats.org/officeDocument/2006/relationships/hyperlink" Target="https://app.bizzy.org/BE/0459093.476?utm_source=export&amp;utm_medium=lists_xlsx" TargetMode="External"/><Relationship Id="rId73" Type="http://schemas.openxmlformats.org/officeDocument/2006/relationships/hyperlink" Target="https://app.bizzy.org/BE/0821547.933?utm_source=export&amp;utm_medium=lists_xlsx" TargetMode="External"/><Relationship Id="rId169" Type="http://schemas.openxmlformats.org/officeDocument/2006/relationships/hyperlink" Target="https://app.bizzy.org/BE/0438160.084?utm_source=export&amp;utm_medium=lists_xlsx" TargetMode="External"/><Relationship Id="rId334" Type="http://schemas.openxmlformats.org/officeDocument/2006/relationships/hyperlink" Target="https://app.bizzy.org/BE/0422832.403?utm_source=export&amp;utm_medium=lists_xlsx" TargetMode="External"/><Relationship Id="rId376" Type="http://schemas.openxmlformats.org/officeDocument/2006/relationships/hyperlink" Target="https://app.bizzy.org/BE/0432683.445?utm_source=export&amp;utm_medium=lists_xlsx" TargetMode="External"/><Relationship Id="rId541" Type="http://schemas.openxmlformats.org/officeDocument/2006/relationships/printerSettings" Target="../printerSettings/printerSettings1.bin"/><Relationship Id="rId4" Type="http://schemas.openxmlformats.org/officeDocument/2006/relationships/hyperlink" Target="https://app.bizzy.org/BE/0432637.717?utm_source=export&amp;utm_medium=lists_xlsx" TargetMode="External"/><Relationship Id="rId180" Type="http://schemas.openxmlformats.org/officeDocument/2006/relationships/hyperlink" Target="https://app.bizzy.org/BE/0859910.443?utm_source=export&amp;utm_medium=lists_xlsx" TargetMode="External"/><Relationship Id="rId236" Type="http://schemas.openxmlformats.org/officeDocument/2006/relationships/hyperlink" Target="https://app.bizzy.org/BE/0877035.396?utm_source=export&amp;utm_medium=lists_xlsx" TargetMode="External"/><Relationship Id="rId278" Type="http://schemas.openxmlformats.org/officeDocument/2006/relationships/hyperlink" Target="https://app.bizzy.org/BE/0412723.419?utm_source=export&amp;utm_medium=lists_xlsx" TargetMode="External"/><Relationship Id="rId401" Type="http://schemas.openxmlformats.org/officeDocument/2006/relationships/hyperlink" Target="https://app.bizzy.org/BE/0404484.060?utm_source=export&amp;utm_medium=lists_xlsx" TargetMode="External"/><Relationship Id="rId443" Type="http://schemas.openxmlformats.org/officeDocument/2006/relationships/hyperlink" Target="https://app.bizzy.org/BE/0402814.175?utm_source=export&amp;utm_medium=lists_xlsx" TargetMode="External"/><Relationship Id="rId303" Type="http://schemas.openxmlformats.org/officeDocument/2006/relationships/hyperlink" Target="https://app.bizzy.org/BE/0416585.801?utm_source=export&amp;utm_medium=lists_xlsx" TargetMode="External"/><Relationship Id="rId485" Type="http://schemas.openxmlformats.org/officeDocument/2006/relationships/hyperlink" Target="https://app.bizzy.org/BE/0400837.058?utm_source=export&amp;utm_medium=lists_xlsx" TargetMode="External"/><Relationship Id="rId42" Type="http://schemas.openxmlformats.org/officeDocument/2006/relationships/hyperlink" Target="https://app.bizzy.org/BE/0450900.045?utm_source=export&amp;utm_medium=lists_xlsx" TargetMode="External"/><Relationship Id="rId84" Type="http://schemas.openxmlformats.org/officeDocument/2006/relationships/hyperlink" Target="https://app.bizzy.org/BE/0402220.891?utm_source=export&amp;utm_medium=lists_xlsx" TargetMode="External"/><Relationship Id="rId138" Type="http://schemas.openxmlformats.org/officeDocument/2006/relationships/hyperlink" Target="https://app.bizzy.org/BE/0425967.580?utm_source=export&amp;utm_medium=lists_xlsx" TargetMode="External"/><Relationship Id="rId345" Type="http://schemas.openxmlformats.org/officeDocument/2006/relationships/hyperlink" Target="https://app.bizzy.org/BE/0413352.434?utm_source=export&amp;utm_medium=lists_xlsx" TargetMode="External"/><Relationship Id="rId387" Type="http://schemas.openxmlformats.org/officeDocument/2006/relationships/hyperlink" Target="https://app.bizzy.org/BE/0466878.816?utm_source=export&amp;utm_medium=lists_xlsx" TargetMode="External"/><Relationship Id="rId510" Type="http://schemas.openxmlformats.org/officeDocument/2006/relationships/hyperlink" Target="https://app.bizzy.org/BE/0425260.272?utm_source=export&amp;utm_medium=lists_xlsx" TargetMode="External"/><Relationship Id="rId191" Type="http://schemas.openxmlformats.org/officeDocument/2006/relationships/hyperlink" Target="https://app.bizzy.org/BE/0430262.405?utm_source=export&amp;utm_medium=lists_xlsx" TargetMode="External"/><Relationship Id="rId205" Type="http://schemas.openxmlformats.org/officeDocument/2006/relationships/hyperlink" Target="https://app.bizzy.org/BE/0421598.226?utm_source=export&amp;utm_medium=lists_xlsx" TargetMode="External"/><Relationship Id="rId247" Type="http://schemas.openxmlformats.org/officeDocument/2006/relationships/hyperlink" Target="https://app.bizzy.org/BE/0873533.993?utm_source=export&amp;utm_medium=lists_xlsx" TargetMode="External"/><Relationship Id="rId412" Type="http://schemas.openxmlformats.org/officeDocument/2006/relationships/hyperlink" Target="https://app.bizzy.org/BE/0538668.417?utm_source=export&amp;utm_medium=lists_xlsx" TargetMode="External"/><Relationship Id="rId107" Type="http://schemas.openxmlformats.org/officeDocument/2006/relationships/hyperlink" Target="https://app.bizzy.org/BE/0427448.514?utm_source=export&amp;utm_medium=lists_xlsx" TargetMode="External"/><Relationship Id="rId289" Type="http://schemas.openxmlformats.org/officeDocument/2006/relationships/hyperlink" Target="https://app.bizzy.org/BE/0402134.977?utm_source=export&amp;utm_medium=lists_xlsx" TargetMode="External"/><Relationship Id="rId454" Type="http://schemas.openxmlformats.org/officeDocument/2006/relationships/hyperlink" Target="https://app.bizzy.org/BE/0424632.148?utm_source=export&amp;utm_medium=lists_xlsx" TargetMode="External"/><Relationship Id="rId496" Type="http://schemas.openxmlformats.org/officeDocument/2006/relationships/hyperlink" Target="https://app.bizzy.org/BE/0521902.461?utm_source=export&amp;utm_medium=lists_xlsx" TargetMode="External"/><Relationship Id="rId11" Type="http://schemas.openxmlformats.org/officeDocument/2006/relationships/hyperlink" Target="https://app.bizzy.org/BE/0457652.730?utm_source=export&amp;utm_medium=lists_xlsx" TargetMode="External"/><Relationship Id="rId53" Type="http://schemas.openxmlformats.org/officeDocument/2006/relationships/hyperlink" Target="https://app.bizzy.org/BE/0425815.647?utm_source=export&amp;utm_medium=lists_xlsx" TargetMode="External"/><Relationship Id="rId149" Type="http://schemas.openxmlformats.org/officeDocument/2006/relationships/hyperlink" Target="https://app.bizzy.org/BE/0403020.251?utm_source=export&amp;utm_medium=lists_xlsx" TargetMode="External"/><Relationship Id="rId314" Type="http://schemas.openxmlformats.org/officeDocument/2006/relationships/hyperlink" Target="https://app.bizzy.org/BE/0405013.602?utm_source=export&amp;utm_medium=lists_xlsx" TargetMode="External"/><Relationship Id="rId356" Type="http://schemas.openxmlformats.org/officeDocument/2006/relationships/hyperlink" Target="https://app.bizzy.org/BE/0404934.715?utm_source=export&amp;utm_medium=lists_xlsx" TargetMode="External"/><Relationship Id="rId398" Type="http://schemas.openxmlformats.org/officeDocument/2006/relationships/hyperlink" Target="https://app.bizzy.org/BE/0874125.297?utm_source=export&amp;utm_medium=lists_xlsx" TargetMode="External"/><Relationship Id="rId521" Type="http://schemas.openxmlformats.org/officeDocument/2006/relationships/hyperlink" Target="https://app.bizzy.org/BE/0400502.211?utm_source=export&amp;utm_medium=lists_xlsx" TargetMode="External"/><Relationship Id="rId95" Type="http://schemas.openxmlformats.org/officeDocument/2006/relationships/hyperlink" Target="https://app.bizzy.org/BE/0420732.352?utm_source=export&amp;utm_medium=lists_xlsx" TargetMode="External"/><Relationship Id="rId160" Type="http://schemas.openxmlformats.org/officeDocument/2006/relationships/hyperlink" Target="https://app.bizzy.org/BE/0427627.864?utm_source=export&amp;utm_medium=lists_xlsx" TargetMode="External"/><Relationship Id="rId216" Type="http://schemas.openxmlformats.org/officeDocument/2006/relationships/hyperlink" Target="https://app.bizzy.org/BE/0450011.209?utm_source=export&amp;utm_medium=lists_xlsx" TargetMode="External"/><Relationship Id="rId423" Type="http://schemas.openxmlformats.org/officeDocument/2006/relationships/hyperlink" Target="https://app.bizzy.org/BE/0407716.932?utm_source=export&amp;utm_medium=lists_xlsx" TargetMode="External"/><Relationship Id="rId258" Type="http://schemas.openxmlformats.org/officeDocument/2006/relationships/hyperlink" Target="https://app.bizzy.org/BE/0627857.343?utm_source=export&amp;utm_medium=lists_xlsx" TargetMode="External"/><Relationship Id="rId465" Type="http://schemas.openxmlformats.org/officeDocument/2006/relationships/hyperlink" Target="https://app.bizzy.org/BE/0403506.340?utm_source=export&amp;utm_medium=lists_xlsx" TargetMode="External"/><Relationship Id="rId22" Type="http://schemas.openxmlformats.org/officeDocument/2006/relationships/hyperlink" Target="https://app.bizzy.org/BE/0443336.223?utm_source=export&amp;utm_medium=lists_xlsx" TargetMode="External"/><Relationship Id="rId64" Type="http://schemas.openxmlformats.org/officeDocument/2006/relationships/hyperlink" Target="https://app.bizzy.org/BE/0404206.225?utm_source=export&amp;utm_medium=lists_xlsx" TargetMode="External"/><Relationship Id="rId118" Type="http://schemas.openxmlformats.org/officeDocument/2006/relationships/hyperlink" Target="https://app.bizzy.org/BE/0895810.836?utm_source=export&amp;utm_medium=lists_xlsx" TargetMode="External"/><Relationship Id="rId325" Type="http://schemas.openxmlformats.org/officeDocument/2006/relationships/hyperlink" Target="https://app.bizzy.org/BE/0415826.627?utm_source=export&amp;utm_medium=lists_xlsx" TargetMode="External"/><Relationship Id="rId367" Type="http://schemas.openxmlformats.org/officeDocument/2006/relationships/hyperlink" Target="https://app.bizzy.org/BE/0873604.566?utm_source=export&amp;utm_medium=lists_xlsx" TargetMode="External"/><Relationship Id="rId532" Type="http://schemas.openxmlformats.org/officeDocument/2006/relationships/hyperlink" Target="https://app.bizzy.org/BE/0423369.762?utm_source=export&amp;utm_medium=lists_xlsx" TargetMode="External"/><Relationship Id="rId171" Type="http://schemas.openxmlformats.org/officeDocument/2006/relationships/hyperlink" Target="https://app.bizzy.org/BE/0403316.397?utm_source=export&amp;utm_medium=lists_xlsx" TargetMode="External"/><Relationship Id="rId227" Type="http://schemas.openxmlformats.org/officeDocument/2006/relationships/hyperlink" Target="https://app.bizzy.org/BE/0447138.227?utm_source=export&amp;utm_medium=lists_xlsx" TargetMode="External"/><Relationship Id="rId269" Type="http://schemas.openxmlformats.org/officeDocument/2006/relationships/hyperlink" Target="https://app.bizzy.org/BE/0848973.395?utm_source=export&amp;utm_medium=lists_xlsx" TargetMode="External"/><Relationship Id="rId434" Type="http://schemas.openxmlformats.org/officeDocument/2006/relationships/hyperlink" Target="https://app.bizzy.org/BE/0445210.006?utm_source=export&amp;utm_medium=lists_xlsx" TargetMode="External"/><Relationship Id="rId476" Type="http://schemas.openxmlformats.org/officeDocument/2006/relationships/hyperlink" Target="https://app.bizzy.org/BE/0477709.261?utm_source=export&amp;utm_medium=lists_xlsx" TargetMode="External"/><Relationship Id="rId33" Type="http://schemas.openxmlformats.org/officeDocument/2006/relationships/hyperlink" Target="https://app.bizzy.org/BE/0425342.624?utm_source=export&amp;utm_medium=lists_xlsx" TargetMode="External"/><Relationship Id="rId129" Type="http://schemas.openxmlformats.org/officeDocument/2006/relationships/hyperlink" Target="https://app.bizzy.org/BE/0437910.359?utm_source=export&amp;utm_medium=lists_xlsx" TargetMode="External"/><Relationship Id="rId280" Type="http://schemas.openxmlformats.org/officeDocument/2006/relationships/hyperlink" Target="https://app.bizzy.org/BE/0875041.849?utm_source=export&amp;utm_medium=lists_xlsx" TargetMode="External"/><Relationship Id="rId336" Type="http://schemas.openxmlformats.org/officeDocument/2006/relationships/hyperlink" Target="https://app.bizzy.org/BE/0408195.103?utm_source=export&amp;utm_medium=lists_xlsx" TargetMode="External"/><Relationship Id="rId501" Type="http://schemas.openxmlformats.org/officeDocument/2006/relationships/hyperlink" Target="https://app.bizzy.org/BE/0422562.385?utm_source=export&amp;utm_medium=lists_xlsx" TargetMode="External"/><Relationship Id="rId75" Type="http://schemas.openxmlformats.org/officeDocument/2006/relationships/hyperlink" Target="https://app.bizzy.org/BE/0405772.873?utm_source=export&amp;utm_medium=lists_xlsx" TargetMode="External"/><Relationship Id="rId140" Type="http://schemas.openxmlformats.org/officeDocument/2006/relationships/hyperlink" Target="https://app.bizzy.org/BE/0417331.909?utm_source=export&amp;utm_medium=lists_xlsx" TargetMode="External"/><Relationship Id="rId182" Type="http://schemas.openxmlformats.org/officeDocument/2006/relationships/hyperlink" Target="https://app.bizzy.org/BE/0418972.989?utm_source=export&amp;utm_medium=lists_xlsx" TargetMode="External"/><Relationship Id="rId378" Type="http://schemas.openxmlformats.org/officeDocument/2006/relationships/hyperlink" Target="https://app.bizzy.org/BE/0432549.526?utm_source=export&amp;utm_medium=lists_xlsx" TargetMode="External"/><Relationship Id="rId403" Type="http://schemas.openxmlformats.org/officeDocument/2006/relationships/hyperlink" Target="https://app.bizzy.org/BE/0887899.693?utm_source=export&amp;utm_medium=lists_xlsx" TargetMode="External"/><Relationship Id="rId6" Type="http://schemas.openxmlformats.org/officeDocument/2006/relationships/hyperlink" Target="https://app.bizzy.org/BE/0425038.558?utm_source=export&amp;utm_medium=lists_xlsx" TargetMode="External"/><Relationship Id="rId238" Type="http://schemas.openxmlformats.org/officeDocument/2006/relationships/hyperlink" Target="https://app.bizzy.org/BE/0417521.454?utm_source=export&amp;utm_medium=lists_xlsx" TargetMode="External"/><Relationship Id="rId445" Type="http://schemas.openxmlformats.org/officeDocument/2006/relationships/hyperlink" Target="https://app.bizzy.org/BE/0420429.375?utm_source=export&amp;utm_medium=lists_xlsx" TargetMode="External"/><Relationship Id="rId487" Type="http://schemas.openxmlformats.org/officeDocument/2006/relationships/hyperlink" Target="https://app.bizzy.org/BE/0419225.387?utm_source=export&amp;utm_medium=lists_xlsx" TargetMode="External"/><Relationship Id="rId291" Type="http://schemas.openxmlformats.org/officeDocument/2006/relationships/hyperlink" Target="https://app.bizzy.org/BE/0420069.782?utm_source=export&amp;utm_medium=lists_xlsx" TargetMode="External"/><Relationship Id="rId305" Type="http://schemas.openxmlformats.org/officeDocument/2006/relationships/hyperlink" Target="https://app.bizzy.org/BE/0450864.215?utm_source=export&amp;utm_medium=lists_xlsx" TargetMode="External"/><Relationship Id="rId347" Type="http://schemas.openxmlformats.org/officeDocument/2006/relationships/hyperlink" Target="https://app.bizzy.org/BE/0475099.565?utm_source=export&amp;utm_medium=lists_xlsx" TargetMode="External"/><Relationship Id="rId512" Type="http://schemas.openxmlformats.org/officeDocument/2006/relationships/hyperlink" Target="https://app.bizzy.org/BE/0719724.459?utm_source=export&amp;utm_medium=lists_xlsx" TargetMode="External"/><Relationship Id="rId44" Type="http://schemas.openxmlformats.org/officeDocument/2006/relationships/hyperlink" Target="https://app.bizzy.org/BE/0436267.594?utm_source=export&amp;utm_medium=lists_xlsx" TargetMode="External"/><Relationship Id="rId86" Type="http://schemas.openxmlformats.org/officeDocument/2006/relationships/hyperlink" Target="https://app.bizzy.org/BE/0408403.058?utm_source=export&amp;utm_medium=lists_xlsx" TargetMode="External"/><Relationship Id="rId151" Type="http://schemas.openxmlformats.org/officeDocument/2006/relationships/hyperlink" Target="https://app.bizzy.org/BE/0430119.477?utm_source=export&amp;utm_medium=lists_xlsx" TargetMode="External"/><Relationship Id="rId389" Type="http://schemas.openxmlformats.org/officeDocument/2006/relationships/hyperlink" Target="https://app.bizzy.org/BE/0448207.405?utm_source=export&amp;utm_medium=lists_xlsx" TargetMode="External"/><Relationship Id="rId193" Type="http://schemas.openxmlformats.org/officeDocument/2006/relationships/hyperlink" Target="https://app.bizzy.org/BE/0470766.635?utm_source=export&amp;utm_medium=lists_xlsx" TargetMode="External"/><Relationship Id="rId207" Type="http://schemas.openxmlformats.org/officeDocument/2006/relationships/hyperlink" Target="https://app.bizzy.org/BE/0762705.852?utm_source=export&amp;utm_medium=lists_xlsx" TargetMode="External"/><Relationship Id="rId249" Type="http://schemas.openxmlformats.org/officeDocument/2006/relationships/hyperlink" Target="https://app.bizzy.org/BE/0403992.231?utm_source=export&amp;utm_medium=lists_xlsx" TargetMode="External"/><Relationship Id="rId414" Type="http://schemas.openxmlformats.org/officeDocument/2006/relationships/hyperlink" Target="https://app.bizzy.org/BE/0418975.266?utm_source=export&amp;utm_medium=lists_xlsx" TargetMode="External"/><Relationship Id="rId456" Type="http://schemas.openxmlformats.org/officeDocument/2006/relationships/hyperlink" Target="https://app.bizzy.org/BE/0400767.772?utm_source=export&amp;utm_medium=lists_xlsx" TargetMode="External"/><Relationship Id="rId498" Type="http://schemas.openxmlformats.org/officeDocument/2006/relationships/hyperlink" Target="https://app.bizzy.org/BE/0830512.812?utm_source=export&amp;utm_medium=lists_xlsx" TargetMode="External"/><Relationship Id="rId13" Type="http://schemas.openxmlformats.org/officeDocument/2006/relationships/hyperlink" Target="https://app.bizzy.org/BE/0437237.396?utm_source=export&amp;utm_medium=lists_xlsx" TargetMode="External"/><Relationship Id="rId109" Type="http://schemas.openxmlformats.org/officeDocument/2006/relationships/hyperlink" Target="https://app.bizzy.org/BE/0407653.980?utm_source=export&amp;utm_medium=lists_xlsx" TargetMode="External"/><Relationship Id="rId260" Type="http://schemas.openxmlformats.org/officeDocument/2006/relationships/hyperlink" Target="https://app.bizzy.org/BE/0464994.145?utm_source=export&amp;utm_medium=lists_xlsx" TargetMode="External"/><Relationship Id="rId316" Type="http://schemas.openxmlformats.org/officeDocument/2006/relationships/hyperlink" Target="https://app.bizzy.org/BE/0434278.896?utm_source=export&amp;utm_medium=lists_xlsx" TargetMode="External"/><Relationship Id="rId523" Type="http://schemas.openxmlformats.org/officeDocument/2006/relationships/hyperlink" Target="https://app.bizzy.org/BE/0424656.991?utm_source=export&amp;utm_medium=lists_xlsx" TargetMode="External"/><Relationship Id="rId55" Type="http://schemas.openxmlformats.org/officeDocument/2006/relationships/hyperlink" Target="https://app.bizzy.org/BE/0400789.251?utm_source=export&amp;utm_medium=lists_xlsx" TargetMode="External"/><Relationship Id="rId97" Type="http://schemas.openxmlformats.org/officeDocument/2006/relationships/hyperlink" Target="https://app.bizzy.org/BE/0404800.301?utm_source=export&amp;utm_medium=lists_xlsx" TargetMode="External"/><Relationship Id="rId120" Type="http://schemas.openxmlformats.org/officeDocument/2006/relationships/hyperlink" Target="https://app.bizzy.org/BE/0464255.361?utm_source=export&amp;utm_medium=lists_xlsx" TargetMode="External"/><Relationship Id="rId358" Type="http://schemas.openxmlformats.org/officeDocument/2006/relationships/hyperlink" Target="https://app.bizzy.org/BE/0424735.977?utm_source=export&amp;utm_medium=lists_xlsx" TargetMode="External"/><Relationship Id="rId162" Type="http://schemas.openxmlformats.org/officeDocument/2006/relationships/hyperlink" Target="https://app.bizzy.org/BE/0473254.189?utm_source=export&amp;utm_medium=lists_xlsx" TargetMode="External"/><Relationship Id="rId218" Type="http://schemas.openxmlformats.org/officeDocument/2006/relationships/hyperlink" Target="https://app.bizzy.org/BE/0477750.833?utm_source=export&amp;utm_medium=lists_xlsx" TargetMode="External"/><Relationship Id="rId425" Type="http://schemas.openxmlformats.org/officeDocument/2006/relationships/hyperlink" Target="https://app.bizzy.org/BE/0667753.542?utm_source=export&amp;utm_medium=lists_xlsx" TargetMode="External"/><Relationship Id="rId467" Type="http://schemas.openxmlformats.org/officeDocument/2006/relationships/hyperlink" Target="https://app.bizzy.org/BE/0451405.534?utm_source=export&amp;utm_medium=lists_xlsx" TargetMode="External"/><Relationship Id="rId271" Type="http://schemas.openxmlformats.org/officeDocument/2006/relationships/hyperlink" Target="https://app.bizzy.org/BE/0870019.427?utm_source=export&amp;utm_medium=lists_xlsx" TargetMode="External"/><Relationship Id="rId24" Type="http://schemas.openxmlformats.org/officeDocument/2006/relationships/hyperlink" Target="https://app.bizzy.org/BE/0408454.528?utm_source=export&amp;utm_medium=lists_xlsx" TargetMode="External"/><Relationship Id="rId66" Type="http://schemas.openxmlformats.org/officeDocument/2006/relationships/hyperlink" Target="https://app.bizzy.org/BE/0403480.507?utm_source=export&amp;utm_medium=lists_xlsx" TargetMode="External"/><Relationship Id="rId131" Type="http://schemas.openxmlformats.org/officeDocument/2006/relationships/hyperlink" Target="https://app.bizzy.org/BE/0467222.076?utm_source=export&amp;utm_medium=lists_xlsx" TargetMode="External"/><Relationship Id="rId327" Type="http://schemas.openxmlformats.org/officeDocument/2006/relationships/hyperlink" Target="https://app.bizzy.org/BE/0478652.141?utm_source=export&amp;utm_medium=lists_xlsx" TargetMode="External"/><Relationship Id="rId369" Type="http://schemas.openxmlformats.org/officeDocument/2006/relationships/hyperlink" Target="https://app.bizzy.org/BE/0407606.965?utm_source=export&amp;utm_medium=lists_xlsx" TargetMode="External"/><Relationship Id="rId534" Type="http://schemas.openxmlformats.org/officeDocument/2006/relationships/hyperlink" Target="https://app.bizzy.org/BE/0407904.596?utm_source=export&amp;utm_medium=lists_xlsx" TargetMode="External"/><Relationship Id="rId173" Type="http://schemas.openxmlformats.org/officeDocument/2006/relationships/hyperlink" Target="https://app.bizzy.org/BE/0424307.791?utm_source=export&amp;utm_medium=lists_xlsx" TargetMode="External"/><Relationship Id="rId229" Type="http://schemas.openxmlformats.org/officeDocument/2006/relationships/hyperlink" Target="https://app.bizzy.org/BE/0862743.833?utm_source=export&amp;utm_medium=lists_xlsx" TargetMode="External"/><Relationship Id="rId380" Type="http://schemas.openxmlformats.org/officeDocument/2006/relationships/hyperlink" Target="https://app.bizzy.org/BE/0403003.524?utm_source=export&amp;utm_medium=lists_xlsx" TargetMode="External"/><Relationship Id="rId436" Type="http://schemas.openxmlformats.org/officeDocument/2006/relationships/hyperlink" Target="https://app.bizzy.org/BE/0448826.918?utm_source=export&amp;utm_medium=lists_xlsx" TargetMode="External"/><Relationship Id="rId240" Type="http://schemas.openxmlformats.org/officeDocument/2006/relationships/hyperlink" Target="https://app.bizzy.org/BE/0729569.860?utm_source=export&amp;utm_medium=lists_xlsx" TargetMode="External"/><Relationship Id="rId478" Type="http://schemas.openxmlformats.org/officeDocument/2006/relationships/hyperlink" Target="https://app.bizzy.org/BE/0471435.836?utm_source=export&amp;utm_medium=lists_xlsx" TargetMode="External"/><Relationship Id="rId35" Type="http://schemas.openxmlformats.org/officeDocument/2006/relationships/hyperlink" Target="https://app.bizzy.org/BE/0456528.520?utm_source=export&amp;utm_medium=lists_xlsx" TargetMode="External"/><Relationship Id="rId77" Type="http://schemas.openxmlformats.org/officeDocument/2006/relationships/hyperlink" Target="https://app.bizzy.org/BE/0565983.518?utm_source=export&amp;utm_medium=lists_xlsx" TargetMode="External"/><Relationship Id="rId100" Type="http://schemas.openxmlformats.org/officeDocument/2006/relationships/hyperlink" Target="https://app.bizzy.org/BE/0441904.977?utm_source=export&amp;utm_medium=lists_xlsx" TargetMode="External"/><Relationship Id="rId282" Type="http://schemas.openxmlformats.org/officeDocument/2006/relationships/hyperlink" Target="https://app.bizzy.org/BE/0405388.536?utm_source=export&amp;utm_medium=lists_xlsx" TargetMode="External"/><Relationship Id="rId338" Type="http://schemas.openxmlformats.org/officeDocument/2006/relationships/hyperlink" Target="https://app.bizzy.org/BE/0811501.604?utm_source=export&amp;utm_medium=lists_xlsx" TargetMode="External"/><Relationship Id="rId503" Type="http://schemas.openxmlformats.org/officeDocument/2006/relationships/hyperlink" Target="https://app.bizzy.org/BE/0821674.726?utm_source=export&amp;utm_medium=lists_xlsx" TargetMode="External"/><Relationship Id="rId8" Type="http://schemas.openxmlformats.org/officeDocument/2006/relationships/hyperlink" Target="https://app.bizzy.org/BE/0436781.102?utm_source=export&amp;utm_medium=lists_xlsx" TargetMode="External"/><Relationship Id="rId142" Type="http://schemas.openxmlformats.org/officeDocument/2006/relationships/hyperlink" Target="https://app.bizzy.org/BE/0448746.744?utm_source=export&amp;utm_medium=lists_xlsx" TargetMode="External"/><Relationship Id="rId184" Type="http://schemas.openxmlformats.org/officeDocument/2006/relationships/hyperlink" Target="https://app.bizzy.org/BE/0403684.997?utm_source=export&amp;utm_medium=lists_xlsx" TargetMode="External"/><Relationship Id="rId391" Type="http://schemas.openxmlformats.org/officeDocument/2006/relationships/hyperlink" Target="https://app.bizzy.org/BE/0881352.886?utm_source=export&amp;utm_medium=lists_xlsx" TargetMode="External"/><Relationship Id="rId405" Type="http://schemas.openxmlformats.org/officeDocument/2006/relationships/hyperlink" Target="https://app.bizzy.org/BE/0218843.678?utm_source=export&amp;utm_medium=lists_xlsx" TargetMode="External"/><Relationship Id="rId447" Type="http://schemas.openxmlformats.org/officeDocument/2006/relationships/hyperlink" Target="https://app.bizzy.org/BE/0874788.956?utm_source=export&amp;utm_medium=lists_xlsx" TargetMode="External"/><Relationship Id="rId251" Type="http://schemas.openxmlformats.org/officeDocument/2006/relationships/hyperlink" Target="https://app.bizzy.org/BE/0404968.268?utm_source=export&amp;utm_medium=lists_xlsx" TargetMode="External"/><Relationship Id="rId489" Type="http://schemas.openxmlformats.org/officeDocument/2006/relationships/hyperlink" Target="https://app.bizzy.org/BE/0460474.539?utm_source=export&amp;utm_medium=lists_xlsx" TargetMode="External"/><Relationship Id="rId46" Type="http://schemas.openxmlformats.org/officeDocument/2006/relationships/hyperlink" Target="https://app.bizzy.org/BE/0479469.515?utm_source=export&amp;utm_medium=lists_xlsx" TargetMode="External"/><Relationship Id="rId293" Type="http://schemas.openxmlformats.org/officeDocument/2006/relationships/hyperlink" Target="https://app.bizzy.org/BE/0407184.521?utm_source=export&amp;utm_medium=lists_xlsx" TargetMode="External"/><Relationship Id="rId307" Type="http://schemas.openxmlformats.org/officeDocument/2006/relationships/hyperlink" Target="https://app.bizzy.org/BE/0427973.304?utm_source=export&amp;utm_medium=lists_xlsx" TargetMode="External"/><Relationship Id="rId349" Type="http://schemas.openxmlformats.org/officeDocument/2006/relationships/hyperlink" Target="https://app.bizzy.org/BE/0447354.397?utm_source=export&amp;utm_medium=lists_xlsx" TargetMode="External"/><Relationship Id="rId514" Type="http://schemas.openxmlformats.org/officeDocument/2006/relationships/hyperlink" Target="https://app.bizzy.org/BE/0414794.368?utm_source=export&amp;utm_medium=lists_xlsx" TargetMode="External"/><Relationship Id="rId88" Type="http://schemas.openxmlformats.org/officeDocument/2006/relationships/hyperlink" Target="https://app.bizzy.org/BE/0459510.180?utm_source=export&amp;utm_medium=lists_xlsx" TargetMode="External"/><Relationship Id="rId111" Type="http://schemas.openxmlformats.org/officeDocument/2006/relationships/hyperlink" Target="https://app.bizzy.org/BE/0465935.738?utm_source=export&amp;utm_medium=lists_xlsx" TargetMode="External"/><Relationship Id="rId153" Type="http://schemas.openxmlformats.org/officeDocument/2006/relationships/hyperlink" Target="https://app.bizzy.org/BE/0427372.793?utm_source=export&amp;utm_medium=lists_xlsx" TargetMode="External"/><Relationship Id="rId195" Type="http://schemas.openxmlformats.org/officeDocument/2006/relationships/hyperlink" Target="https://app.bizzy.org/BE/0406922.918?utm_source=export&amp;utm_medium=lists_xlsx" TargetMode="External"/><Relationship Id="rId209" Type="http://schemas.openxmlformats.org/officeDocument/2006/relationships/hyperlink" Target="https://app.bizzy.org/BE/0412937.710?utm_source=export&amp;utm_medium=lists_xlsx" TargetMode="External"/><Relationship Id="rId360" Type="http://schemas.openxmlformats.org/officeDocument/2006/relationships/hyperlink" Target="https://app.bizzy.org/BE/0440085.040?utm_source=export&amp;utm_medium=lists_xlsx" TargetMode="External"/><Relationship Id="rId416" Type="http://schemas.openxmlformats.org/officeDocument/2006/relationships/hyperlink" Target="https://app.bizzy.org/BE/0860972.295?utm_source=export&amp;utm_medium=lists_xlsx" TargetMode="External"/><Relationship Id="rId220" Type="http://schemas.openxmlformats.org/officeDocument/2006/relationships/hyperlink" Target="https://app.bizzy.org/BE/0459165.435?utm_source=export&amp;utm_medium=lists_xlsx" TargetMode="External"/><Relationship Id="rId458" Type="http://schemas.openxmlformats.org/officeDocument/2006/relationships/hyperlink" Target="https://app.bizzy.org/BE/0459906.692?utm_source=export&amp;utm_medium=lists_xlsx" TargetMode="External"/><Relationship Id="rId15" Type="http://schemas.openxmlformats.org/officeDocument/2006/relationships/hyperlink" Target="https://app.bizzy.org/BE/0450452.063?utm_source=export&amp;utm_medium=lists_xlsx" TargetMode="External"/><Relationship Id="rId57" Type="http://schemas.openxmlformats.org/officeDocument/2006/relationships/hyperlink" Target="https://app.bizzy.org/BE/0404627.679?utm_source=export&amp;utm_medium=lists_xlsx" TargetMode="External"/><Relationship Id="rId262" Type="http://schemas.openxmlformats.org/officeDocument/2006/relationships/hyperlink" Target="https://app.bizzy.org/BE/0473191.041?utm_source=export&amp;utm_medium=lists_xlsx" TargetMode="External"/><Relationship Id="rId318" Type="http://schemas.openxmlformats.org/officeDocument/2006/relationships/hyperlink" Target="https://app.bizzy.org/BE/0478971.449?utm_source=export&amp;utm_medium=lists_xlsx" TargetMode="External"/><Relationship Id="rId525" Type="http://schemas.openxmlformats.org/officeDocument/2006/relationships/hyperlink" Target="https://app.bizzy.org/BE/0460474.440?utm_source=export&amp;utm_medium=lists_xlsx" TargetMode="External"/><Relationship Id="rId99" Type="http://schemas.openxmlformats.org/officeDocument/2006/relationships/hyperlink" Target="https://app.bizzy.org/BE/0664474.051?utm_source=export&amp;utm_medium=lists_xlsx" TargetMode="External"/><Relationship Id="rId122" Type="http://schemas.openxmlformats.org/officeDocument/2006/relationships/hyperlink" Target="https://app.bizzy.org/BE/0442694.142?utm_source=export&amp;utm_medium=lists_xlsx" TargetMode="External"/><Relationship Id="rId164" Type="http://schemas.openxmlformats.org/officeDocument/2006/relationships/hyperlink" Target="https://app.bizzy.org/BE/0769992.730?utm_source=export&amp;utm_medium=lists_xlsx" TargetMode="External"/><Relationship Id="rId371" Type="http://schemas.openxmlformats.org/officeDocument/2006/relationships/hyperlink" Target="https://app.bizzy.org/BE/0406774.844?utm_source=export&amp;utm_medium=lists_xlsx" TargetMode="External"/><Relationship Id="rId427" Type="http://schemas.openxmlformats.org/officeDocument/2006/relationships/hyperlink" Target="https://app.bizzy.org/BE/0428257.869?utm_source=export&amp;utm_medium=lists_xlsx" TargetMode="External"/><Relationship Id="rId469" Type="http://schemas.openxmlformats.org/officeDocument/2006/relationships/hyperlink" Target="https://app.bizzy.org/BE/0867239.782?utm_source=export&amp;utm_medium=lists_xlsx" TargetMode="External"/><Relationship Id="rId26" Type="http://schemas.openxmlformats.org/officeDocument/2006/relationships/hyperlink" Target="https://app.bizzy.org/BE/0405502.362?utm_source=export&amp;utm_medium=lists_xlsx" TargetMode="External"/><Relationship Id="rId231" Type="http://schemas.openxmlformats.org/officeDocument/2006/relationships/hyperlink" Target="https://app.bizzy.org/BE/0400888.924?utm_source=export&amp;utm_medium=lists_xlsx" TargetMode="External"/><Relationship Id="rId273" Type="http://schemas.openxmlformats.org/officeDocument/2006/relationships/hyperlink" Target="https://app.bizzy.org/BE/0406183.144?utm_source=export&amp;utm_medium=lists_xlsx" TargetMode="External"/><Relationship Id="rId329" Type="http://schemas.openxmlformats.org/officeDocument/2006/relationships/hyperlink" Target="https://app.bizzy.org/BE/0447690.830?utm_source=export&amp;utm_medium=lists_xlsx" TargetMode="External"/><Relationship Id="rId480" Type="http://schemas.openxmlformats.org/officeDocument/2006/relationships/hyperlink" Target="https://app.bizzy.org/BE/0883914.874?utm_source=export&amp;utm_medium=lists_xlsx" TargetMode="External"/><Relationship Id="rId536" Type="http://schemas.openxmlformats.org/officeDocument/2006/relationships/hyperlink" Target="https://app.bizzy.org/BE/0462467.195?utm_source=export&amp;utm_medium=lists_xlsx" TargetMode="External"/><Relationship Id="rId68" Type="http://schemas.openxmlformats.org/officeDocument/2006/relationships/hyperlink" Target="https://app.bizzy.org/BE/0448332.911?utm_source=export&amp;utm_medium=lists_xlsx" TargetMode="External"/><Relationship Id="rId133" Type="http://schemas.openxmlformats.org/officeDocument/2006/relationships/hyperlink" Target="https://app.bizzy.org/BE/0445781.316?utm_source=export&amp;utm_medium=lists_xlsx" TargetMode="External"/><Relationship Id="rId175" Type="http://schemas.openxmlformats.org/officeDocument/2006/relationships/hyperlink" Target="https://app.bizzy.org/BE/0453257.244?utm_source=export&amp;utm_medium=lists_xlsx" TargetMode="External"/><Relationship Id="rId340" Type="http://schemas.openxmlformats.org/officeDocument/2006/relationships/hyperlink" Target="https://app.bizzy.org/BE/0429388.316?utm_source=export&amp;utm_medium=lists_xlsx" TargetMode="External"/><Relationship Id="rId200" Type="http://schemas.openxmlformats.org/officeDocument/2006/relationships/hyperlink" Target="https://app.bizzy.org/BE/0429025.951?utm_source=export&amp;utm_medium=lists_xlsx" TargetMode="External"/><Relationship Id="rId382" Type="http://schemas.openxmlformats.org/officeDocument/2006/relationships/hyperlink" Target="https://app.bizzy.org/BE/0405007.662?utm_source=export&amp;utm_medium=lists_xlsx" TargetMode="External"/><Relationship Id="rId438" Type="http://schemas.openxmlformats.org/officeDocument/2006/relationships/hyperlink" Target="https://app.bizzy.org/BE/0400444.803?utm_source=export&amp;utm_medium=lists_xlsx" TargetMode="External"/><Relationship Id="rId242" Type="http://schemas.openxmlformats.org/officeDocument/2006/relationships/hyperlink" Target="https://app.bizzy.org/BE/0416375.270?utm_source=export&amp;utm_medium=lists_xlsx" TargetMode="External"/><Relationship Id="rId284" Type="http://schemas.openxmlformats.org/officeDocument/2006/relationships/hyperlink" Target="https://app.bizzy.org/BE/0401947.808?utm_source=export&amp;utm_medium=lists_xlsx" TargetMode="External"/><Relationship Id="rId491" Type="http://schemas.openxmlformats.org/officeDocument/2006/relationships/hyperlink" Target="https://app.bizzy.org/BE/0406024.281?utm_source=export&amp;utm_medium=lists_xlsx" TargetMode="External"/><Relationship Id="rId505" Type="http://schemas.openxmlformats.org/officeDocument/2006/relationships/hyperlink" Target="https://app.bizzy.org/BE/0597618.285?utm_source=export&amp;utm_medium=lists_xlsx" TargetMode="External"/><Relationship Id="rId37" Type="http://schemas.openxmlformats.org/officeDocument/2006/relationships/hyperlink" Target="https://app.bizzy.org/BE/0445281.963?utm_source=export&amp;utm_medium=lists_xlsx" TargetMode="External"/><Relationship Id="rId79" Type="http://schemas.openxmlformats.org/officeDocument/2006/relationships/hyperlink" Target="https://app.bizzy.org/BE/0432549.427?utm_source=export&amp;utm_medium=lists_xlsx" TargetMode="External"/><Relationship Id="rId102" Type="http://schemas.openxmlformats.org/officeDocument/2006/relationships/hyperlink" Target="https://app.bizzy.org/BE/0879138.021?utm_source=export&amp;utm_medium=lists_xlsx" TargetMode="External"/><Relationship Id="rId144" Type="http://schemas.openxmlformats.org/officeDocument/2006/relationships/hyperlink" Target="https://app.bizzy.org/BE/0442647.523?utm_source=export&amp;utm_medium=lists_xlsx" TargetMode="External"/><Relationship Id="rId90" Type="http://schemas.openxmlformats.org/officeDocument/2006/relationships/hyperlink" Target="https://app.bizzy.org/BE/0403227.515?utm_source=export&amp;utm_medium=lists_xlsx" TargetMode="External"/><Relationship Id="rId186" Type="http://schemas.openxmlformats.org/officeDocument/2006/relationships/hyperlink" Target="https://app.bizzy.org/BE/0406315.776?utm_source=export&amp;utm_medium=lists_xlsx" TargetMode="External"/><Relationship Id="rId351" Type="http://schemas.openxmlformats.org/officeDocument/2006/relationships/hyperlink" Target="https://app.bizzy.org/BE/0881334.278?utm_source=export&amp;utm_medium=lists_xlsx" TargetMode="External"/><Relationship Id="rId393" Type="http://schemas.openxmlformats.org/officeDocument/2006/relationships/hyperlink" Target="https://app.bizzy.org/BE/0881300.923?utm_source=export&amp;utm_medium=lists_xlsx" TargetMode="External"/><Relationship Id="rId407" Type="http://schemas.openxmlformats.org/officeDocument/2006/relationships/hyperlink" Target="https://app.bizzy.org/BE/0430597.648?utm_source=export&amp;utm_medium=lists_xlsx" TargetMode="External"/><Relationship Id="rId449" Type="http://schemas.openxmlformats.org/officeDocument/2006/relationships/hyperlink" Target="https://app.bizzy.org/BE/0403837.823?utm_source=export&amp;utm_medium=lists_xlsx" TargetMode="External"/><Relationship Id="rId211" Type="http://schemas.openxmlformats.org/officeDocument/2006/relationships/hyperlink" Target="https://app.bizzy.org/BE/0878736.064?utm_source=export&amp;utm_medium=lists_xlsx" TargetMode="External"/><Relationship Id="rId253" Type="http://schemas.openxmlformats.org/officeDocument/2006/relationships/hyperlink" Target="https://app.bizzy.org/BE/0404584.525?utm_source=export&amp;utm_medium=lists_xlsx" TargetMode="External"/><Relationship Id="rId295" Type="http://schemas.openxmlformats.org/officeDocument/2006/relationships/hyperlink" Target="https://app.bizzy.org/BE/0404105.166?utm_source=export&amp;utm_medium=lists_xlsx" TargetMode="External"/><Relationship Id="rId309" Type="http://schemas.openxmlformats.org/officeDocument/2006/relationships/hyperlink" Target="https://app.bizzy.org/BE/0437126.936?utm_source=export&amp;utm_medium=lists_xlsx" TargetMode="External"/><Relationship Id="rId460" Type="http://schemas.openxmlformats.org/officeDocument/2006/relationships/hyperlink" Target="https://app.bizzy.org/BE/0442783.323?utm_source=export&amp;utm_medium=lists_xlsx" TargetMode="External"/><Relationship Id="rId516" Type="http://schemas.openxmlformats.org/officeDocument/2006/relationships/hyperlink" Target="https://app.bizzy.org/BE/0437837.016?utm_source=export&amp;utm_medium=lists_xlsx" TargetMode="External"/><Relationship Id="rId48" Type="http://schemas.openxmlformats.org/officeDocument/2006/relationships/hyperlink" Target="https://app.bizzy.org/BE/0424797.345?utm_source=export&amp;utm_medium=lists_xlsx" TargetMode="External"/><Relationship Id="rId113" Type="http://schemas.openxmlformats.org/officeDocument/2006/relationships/hyperlink" Target="https://app.bizzy.org/BE/0441184.110?utm_source=export&amp;utm_medium=lists_xlsx" TargetMode="External"/><Relationship Id="rId320" Type="http://schemas.openxmlformats.org/officeDocument/2006/relationships/hyperlink" Target="https://app.bizzy.org/BE/0442652.075?utm_source=export&amp;utm_medium=lists_xlsx" TargetMode="External"/><Relationship Id="rId155" Type="http://schemas.openxmlformats.org/officeDocument/2006/relationships/hyperlink" Target="https://app.bizzy.org/BE/0451657.041?utm_source=export&amp;utm_medium=lists_xlsx" TargetMode="External"/><Relationship Id="rId197" Type="http://schemas.openxmlformats.org/officeDocument/2006/relationships/hyperlink" Target="https://app.bizzy.org/BE/0693786.956?utm_source=export&amp;utm_medium=lists_xlsx" TargetMode="External"/><Relationship Id="rId362" Type="http://schemas.openxmlformats.org/officeDocument/2006/relationships/hyperlink" Target="https://app.bizzy.org/BE/0403049.945?utm_source=export&amp;utm_medium=lists_xlsx" TargetMode="External"/><Relationship Id="rId418" Type="http://schemas.openxmlformats.org/officeDocument/2006/relationships/hyperlink" Target="https://app.bizzy.org/BE/0508449.056?utm_source=export&amp;utm_medium=lists_xlsx" TargetMode="External"/><Relationship Id="rId222" Type="http://schemas.openxmlformats.org/officeDocument/2006/relationships/hyperlink" Target="https://app.bizzy.org/BE/0405108.325?utm_source=export&amp;utm_medium=lists_xlsx" TargetMode="External"/><Relationship Id="rId264" Type="http://schemas.openxmlformats.org/officeDocument/2006/relationships/hyperlink" Target="https://app.bizzy.org/BE/0404914.028?utm_source=export&amp;utm_medium=lists_xlsx" TargetMode="External"/><Relationship Id="rId471" Type="http://schemas.openxmlformats.org/officeDocument/2006/relationships/hyperlink" Target="https://app.bizzy.org/BE/0413763.693?utm_source=export&amp;utm_medium=lists_xlsx" TargetMode="External"/><Relationship Id="rId17" Type="http://schemas.openxmlformats.org/officeDocument/2006/relationships/hyperlink" Target="https://app.bizzy.org/BE/0407045.751?utm_source=export&amp;utm_medium=lists_xlsx" TargetMode="External"/><Relationship Id="rId59" Type="http://schemas.openxmlformats.org/officeDocument/2006/relationships/hyperlink" Target="https://app.bizzy.org/BE/0431431.749?utm_source=export&amp;utm_medium=lists_xlsx" TargetMode="External"/><Relationship Id="rId124" Type="http://schemas.openxmlformats.org/officeDocument/2006/relationships/hyperlink" Target="https://app.bizzy.org/BE/0468807.829?utm_source=export&amp;utm_medium=lists_xlsx" TargetMode="External"/><Relationship Id="rId527" Type="http://schemas.openxmlformats.org/officeDocument/2006/relationships/hyperlink" Target="https://app.bizzy.org/BE/0403593.343?utm_source=export&amp;utm_medium=lists_xlsx" TargetMode="External"/><Relationship Id="rId70" Type="http://schemas.openxmlformats.org/officeDocument/2006/relationships/hyperlink" Target="https://app.bizzy.org/BE/0402031.346?utm_source=export&amp;utm_medium=lists_xlsx" TargetMode="External"/><Relationship Id="rId166" Type="http://schemas.openxmlformats.org/officeDocument/2006/relationships/hyperlink" Target="https://app.bizzy.org/BE/0446780.020?utm_source=export&amp;utm_medium=lists_xlsx" TargetMode="External"/><Relationship Id="rId331" Type="http://schemas.openxmlformats.org/officeDocument/2006/relationships/hyperlink" Target="https://app.bizzy.org/BE/0424748.350?utm_source=export&amp;utm_medium=lists_xlsx" TargetMode="External"/><Relationship Id="rId373" Type="http://schemas.openxmlformats.org/officeDocument/2006/relationships/hyperlink" Target="https://app.bizzy.org/BE/0430060.188?utm_source=export&amp;utm_medium=lists_xlsx" TargetMode="External"/><Relationship Id="rId429" Type="http://schemas.openxmlformats.org/officeDocument/2006/relationships/hyperlink" Target="https://app.bizzy.org/BE/0431049.588?utm_source=export&amp;utm_medium=lists_xlsx" TargetMode="External"/><Relationship Id="rId1" Type="http://schemas.openxmlformats.org/officeDocument/2006/relationships/hyperlink" Target="https://app.bizzy.org/BE/0441192.820?utm_source=export&amp;utm_medium=lists_xlsx" TargetMode="External"/><Relationship Id="rId233" Type="http://schemas.openxmlformats.org/officeDocument/2006/relationships/hyperlink" Target="https://app.bizzy.org/BE/0477705.697?utm_source=export&amp;utm_medium=lists_xlsx" TargetMode="External"/><Relationship Id="rId440" Type="http://schemas.openxmlformats.org/officeDocument/2006/relationships/hyperlink" Target="https://app.bizzy.org/BE/0467071.826?utm_source=export&amp;utm_medium=lists_xlsx" TargetMode="External"/><Relationship Id="rId28" Type="http://schemas.openxmlformats.org/officeDocument/2006/relationships/hyperlink" Target="https://app.bizzy.org/BE/0429426.819?utm_source=export&amp;utm_medium=lists_xlsx" TargetMode="External"/><Relationship Id="rId275" Type="http://schemas.openxmlformats.org/officeDocument/2006/relationships/hyperlink" Target="https://app.bizzy.org/BE/0442637.526?utm_source=export&amp;utm_medium=lists_xlsx" TargetMode="External"/><Relationship Id="rId300" Type="http://schemas.openxmlformats.org/officeDocument/2006/relationships/hyperlink" Target="https://app.bizzy.org/BE/0448850.870?utm_source=export&amp;utm_medium=lists_xlsx" TargetMode="External"/><Relationship Id="rId482" Type="http://schemas.openxmlformats.org/officeDocument/2006/relationships/hyperlink" Target="https://app.bizzy.org/BE/0435968.478?utm_source=export&amp;utm_medium=lists_xlsx" TargetMode="External"/><Relationship Id="rId538" Type="http://schemas.openxmlformats.org/officeDocument/2006/relationships/hyperlink" Target="https://app.bizzy.org/BE/0542547.130?utm_source=export&amp;utm_medium=lists_xlsx" TargetMode="External"/><Relationship Id="rId81" Type="http://schemas.openxmlformats.org/officeDocument/2006/relationships/hyperlink" Target="https://app.bizzy.org/BE/0466169.330?utm_source=export&amp;utm_medium=lists_xlsx" TargetMode="External"/><Relationship Id="rId135" Type="http://schemas.openxmlformats.org/officeDocument/2006/relationships/hyperlink" Target="https://app.bizzy.org/BE/0411982.457?utm_source=export&amp;utm_medium=lists_xlsx" TargetMode="External"/><Relationship Id="rId177" Type="http://schemas.openxmlformats.org/officeDocument/2006/relationships/hyperlink" Target="https://app.bizzy.org/BE/0204923.881?utm_source=export&amp;utm_medium=lists_xlsx" TargetMode="External"/><Relationship Id="rId342" Type="http://schemas.openxmlformats.org/officeDocument/2006/relationships/hyperlink" Target="https://app.bizzy.org/BE/0424947.694?utm_source=export&amp;utm_medium=lists_xlsx" TargetMode="External"/><Relationship Id="rId384" Type="http://schemas.openxmlformats.org/officeDocument/2006/relationships/hyperlink" Target="https://app.bizzy.org/BE/0476588.912?utm_source=export&amp;utm_medium=lists_xlsx" TargetMode="External"/><Relationship Id="rId202" Type="http://schemas.openxmlformats.org/officeDocument/2006/relationships/hyperlink" Target="https://app.bizzy.org/BE/0444471.717?utm_source=export&amp;utm_medium=lists_xlsx" TargetMode="External"/><Relationship Id="rId244" Type="http://schemas.openxmlformats.org/officeDocument/2006/relationships/hyperlink" Target="https://app.bizzy.org/BE/0420383.548?utm_source=export&amp;utm_medium=lists_xlsx" TargetMode="External"/><Relationship Id="rId39" Type="http://schemas.openxmlformats.org/officeDocument/2006/relationships/hyperlink" Target="https://app.bizzy.org/BE/0402052.330?utm_source=export&amp;utm_medium=lists_xlsx" TargetMode="External"/><Relationship Id="rId286" Type="http://schemas.openxmlformats.org/officeDocument/2006/relationships/hyperlink" Target="https://app.bizzy.org/BE/0427572.733?utm_source=export&amp;utm_medium=lists_xlsx" TargetMode="External"/><Relationship Id="rId451" Type="http://schemas.openxmlformats.org/officeDocument/2006/relationships/hyperlink" Target="https://app.bizzy.org/BE/0865944.140?utm_source=export&amp;utm_medium=lists_xlsx" TargetMode="External"/><Relationship Id="rId493" Type="http://schemas.openxmlformats.org/officeDocument/2006/relationships/hyperlink" Target="https://app.bizzy.org/BE/0473416.418?utm_source=export&amp;utm_medium=lists_xlsx" TargetMode="External"/><Relationship Id="rId507" Type="http://schemas.openxmlformats.org/officeDocument/2006/relationships/hyperlink" Target="https://app.bizzy.org/BE/0450414.946?utm_source=export&amp;utm_medium=lists_xlsx" TargetMode="External"/><Relationship Id="rId50" Type="http://schemas.openxmlformats.org/officeDocument/2006/relationships/hyperlink" Target="https://app.bizzy.org/BE/0436207.911?utm_source=export&amp;utm_medium=lists_xlsx" TargetMode="External"/><Relationship Id="rId104" Type="http://schemas.openxmlformats.org/officeDocument/2006/relationships/hyperlink" Target="https://app.bizzy.org/BE/0416245.806?utm_source=export&amp;utm_medium=lists_xlsx" TargetMode="External"/><Relationship Id="rId146" Type="http://schemas.openxmlformats.org/officeDocument/2006/relationships/hyperlink" Target="https://app.bizzy.org/BE/0404507.618?utm_source=export&amp;utm_medium=lists_xlsx" TargetMode="External"/><Relationship Id="rId188" Type="http://schemas.openxmlformats.org/officeDocument/2006/relationships/hyperlink" Target="https://app.bizzy.org/BE/0428201.847?utm_source=export&amp;utm_medium=lists_xlsx" TargetMode="External"/><Relationship Id="rId311" Type="http://schemas.openxmlformats.org/officeDocument/2006/relationships/hyperlink" Target="https://app.bizzy.org/BE/0453627.923?utm_source=export&amp;utm_medium=lists_xlsx" TargetMode="External"/><Relationship Id="rId353" Type="http://schemas.openxmlformats.org/officeDocument/2006/relationships/hyperlink" Target="https://app.bizzy.org/BE/0479101.608?utm_source=export&amp;utm_medium=lists_xlsx" TargetMode="External"/><Relationship Id="rId395" Type="http://schemas.openxmlformats.org/officeDocument/2006/relationships/hyperlink" Target="https://app.bizzy.org/BE/0871045.944?utm_source=export&amp;utm_medium=lists_xlsx" TargetMode="External"/><Relationship Id="rId409" Type="http://schemas.openxmlformats.org/officeDocument/2006/relationships/hyperlink" Target="https://app.bizzy.org/BE/0475945.940?utm_source=export&amp;utm_medium=lists_xlsx" TargetMode="External"/><Relationship Id="rId92" Type="http://schemas.openxmlformats.org/officeDocument/2006/relationships/hyperlink" Target="https://app.bizzy.org/BE/0754561.218?utm_source=export&amp;utm_medium=lists_xlsx" TargetMode="External"/><Relationship Id="rId213" Type="http://schemas.openxmlformats.org/officeDocument/2006/relationships/hyperlink" Target="https://app.bizzy.org/BE/0807893.006?utm_source=export&amp;utm_medium=lists_xlsx" TargetMode="External"/><Relationship Id="rId420" Type="http://schemas.openxmlformats.org/officeDocument/2006/relationships/hyperlink" Target="https://app.bizzy.org/BE/0416827.707?utm_source=export&amp;utm_medium=lists_xlsx" TargetMode="External"/><Relationship Id="rId255" Type="http://schemas.openxmlformats.org/officeDocument/2006/relationships/hyperlink" Target="https://app.bizzy.org/BE/0449372.294?utm_source=export&amp;utm_medium=lists_xlsx" TargetMode="External"/><Relationship Id="rId297" Type="http://schemas.openxmlformats.org/officeDocument/2006/relationships/hyperlink" Target="https://app.bizzy.org/BE/0764299.028?utm_source=export&amp;utm_medium=lists_xlsx" TargetMode="External"/><Relationship Id="rId462" Type="http://schemas.openxmlformats.org/officeDocument/2006/relationships/hyperlink" Target="https://app.bizzy.org/BE/0404882.750?utm_source=export&amp;utm_medium=lists_xlsx" TargetMode="External"/><Relationship Id="rId518" Type="http://schemas.openxmlformats.org/officeDocument/2006/relationships/hyperlink" Target="https://app.bizzy.org/BE/0471530.361?utm_source=export&amp;utm_medium=lists_xlsx" TargetMode="External"/><Relationship Id="rId115" Type="http://schemas.openxmlformats.org/officeDocument/2006/relationships/hyperlink" Target="https://app.bizzy.org/BE/0466550.303?utm_source=export&amp;utm_medium=lists_xlsx" TargetMode="External"/><Relationship Id="rId157" Type="http://schemas.openxmlformats.org/officeDocument/2006/relationships/hyperlink" Target="https://app.bizzy.org/BE/0502938.862?utm_source=export&amp;utm_medium=lists_xlsx" TargetMode="External"/><Relationship Id="rId322" Type="http://schemas.openxmlformats.org/officeDocument/2006/relationships/hyperlink" Target="https://app.bizzy.org/BE/0404754.571?utm_source=export&amp;utm_medium=lists_xlsx" TargetMode="External"/><Relationship Id="rId364" Type="http://schemas.openxmlformats.org/officeDocument/2006/relationships/hyperlink" Target="https://app.bizzy.org/BE/0434680.160?utm_source=export&amp;utm_medium=lists_xlsx" TargetMode="External"/><Relationship Id="rId61" Type="http://schemas.openxmlformats.org/officeDocument/2006/relationships/hyperlink" Target="https://app.bizzy.org/BE/0462229.645?utm_source=export&amp;utm_medium=lists_xlsx" TargetMode="External"/><Relationship Id="rId199" Type="http://schemas.openxmlformats.org/officeDocument/2006/relationships/hyperlink" Target="https://app.bizzy.org/BE/0404754.274?utm_source=export&amp;utm_medium=lists_xlsx" TargetMode="External"/><Relationship Id="rId19" Type="http://schemas.openxmlformats.org/officeDocument/2006/relationships/hyperlink" Target="https://app.bizzy.org/BE/0407975.466?utm_source=export&amp;utm_medium=lists_xlsx" TargetMode="External"/><Relationship Id="rId224" Type="http://schemas.openxmlformats.org/officeDocument/2006/relationships/hyperlink" Target="https://app.bizzy.org/BE/0401304.737?utm_source=export&amp;utm_medium=lists_xlsx" TargetMode="External"/><Relationship Id="rId266" Type="http://schemas.openxmlformats.org/officeDocument/2006/relationships/hyperlink" Target="https://app.bizzy.org/BE/0438632.416?utm_source=export&amp;utm_medium=lists_xlsx" TargetMode="External"/><Relationship Id="rId431" Type="http://schemas.openxmlformats.org/officeDocument/2006/relationships/hyperlink" Target="https://app.bizzy.org/BE/0478823.474?utm_source=export&amp;utm_medium=lists_xlsx" TargetMode="External"/><Relationship Id="rId473" Type="http://schemas.openxmlformats.org/officeDocument/2006/relationships/hyperlink" Target="https://app.bizzy.org/BE/0416635.388?utm_source=export&amp;utm_medium=lists_xlsx" TargetMode="External"/><Relationship Id="rId529" Type="http://schemas.openxmlformats.org/officeDocument/2006/relationships/hyperlink" Target="https://app.bizzy.org/BE/0787805.690?utm_source=export&amp;utm_medium=lists_xlsx" TargetMode="External"/><Relationship Id="rId30" Type="http://schemas.openxmlformats.org/officeDocument/2006/relationships/hyperlink" Target="https://app.bizzy.org/BE/0421694.038?utm_source=export&amp;utm_medium=lists_xlsx" TargetMode="External"/><Relationship Id="rId126" Type="http://schemas.openxmlformats.org/officeDocument/2006/relationships/hyperlink" Target="https://app.bizzy.org/BE/0405546.706?utm_source=export&amp;utm_medium=lists_xlsx" TargetMode="External"/><Relationship Id="rId168" Type="http://schemas.openxmlformats.org/officeDocument/2006/relationships/hyperlink" Target="https://app.bizzy.org/BE/0697798.994?utm_source=export&amp;utm_medium=lists_xlsx" TargetMode="External"/><Relationship Id="rId333" Type="http://schemas.openxmlformats.org/officeDocument/2006/relationships/hyperlink" Target="https://app.bizzy.org/BE/0408364.753?utm_source=export&amp;utm_medium=lists_xlsx" TargetMode="External"/><Relationship Id="rId540" Type="http://schemas.openxmlformats.org/officeDocument/2006/relationships/hyperlink" Target="https://app.bizzy.org/BE/0455516.354?utm_source=export&amp;utm_medium=lists_xlsx" TargetMode="External"/><Relationship Id="rId72" Type="http://schemas.openxmlformats.org/officeDocument/2006/relationships/hyperlink" Target="https://app.bizzy.org/BE/0445944.632?utm_source=export&amp;utm_medium=lists_xlsx" TargetMode="External"/><Relationship Id="rId375" Type="http://schemas.openxmlformats.org/officeDocument/2006/relationships/hyperlink" Target="https://app.bizzy.org/BE/0416834.437?utm_source=export&amp;utm_medium=lists_xlsx" TargetMode="External"/><Relationship Id="rId3" Type="http://schemas.openxmlformats.org/officeDocument/2006/relationships/hyperlink" Target="https://app.bizzy.org/BE/0223967.357?utm_source=export&amp;utm_medium=lists_xlsx" TargetMode="External"/><Relationship Id="rId235" Type="http://schemas.openxmlformats.org/officeDocument/2006/relationships/hyperlink" Target="https://app.bizzy.org/BE/0888246.915?utm_source=export&amp;utm_medium=lists_xlsx" TargetMode="External"/><Relationship Id="rId277" Type="http://schemas.openxmlformats.org/officeDocument/2006/relationships/hyperlink" Target="https://app.bizzy.org/BE/0418250.835?utm_source=export&amp;utm_medium=lists_xlsx" TargetMode="External"/><Relationship Id="rId400" Type="http://schemas.openxmlformats.org/officeDocument/2006/relationships/hyperlink" Target="https://app.bizzy.org/BE/0460337.749?utm_source=export&amp;utm_medium=lists_xlsx" TargetMode="External"/><Relationship Id="rId442" Type="http://schemas.openxmlformats.org/officeDocument/2006/relationships/hyperlink" Target="https://app.bizzy.org/BE/0406041.406?utm_source=export&amp;utm_medium=lists_xlsx" TargetMode="External"/><Relationship Id="rId484" Type="http://schemas.openxmlformats.org/officeDocument/2006/relationships/hyperlink" Target="https://app.bizzy.org/BE/0479775.163?utm_source=export&amp;utm_medium=lists_xlsx" TargetMode="External"/><Relationship Id="rId137" Type="http://schemas.openxmlformats.org/officeDocument/2006/relationships/hyperlink" Target="https://app.bizzy.org/BE/0454520.026?utm_source=export&amp;utm_medium=lists_xlsx" TargetMode="External"/><Relationship Id="rId302" Type="http://schemas.openxmlformats.org/officeDocument/2006/relationships/hyperlink" Target="https://app.bizzy.org/BE/0405092.190?utm_source=export&amp;utm_medium=lists_xlsx" TargetMode="External"/><Relationship Id="rId344" Type="http://schemas.openxmlformats.org/officeDocument/2006/relationships/hyperlink" Target="https://app.bizzy.org/BE/0432980.383?utm_source=export&amp;utm_medium=lists_xlsx" TargetMode="External"/><Relationship Id="rId41" Type="http://schemas.openxmlformats.org/officeDocument/2006/relationships/hyperlink" Target="https://app.bizzy.org/BE/0403646.296?utm_source=export&amp;utm_medium=lists_xlsx" TargetMode="External"/><Relationship Id="rId83" Type="http://schemas.openxmlformats.org/officeDocument/2006/relationships/hyperlink" Target="https://app.bizzy.org/BE/0415997.465?utm_source=export&amp;utm_medium=lists_xlsx" TargetMode="External"/><Relationship Id="rId179" Type="http://schemas.openxmlformats.org/officeDocument/2006/relationships/hyperlink" Target="https://app.bizzy.org/BE/0403045.292?utm_source=export&amp;utm_medium=lists_xlsx" TargetMode="External"/><Relationship Id="rId386" Type="http://schemas.openxmlformats.org/officeDocument/2006/relationships/hyperlink" Target="https://app.bizzy.org/BE/0422029.182?utm_source=export&amp;utm_medium=lists_xlsx" TargetMode="External"/><Relationship Id="rId190" Type="http://schemas.openxmlformats.org/officeDocument/2006/relationships/hyperlink" Target="https://app.bizzy.org/BE/0415262.839?utm_source=export&amp;utm_medium=lists_xlsx" TargetMode="External"/><Relationship Id="rId204" Type="http://schemas.openxmlformats.org/officeDocument/2006/relationships/hyperlink" Target="https://app.bizzy.org/BE/0412527.538?utm_source=export&amp;utm_medium=lists_xlsx" TargetMode="External"/><Relationship Id="rId246" Type="http://schemas.openxmlformats.org/officeDocument/2006/relationships/hyperlink" Target="https://app.bizzy.org/BE/0401277.914?utm_source=export&amp;utm_medium=lists_xlsx" TargetMode="External"/><Relationship Id="rId288" Type="http://schemas.openxmlformats.org/officeDocument/2006/relationships/hyperlink" Target="https://app.bizzy.org/BE/0552527.539?utm_source=export&amp;utm_medium=lists_xlsx" TargetMode="External"/><Relationship Id="rId411" Type="http://schemas.openxmlformats.org/officeDocument/2006/relationships/hyperlink" Target="https://app.bizzy.org/BE/0888947.788?utm_source=export&amp;utm_medium=lists_xlsx" TargetMode="External"/><Relationship Id="rId453" Type="http://schemas.openxmlformats.org/officeDocument/2006/relationships/hyperlink" Target="https://app.bizzy.org/BE/0465267.131?utm_source=export&amp;utm_medium=lists_xlsx" TargetMode="External"/><Relationship Id="rId509" Type="http://schemas.openxmlformats.org/officeDocument/2006/relationships/hyperlink" Target="https://app.bizzy.org/BE/0564907.115?utm_source=export&amp;utm_medium=lists_xlsx" TargetMode="External"/><Relationship Id="rId106" Type="http://schemas.openxmlformats.org/officeDocument/2006/relationships/hyperlink" Target="https://app.bizzy.org/BE/0402916.521?utm_source=export&amp;utm_medium=lists_xlsx" TargetMode="External"/><Relationship Id="rId313" Type="http://schemas.openxmlformats.org/officeDocument/2006/relationships/hyperlink" Target="https://app.bizzy.org/BE/0400165.679?utm_source=export&amp;utm_medium=lists_xlsx" TargetMode="External"/><Relationship Id="rId495" Type="http://schemas.openxmlformats.org/officeDocument/2006/relationships/hyperlink" Target="https://app.bizzy.org/BE/0404586.901?utm_source=export&amp;utm_medium=lists_xlsx" TargetMode="External"/><Relationship Id="rId10" Type="http://schemas.openxmlformats.org/officeDocument/2006/relationships/hyperlink" Target="https://app.bizzy.org/BE/0475028.202?utm_source=export&amp;utm_medium=lists_xlsx" TargetMode="External"/><Relationship Id="rId52" Type="http://schemas.openxmlformats.org/officeDocument/2006/relationships/hyperlink" Target="https://app.bizzy.org/BE/0447914.029?utm_source=export&amp;utm_medium=lists_xlsx" TargetMode="External"/><Relationship Id="rId94" Type="http://schemas.openxmlformats.org/officeDocument/2006/relationships/hyperlink" Target="https://app.bizzy.org/BE/0666889.252?utm_source=export&amp;utm_medium=lists_xlsx" TargetMode="External"/><Relationship Id="rId148" Type="http://schemas.openxmlformats.org/officeDocument/2006/relationships/hyperlink" Target="https://app.bizzy.org/BE/0471938.850?utm_source=export&amp;utm_medium=lists_xlsx" TargetMode="External"/><Relationship Id="rId355" Type="http://schemas.openxmlformats.org/officeDocument/2006/relationships/hyperlink" Target="https://app.bizzy.org/BE/0460046.650?utm_source=export&amp;utm_medium=lists_xlsx" TargetMode="External"/><Relationship Id="rId397" Type="http://schemas.openxmlformats.org/officeDocument/2006/relationships/hyperlink" Target="https://app.bizzy.org/BE/0465672.452?utm_source=export&amp;utm_medium=lists_xlsx" TargetMode="External"/><Relationship Id="rId520" Type="http://schemas.openxmlformats.org/officeDocument/2006/relationships/hyperlink" Target="https://app.bizzy.org/BE/0473291.407?utm_source=export&amp;utm_medium=lists_xlsx" TargetMode="External"/><Relationship Id="rId215" Type="http://schemas.openxmlformats.org/officeDocument/2006/relationships/hyperlink" Target="https://app.bizzy.org/BE/0426279.168?utm_source=export&amp;utm_medium=lists_xlsx" TargetMode="External"/><Relationship Id="rId257" Type="http://schemas.openxmlformats.org/officeDocument/2006/relationships/hyperlink" Target="https://app.bizzy.org/BE/0873975.443?utm_source=export&amp;utm_medium=lists_xlsx" TargetMode="External"/><Relationship Id="rId422" Type="http://schemas.openxmlformats.org/officeDocument/2006/relationships/hyperlink" Target="https://app.bizzy.org/BE/0464943.467?utm_source=export&amp;utm_medium=lists_xlsx" TargetMode="External"/><Relationship Id="rId464" Type="http://schemas.openxmlformats.org/officeDocument/2006/relationships/hyperlink" Target="https://app.bizzy.org/BE/0429366.144?utm_source=export&amp;utm_medium=lists_xlsx" TargetMode="External"/><Relationship Id="rId299" Type="http://schemas.openxmlformats.org/officeDocument/2006/relationships/hyperlink" Target="https://app.bizzy.org/BE/0438973.597?utm_source=export&amp;utm_medium=lists_xlsx" TargetMode="External"/><Relationship Id="rId63" Type="http://schemas.openxmlformats.org/officeDocument/2006/relationships/hyperlink" Target="https://app.bizzy.org/BE/0416723.381?utm_source=export&amp;utm_medium=lists_xlsx" TargetMode="External"/><Relationship Id="rId159" Type="http://schemas.openxmlformats.org/officeDocument/2006/relationships/hyperlink" Target="https://app.bizzy.org/BE/0893948.337?utm_source=export&amp;utm_medium=lists_xlsx" TargetMode="External"/><Relationship Id="rId366" Type="http://schemas.openxmlformats.org/officeDocument/2006/relationships/hyperlink" Target="https://app.bizzy.org/BE/0449217.094?utm_source=export&amp;utm_medium=lists_xlsx" TargetMode="External"/><Relationship Id="rId226" Type="http://schemas.openxmlformats.org/officeDocument/2006/relationships/hyperlink" Target="https://app.bizzy.org/BE/0439849.666?utm_source=export&amp;utm_medium=lists_xlsx" TargetMode="External"/><Relationship Id="rId433" Type="http://schemas.openxmlformats.org/officeDocument/2006/relationships/hyperlink" Target="https://app.bizzy.org/BE/0846963.913?utm_source=export&amp;utm_medium=lists_xlsx" TargetMode="External"/><Relationship Id="rId74" Type="http://schemas.openxmlformats.org/officeDocument/2006/relationships/hyperlink" Target="https://app.bizzy.org/BE/0734562.390?utm_source=export&amp;utm_medium=lists_xlsx" TargetMode="External"/><Relationship Id="rId377" Type="http://schemas.openxmlformats.org/officeDocument/2006/relationships/hyperlink" Target="https://app.bizzy.org/BE/0451428.496?utm_source=export&amp;utm_medium=lists_xlsx" TargetMode="External"/><Relationship Id="rId500" Type="http://schemas.openxmlformats.org/officeDocument/2006/relationships/hyperlink" Target="https://app.bizzy.org/BE/0413790.518?utm_source=export&amp;utm_medium=lists_xlsx" TargetMode="External"/><Relationship Id="rId5" Type="http://schemas.openxmlformats.org/officeDocument/2006/relationships/hyperlink" Target="https://app.bizzy.org/BE/0443676.020?utm_source=export&amp;utm_medium=lists_xlsx" TargetMode="External"/><Relationship Id="rId237" Type="http://schemas.openxmlformats.org/officeDocument/2006/relationships/hyperlink" Target="https://app.bizzy.org/BE/0405549.377?utm_source=export&amp;utm_medium=lists_xlsx" TargetMode="External"/><Relationship Id="rId444" Type="http://schemas.openxmlformats.org/officeDocument/2006/relationships/hyperlink" Target="https://app.bizzy.org/BE/0429977.343?utm_source=export&amp;utm_medium=lists_xlsx" TargetMode="External"/><Relationship Id="rId290" Type="http://schemas.openxmlformats.org/officeDocument/2006/relationships/hyperlink" Target="https://app.bizzy.org/BE/0400865.465?utm_source=export&amp;utm_medium=lists_xlsx" TargetMode="External"/><Relationship Id="rId304" Type="http://schemas.openxmlformats.org/officeDocument/2006/relationships/hyperlink" Target="https://app.bizzy.org/BE/0716926.901?utm_source=export&amp;utm_medium=lists_xlsx" TargetMode="External"/><Relationship Id="rId388" Type="http://schemas.openxmlformats.org/officeDocument/2006/relationships/hyperlink" Target="https://app.bizzy.org/BE/0414555.036?utm_source=export&amp;utm_medium=lists_xlsx" TargetMode="External"/><Relationship Id="rId511" Type="http://schemas.openxmlformats.org/officeDocument/2006/relationships/hyperlink" Target="https://app.bizzy.org/BE/0413638.781?utm_source=export&amp;utm_medium=lists_xlsx"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04137-C1CE-4638-8483-1C87984E0D85}">
  <dimension ref="A1:AT898"/>
  <sheetViews>
    <sheetView topLeftCell="AA1" workbookViewId="0">
      <selection activeCell="AT1" sqref="AT1"/>
    </sheetView>
  </sheetViews>
  <sheetFormatPr defaultRowHeight="14.25" x14ac:dyDescent="0.45"/>
  <cols>
    <col min="1" max="1" width="16.3984375" bestFit="1" customWidth="1"/>
    <col min="2" max="2" width="28.1328125" bestFit="1" customWidth="1"/>
    <col min="3" max="3" width="23.3984375" bestFit="1" customWidth="1"/>
    <col min="4" max="4" width="36.3984375" hidden="1" customWidth="1"/>
    <col min="5" max="5" width="15.265625" hidden="1" customWidth="1"/>
    <col min="6" max="6" width="10.59765625" hidden="1" customWidth="1"/>
    <col min="7" max="7" width="21.1328125" hidden="1" customWidth="1"/>
    <col min="8" max="8" width="60.1328125" bestFit="1" customWidth="1"/>
    <col min="9" max="9" width="35.265625" hidden="1" customWidth="1"/>
    <col min="10" max="10" width="18.73046875" hidden="1" customWidth="1"/>
    <col min="11" max="11" width="6.46484375" customWidth="1"/>
    <col min="12" max="12" width="16.3984375" hidden="1" customWidth="1"/>
    <col min="13" max="13" width="10.59765625" bestFit="1" customWidth="1"/>
    <col min="14" max="14" width="5.86328125" bestFit="1" customWidth="1"/>
    <col min="15" max="15" width="54.1328125" bestFit="1" customWidth="1"/>
    <col min="16" max="16" width="24.73046875" bestFit="1" customWidth="1"/>
    <col min="17" max="17" width="21.1328125" bestFit="1" customWidth="1"/>
    <col min="18" max="18" width="5.265625" hidden="1" customWidth="1"/>
    <col min="19" max="19" width="43.59765625" hidden="1" customWidth="1"/>
    <col min="20" max="20" width="27" hidden="1" customWidth="1"/>
    <col min="21" max="21" width="35.265625" hidden="1" customWidth="1"/>
    <col min="22" max="22" width="8.1328125" hidden="1" customWidth="1"/>
    <col min="23" max="23" width="24.73046875" hidden="1" customWidth="1"/>
    <col min="24" max="24" width="12.86328125" hidden="1" customWidth="1"/>
    <col min="25" max="25" width="36.3984375" hidden="1" customWidth="1"/>
    <col min="26" max="26" width="117.86328125" bestFit="1" customWidth="1"/>
    <col min="27" max="27" width="117.86328125" customWidth="1"/>
    <col min="28" max="28" width="35.265625" bestFit="1" customWidth="1"/>
    <col min="29" max="29" width="81.265625" bestFit="1" customWidth="1"/>
    <col min="30" max="30" width="51.86328125" hidden="1" customWidth="1"/>
    <col min="31" max="31" width="17.59765625" hidden="1" customWidth="1"/>
    <col min="32" max="32" width="22.265625" hidden="1" customWidth="1"/>
    <col min="33" max="35" width="20" hidden="1" customWidth="1"/>
    <col min="36" max="36" width="21.1328125" hidden="1" customWidth="1"/>
    <col min="37" max="37" width="20" hidden="1" customWidth="1"/>
    <col min="38" max="38" width="10.59765625" hidden="1" customWidth="1"/>
    <col min="39" max="39" width="20" hidden="1" customWidth="1"/>
    <col min="40" max="40" width="24.73046875" hidden="1" customWidth="1"/>
    <col min="41" max="41" width="11.73046875" hidden="1" customWidth="1"/>
    <col min="42" max="42" width="10.59765625" hidden="1" customWidth="1"/>
    <col min="43" max="45" width="0" hidden="1" customWidth="1"/>
    <col min="46" max="46" width="47.6640625" bestFit="1" customWidth="1"/>
  </cols>
  <sheetData>
    <row r="1" spans="1:46" x14ac:dyDescent="0.45">
      <c r="A1" s="1" t="s">
        <v>0</v>
      </c>
      <c r="B1" s="1" t="s">
        <v>1331</v>
      </c>
      <c r="C1" s="1" t="s">
        <v>1332</v>
      </c>
      <c r="D1" s="1" t="s">
        <v>2</v>
      </c>
      <c r="E1" s="1" t="s">
        <v>3</v>
      </c>
      <c r="F1" s="1" t="s">
        <v>4</v>
      </c>
      <c r="G1" s="1" t="s">
        <v>5</v>
      </c>
      <c r="H1" s="1" t="s">
        <v>1333</v>
      </c>
      <c r="I1" s="1" t="s">
        <v>1334</v>
      </c>
      <c r="J1" s="1" t="s">
        <v>16</v>
      </c>
      <c r="K1" s="1" t="s">
        <v>6</v>
      </c>
      <c r="L1" s="1" t="s">
        <v>1335</v>
      </c>
      <c r="M1" s="1" t="s">
        <v>1336</v>
      </c>
      <c r="N1" s="1" t="s">
        <v>7</v>
      </c>
      <c r="O1" s="1" t="s">
        <v>9</v>
      </c>
      <c r="P1" s="1" t="s">
        <v>12</v>
      </c>
      <c r="Q1" s="1" t="s">
        <v>1337</v>
      </c>
      <c r="R1" s="1" t="s">
        <v>1338</v>
      </c>
      <c r="S1" s="1" t="s">
        <v>10</v>
      </c>
      <c r="T1" s="1" t="s">
        <v>1339</v>
      </c>
      <c r="U1" s="1" t="s">
        <v>1340</v>
      </c>
      <c r="V1" s="1" t="s">
        <v>1341</v>
      </c>
      <c r="W1" s="1" t="s">
        <v>13</v>
      </c>
      <c r="X1" s="1" t="s">
        <v>1342</v>
      </c>
      <c r="Y1" s="1" t="s">
        <v>1343</v>
      </c>
      <c r="Z1" s="1" t="s">
        <v>1344</v>
      </c>
      <c r="AA1" s="1" t="s">
        <v>4733</v>
      </c>
      <c r="AB1" s="1" t="s">
        <v>1345</v>
      </c>
      <c r="AC1" s="1" t="s">
        <v>1346</v>
      </c>
      <c r="AD1" s="1" t="s">
        <v>1347</v>
      </c>
      <c r="AE1" s="1" t="s">
        <v>1348</v>
      </c>
      <c r="AF1" s="1" t="s">
        <v>1349</v>
      </c>
      <c r="AG1" s="1" t="s">
        <v>1350</v>
      </c>
      <c r="AH1" s="1" t="s">
        <v>1351</v>
      </c>
      <c r="AI1" s="1" t="s">
        <v>1352</v>
      </c>
      <c r="AJ1" s="1" t="s">
        <v>1353</v>
      </c>
      <c r="AK1" s="1" t="s">
        <v>1354</v>
      </c>
      <c r="AL1" s="1" t="s">
        <v>1355</v>
      </c>
      <c r="AM1" s="1" t="s">
        <v>1356</v>
      </c>
      <c r="AN1" s="1" t="s">
        <v>1357</v>
      </c>
      <c r="AO1" s="1" t="s">
        <v>1358</v>
      </c>
      <c r="AP1" s="1" t="s">
        <v>1359</v>
      </c>
      <c r="AQ1" s="1" t="s">
        <v>4739</v>
      </c>
      <c r="AR1" s="1" t="s">
        <v>4740</v>
      </c>
      <c r="AS1" s="1" t="s">
        <v>4741</v>
      </c>
      <c r="AT1" s="10" t="s">
        <v>4742</v>
      </c>
    </row>
    <row r="2" spans="1:46" x14ac:dyDescent="0.45">
      <c r="A2">
        <v>55438750</v>
      </c>
      <c r="B2" t="s">
        <v>1360</v>
      </c>
      <c r="C2" t="s">
        <v>1361</v>
      </c>
      <c r="I2" t="s">
        <v>1362</v>
      </c>
      <c r="K2" t="s">
        <v>18</v>
      </c>
      <c r="N2" t="s">
        <v>19</v>
      </c>
      <c r="O2" t="s">
        <v>1363</v>
      </c>
      <c r="P2" t="s">
        <v>1364</v>
      </c>
      <c r="V2" t="s">
        <v>21</v>
      </c>
      <c r="Y2" t="s">
        <v>1362</v>
      </c>
      <c r="Z2" t="s">
        <v>467</v>
      </c>
      <c r="AA2" t="str">
        <f>SUBSTITUTE(SUBSTITUTE(SUBSTITUTE(SUBSTITUTE(SUBSTITUTE(SUBSTITUTE(SUBSTITUTE(SUBSTITUTE(SUBSTITUTE(SUBSTITUTE(SUBSTITUTE(SUBSTITUTE(SUBSTITUTE(LOWER(Table13[[#This Row],[Bedrijven]]),".",""),"-","")," bvba",""),"belgië",""),"belgium","")," nv","")," bv",""),"group",""),"groep","")," ", ""),"é","e"),"è","e"),"à","a")</f>
        <v>essent</v>
      </c>
      <c r="AC2" t="s">
        <v>1360</v>
      </c>
      <c r="AE2" t="s">
        <v>1362</v>
      </c>
      <c r="AF2" s="3">
        <v>44711</v>
      </c>
      <c r="AH2" s="3">
        <v>44711</v>
      </c>
      <c r="AI2" s="3">
        <v>44711</v>
      </c>
      <c r="AJ2">
        <v>0</v>
      </c>
      <c r="AQ2" t="str">
        <f>_xlfn.XLOOKUP(Table13[[#This Row],[Voornaam]]&amp;Table13[[#This Row],[Achternaam]]&amp;Table13[[#This Row],[Basisnaam]],Table15[ContactenLookup],Table15[E-mail],"",0,1)</f>
        <v/>
      </c>
      <c r="AR2" t="str">
        <f>_xlfn.XLOOKUP(Table13[[#This Row],[E-mailadres]],Table15[E-mail],Table15[E-mail],"",0)</f>
        <v/>
      </c>
      <c r="AS2" t="str">
        <f>_xlfn.XLOOKUP(Table13[[#This Row],[Telefoon]],Table15[Telefoonnummer],Table15[Naam],"",0)</f>
        <v/>
      </c>
      <c r="AT2" t="str">
        <f>IF(Table13[[#This Row],[Match on name + company]]&lt;&gt;"","Bizzy/Hanne",IF(Table13[[#This Row],[match on Email]]&lt;&gt;"","Bizzy/Hanne",""))</f>
        <v/>
      </c>
    </row>
    <row r="3" spans="1:46" x14ac:dyDescent="0.45">
      <c r="A3">
        <v>56501473</v>
      </c>
      <c r="B3" t="s">
        <v>1360</v>
      </c>
      <c r="C3" t="s">
        <v>1361</v>
      </c>
      <c r="I3" t="s">
        <v>1362</v>
      </c>
      <c r="K3" t="s">
        <v>18</v>
      </c>
      <c r="N3" t="s">
        <v>19</v>
      </c>
      <c r="O3" t="s">
        <v>1363</v>
      </c>
      <c r="P3" t="s">
        <v>1364</v>
      </c>
      <c r="V3" t="s">
        <v>21</v>
      </c>
      <c r="Y3" t="s">
        <v>1362</v>
      </c>
      <c r="Z3" t="s">
        <v>467</v>
      </c>
      <c r="AA3" t="str">
        <f>SUBSTITUTE(SUBSTITUTE(SUBSTITUTE(SUBSTITUTE(SUBSTITUTE(SUBSTITUTE(SUBSTITUTE(SUBSTITUTE(SUBSTITUTE(SUBSTITUTE(SUBSTITUTE(SUBSTITUTE(SUBSTITUTE(LOWER(Table13[[#This Row],[Bedrijven]]),".",""),"-","")," bvba",""),"belgië",""),"belgium","")," nv","")," bv",""),"group",""),"groep","")," ", ""),"é","e"),"è","e"),"à","a")</f>
        <v>essent</v>
      </c>
      <c r="AC3" t="s">
        <v>1360</v>
      </c>
      <c r="AE3" t="s">
        <v>1362</v>
      </c>
      <c r="AF3" s="3">
        <v>44775</v>
      </c>
      <c r="AH3" s="3">
        <v>44775</v>
      </c>
      <c r="AI3" s="3">
        <v>44775</v>
      </c>
      <c r="AJ3">
        <v>0</v>
      </c>
      <c r="AQ3" t="str">
        <f>_xlfn.XLOOKUP(Table13[[#This Row],[Voornaam]]&amp;Table13[[#This Row],[Achternaam]]&amp;Table13[[#This Row],[Basisnaam]],Table15[ContactenLookup],Table15[E-mail],"",0,1)</f>
        <v/>
      </c>
      <c r="AR3" t="str">
        <f>_xlfn.XLOOKUP(Table13[[#This Row],[E-mailadres]],Table15[E-mail],Table15[E-mail],"",0)</f>
        <v/>
      </c>
      <c r="AS3" t="str">
        <f>_xlfn.XLOOKUP(Table13[[#This Row],[Telefoon]],Table15[Telefoonnummer],Table15[Naam],"",0)</f>
        <v/>
      </c>
      <c r="AT3" t="str">
        <f>IF(Table13[[#This Row],[Match on name + company]]&lt;&gt;"","Bizzy/Hanne",IF(Table13[[#This Row],[match on Email]]&lt;&gt;"","Bizzy/Hanne",""))</f>
        <v/>
      </c>
    </row>
    <row r="4" spans="1:46" x14ac:dyDescent="0.45">
      <c r="A4">
        <v>55438781</v>
      </c>
      <c r="B4" t="s">
        <v>1365</v>
      </c>
      <c r="C4" t="s">
        <v>1361</v>
      </c>
      <c r="I4" t="s">
        <v>1362</v>
      </c>
      <c r="K4" t="s">
        <v>18</v>
      </c>
      <c r="N4" t="s">
        <v>19</v>
      </c>
      <c r="O4" t="s">
        <v>1366</v>
      </c>
      <c r="V4" t="s">
        <v>21</v>
      </c>
      <c r="Y4" t="s">
        <v>1362</v>
      </c>
      <c r="Z4" t="s">
        <v>508</v>
      </c>
      <c r="AA4" t="str">
        <f>SUBSTITUTE(SUBSTITUTE(SUBSTITUTE(SUBSTITUTE(SUBSTITUTE(SUBSTITUTE(SUBSTITUTE(SUBSTITUTE(SUBSTITUTE(SUBSTITUTE(SUBSTITUTE(SUBSTITUTE(SUBSTITUTE(LOWER(Table13[[#This Row],[Bedrijven]]),".",""),"-","")," bvba",""),"belgië",""),"belgium","")," nv","")," bv",""),"group",""),"groep","")," ", ""),"é","e"),"è","e"),"à","a")</f>
        <v>fodfinanciën</v>
      </c>
      <c r="AC4" t="s">
        <v>1365</v>
      </c>
      <c r="AE4" t="s">
        <v>1362</v>
      </c>
      <c r="AF4" s="3">
        <v>44711</v>
      </c>
      <c r="AH4" s="3">
        <v>44711</v>
      </c>
      <c r="AI4" s="3">
        <v>44711</v>
      </c>
      <c r="AJ4">
        <v>0</v>
      </c>
      <c r="AQ4" t="str">
        <f>_xlfn.XLOOKUP(Table13[[#This Row],[Voornaam]]&amp;Table13[[#This Row],[Achternaam]]&amp;Table13[[#This Row],[Basisnaam]],Table15[ContactenLookup],Table15[E-mail],"",0,1)</f>
        <v/>
      </c>
      <c r="AR4" t="str">
        <f>_xlfn.XLOOKUP(Table13[[#This Row],[E-mailadres]],Table15[E-mail],Table15[E-mail],"",0)</f>
        <v/>
      </c>
      <c r="AS4" t="str">
        <f>_xlfn.XLOOKUP(Table13[[#This Row],[Telefoon]],Table15[Telefoonnummer],Table15[Naam],"",0)</f>
        <v/>
      </c>
      <c r="AT4" t="str">
        <f>IF(Table13[[#This Row],[Match on name + company]]&lt;&gt;"","Bizzy/Hanne",IF(Table13[[#This Row],[match on Email]]&lt;&gt;"","Bizzy/Hanne",""))</f>
        <v/>
      </c>
    </row>
    <row r="5" spans="1:46" x14ac:dyDescent="0.45">
      <c r="A5">
        <v>56501474</v>
      </c>
      <c r="B5" t="s">
        <v>1365</v>
      </c>
      <c r="C5" t="s">
        <v>1361</v>
      </c>
      <c r="I5" t="s">
        <v>1362</v>
      </c>
      <c r="K5" t="s">
        <v>18</v>
      </c>
      <c r="N5" t="s">
        <v>19</v>
      </c>
      <c r="O5" t="s">
        <v>1366</v>
      </c>
      <c r="V5" t="s">
        <v>21</v>
      </c>
      <c r="Y5" t="s">
        <v>1362</v>
      </c>
      <c r="Z5" t="s">
        <v>508</v>
      </c>
      <c r="AA5" t="str">
        <f>SUBSTITUTE(SUBSTITUTE(SUBSTITUTE(SUBSTITUTE(SUBSTITUTE(SUBSTITUTE(SUBSTITUTE(SUBSTITUTE(SUBSTITUTE(SUBSTITUTE(SUBSTITUTE(SUBSTITUTE(SUBSTITUTE(LOWER(Table13[[#This Row],[Bedrijven]]),".",""),"-","")," bvba",""),"belgië",""),"belgium","")," nv","")," bv",""),"group",""),"groep","")," ", ""),"é","e"),"è","e"),"à","a")</f>
        <v>fodfinanciën</v>
      </c>
      <c r="AC5" t="s">
        <v>1365</v>
      </c>
      <c r="AE5" t="s">
        <v>1362</v>
      </c>
      <c r="AF5" s="3">
        <v>44775</v>
      </c>
      <c r="AH5" s="3">
        <v>44775</v>
      </c>
      <c r="AI5" s="3">
        <v>44775</v>
      </c>
      <c r="AJ5">
        <v>0</v>
      </c>
      <c r="AQ5" t="str">
        <f>_xlfn.XLOOKUP(Table13[[#This Row],[Voornaam]]&amp;Table13[[#This Row],[Achternaam]]&amp;Table13[[#This Row],[Basisnaam]],Table15[ContactenLookup],Table15[E-mail],"",0,1)</f>
        <v/>
      </c>
      <c r="AR5" t="str">
        <f>_xlfn.XLOOKUP(Table13[[#This Row],[E-mailadres]],Table15[E-mail],Table15[E-mail],"",0)</f>
        <v/>
      </c>
      <c r="AS5" t="str">
        <f>_xlfn.XLOOKUP(Table13[[#This Row],[Telefoon]],Table15[Telefoonnummer],Table15[Naam],"",0)</f>
        <v/>
      </c>
      <c r="AT5" t="str">
        <f>IF(Table13[[#This Row],[Match on name + company]]&lt;&gt;"","Bizzy/Hanne",IF(Table13[[#This Row],[match on Email]]&lt;&gt;"","Bizzy/Hanne",""))</f>
        <v/>
      </c>
    </row>
    <row r="6" spans="1:46" x14ac:dyDescent="0.45">
      <c r="A6">
        <v>55438853</v>
      </c>
      <c r="B6" t="s">
        <v>1367</v>
      </c>
      <c r="C6" t="s">
        <v>1368</v>
      </c>
      <c r="I6" t="s">
        <v>1362</v>
      </c>
      <c r="K6" t="s">
        <v>18</v>
      </c>
      <c r="N6" t="s">
        <v>19</v>
      </c>
      <c r="O6" t="s">
        <v>1369</v>
      </c>
      <c r="V6" t="s">
        <v>21</v>
      </c>
      <c r="Y6" t="s">
        <v>1362</v>
      </c>
      <c r="Z6" t="s">
        <v>1370</v>
      </c>
      <c r="AA6" t="str">
        <f>SUBSTITUTE(SUBSTITUTE(SUBSTITUTE(SUBSTITUTE(SUBSTITUTE(SUBSTITUTE(SUBSTITUTE(SUBSTITUTE(SUBSTITUTE(SUBSTITUTE(SUBSTITUTE(SUBSTITUTE(SUBSTITUTE(LOWER(Table13[[#This Row],[Bedrijven]]),".",""),"-","")," bvba",""),"belgië",""),"belgium","")," nv","")," bv",""),"group",""),"groep","")," ", ""),"é","e"),"è","e"),"à","a")</f>
        <v>gitppicompany</v>
      </c>
      <c r="AC6" t="s">
        <v>1371</v>
      </c>
      <c r="AE6" t="s">
        <v>1362</v>
      </c>
      <c r="AF6" s="3">
        <v>44711</v>
      </c>
      <c r="AH6" s="3">
        <v>44711</v>
      </c>
      <c r="AI6" s="3">
        <v>44711</v>
      </c>
      <c r="AJ6">
        <v>0</v>
      </c>
      <c r="AQ6" t="str">
        <f>_xlfn.XLOOKUP(Table13[[#This Row],[Voornaam]]&amp;Table13[[#This Row],[Achternaam]]&amp;Table13[[#This Row],[Basisnaam]],Table15[ContactenLookup],Table15[E-mail],"",0,1)</f>
        <v/>
      </c>
      <c r="AR6" t="str">
        <f>_xlfn.XLOOKUP(Table13[[#This Row],[E-mailadres]],Table15[E-mail],Table15[E-mail],"",0)</f>
        <v/>
      </c>
      <c r="AS6" t="str">
        <f>_xlfn.XLOOKUP(Table13[[#This Row],[Telefoon]],Table15[Telefoonnummer],Table15[Naam],"",0)</f>
        <v/>
      </c>
      <c r="AT6" t="str">
        <f>IF(Table13[[#This Row],[Match on name + company]]&lt;&gt;"","Bizzy/Hanne",IF(Table13[[#This Row],[match on Email]]&lt;&gt;"","Bizzy/Hanne",""))</f>
        <v/>
      </c>
    </row>
    <row r="7" spans="1:46" x14ac:dyDescent="0.45">
      <c r="A7">
        <v>56501535</v>
      </c>
      <c r="B7" t="s">
        <v>1372</v>
      </c>
      <c r="C7" t="s">
        <v>1373</v>
      </c>
      <c r="I7" t="s">
        <v>1362</v>
      </c>
      <c r="K7" t="s">
        <v>18</v>
      </c>
      <c r="N7" t="s">
        <v>19</v>
      </c>
      <c r="O7" t="s">
        <v>1374</v>
      </c>
      <c r="P7" t="s">
        <v>1375</v>
      </c>
      <c r="V7" t="s">
        <v>21</v>
      </c>
      <c r="Y7" t="s">
        <v>1362</v>
      </c>
      <c r="Z7" t="s">
        <v>770</v>
      </c>
      <c r="AA7" t="str">
        <f>SUBSTITUTE(SUBSTITUTE(SUBSTITUTE(SUBSTITUTE(SUBSTITUTE(SUBSTITUTE(SUBSTITUTE(SUBSTITUTE(SUBSTITUTE(SUBSTITUTE(SUBSTITUTE(SUBSTITUTE(SUBSTITUTE(LOWER(Table13[[#This Row],[Bedrijven]]),".",""),"-","")," bvba",""),"belgië",""),"belgium","")," nv","")," bv",""),"group",""),"groep","")," ", ""),"é","e"),"è","e"),"à","a")</f>
        <v>niko</v>
      </c>
      <c r="AE7" t="s">
        <v>1362</v>
      </c>
      <c r="AF7" s="3">
        <v>45544</v>
      </c>
      <c r="AH7" s="3">
        <v>44775</v>
      </c>
      <c r="AI7" s="3">
        <v>44775</v>
      </c>
      <c r="AJ7">
        <v>0</v>
      </c>
      <c r="AQ7" t="str">
        <f>_xlfn.XLOOKUP(Table13[[#This Row],[Voornaam]]&amp;Table13[[#This Row],[Achternaam]]&amp;Table13[[#This Row],[Basisnaam]],Table15[ContactenLookup],Table15[E-mail],"",0,1)</f>
        <v/>
      </c>
      <c r="AR7" t="str">
        <f>_xlfn.XLOOKUP(Table13[[#This Row],[E-mailadres]],Table15[E-mail],Table15[E-mail],"",0)</f>
        <v/>
      </c>
      <c r="AS7" t="str">
        <f>_xlfn.XLOOKUP(Table13[[#This Row],[Telefoon]],Table15[Telefoonnummer],Table15[Naam],"",0)</f>
        <v/>
      </c>
      <c r="AT7" t="str">
        <f>IF(Table13[[#This Row],[Match on name + company]]&lt;&gt;"","Bizzy/Hanne",IF(Table13[[#This Row],[match on Email]]&lt;&gt;"","Bizzy/Hanne",""))</f>
        <v/>
      </c>
    </row>
    <row r="8" spans="1:46" x14ac:dyDescent="0.45">
      <c r="A8">
        <v>55438745</v>
      </c>
      <c r="B8" t="s">
        <v>1376</v>
      </c>
      <c r="C8" t="s">
        <v>1377</v>
      </c>
      <c r="I8" t="s">
        <v>1362</v>
      </c>
      <c r="K8" t="s">
        <v>18</v>
      </c>
      <c r="N8" t="s">
        <v>19</v>
      </c>
      <c r="O8" t="s">
        <v>1378</v>
      </c>
      <c r="P8" t="s">
        <v>1379</v>
      </c>
      <c r="V8" t="s">
        <v>21</v>
      </c>
      <c r="Y8" t="s">
        <v>1362</v>
      </c>
      <c r="Z8" t="s">
        <v>466</v>
      </c>
      <c r="AA8" t="str">
        <f>SUBSTITUTE(SUBSTITUTE(SUBSTITUTE(SUBSTITUTE(SUBSTITUTE(SUBSTITUTE(SUBSTITUTE(SUBSTITUTE(SUBSTITUTE(SUBSTITUTE(SUBSTITUTE(SUBSTITUTE(SUBSTITUTE(LOWER(Table13[[#This Row],[Bedrijven]]),".",""),"-","")," bvba",""),"belgië",""),"belgium","")," nv","")," bv",""),"group",""),"groep","")," ", ""),"é","e"),"è","e"),"à","a")</f>
        <v>eriks</v>
      </c>
      <c r="AC8" t="s">
        <v>1380</v>
      </c>
      <c r="AE8" t="s">
        <v>1362</v>
      </c>
      <c r="AF8" s="3">
        <v>44711</v>
      </c>
      <c r="AH8" s="3">
        <v>44711</v>
      </c>
      <c r="AI8" s="3">
        <v>44775</v>
      </c>
      <c r="AJ8">
        <v>0</v>
      </c>
      <c r="AQ8" t="str">
        <f>_xlfn.XLOOKUP(Table13[[#This Row],[Voornaam]]&amp;Table13[[#This Row],[Achternaam]]&amp;Table13[[#This Row],[Basisnaam]],Table15[ContactenLookup],Table15[E-mail],"",0,1)</f>
        <v/>
      </c>
      <c r="AR8" t="str">
        <f>_xlfn.XLOOKUP(Table13[[#This Row],[E-mailadres]],Table15[E-mail],Table15[E-mail],"",0)</f>
        <v/>
      </c>
      <c r="AS8" t="str">
        <f>_xlfn.XLOOKUP(Table13[[#This Row],[Telefoon]],Table15[Telefoonnummer],Table15[Naam],"",0)</f>
        <v/>
      </c>
      <c r="AT8" t="str">
        <f>IF(Table13[[#This Row],[Match on name + company]]&lt;&gt;"","Bizzy/Hanne",IF(Table13[[#This Row],[match on Email]]&lt;&gt;"","Bizzy/Hanne",""))</f>
        <v/>
      </c>
    </row>
    <row r="9" spans="1:46" ht="42.75" x14ac:dyDescent="0.45">
      <c r="A9">
        <v>69351292</v>
      </c>
      <c r="B9" t="s">
        <v>1381</v>
      </c>
      <c r="C9" t="s">
        <v>1377</v>
      </c>
      <c r="H9" s="4" t="s">
        <v>1382</v>
      </c>
      <c r="I9" t="s">
        <v>1362</v>
      </c>
      <c r="K9" t="s">
        <v>18</v>
      </c>
      <c r="N9" t="s">
        <v>19</v>
      </c>
      <c r="O9" t="s">
        <v>1383</v>
      </c>
      <c r="V9" t="s">
        <v>21</v>
      </c>
      <c r="Y9" t="s">
        <v>1362</v>
      </c>
      <c r="Z9" t="s">
        <v>261</v>
      </c>
      <c r="AA9" t="str">
        <f>SUBSTITUTE(SUBSTITUTE(SUBSTITUTE(SUBSTITUTE(SUBSTITUTE(SUBSTITUTE(SUBSTITUTE(SUBSTITUTE(SUBSTITUTE(SUBSTITUTE(SUBSTITUTE(SUBSTITUTE(SUBSTITUTE(LOWER(Table13[[#This Row],[Bedrijven]]),".",""),"-","")," bvba",""),"belgië",""),"belgium","")," nv","")," bv",""),"group",""),"groep","")," ", ""),"é","e"),"è","e"),"à","a")</f>
        <v>bvmutec</v>
      </c>
      <c r="AC9" t="s">
        <v>1384</v>
      </c>
      <c r="AE9" t="s">
        <v>21</v>
      </c>
      <c r="AF9" s="3">
        <v>45448</v>
      </c>
      <c r="AH9" s="3">
        <v>45448</v>
      </c>
      <c r="AI9" s="3">
        <v>45448</v>
      </c>
      <c r="AJ9">
        <v>0</v>
      </c>
      <c r="AQ9" t="str">
        <f>_xlfn.XLOOKUP(Table13[[#This Row],[Voornaam]]&amp;Table13[[#This Row],[Achternaam]]&amp;Table13[[#This Row],[Basisnaam]],Table15[ContactenLookup],Table15[E-mail],"",0,1)</f>
        <v/>
      </c>
      <c r="AR9" t="str">
        <f>_xlfn.XLOOKUP(Table13[[#This Row],[E-mailadres]],Table15[E-mail],Table15[E-mail],"",0)</f>
        <v/>
      </c>
      <c r="AS9" t="str">
        <f>_xlfn.XLOOKUP(Table13[[#This Row],[Telefoon]],Table15[Telefoonnummer],Table15[Naam],"",0)</f>
        <v/>
      </c>
      <c r="AT9" t="str">
        <f>IF(Table13[[#This Row],[Match on name + company]]&lt;&gt;"","Bizzy/Hanne",IF(Table13[[#This Row],[match on Email]]&lt;&gt;"","Bizzy/Hanne",""))</f>
        <v/>
      </c>
    </row>
    <row r="10" spans="1:46" ht="42.75" x14ac:dyDescent="0.45">
      <c r="A10">
        <v>59352163</v>
      </c>
      <c r="B10" t="s">
        <v>1385</v>
      </c>
      <c r="C10" t="s">
        <v>1386</v>
      </c>
      <c r="H10" s="4" t="s">
        <v>1387</v>
      </c>
      <c r="I10" t="s">
        <v>1362</v>
      </c>
      <c r="K10" t="s">
        <v>18</v>
      </c>
      <c r="N10" t="s">
        <v>19</v>
      </c>
      <c r="O10" t="s">
        <v>1388</v>
      </c>
      <c r="Q10" t="s">
        <v>1389</v>
      </c>
      <c r="V10" t="s">
        <v>21</v>
      </c>
      <c r="Y10" t="s">
        <v>1362</v>
      </c>
      <c r="Z10" t="s">
        <v>483</v>
      </c>
      <c r="AA10" t="str">
        <f>SUBSTITUTE(SUBSTITUTE(SUBSTITUTE(SUBSTITUTE(SUBSTITUTE(SUBSTITUTE(SUBSTITUTE(SUBSTITUTE(SUBSTITUTE(SUBSTITUTE(SUBSTITUTE(SUBSTITUTE(SUBSTITUTE(LOWER(Table13[[#This Row],[Bedrijven]]),".",""),"-","")," bvba",""),"belgië",""),"belgium","")," nv","")," bv",""),"group",""),"groep","")," ", ""),"é","e"),"è","e"),"à","a")</f>
        <v>facq</v>
      </c>
      <c r="AB10" t="s">
        <v>1390</v>
      </c>
      <c r="AC10" t="s">
        <v>1391</v>
      </c>
      <c r="AE10" t="s">
        <v>1362</v>
      </c>
      <c r="AF10" s="3">
        <v>44914</v>
      </c>
      <c r="AH10" s="3">
        <v>44914</v>
      </c>
      <c r="AI10" s="3">
        <v>44914</v>
      </c>
      <c r="AJ10">
        <v>0</v>
      </c>
      <c r="AQ10" t="str">
        <f>_xlfn.XLOOKUP(Table13[[#This Row],[Voornaam]]&amp;Table13[[#This Row],[Achternaam]]&amp;Table13[[#This Row],[Basisnaam]],Table15[ContactenLookup],Table15[E-mail],"",0,1)</f>
        <v/>
      </c>
      <c r="AR10" t="str">
        <f>_xlfn.XLOOKUP(Table13[[#This Row],[E-mailadres]],Table15[E-mail],Table15[E-mail],"",0)</f>
        <v/>
      </c>
      <c r="AS10" t="str">
        <f>_xlfn.XLOOKUP(Table13[[#This Row],[Telefoon]],Table15[Telefoonnummer],Table15[Naam],"",0)</f>
        <v/>
      </c>
      <c r="AT10" t="str">
        <f>IF(Table13[[#This Row],[Match on name + company]]&lt;&gt;"","Bizzy/Hanne",IF(Table13[[#This Row],[match on Email]]&lt;&gt;"","Bizzy/Hanne",""))</f>
        <v/>
      </c>
    </row>
    <row r="11" spans="1:46" x14ac:dyDescent="0.45">
      <c r="A11">
        <v>55438814</v>
      </c>
      <c r="B11" t="s">
        <v>1392</v>
      </c>
      <c r="C11" t="s">
        <v>1393</v>
      </c>
      <c r="I11" t="s">
        <v>1362</v>
      </c>
      <c r="K11" t="s">
        <v>18</v>
      </c>
      <c r="N11" t="s">
        <v>19</v>
      </c>
      <c r="O11" t="s">
        <v>1394</v>
      </c>
      <c r="P11" t="s">
        <v>1395</v>
      </c>
      <c r="V11" t="s">
        <v>21</v>
      </c>
      <c r="Y11" t="s">
        <v>1362</v>
      </c>
      <c r="Z11" t="s">
        <v>525</v>
      </c>
      <c r="AA11" t="str">
        <f>SUBSTITUTE(SUBSTITUTE(SUBSTITUTE(SUBSTITUTE(SUBSTITUTE(SUBSTITUTE(SUBSTITUTE(SUBSTITUTE(SUBSTITUTE(SUBSTITUTE(SUBSTITUTE(SUBSTITUTE(SUBSTITUTE(LOWER(Table13[[#This Row],[Bedrijven]]),".",""),"-","")," bvba",""),"belgië",""),"belgium","")," nv","")," bv",""),"group",""),"groep","")," ", ""),"é","e"),"è","e"),"à","a")</f>
        <v>gemeentebrasschaat</v>
      </c>
      <c r="AC11" t="s">
        <v>1396</v>
      </c>
      <c r="AE11" t="s">
        <v>1362</v>
      </c>
      <c r="AF11" s="3">
        <v>44711</v>
      </c>
      <c r="AH11" s="3">
        <v>44711</v>
      </c>
      <c r="AI11" s="3">
        <v>44775</v>
      </c>
      <c r="AJ11">
        <v>0</v>
      </c>
      <c r="AQ11" t="str">
        <f>_xlfn.XLOOKUP(Table13[[#This Row],[Voornaam]]&amp;Table13[[#This Row],[Achternaam]]&amp;Table13[[#This Row],[Basisnaam]],Table15[ContactenLookup],Table15[E-mail],"",0,1)</f>
        <v/>
      </c>
      <c r="AR11" t="str">
        <f>_xlfn.XLOOKUP(Table13[[#This Row],[E-mailadres]],Table15[E-mail],Table15[E-mail],"",0)</f>
        <v/>
      </c>
      <c r="AS11" t="str">
        <f>_xlfn.XLOOKUP(Table13[[#This Row],[Telefoon]],Table15[Telefoonnummer],Table15[Naam],"",0)</f>
        <v/>
      </c>
      <c r="AT11" t="str">
        <f>IF(Table13[[#This Row],[Match on name + company]]&lt;&gt;"","Bizzy/Hanne",IF(Table13[[#This Row],[match on Email]]&lt;&gt;"","Bizzy/Hanne",""))</f>
        <v/>
      </c>
    </row>
    <row r="12" spans="1:46" x14ac:dyDescent="0.45">
      <c r="A12">
        <v>55438700</v>
      </c>
      <c r="B12" t="s">
        <v>1397</v>
      </c>
      <c r="C12" t="s">
        <v>1398</v>
      </c>
      <c r="I12" t="s">
        <v>1362</v>
      </c>
      <c r="K12" t="s">
        <v>18</v>
      </c>
      <c r="N12" t="s">
        <v>19</v>
      </c>
      <c r="O12" t="s">
        <v>1399</v>
      </c>
      <c r="P12" t="s">
        <v>1400</v>
      </c>
      <c r="V12" t="s">
        <v>21</v>
      </c>
      <c r="Y12" t="s">
        <v>1362</v>
      </c>
      <c r="Z12" t="s">
        <v>437</v>
      </c>
      <c r="AA12" t="str">
        <f>SUBSTITUTE(SUBSTITUTE(SUBSTITUTE(SUBSTITUTE(SUBSTITUTE(SUBSTITUTE(SUBSTITUTE(SUBSTITUTE(SUBSTITUTE(SUBSTITUTE(SUBSTITUTE(SUBSTITUTE(SUBSTITUTE(LOWER(Table13[[#This Row],[Bedrijven]]),".",""),"-","")," bvba",""),"belgië",""),"belgium","")," nv","")," bv",""),"group",""),"groep","")," ", ""),"é","e"),"è","e"),"à","a")</f>
        <v>edfluminus</v>
      </c>
      <c r="AC12" t="s">
        <v>1401</v>
      </c>
      <c r="AE12" t="s">
        <v>1362</v>
      </c>
      <c r="AF12" s="3">
        <v>44711</v>
      </c>
      <c r="AH12" s="3">
        <v>44711</v>
      </c>
      <c r="AI12" s="3">
        <v>44775</v>
      </c>
      <c r="AJ12">
        <v>0</v>
      </c>
      <c r="AQ12" t="str">
        <f>_xlfn.XLOOKUP(Table13[[#This Row],[Voornaam]]&amp;Table13[[#This Row],[Achternaam]]&amp;Table13[[#This Row],[Basisnaam]],Table15[ContactenLookup],Table15[E-mail],"",0,1)</f>
        <v/>
      </c>
      <c r="AR12" t="str">
        <f>_xlfn.XLOOKUP(Table13[[#This Row],[E-mailadres]],Table15[E-mail],Table15[E-mail],"",0)</f>
        <v/>
      </c>
      <c r="AS12" t="str">
        <f>_xlfn.XLOOKUP(Table13[[#This Row],[Telefoon]],Table15[Telefoonnummer],Table15[Naam],"",0)</f>
        <v/>
      </c>
      <c r="AT12" t="str">
        <f>IF(Table13[[#This Row],[Match on name + company]]&lt;&gt;"","Bizzy/Hanne",IF(Table13[[#This Row],[match on Email]]&lt;&gt;"","Bizzy/Hanne",""))</f>
        <v/>
      </c>
    </row>
    <row r="13" spans="1:46" x14ac:dyDescent="0.45">
      <c r="A13">
        <v>55438694</v>
      </c>
      <c r="B13" t="s">
        <v>1402</v>
      </c>
      <c r="C13" t="s">
        <v>1403</v>
      </c>
      <c r="I13" t="s">
        <v>1362</v>
      </c>
      <c r="K13" t="s">
        <v>18</v>
      </c>
      <c r="N13" t="s">
        <v>19</v>
      </c>
      <c r="O13" t="s">
        <v>1404</v>
      </c>
      <c r="P13" t="s">
        <v>1405</v>
      </c>
      <c r="V13" t="s">
        <v>21</v>
      </c>
      <c r="Y13" t="s">
        <v>1362</v>
      </c>
      <c r="Z13" t="s">
        <v>385</v>
      </c>
      <c r="AA13" t="str">
        <f>SUBSTITUTE(SUBSTITUTE(SUBSTITUTE(SUBSTITUTE(SUBSTITUTE(SUBSTITUTE(SUBSTITUTE(SUBSTITUTE(SUBSTITUTE(SUBSTITUTE(SUBSTITUTE(SUBSTITUTE(SUBSTITUTE(LOWER(Table13[[#This Row],[Bedrijven]]),".",""),"-","")," bvba",""),"belgië",""),"belgium","")," nv","")," bv",""),"group",""),"groep","")," ", ""),"é","e"),"è","e"),"à","a")</f>
        <v>covestro</v>
      </c>
      <c r="AC13" t="s">
        <v>1406</v>
      </c>
      <c r="AE13" t="s">
        <v>1362</v>
      </c>
      <c r="AF13" s="3">
        <v>44711</v>
      </c>
      <c r="AH13" s="3">
        <v>44711</v>
      </c>
      <c r="AI13" s="3">
        <v>44775</v>
      </c>
      <c r="AJ13">
        <v>0</v>
      </c>
      <c r="AQ13" t="str">
        <f>_xlfn.XLOOKUP(Table13[[#This Row],[Voornaam]]&amp;Table13[[#This Row],[Achternaam]]&amp;Table13[[#This Row],[Basisnaam]],Table15[ContactenLookup],Table15[E-mail],"",0,1)</f>
        <v>greet.aerts@bayer.com</v>
      </c>
      <c r="AR13" t="str">
        <f>_xlfn.XLOOKUP(Table13[[#This Row],[E-mailadres]],Table15[E-mail],Table15[E-mail],"",0)</f>
        <v/>
      </c>
      <c r="AS13" t="str">
        <f>_xlfn.XLOOKUP(Table13[[#This Row],[Telefoon]],Table15[Telefoonnummer],Table15[Naam],"",0)</f>
        <v/>
      </c>
      <c r="AT13" t="str">
        <f>IF(Table13[[#This Row],[Match on name + company]]&lt;&gt;"","Bizzy/Hanne",IF(Table13[[#This Row],[match on Email]]&lt;&gt;"","Bizzy/Hanne",""))</f>
        <v>Bizzy/Hanne</v>
      </c>
    </row>
    <row r="14" spans="1:46" x14ac:dyDescent="0.45">
      <c r="A14">
        <v>55438722</v>
      </c>
      <c r="B14" t="s">
        <v>1407</v>
      </c>
      <c r="C14" t="s">
        <v>1408</v>
      </c>
      <c r="I14" t="s">
        <v>1362</v>
      </c>
      <c r="K14" t="s">
        <v>18</v>
      </c>
      <c r="N14" t="s">
        <v>19</v>
      </c>
      <c r="O14" t="s">
        <v>1409</v>
      </c>
      <c r="P14" t="s">
        <v>1410</v>
      </c>
      <c r="V14" t="s">
        <v>21</v>
      </c>
      <c r="Y14" t="s">
        <v>1362</v>
      </c>
      <c r="Z14" t="s">
        <v>443</v>
      </c>
      <c r="AA14" t="str">
        <f>SUBSTITUTE(SUBSTITUTE(SUBSTITUTE(SUBSTITUTE(SUBSTITUTE(SUBSTITUTE(SUBSTITUTE(SUBSTITUTE(SUBSTITUTE(SUBSTITUTE(SUBSTITUTE(SUBSTITUTE(SUBSTITUTE(LOWER(Table13[[#This Row],[Bedrijven]]),".",""),"-","")," bvba",""),"belgië",""),"belgium","")," nv","")," bv",""),"group",""),"groep","")," ", ""),"é","e"),"è","e"),"à","a")</f>
        <v>enabel</v>
      </c>
      <c r="AC14" t="s">
        <v>1411</v>
      </c>
      <c r="AE14" t="s">
        <v>1362</v>
      </c>
      <c r="AF14" s="3">
        <v>44711</v>
      </c>
      <c r="AH14" s="3">
        <v>44711</v>
      </c>
      <c r="AI14" s="3">
        <v>44775</v>
      </c>
      <c r="AJ14">
        <v>0</v>
      </c>
      <c r="AQ14" t="str">
        <f>_xlfn.XLOOKUP(Table13[[#This Row],[Voornaam]]&amp;Table13[[#This Row],[Achternaam]]&amp;Table13[[#This Row],[Basisnaam]],Table15[ContactenLookup],Table15[E-mail],"",0,1)</f>
        <v/>
      </c>
      <c r="AR14" t="str">
        <f>_xlfn.XLOOKUP(Table13[[#This Row],[E-mailadres]],Table15[E-mail],Table15[E-mail],"",0)</f>
        <v/>
      </c>
      <c r="AS14" t="str">
        <f>_xlfn.XLOOKUP(Table13[[#This Row],[Telefoon]],Table15[Telefoonnummer],Table15[Naam],"",0)</f>
        <v/>
      </c>
      <c r="AT14" t="str">
        <f>IF(Table13[[#This Row],[Match on name + company]]&lt;&gt;"","Bizzy/Hanne",IF(Table13[[#This Row],[match on Email]]&lt;&gt;"","Bizzy/Hanne",""))</f>
        <v/>
      </c>
    </row>
    <row r="15" spans="1:46" x14ac:dyDescent="0.45">
      <c r="A15">
        <v>55438710</v>
      </c>
      <c r="B15" t="s">
        <v>1412</v>
      </c>
      <c r="C15" t="s">
        <v>1413</v>
      </c>
      <c r="I15" t="s">
        <v>1362</v>
      </c>
      <c r="K15" t="s">
        <v>18</v>
      </c>
      <c r="N15" t="s">
        <v>19</v>
      </c>
      <c r="O15" t="s">
        <v>1414</v>
      </c>
      <c r="P15" t="s">
        <v>1415</v>
      </c>
      <c r="V15" t="s">
        <v>21</v>
      </c>
      <c r="Y15" t="s">
        <v>1362</v>
      </c>
      <c r="Z15" t="s">
        <v>421</v>
      </c>
      <c r="AA15" t="str">
        <f>SUBSTITUTE(SUBSTITUTE(SUBSTITUTE(SUBSTITUTE(SUBSTITUTE(SUBSTITUTE(SUBSTITUTE(SUBSTITUTE(SUBSTITUTE(SUBSTITUTE(SUBSTITUTE(SUBSTITUTE(SUBSTITUTE(LOWER(Table13[[#This Row],[Bedrijven]]),".",""),"-","")," bvba",""),"belgië",""),"belgium","")," nv","")," bv",""),"group",""),"groep","")," ", ""),"é","e"),"è","e"),"à","a")</f>
        <v>dematic(egemin)</v>
      </c>
      <c r="AC15" t="s">
        <v>1416</v>
      </c>
      <c r="AE15" t="s">
        <v>1362</v>
      </c>
      <c r="AF15" s="3">
        <v>44711</v>
      </c>
      <c r="AH15" s="3">
        <v>44711</v>
      </c>
      <c r="AI15" s="3">
        <v>44775</v>
      </c>
      <c r="AJ15">
        <v>0</v>
      </c>
      <c r="AQ15" t="str">
        <f>_xlfn.XLOOKUP(Table13[[#This Row],[Voornaam]]&amp;Table13[[#This Row],[Achternaam]]&amp;Table13[[#This Row],[Basisnaam]],Table15[ContactenLookup],Table15[E-mail],"",0,1)</f>
        <v/>
      </c>
      <c r="AR15" t="str">
        <f>_xlfn.XLOOKUP(Table13[[#This Row],[E-mailadres]],Table15[E-mail],Table15[E-mail],"",0)</f>
        <v/>
      </c>
      <c r="AS15" t="str">
        <f>_xlfn.XLOOKUP(Table13[[#This Row],[Telefoon]],Table15[Telefoonnummer],Table15[Naam],"",0)</f>
        <v/>
      </c>
      <c r="AT15" t="str">
        <f>IF(Table13[[#This Row],[Match on name + company]]&lt;&gt;"","Bizzy/Hanne",IF(Table13[[#This Row],[match on Email]]&lt;&gt;"","Bizzy/Hanne",""))</f>
        <v/>
      </c>
    </row>
    <row r="16" spans="1:46" ht="42.75" x14ac:dyDescent="0.45">
      <c r="A16">
        <v>58464643</v>
      </c>
      <c r="B16" t="s">
        <v>1417</v>
      </c>
      <c r="C16" t="s">
        <v>1418</v>
      </c>
      <c r="H16" s="4" t="s">
        <v>1419</v>
      </c>
      <c r="I16" t="s">
        <v>1362</v>
      </c>
      <c r="K16" t="s">
        <v>18</v>
      </c>
      <c r="N16" t="s">
        <v>19</v>
      </c>
      <c r="O16" t="s">
        <v>1420</v>
      </c>
      <c r="V16" t="s">
        <v>21</v>
      </c>
      <c r="Y16" t="s">
        <v>1362</v>
      </c>
      <c r="Z16" t="s">
        <v>710</v>
      </c>
      <c r="AA16" t="str">
        <f>SUBSTITUTE(SUBSTITUTE(SUBSTITUTE(SUBSTITUTE(SUBSTITUTE(SUBSTITUTE(SUBSTITUTE(SUBSTITUTE(SUBSTITUTE(SUBSTITUTE(SUBSTITUTE(SUBSTITUTE(SUBSTITUTE(LOWER(Table13[[#This Row],[Bedrijven]]),".",""),"-","")," bvba",""),"belgië",""),"belgium","")," nv","")," bv",""),"group",""),"groep","")," ", ""),"é","e"),"è","e"),"à","a")</f>
        <v>leaseplan</v>
      </c>
      <c r="AB16" t="s">
        <v>1390</v>
      </c>
      <c r="AC16" t="s">
        <v>1421</v>
      </c>
      <c r="AE16" t="s">
        <v>21</v>
      </c>
      <c r="AF16" s="3">
        <v>44886</v>
      </c>
      <c r="AH16" s="3">
        <v>44886</v>
      </c>
      <c r="AI16" s="3">
        <v>44886</v>
      </c>
      <c r="AJ16">
        <v>0</v>
      </c>
      <c r="AQ16" t="str">
        <f>_xlfn.XLOOKUP(Table13[[#This Row],[Voornaam]]&amp;Table13[[#This Row],[Achternaam]]&amp;Table13[[#This Row],[Basisnaam]],Table15[ContactenLookup],Table15[E-mail],"",0,1)</f>
        <v/>
      </c>
      <c r="AR16" t="str">
        <f>_xlfn.XLOOKUP(Table13[[#This Row],[E-mailadres]],Table15[E-mail],Table15[E-mail],"",0)</f>
        <v/>
      </c>
      <c r="AS16" t="str">
        <f>_xlfn.XLOOKUP(Table13[[#This Row],[Telefoon]],Table15[Telefoonnummer],Table15[Naam],"",0)</f>
        <v/>
      </c>
      <c r="AT16" t="str">
        <f>IF(Table13[[#This Row],[Match on name + company]]&lt;&gt;"","Bizzy/Hanne",IF(Table13[[#This Row],[match on Email]]&lt;&gt;"","Bizzy/Hanne",""))</f>
        <v/>
      </c>
    </row>
    <row r="17" spans="1:46" ht="42.75" x14ac:dyDescent="0.45">
      <c r="A17">
        <v>69025238</v>
      </c>
      <c r="B17" t="s">
        <v>1422</v>
      </c>
      <c r="C17" t="s">
        <v>1423</v>
      </c>
      <c r="H17" s="4" t="s">
        <v>1424</v>
      </c>
      <c r="I17" t="s">
        <v>1362</v>
      </c>
      <c r="K17" t="s">
        <v>18</v>
      </c>
      <c r="N17" t="s">
        <v>19</v>
      </c>
      <c r="O17" t="s">
        <v>128</v>
      </c>
      <c r="V17" t="s">
        <v>21</v>
      </c>
      <c r="Y17" t="s">
        <v>1362</v>
      </c>
      <c r="Z17" t="s">
        <v>124</v>
      </c>
      <c r="AA17" t="str">
        <f>SUBSTITUTE(SUBSTITUTE(SUBSTITUTE(SUBSTITUTE(SUBSTITUTE(SUBSTITUTE(SUBSTITUTE(SUBSTITUTE(SUBSTITUTE(SUBSTITUTE(SUBSTITUTE(SUBSTITUTE(SUBSTITUTE(LOWER(Table13[[#This Row],[Bedrijven]]),".",""),"-","")," bvba",""),"belgië",""),"belgium","")," nv","")," bv",""),"group",""),"groep","")," ", ""),"é","e"),"è","e"),"à","a")</f>
        <v>asblembuild</v>
      </c>
      <c r="AB17" t="s">
        <v>1390</v>
      </c>
      <c r="AC17" t="s">
        <v>1380</v>
      </c>
      <c r="AE17" t="s">
        <v>1362</v>
      </c>
      <c r="AF17" s="3">
        <v>45428</v>
      </c>
      <c r="AH17" s="3">
        <v>45428</v>
      </c>
      <c r="AI17" s="3">
        <v>45428</v>
      </c>
      <c r="AJ17">
        <v>0</v>
      </c>
      <c r="AQ17" t="str">
        <f>_xlfn.XLOOKUP(Table13[[#This Row],[Voornaam]]&amp;Table13[[#This Row],[Achternaam]]&amp;Table13[[#This Row],[Basisnaam]],Table15[ContactenLookup],Table15[E-mail],"",0,1)</f>
        <v/>
      </c>
      <c r="AR17" t="str">
        <f>_xlfn.XLOOKUP(Table13[[#This Row],[E-mailadres]],Table15[E-mail],Table15[E-mail],"",0)</f>
        <v/>
      </c>
      <c r="AS17" t="str">
        <f>_xlfn.XLOOKUP(Table13[[#This Row],[Telefoon]],Table15[Telefoonnummer],Table15[Naam],"",0)</f>
        <v/>
      </c>
      <c r="AT17" t="str">
        <f>IF(Table13[[#This Row],[Match on name + company]]&lt;&gt;"","Bizzy/Hanne",IF(Table13[[#This Row],[match on Email]]&lt;&gt;"","Bizzy/Hanne",""))</f>
        <v/>
      </c>
    </row>
    <row r="18" spans="1:46" ht="42.75" x14ac:dyDescent="0.45">
      <c r="A18">
        <v>68532281</v>
      </c>
      <c r="B18" t="s">
        <v>1425</v>
      </c>
      <c r="C18" t="s">
        <v>1426</v>
      </c>
      <c r="H18" s="4" t="s">
        <v>1427</v>
      </c>
      <c r="I18" t="s">
        <v>1362</v>
      </c>
      <c r="K18" t="s">
        <v>18</v>
      </c>
      <c r="M18" t="s">
        <v>1428</v>
      </c>
      <c r="N18" t="s">
        <v>19</v>
      </c>
      <c r="O18" t="s">
        <v>1429</v>
      </c>
      <c r="Q18" t="s">
        <v>1430</v>
      </c>
      <c r="V18" t="s">
        <v>21</v>
      </c>
      <c r="X18" t="s">
        <v>1431</v>
      </c>
      <c r="Y18" t="s">
        <v>1362</v>
      </c>
      <c r="Z18" t="s">
        <v>1105</v>
      </c>
      <c r="AA18" t="str">
        <f>SUBSTITUTE(SUBSTITUTE(SUBSTITUTE(SUBSTITUTE(SUBSTITUTE(SUBSTITUTE(SUBSTITUTE(SUBSTITUTE(SUBSTITUTE(SUBSTITUTE(SUBSTITUTE(SUBSTITUTE(SUBSTITUTE(LOWER(Table13[[#This Row],[Bedrijven]]),".",""),"-","")," bvba",""),"belgië",""),"belgium","")," nv","")," bv",""),"group",""),"groep","")," ", ""),"é","e"),"è","e"),"à","a")</f>
        <v>sdworx</v>
      </c>
      <c r="AB18" t="s">
        <v>1390</v>
      </c>
      <c r="AE18" t="s">
        <v>1362</v>
      </c>
      <c r="AF18" s="3">
        <v>45398</v>
      </c>
      <c r="AH18" s="3">
        <v>45398</v>
      </c>
      <c r="AI18" s="3">
        <v>45398</v>
      </c>
      <c r="AJ18">
        <v>0</v>
      </c>
      <c r="AQ18" t="str">
        <f>_xlfn.XLOOKUP(Table13[[#This Row],[Voornaam]]&amp;Table13[[#This Row],[Achternaam]]&amp;Table13[[#This Row],[Basisnaam]],Table15[ContactenLookup],Table15[E-mail],"",0,1)</f>
        <v/>
      </c>
      <c r="AR18" t="str">
        <f>_xlfn.XLOOKUP(Table13[[#This Row],[E-mailadres]],Table15[E-mail],Table15[E-mail],"",0)</f>
        <v/>
      </c>
      <c r="AS18" t="str">
        <f>_xlfn.XLOOKUP(Table13[[#This Row],[Telefoon]],Table15[Telefoonnummer],Table15[Naam],"",0)</f>
        <v/>
      </c>
      <c r="AT18" t="str">
        <f>IF(Table13[[#This Row],[Match on name + company]]&lt;&gt;"","Bizzy/Hanne",IF(Table13[[#This Row],[match on Email]]&lt;&gt;"","Bizzy/Hanne",""))</f>
        <v/>
      </c>
    </row>
    <row r="19" spans="1:46" ht="42.75" x14ac:dyDescent="0.45">
      <c r="A19">
        <v>64665464</v>
      </c>
      <c r="B19" t="s">
        <v>1432</v>
      </c>
      <c r="C19" t="s">
        <v>1433</v>
      </c>
      <c r="H19" s="4" t="s">
        <v>1434</v>
      </c>
      <c r="I19" t="s">
        <v>1362</v>
      </c>
      <c r="K19" t="s">
        <v>18</v>
      </c>
      <c r="N19" t="s">
        <v>19</v>
      </c>
      <c r="V19" t="s">
        <v>21</v>
      </c>
      <c r="Y19" t="s">
        <v>1362</v>
      </c>
      <c r="Z19" t="s">
        <v>786</v>
      </c>
      <c r="AA19" t="str">
        <f>SUBSTITUTE(SUBSTITUTE(SUBSTITUTE(SUBSTITUTE(SUBSTITUTE(SUBSTITUTE(SUBSTITUTE(SUBSTITUTE(SUBSTITUTE(SUBSTITUTE(SUBSTITUTE(SUBSTITUTE(SUBSTITUTE(LOWER(Table13[[#This Row],[Bedrijven]]),".",""),"-","")," bvba",""),"belgië",""),"belgium","")," nv","")," bv",""),"group",""),"groep","")," ", ""),"é","e"),"è","e"),"à","a")</f>
        <v>nvbakker&amp;partners</v>
      </c>
      <c r="AE19" t="s">
        <v>1362</v>
      </c>
      <c r="AF19" s="3">
        <v>45169</v>
      </c>
      <c r="AH19" s="3">
        <v>45169</v>
      </c>
      <c r="AI19" s="3">
        <v>45169</v>
      </c>
      <c r="AJ19">
        <v>0</v>
      </c>
      <c r="AQ19" t="str">
        <f>_xlfn.XLOOKUP(Table13[[#This Row],[Voornaam]]&amp;Table13[[#This Row],[Achternaam]]&amp;Table13[[#This Row],[Basisnaam]],Table15[ContactenLookup],Table15[E-mail],"",0,1)</f>
        <v/>
      </c>
      <c r="AR19" t="str">
        <f>_xlfn.XLOOKUP(Table13[[#This Row],[E-mailadres]],Table15[E-mail],Table15[E-mail],"",0)</f>
        <v/>
      </c>
      <c r="AS19" t="str">
        <f>_xlfn.XLOOKUP(Table13[[#This Row],[Telefoon]],Table15[Telefoonnummer],Table15[Naam],"",0)</f>
        <v/>
      </c>
      <c r="AT19" t="str">
        <f>IF(Table13[[#This Row],[Match on name + company]]&lt;&gt;"","Bizzy/Hanne",IF(Table13[[#This Row],[match on Email]]&lt;&gt;"","Bizzy/Hanne",""))</f>
        <v/>
      </c>
    </row>
    <row r="20" spans="1:46" ht="42.75" x14ac:dyDescent="0.45">
      <c r="A20">
        <v>55438803</v>
      </c>
      <c r="B20" t="s">
        <v>1435</v>
      </c>
      <c r="C20" t="s">
        <v>1436</v>
      </c>
      <c r="H20" s="4" t="s">
        <v>1437</v>
      </c>
      <c r="I20" t="s">
        <v>1362</v>
      </c>
      <c r="K20" t="s">
        <v>18</v>
      </c>
      <c r="N20" t="s">
        <v>19</v>
      </c>
      <c r="O20" t="s">
        <v>1438</v>
      </c>
      <c r="P20" t="s">
        <v>1439</v>
      </c>
      <c r="V20" t="s">
        <v>21</v>
      </c>
      <c r="Y20" t="s">
        <v>1362</v>
      </c>
      <c r="Z20" t="s">
        <v>517</v>
      </c>
      <c r="AA20" t="str">
        <f>SUBSTITUTE(SUBSTITUTE(SUBSTITUTE(SUBSTITUTE(SUBSTITUTE(SUBSTITUTE(SUBSTITUTE(SUBSTITUTE(SUBSTITUTE(SUBSTITUTE(SUBSTITUTE(SUBSTITUTE(SUBSTITUTE(LOWER(Table13[[#This Row],[Bedrijven]]),".",""),"-","")," bvba",""),"belgië",""),"belgium","")," nv","")," bv",""),"group",""),"groep","")," ", ""),"é","e"),"è","e"),"à","a")</f>
        <v>gea</v>
      </c>
      <c r="AC20" t="s">
        <v>1440</v>
      </c>
      <c r="AE20" t="s">
        <v>1362</v>
      </c>
      <c r="AF20" s="3">
        <v>44711</v>
      </c>
      <c r="AH20" s="3">
        <v>44711</v>
      </c>
      <c r="AI20" s="3">
        <v>44775</v>
      </c>
      <c r="AJ20">
        <v>0</v>
      </c>
      <c r="AQ20" t="str">
        <f>_xlfn.XLOOKUP(Table13[[#This Row],[Voornaam]]&amp;Table13[[#This Row],[Achternaam]]&amp;Table13[[#This Row],[Basisnaam]],Table15[ContactenLookup],Table15[E-mail],"",0,1)</f>
        <v/>
      </c>
      <c r="AR20" t="str">
        <f>_xlfn.XLOOKUP(Table13[[#This Row],[E-mailadres]],Table15[E-mail],Table15[E-mail],"",0)</f>
        <v/>
      </c>
      <c r="AS20" t="str">
        <f>_xlfn.XLOOKUP(Table13[[#This Row],[Telefoon]],Table15[Telefoonnummer],Table15[Naam],"",0)</f>
        <v/>
      </c>
      <c r="AT20" t="str">
        <f>IF(Table13[[#This Row],[Match on name + company]]&lt;&gt;"","Bizzy/Hanne",IF(Table13[[#This Row],[match on Email]]&lt;&gt;"","Bizzy/Hanne",""))</f>
        <v/>
      </c>
    </row>
    <row r="21" spans="1:46" ht="42.75" x14ac:dyDescent="0.45">
      <c r="A21">
        <v>58684997</v>
      </c>
      <c r="B21" t="s">
        <v>1441</v>
      </c>
      <c r="C21" t="s">
        <v>1442</v>
      </c>
      <c r="H21" s="4" t="s">
        <v>1443</v>
      </c>
      <c r="I21" t="s">
        <v>1362</v>
      </c>
      <c r="K21" t="s">
        <v>18</v>
      </c>
      <c r="M21" t="s">
        <v>1428</v>
      </c>
      <c r="N21" t="s">
        <v>88</v>
      </c>
      <c r="O21" t="s">
        <v>1444</v>
      </c>
      <c r="Q21" t="s">
        <v>1445</v>
      </c>
      <c r="S21" t="s">
        <v>1446</v>
      </c>
      <c r="V21" t="s">
        <v>21</v>
      </c>
      <c r="X21" t="s">
        <v>1431</v>
      </c>
      <c r="Y21" t="s">
        <v>1362</v>
      </c>
      <c r="Z21" t="s">
        <v>740</v>
      </c>
      <c r="AA21" t="str">
        <f>SUBSTITUTE(SUBSTITUTE(SUBSTITUTE(SUBSTITUTE(SUBSTITUTE(SUBSTITUTE(SUBSTITUTE(SUBSTITUTE(SUBSTITUTE(SUBSTITUTE(SUBSTITUTE(SUBSTITUTE(SUBSTITUTE(LOWER(Table13[[#This Row],[Bedrijven]]),".",""),"-","")," bvba",""),"belgië",""),"belgium","")," nv","")," bv",""),"group",""),"groep","")," ", ""),"é","e"),"è","e"),"à","a")</f>
        <v>michaelpage</v>
      </c>
      <c r="AB21" t="s">
        <v>1390</v>
      </c>
      <c r="AC21" t="s">
        <v>1447</v>
      </c>
      <c r="AE21" t="s">
        <v>1362</v>
      </c>
      <c r="AF21" s="3">
        <v>44892</v>
      </c>
      <c r="AH21" s="3">
        <v>44892</v>
      </c>
      <c r="AI21" s="3">
        <v>44892</v>
      </c>
      <c r="AJ21">
        <v>0</v>
      </c>
      <c r="AQ21" t="str">
        <f>_xlfn.XLOOKUP(Table13[[#This Row],[Voornaam]]&amp;Table13[[#This Row],[Achternaam]]&amp;Table13[[#This Row],[Basisnaam]],Table15[ContactenLookup],Table15[E-mail],"",0,1)</f>
        <v/>
      </c>
      <c r="AR21" t="str">
        <f>_xlfn.XLOOKUP(Table13[[#This Row],[E-mailadres]],Table15[E-mail],Table15[E-mail],"",0)</f>
        <v/>
      </c>
      <c r="AS21" t="str">
        <f>_xlfn.XLOOKUP(Table13[[#This Row],[Telefoon]],Table15[Telefoonnummer],Table15[Naam],"",0)</f>
        <v/>
      </c>
      <c r="AT21" t="str">
        <f>IF(Table13[[#This Row],[Match on name + company]]&lt;&gt;"","Bizzy/Hanne",IF(Table13[[#This Row],[match on Email]]&lt;&gt;"","Bizzy/Hanne",""))</f>
        <v/>
      </c>
    </row>
    <row r="22" spans="1:46" ht="42.75" x14ac:dyDescent="0.45">
      <c r="A22">
        <v>70761405</v>
      </c>
      <c r="B22" t="s">
        <v>1448</v>
      </c>
      <c r="C22" t="s">
        <v>1449</v>
      </c>
      <c r="H22" s="4" t="s">
        <v>1450</v>
      </c>
      <c r="I22" t="s">
        <v>1362</v>
      </c>
      <c r="K22" t="s">
        <v>18</v>
      </c>
      <c r="N22" t="s">
        <v>19</v>
      </c>
      <c r="O22" t="s">
        <v>1451</v>
      </c>
      <c r="P22" t="s">
        <v>1452</v>
      </c>
      <c r="V22" t="s">
        <v>21</v>
      </c>
      <c r="Y22" t="s">
        <v>1362</v>
      </c>
      <c r="Z22" t="s">
        <v>806</v>
      </c>
      <c r="AA22" t="str">
        <f>SUBSTITUTE(SUBSTITUTE(SUBSTITUTE(SUBSTITUTE(SUBSTITUTE(SUBSTITUTE(SUBSTITUTE(SUBSTITUTE(SUBSTITUTE(SUBSTITUTE(SUBSTITUTE(SUBSTITUTE(SUBSTITUTE(LOWER(Table13[[#This Row],[Bedrijven]]),".",""),"-","")," bvba",""),"belgië",""),"belgium","")," nv","")," bv",""),"group",""),"groep","")," ", ""),"é","e"),"è","e"),"à","a")</f>
        <v>nvcentralekredietverlening</v>
      </c>
      <c r="AC22" t="s">
        <v>1453</v>
      </c>
      <c r="AE22" t="s">
        <v>21</v>
      </c>
      <c r="AF22" s="3">
        <v>45540</v>
      </c>
      <c r="AH22" s="3">
        <v>45540</v>
      </c>
      <c r="AI22" s="3">
        <v>45540</v>
      </c>
      <c r="AJ22">
        <v>0</v>
      </c>
      <c r="AQ22" t="str">
        <f>_xlfn.XLOOKUP(Table13[[#This Row],[Voornaam]]&amp;Table13[[#This Row],[Achternaam]]&amp;Table13[[#This Row],[Basisnaam]],Table15[ContactenLookup],Table15[E-mail],"",0,1)</f>
        <v/>
      </c>
      <c r="AR22" t="str">
        <f>_xlfn.XLOOKUP(Table13[[#This Row],[E-mailadres]],Table15[E-mail],Table15[E-mail],"",0)</f>
        <v/>
      </c>
      <c r="AS22" t="str">
        <f>_xlfn.XLOOKUP(Table13[[#This Row],[Telefoon]],Table15[Telefoonnummer],Table15[Naam],"",0)</f>
        <v/>
      </c>
      <c r="AT22" t="str">
        <f>IF(Table13[[#This Row],[Match on name + company]]&lt;&gt;"","Bizzy/Hanne",IF(Table13[[#This Row],[match on Email]]&lt;&gt;"","Bizzy/Hanne",""))</f>
        <v/>
      </c>
    </row>
    <row r="23" spans="1:46" ht="42.75" x14ac:dyDescent="0.45">
      <c r="A23">
        <v>56501490</v>
      </c>
      <c r="B23" t="s">
        <v>1454</v>
      </c>
      <c r="C23" t="s">
        <v>1455</v>
      </c>
      <c r="H23" s="4" t="s">
        <v>1456</v>
      </c>
      <c r="I23" t="s">
        <v>1362</v>
      </c>
      <c r="K23" t="s">
        <v>18</v>
      </c>
      <c r="N23" t="s">
        <v>19</v>
      </c>
      <c r="O23" t="s">
        <v>1457</v>
      </c>
      <c r="P23" t="s">
        <v>1458</v>
      </c>
      <c r="V23" t="s">
        <v>21</v>
      </c>
      <c r="Y23" t="s">
        <v>1362</v>
      </c>
      <c r="Z23" t="s">
        <v>670</v>
      </c>
      <c r="AA23" t="str">
        <f>SUBSTITUTE(SUBSTITUTE(SUBSTITUTE(SUBSTITUTE(SUBSTITUTE(SUBSTITUTE(SUBSTITUTE(SUBSTITUTE(SUBSTITUTE(SUBSTITUTE(SUBSTITUTE(SUBSTITUTE(SUBSTITUTE(LOWER(Table13[[#This Row],[Bedrijven]]),".",""),"-","")," bvba",""),"belgië",""),"belgium","")," nv","")," bv",""),"group",""),"groep","")," ", ""),"é","e"),"è","e"),"à","a")</f>
        <v>infrabel</v>
      </c>
      <c r="AC23" t="s">
        <v>1459</v>
      </c>
      <c r="AE23" t="s">
        <v>1362</v>
      </c>
      <c r="AF23" s="3">
        <v>44775</v>
      </c>
      <c r="AH23" s="3">
        <v>44775</v>
      </c>
      <c r="AI23" s="3">
        <v>44775</v>
      </c>
      <c r="AJ23">
        <v>0</v>
      </c>
      <c r="AQ23" t="str">
        <f>_xlfn.XLOOKUP(Table13[[#This Row],[Voornaam]]&amp;Table13[[#This Row],[Achternaam]]&amp;Table13[[#This Row],[Basisnaam]],Table15[ContactenLookup],Table15[E-mail],"",0,1)</f>
        <v/>
      </c>
      <c r="AR23" t="str">
        <f>_xlfn.XLOOKUP(Table13[[#This Row],[E-mailadres]],Table15[E-mail],Table15[E-mail],"",0)</f>
        <v/>
      </c>
      <c r="AS23" t="str">
        <f>_xlfn.XLOOKUP(Table13[[#This Row],[Telefoon]],Table15[Telefoonnummer],Table15[Naam],"",0)</f>
        <v/>
      </c>
      <c r="AT23" t="str">
        <f>IF(Table13[[#This Row],[Match on name + company]]&lt;&gt;"","Bizzy/Hanne",IF(Table13[[#This Row],[match on Email]]&lt;&gt;"","Bizzy/Hanne",""))</f>
        <v/>
      </c>
    </row>
    <row r="24" spans="1:46" ht="42.75" x14ac:dyDescent="0.45">
      <c r="A24">
        <v>62583088</v>
      </c>
      <c r="B24" t="s">
        <v>1460</v>
      </c>
      <c r="C24" t="s">
        <v>1461</v>
      </c>
      <c r="H24" s="4" t="s">
        <v>1462</v>
      </c>
      <c r="I24" t="s">
        <v>1362</v>
      </c>
      <c r="K24" t="s">
        <v>18</v>
      </c>
      <c r="M24" t="s">
        <v>1463</v>
      </c>
      <c r="N24" t="s">
        <v>19</v>
      </c>
      <c r="O24" t="s">
        <v>1464</v>
      </c>
      <c r="P24" t="s">
        <v>1465</v>
      </c>
      <c r="Q24" t="s">
        <v>1466</v>
      </c>
      <c r="V24" t="s">
        <v>21</v>
      </c>
      <c r="X24" t="s">
        <v>1431</v>
      </c>
      <c r="Y24" t="s">
        <v>1362</v>
      </c>
      <c r="Z24" t="s">
        <v>1089</v>
      </c>
      <c r="AA24" t="str">
        <f>SUBSTITUTE(SUBSTITUTE(SUBSTITUTE(SUBSTITUTE(SUBSTITUTE(SUBSTITUTE(SUBSTITUTE(SUBSTITUTE(SUBSTITUTE(SUBSTITUTE(SUBSTITUTE(SUBSTITUTE(SUBSTITUTE(LOWER(Table13[[#This Row],[Bedrijven]]),".",""),"-","")," bvba",""),"belgië",""),"belgium","")," nv","")," bv",""),"group",""),"groep","")," ", ""),"é","e"),"è","e"),"à","a")</f>
        <v>sabca</v>
      </c>
      <c r="AE24" t="s">
        <v>1362</v>
      </c>
      <c r="AF24" s="3">
        <v>45106</v>
      </c>
      <c r="AH24" s="3">
        <v>45076</v>
      </c>
      <c r="AI24" s="3">
        <v>45106</v>
      </c>
      <c r="AJ24">
        <v>0</v>
      </c>
      <c r="AQ24" t="str">
        <f>_xlfn.XLOOKUP(Table13[[#This Row],[Voornaam]]&amp;Table13[[#This Row],[Achternaam]]&amp;Table13[[#This Row],[Basisnaam]],Table15[ContactenLookup],Table15[E-mail],"",0,1)</f>
        <v/>
      </c>
      <c r="AR24" t="str">
        <f>_xlfn.XLOOKUP(Table13[[#This Row],[E-mailadres]],Table15[E-mail],Table15[E-mail],"",0)</f>
        <v/>
      </c>
      <c r="AS24" t="str">
        <f>_xlfn.XLOOKUP(Table13[[#This Row],[Telefoon]],Table15[Telefoonnummer],Table15[Naam],"",0)</f>
        <v/>
      </c>
      <c r="AT24" t="str">
        <f>IF(Table13[[#This Row],[Match on name + company]]&lt;&gt;"","Bizzy/Hanne",IF(Table13[[#This Row],[match on Email]]&lt;&gt;"","Bizzy/Hanne",""))</f>
        <v/>
      </c>
    </row>
    <row r="25" spans="1:46" x14ac:dyDescent="0.45">
      <c r="A25">
        <v>55438880</v>
      </c>
      <c r="B25" t="s">
        <v>1467</v>
      </c>
      <c r="C25" t="s">
        <v>1468</v>
      </c>
      <c r="I25" t="s">
        <v>1362</v>
      </c>
      <c r="K25" t="s">
        <v>18</v>
      </c>
      <c r="N25" t="s">
        <v>19</v>
      </c>
      <c r="O25" t="s">
        <v>1469</v>
      </c>
      <c r="P25" t="s">
        <v>1470</v>
      </c>
      <c r="V25" t="s">
        <v>21</v>
      </c>
      <c r="Y25" t="s">
        <v>1362</v>
      </c>
      <c r="Z25" t="s">
        <v>606</v>
      </c>
      <c r="AA25" t="str">
        <f>SUBSTITUTE(SUBSTITUTE(SUBSTITUTE(SUBSTITUTE(SUBSTITUTE(SUBSTITUTE(SUBSTITUTE(SUBSTITUTE(SUBSTITUTE(SUBSTITUTE(SUBSTITUTE(SUBSTITUTE(SUBSTITUTE(LOWER(Table13[[#This Row],[Bedrijven]]),".",""),"-","")," bvba",""),"belgië",""),"belgium","")," nv","")," bv",""),"group",""),"groep","")," ", ""),"é","e"),"è","e"),"à","a")</f>
        <v>victorpeeters</v>
      </c>
      <c r="AC25" t="s">
        <v>1471</v>
      </c>
      <c r="AE25" t="s">
        <v>1362</v>
      </c>
      <c r="AF25" s="3">
        <v>44711</v>
      </c>
      <c r="AH25" s="3">
        <v>44711</v>
      </c>
      <c r="AI25" s="3">
        <v>44711</v>
      </c>
      <c r="AJ25">
        <v>0</v>
      </c>
      <c r="AQ25" t="str">
        <f>_xlfn.XLOOKUP(Table13[[#This Row],[Voornaam]]&amp;Table13[[#This Row],[Achternaam]]&amp;Table13[[#This Row],[Basisnaam]],Table15[ContactenLookup],Table15[E-mail],"",0,1)</f>
        <v/>
      </c>
      <c r="AR25" t="str">
        <f>_xlfn.XLOOKUP(Table13[[#This Row],[E-mailadres]],Table15[E-mail],Table15[E-mail],"",0)</f>
        <v/>
      </c>
      <c r="AS25" t="str">
        <f>_xlfn.XLOOKUP(Table13[[#This Row],[Telefoon]],Table15[Telefoonnummer],Table15[Naam],"",0)</f>
        <v/>
      </c>
      <c r="AT25" t="str">
        <f>IF(Table13[[#This Row],[Match on name + company]]&lt;&gt;"","Bizzy/Hanne",IF(Table13[[#This Row],[match on Email]]&lt;&gt;"","Bizzy/Hanne",""))</f>
        <v/>
      </c>
    </row>
    <row r="26" spans="1:46" x14ac:dyDescent="0.45">
      <c r="A26">
        <v>56501481</v>
      </c>
      <c r="B26" t="s">
        <v>1448</v>
      </c>
      <c r="C26" t="s">
        <v>1472</v>
      </c>
      <c r="I26" t="s">
        <v>1362</v>
      </c>
      <c r="K26" t="s">
        <v>18</v>
      </c>
      <c r="N26" t="s">
        <v>19</v>
      </c>
      <c r="O26" t="s">
        <v>1473</v>
      </c>
      <c r="P26" t="s">
        <v>1474</v>
      </c>
      <c r="V26" t="s">
        <v>21</v>
      </c>
      <c r="Y26" t="s">
        <v>1362</v>
      </c>
      <c r="Z26" t="s">
        <v>643</v>
      </c>
      <c r="AA26" t="str">
        <f>SUBSTITUTE(SUBSTITUTE(SUBSTITUTE(SUBSTITUTE(SUBSTITUTE(SUBSTITUTE(SUBSTITUTE(SUBSTITUTE(SUBSTITUTE(SUBSTITUTE(SUBSTITUTE(SUBSTITUTE(SUBSTITUTE(LOWER(Table13[[#This Row],[Bedrijven]]),".",""),"-","")," bvba",""),"belgië",""),"belgium","")," nv","")," bv",""),"group",""),"groep","")," ", ""),"é","e"),"è","e"),"à","a")</f>
        <v>hulpverleningszonezuidoost</v>
      </c>
      <c r="AC26" t="s">
        <v>1475</v>
      </c>
      <c r="AE26" t="s">
        <v>1362</v>
      </c>
      <c r="AF26" s="3">
        <v>44775</v>
      </c>
      <c r="AH26" s="3">
        <v>44775</v>
      </c>
      <c r="AI26" s="3">
        <v>44775</v>
      </c>
      <c r="AJ26">
        <v>0</v>
      </c>
      <c r="AQ26" t="str">
        <f>_xlfn.XLOOKUP(Table13[[#This Row],[Voornaam]]&amp;Table13[[#This Row],[Achternaam]]&amp;Table13[[#This Row],[Basisnaam]],Table15[ContactenLookup],Table15[E-mail],"",0,1)</f>
        <v/>
      </c>
      <c r="AR26" t="str">
        <f>_xlfn.XLOOKUP(Table13[[#This Row],[E-mailadres]],Table15[E-mail],Table15[E-mail],"",0)</f>
        <v/>
      </c>
      <c r="AS26" t="str">
        <f>_xlfn.XLOOKUP(Table13[[#This Row],[Telefoon]],Table15[Telefoonnummer],Table15[Naam],"",0)</f>
        <v/>
      </c>
      <c r="AT26" t="str">
        <f>IF(Table13[[#This Row],[Match on name + company]]&lt;&gt;"","Bizzy/Hanne",IF(Table13[[#This Row],[match on Email]]&lt;&gt;"","Bizzy/Hanne",""))</f>
        <v/>
      </c>
    </row>
    <row r="27" spans="1:46" x14ac:dyDescent="0.45">
      <c r="A27">
        <v>56501500</v>
      </c>
      <c r="B27" t="s">
        <v>1476</v>
      </c>
      <c r="C27" t="s">
        <v>1477</v>
      </c>
      <c r="I27" t="s">
        <v>1362</v>
      </c>
      <c r="K27" t="s">
        <v>18</v>
      </c>
      <c r="N27" t="s">
        <v>19</v>
      </c>
      <c r="O27" t="s">
        <v>1478</v>
      </c>
      <c r="P27" t="s">
        <v>1479</v>
      </c>
      <c r="V27" t="s">
        <v>21</v>
      </c>
      <c r="Y27" t="s">
        <v>1362</v>
      </c>
      <c r="Z27" t="s">
        <v>685</v>
      </c>
      <c r="AA27" t="str">
        <f>SUBSTITUTE(SUBSTITUTE(SUBSTITUTE(SUBSTITUTE(SUBSTITUTE(SUBSTITUTE(SUBSTITUTE(SUBSTITUTE(SUBSTITUTE(SUBSTITUTE(SUBSTITUTE(SUBSTITUTE(SUBSTITUTE(LOWER(Table13[[#This Row],[Bedrijven]]),".",""),"-","")," bvba",""),"belgië",""),"belgium","")," nv","")," bv",""),"group",""),"groep","")," ", ""),"é","e"),"è","e"),"à","a")</f>
        <v>joosconsulting</v>
      </c>
      <c r="AC27" t="s">
        <v>1480</v>
      </c>
      <c r="AE27" t="s">
        <v>1362</v>
      </c>
      <c r="AF27" s="3">
        <v>44775</v>
      </c>
      <c r="AH27" s="3">
        <v>44775</v>
      </c>
      <c r="AI27" s="3">
        <v>44775</v>
      </c>
      <c r="AJ27">
        <v>0</v>
      </c>
      <c r="AQ27" t="str">
        <f>_xlfn.XLOOKUP(Table13[[#This Row],[Voornaam]]&amp;Table13[[#This Row],[Achternaam]]&amp;Table13[[#This Row],[Basisnaam]],Table15[ContactenLookup],Table15[E-mail],"",0,1)</f>
        <v/>
      </c>
      <c r="AR27" t="str">
        <f>_xlfn.XLOOKUP(Table13[[#This Row],[E-mailadres]],Table15[E-mail],Table15[E-mail],"",0)</f>
        <v/>
      </c>
      <c r="AS27" t="str">
        <f>_xlfn.XLOOKUP(Table13[[#This Row],[Telefoon]],Table15[Telefoonnummer],Table15[Naam],"",0)</f>
        <v/>
      </c>
      <c r="AT27" t="str">
        <f>IF(Table13[[#This Row],[Match on name + company]]&lt;&gt;"","Bizzy/Hanne",IF(Table13[[#This Row],[match on Email]]&lt;&gt;"","Bizzy/Hanne",""))</f>
        <v/>
      </c>
    </row>
    <row r="28" spans="1:46" x14ac:dyDescent="0.45">
      <c r="A28">
        <v>55438652</v>
      </c>
      <c r="B28" t="s">
        <v>1481</v>
      </c>
      <c r="C28" t="s">
        <v>1482</v>
      </c>
      <c r="I28" t="s">
        <v>1362</v>
      </c>
      <c r="K28" t="s">
        <v>18</v>
      </c>
      <c r="N28" t="s">
        <v>19</v>
      </c>
      <c r="O28" t="s">
        <v>1483</v>
      </c>
      <c r="P28" t="s">
        <v>1484</v>
      </c>
      <c r="V28" t="s">
        <v>21</v>
      </c>
      <c r="Y28" t="s">
        <v>1362</v>
      </c>
      <c r="Z28" t="s">
        <v>94</v>
      </c>
      <c r="AA28" t="str">
        <f>SUBSTITUTE(SUBSTITUTE(SUBSTITUTE(SUBSTITUTE(SUBSTITUTE(SUBSTITUTE(SUBSTITUTE(SUBSTITUTE(SUBSTITUTE(SUBSTITUTE(SUBSTITUTE(SUBSTITUTE(SUBSTITUTE(LOWER(Table13[[#This Row],[Bedrijven]]),".",""),"-","")," bvba",""),"belgië",""),"belgium","")," nv","")," bv",""),"group",""),"groep","")," ", ""),"é","e"),"è","e"),"à","a")</f>
        <v>allianz</v>
      </c>
      <c r="AC28" t="s">
        <v>1485</v>
      </c>
      <c r="AE28" t="s">
        <v>1362</v>
      </c>
      <c r="AF28" s="3">
        <v>44711</v>
      </c>
      <c r="AH28" s="3">
        <v>44711</v>
      </c>
      <c r="AI28" s="3">
        <v>44711</v>
      </c>
      <c r="AJ28">
        <v>0</v>
      </c>
      <c r="AQ28" t="str">
        <f>_xlfn.XLOOKUP(Table13[[#This Row],[Voornaam]]&amp;Table13[[#This Row],[Achternaam]]&amp;Table13[[#This Row],[Basisnaam]],Table15[ContactenLookup],Table15[E-mail],"",0,1)</f>
        <v/>
      </c>
      <c r="AR28" t="str">
        <f>_xlfn.XLOOKUP(Table13[[#This Row],[E-mailadres]],Table15[E-mail],Table15[E-mail],"",0)</f>
        <v/>
      </c>
      <c r="AS28" t="str">
        <f>_xlfn.XLOOKUP(Table13[[#This Row],[Telefoon]],Table15[Telefoonnummer],Table15[Naam],"",0)</f>
        <v/>
      </c>
      <c r="AT28" t="str">
        <f>IF(Table13[[#This Row],[Match on name + company]]&lt;&gt;"","Bizzy/Hanne",IF(Table13[[#This Row],[match on Email]]&lt;&gt;"","Bizzy/Hanne",""))</f>
        <v/>
      </c>
    </row>
    <row r="29" spans="1:46" x14ac:dyDescent="0.45">
      <c r="A29">
        <v>55438827</v>
      </c>
      <c r="B29" t="s">
        <v>1486</v>
      </c>
      <c r="C29" t="s">
        <v>1487</v>
      </c>
      <c r="I29" t="s">
        <v>1362</v>
      </c>
      <c r="K29" t="s">
        <v>18</v>
      </c>
      <c r="N29" t="s">
        <v>19</v>
      </c>
      <c r="O29" t="s">
        <v>1488</v>
      </c>
      <c r="P29" t="s">
        <v>1489</v>
      </c>
      <c r="V29" t="s">
        <v>21</v>
      </c>
      <c r="Y29" t="s">
        <v>1362</v>
      </c>
      <c r="Z29" t="s">
        <v>566</v>
      </c>
      <c r="AA29" t="str">
        <f>SUBSTITUTE(SUBSTITUTE(SUBSTITUTE(SUBSTITUTE(SUBSTITUTE(SUBSTITUTE(SUBSTITUTE(SUBSTITUTE(SUBSTITUTE(SUBSTITUTE(SUBSTITUTE(SUBSTITUTE(SUBSTITUTE(LOWER(Table13[[#This Row],[Bedrijven]]),".",""),"-","")," bvba",""),"belgië",""),"belgium","")," nv","")," bv",""),"group",""),"groep","")," ", ""),"é","e"),"è","e"),"à","a")</f>
        <v>gemeenteschilde</v>
      </c>
      <c r="AC29" t="s">
        <v>1490</v>
      </c>
      <c r="AE29" t="s">
        <v>1362</v>
      </c>
      <c r="AF29" s="3">
        <v>44711</v>
      </c>
      <c r="AH29" s="3">
        <v>44711</v>
      </c>
      <c r="AI29" s="3">
        <v>44775</v>
      </c>
      <c r="AJ29">
        <v>0</v>
      </c>
      <c r="AQ29" t="str">
        <f>_xlfn.XLOOKUP(Table13[[#This Row],[Voornaam]]&amp;Table13[[#This Row],[Achternaam]]&amp;Table13[[#This Row],[Basisnaam]],Table15[ContactenLookup],Table15[E-mail],"",0,1)</f>
        <v/>
      </c>
      <c r="AR29" t="str">
        <f>_xlfn.XLOOKUP(Table13[[#This Row],[E-mailadres]],Table15[E-mail],Table15[E-mail],"",0)</f>
        <v/>
      </c>
      <c r="AS29" t="str">
        <f>_xlfn.XLOOKUP(Table13[[#This Row],[Telefoon]],Table15[Telefoonnummer],Table15[Naam],"",0)</f>
        <v/>
      </c>
      <c r="AT29" t="str">
        <f>IF(Table13[[#This Row],[Match on name + company]]&lt;&gt;"","Bizzy/Hanne",IF(Table13[[#This Row],[match on Email]]&lt;&gt;"","Bizzy/Hanne",""))</f>
        <v/>
      </c>
    </row>
    <row r="30" spans="1:46" ht="42.75" x14ac:dyDescent="0.45">
      <c r="A30">
        <v>61058859</v>
      </c>
      <c r="B30" t="s">
        <v>1491</v>
      </c>
      <c r="C30" t="s">
        <v>1492</v>
      </c>
      <c r="H30" s="4" t="s">
        <v>1493</v>
      </c>
      <c r="I30" t="s">
        <v>1362</v>
      </c>
      <c r="N30" t="s">
        <v>19</v>
      </c>
      <c r="V30" t="s">
        <v>21</v>
      </c>
      <c r="Y30" t="s">
        <v>1362</v>
      </c>
      <c r="Z30" t="s">
        <v>945</v>
      </c>
      <c r="AA30" t="str">
        <f>SUBSTITUTE(SUBSTITUTE(SUBSTITUTE(SUBSTITUTE(SUBSTITUTE(SUBSTITUTE(SUBSTITUTE(SUBSTITUTE(SUBSTITUTE(SUBSTITUTE(SUBSTITUTE(SUBSTITUTE(SUBSTITUTE(LOWER(Table13[[#This Row],[Bedrijven]]),".",""),"-","")," bvba",""),"belgië",""),"belgium","")," nv","")," bv",""),"group",""),"groep","")," ", ""),"é","e"),"è","e"),"à","a")</f>
        <v>nvscaleupseu</v>
      </c>
      <c r="AC30" t="s">
        <v>1494</v>
      </c>
      <c r="AE30" t="s">
        <v>21</v>
      </c>
      <c r="AF30" s="3">
        <v>44999</v>
      </c>
      <c r="AH30" s="3">
        <v>44999</v>
      </c>
      <c r="AI30" s="3">
        <v>44999</v>
      </c>
      <c r="AJ30">
        <v>0</v>
      </c>
      <c r="AQ30" t="str">
        <f>_xlfn.XLOOKUP(Table13[[#This Row],[Voornaam]]&amp;Table13[[#This Row],[Achternaam]]&amp;Table13[[#This Row],[Basisnaam]],Table15[ContactenLookup],Table15[E-mail],"",0,1)</f>
        <v/>
      </c>
      <c r="AR30" t="str">
        <f>_xlfn.XLOOKUP(Table13[[#This Row],[E-mailadres]],Table15[E-mail],Table15[E-mail],"",0)</f>
        <v/>
      </c>
      <c r="AS30" t="str">
        <f>_xlfn.XLOOKUP(Table13[[#This Row],[Telefoon]],Table15[Telefoonnummer],Table15[Naam],"",0)</f>
        <v/>
      </c>
      <c r="AT30" t="str">
        <f>IF(Table13[[#This Row],[Match on name + company]]&lt;&gt;"","Bizzy/Hanne",IF(Table13[[#This Row],[match on Email]]&lt;&gt;"","Bizzy/Hanne",""))</f>
        <v/>
      </c>
    </row>
    <row r="31" spans="1:46" x14ac:dyDescent="0.45">
      <c r="A31">
        <v>58464867</v>
      </c>
      <c r="B31" t="s">
        <v>1495</v>
      </c>
      <c r="C31" t="s">
        <v>1496</v>
      </c>
      <c r="I31" t="s">
        <v>1362</v>
      </c>
      <c r="K31" t="s">
        <v>18</v>
      </c>
      <c r="N31" t="s">
        <v>19</v>
      </c>
      <c r="O31" t="s">
        <v>1497</v>
      </c>
      <c r="Q31" t="s">
        <v>1498</v>
      </c>
      <c r="V31" t="s">
        <v>21</v>
      </c>
      <c r="Y31" t="s">
        <v>1362</v>
      </c>
      <c r="Z31" t="s">
        <v>80</v>
      </c>
      <c r="AA31" t="str">
        <f>SUBSTITUTE(SUBSTITUTE(SUBSTITUTE(SUBSTITUTE(SUBSTITUTE(SUBSTITUTE(SUBSTITUTE(SUBSTITUTE(SUBSTITUTE(SUBSTITUTE(SUBSTITUTE(SUBSTITUTE(SUBSTITUTE(LOWER(Table13[[#This Row],[Bedrijven]]),".",""),"-","")," bvba",""),"belgië",""),"belgium","")," nv","")," bv",""),"group",""),"groep","")," ", ""),"é","e"),"è","e"),"à","a")</f>
        <v>agfa</v>
      </c>
      <c r="AB31" t="s">
        <v>1390</v>
      </c>
      <c r="AC31" t="s">
        <v>1499</v>
      </c>
      <c r="AE31" t="s">
        <v>1362</v>
      </c>
      <c r="AF31" s="3">
        <v>44886</v>
      </c>
      <c r="AH31" s="3">
        <v>44886</v>
      </c>
      <c r="AI31" s="3">
        <v>44886</v>
      </c>
      <c r="AJ31">
        <v>0</v>
      </c>
      <c r="AQ31" t="str">
        <f>_xlfn.XLOOKUP(Table13[[#This Row],[Voornaam]]&amp;Table13[[#This Row],[Achternaam]]&amp;Table13[[#This Row],[Basisnaam]],Table15[ContactenLookup],Table15[E-mail],"",0,1)</f>
        <v/>
      </c>
      <c r="AR31" t="str">
        <f>_xlfn.XLOOKUP(Table13[[#This Row],[E-mailadres]],Table15[E-mail],Table15[E-mail],"",0)</f>
        <v/>
      </c>
      <c r="AS31" t="str">
        <f>_xlfn.XLOOKUP(Table13[[#This Row],[Telefoon]],Table15[Telefoonnummer],Table15[Naam],"",0)</f>
        <v/>
      </c>
      <c r="AT31" t="str">
        <f>IF(Table13[[#This Row],[Match on name + company]]&lt;&gt;"","Bizzy/Hanne",IF(Table13[[#This Row],[match on Email]]&lt;&gt;"","Bizzy/Hanne",""))</f>
        <v/>
      </c>
    </row>
    <row r="32" spans="1:46" ht="42.75" x14ac:dyDescent="0.45">
      <c r="A32">
        <v>65211356</v>
      </c>
      <c r="B32" t="s">
        <v>1500</v>
      </c>
      <c r="C32" t="s">
        <v>1501</v>
      </c>
      <c r="H32" s="4" t="s">
        <v>1502</v>
      </c>
      <c r="I32" t="s">
        <v>1362</v>
      </c>
      <c r="K32" t="s">
        <v>18</v>
      </c>
      <c r="N32" t="s">
        <v>19</v>
      </c>
      <c r="O32" t="s">
        <v>1503</v>
      </c>
      <c r="P32" t="s">
        <v>1504</v>
      </c>
      <c r="V32" t="s">
        <v>21</v>
      </c>
      <c r="Y32" t="s">
        <v>1362</v>
      </c>
      <c r="Z32" t="s">
        <v>1505</v>
      </c>
      <c r="AA32" t="str">
        <f>SUBSTITUTE(SUBSTITUTE(SUBSTITUTE(SUBSTITUTE(SUBSTITUTE(SUBSTITUTE(SUBSTITUTE(SUBSTITUTE(SUBSTITUTE(SUBSTITUTE(SUBSTITUTE(SUBSTITUTE(SUBSTITUTE(LOWER(Table13[[#This Row],[Bedrijven]]),".",""),"-","")," bvba",""),"belgië",""),"belgium","")," nv","")," bv",""),"group",""),"groep","")," ", ""),"é","e"),"è","e"),"à","a")</f>
        <v>bvliceuzigzaghr</v>
      </c>
      <c r="AE32" t="s">
        <v>21</v>
      </c>
      <c r="AF32" s="3">
        <v>45204</v>
      </c>
      <c r="AH32" s="3">
        <v>45204</v>
      </c>
      <c r="AI32" s="3">
        <v>45204</v>
      </c>
      <c r="AJ32">
        <v>0</v>
      </c>
      <c r="AQ32" t="str">
        <f>_xlfn.XLOOKUP(Table13[[#This Row],[Voornaam]]&amp;Table13[[#This Row],[Achternaam]]&amp;Table13[[#This Row],[Basisnaam]],Table15[ContactenLookup],Table15[E-mail],"",0,1)</f>
        <v/>
      </c>
      <c r="AR32" t="str">
        <f>_xlfn.XLOOKUP(Table13[[#This Row],[E-mailadres]],Table15[E-mail],Table15[E-mail],"",0)</f>
        <v/>
      </c>
      <c r="AS32" t="str">
        <f>_xlfn.XLOOKUP(Table13[[#This Row],[Telefoon]],Table15[Telefoonnummer],Table15[Naam],"",0)</f>
        <v/>
      </c>
      <c r="AT32" t="str">
        <f>IF(Table13[[#This Row],[Match on name + company]]&lt;&gt;"","Bizzy/Hanne",IF(Table13[[#This Row],[match on Email]]&lt;&gt;"","Bizzy/Hanne",""))</f>
        <v/>
      </c>
    </row>
    <row r="33" spans="1:46" ht="42.75" x14ac:dyDescent="0.45">
      <c r="A33">
        <v>55438913</v>
      </c>
      <c r="B33" t="s">
        <v>1506</v>
      </c>
      <c r="C33" t="s">
        <v>1507</v>
      </c>
      <c r="H33" s="4" t="s">
        <v>1508</v>
      </c>
      <c r="I33" t="s">
        <v>1362</v>
      </c>
      <c r="K33" t="s">
        <v>18</v>
      </c>
      <c r="N33" t="s">
        <v>19</v>
      </c>
      <c r="O33" t="s">
        <v>1509</v>
      </c>
      <c r="P33" t="s">
        <v>1510</v>
      </c>
      <c r="V33" t="s">
        <v>21</v>
      </c>
      <c r="Y33" t="s">
        <v>1362</v>
      </c>
      <c r="Z33" t="s">
        <v>630</v>
      </c>
      <c r="AA33" t="str">
        <f>SUBSTITUTE(SUBSTITUTE(SUBSTITUTE(SUBSTITUTE(SUBSTITUTE(SUBSTITUTE(SUBSTITUTE(SUBSTITUTE(SUBSTITUTE(SUBSTITUTE(SUBSTITUTE(SUBSTITUTE(SUBSTITUTE(LOWER(Table13[[#This Row],[Bedrijven]]),".",""),"-","")," bvba",""),"belgië",""),"belgium","")," nv","")," bv",""),"group",""),"groep","")," ", ""),"é","e"),"è","e"),"à","a")</f>
        <v>hrrail</v>
      </c>
      <c r="AC33" t="s">
        <v>1511</v>
      </c>
      <c r="AE33" t="s">
        <v>1362</v>
      </c>
      <c r="AF33" s="3">
        <v>44711</v>
      </c>
      <c r="AH33" s="3">
        <v>44711</v>
      </c>
      <c r="AI33" s="3">
        <v>44711</v>
      </c>
      <c r="AJ33">
        <v>0</v>
      </c>
      <c r="AQ33" t="str">
        <f>_xlfn.XLOOKUP(Table13[[#This Row],[Voornaam]]&amp;Table13[[#This Row],[Achternaam]]&amp;Table13[[#This Row],[Basisnaam]],Table15[ContactenLookup],Table15[E-mail],"",0,1)</f>
        <v/>
      </c>
      <c r="AR33" t="str">
        <f>_xlfn.XLOOKUP(Table13[[#This Row],[E-mailadres]],Table15[E-mail],Table15[E-mail],"",0)</f>
        <v/>
      </c>
      <c r="AS33" t="str">
        <f>_xlfn.XLOOKUP(Table13[[#This Row],[Telefoon]],Table15[Telefoonnummer],Table15[Naam],"",0)</f>
        <v/>
      </c>
      <c r="AT33" t="str">
        <f>IF(Table13[[#This Row],[Match on name + company]]&lt;&gt;"","Bizzy/Hanne",IF(Table13[[#This Row],[match on Email]]&lt;&gt;"","Bizzy/Hanne",""))</f>
        <v/>
      </c>
    </row>
    <row r="34" spans="1:46" x14ac:dyDescent="0.45">
      <c r="A34">
        <v>67056663</v>
      </c>
      <c r="B34" t="s">
        <v>1512</v>
      </c>
      <c r="C34" t="s">
        <v>1513</v>
      </c>
      <c r="I34" t="s">
        <v>1362</v>
      </c>
      <c r="K34" t="s">
        <v>18</v>
      </c>
      <c r="N34" t="s">
        <v>19</v>
      </c>
      <c r="O34" t="s">
        <v>1514</v>
      </c>
      <c r="V34" t="s">
        <v>21</v>
      </c>
      <c r="Y34" t="s">
        <v>1362</v>
      </c>
      <c r="AA34" t="str">
        <f>SUBSTITUTE(SUBSTITUTE(SUBSTITUTE(SUBSTITUTE(SUBSTITUTE(SUBSTITUTE(SUBSTITUTE(SUBSTITUTE(SUBSTITUTE(SUBSTITUTE(SUBSTITUTE(SUBSTITUTE(SUBSTITUTE(LOWER(Table13[[#This Row],[Bedrijven]]),".",""),"-","")," bvba",""),"belgië",""),"belgium","")," nv","")," bv",""),"group",""),"groep","")," ", ""),"é","e"),"è","e"),"à","a")</f>
        <v/>
      </c>
      <c r="AF34" s="3">
        <v>45465</v>
      </c>
      <c r="AH34" s="3">
        <v>45310</v>
      </c>
      <c r="AI34" s="3">
        <v>45310</v>
      </c>
      <c r="AJ34">
        <v>0</v>
      </c>
      <c r="AQ34" t="str">
        <f>_xlfn.XLOOKUP(Table13[[#This Row],[Voornaam]]&amp;Table13[[#This Row],[Achternaam]]&amp;Table13[[#This Row],[Basisnaam]],Table15[ContactenLookup],Table15[E-mail],"",0,1)</f>
        <v/>
      </c>
      <c r="AR34" t="str">
        <f>_xlfn.XLOOKUP(Table13[[#This Row],[E-mailadres]],Table15[E-mail],Table15[E-mail],"",0)</f>
        <v/>
      </c>
      <c r="AS34" t="str">
        <f>_xlfn.XLOOKUP(Table13[[#This Row],[Telefoon]],Table15[Telefoonnummer],Table15[Naam],"",0)</f>
        <v/>
      </c>
      <c r="AT34" t="str">
        <f>IF(Table13[[#This Row],[Match on name + company]]&lt;&gt;"","Bizzy/Hanne",IF(Table13[[#This Row],[match on Email]]&lt;&gt;"","Bizzy/Hanne",""))</f>
        <v/>
      </c>
    </row>
    <row r="35" spans="1:46" x14ac:dyDescent="0.45">
      <c r="A35">
        <v>56501607</v>
      </c>
      <c r="B35" t="s">
        <v>1515</v>
      </c>
      <c r="C35" t="s">
        <v>1516</v>
      </c>
      <c r="I35" t="s">
        <v>1362</v>
      </c>
      <c r="K35" t="s">
        <v>18</v>
      </c>
      <c r="N35" t="s">
        <v>19</v>
      </c>
      <c r="O35" t="s">
        <v>1517</v>
      </c>
      <c r="P35" t="s">
        <v>1518</v>
      </c>
      <c r="V35" t="s">
        <v>21</v>
      </c>
      <c r="Y35" t="s">
        <v>1362</v>
      </c>
      <c r="Z35" t="s">
        <v>1218</v>
      </c>
      <c r="AA35" t="str">
        <f>SUBSTITUTE(SUBSTITUTE(SUBSTITUTE(SUBSTITUTE(SUBSTITUTE(SUBSTITUTE(SUBSTITUTE(SUBSTITUTE(SUBSTITUTE(SUBSTITUTE(SUBSTITUTE(SUBSTITUTE(SUBSTITUTE(LOWER(Table13[[#This Row],[Bedrijven]]),".",""),"-","")," bvba",""),"belgië",""),"belgium","")," nv","")," bv",""),"group",""),"groep","")," ", ""),"é","e"),"è","e"),"à","a")</f>
        <v>unicef</v>
      </c>
      <c r="AC35" t="s">
        <v>1480</v>
      </c>
      <c r="AE35" t="s">
        <v>1362</v>
      </c>
      <c r="AF35" s="3">
        <v>44775</v>
      </c>
      <c r="AH35" s="3">
        <v>44775</v>
      </c>
      <c r="AI35" s="3">
        <v>44775</v>
      </c>
      <c r="AJ35">
        <v>0</v>
      </c>
      <c r="AQ35" t="str">
        <f>_xlfn.XLOOKUP(Table13[[#This Row],[Voornaam]]&amp;Table13[[#This Row],[Achternaam]]&amp;Table13[[#This Row],[Basisnaam]],Table15[ContactenLookup],Table15[E-mail],"",0,1)</f>
        <v/>
      </c>
      <c r="AR35" t="str">
        <f>_xlfn.XLOOKUP(Table13[[#This Row],[E-mailadres]],Table15[E-mail],Table15[E-mail],"",0)</f>
        <v/>
      </c>
      <c r="AS35" t="str">
        <f>_xlfn.XLOOKUP(Table13[[#This Row],[Telefoon]],Table15[Telefoonnummer],Table15[Naam],"",0)</f>
        <v/>
      </c>
      <c r="AT35" t="str">
        <f>IF(Table13[[#This Row],[Match on name + company]]&lt;&gt;"","Bizzy/Hanne",IF(Table13[[#This Row],[match on Email]]&lt;&gt;"","Bizzy/Hanne",""))</f>
        <v/>
      </c>
    </row>
    <row r="36" spans="1:46" ht="42.75" x14ac:dyDescent="0.45">
      <c r="A36">
        <v>67419717</v>
      </c>
      <c r="B36" t="s">
        <v>1519</v>
      </c>
      <c r="C36" t="s">
        <v>1520</v>
      </c>
      <c r="H36" s="4" t="s">
        <v>1521</v>
      </c>
      <c r="I36" t="s">
        <v>1362</v>
      </c>
      <c r="K36" t="s">
        <v>18</v>
      </c>
      <c r="N36" t="s">
        <v>19</v>
      </c>
      <c r="O36" t="s">
        <v>1522</v>
      </c>
      <c r="P36" t="s">
        <v>1523</v>
      </c>
      <c r="V36" t="s">
        <v>21</v>
      </c>
      <c r="Y36" t="s">
        <v>1362</v>
      </c>
      <c r="Z36" t="s">
        <v>788</v>
      </c>
      <c r="AA36" t="str">
        <f>SUBSTITUTE(SUBSTITUTE(SUBSTITUTE(SUBSTITUTE(SUBSTITUTE(SUBSTITUTE(SUBSTITUTE(SUBSTITUTE(SUBSTITUTE(SUBSTITUTE(SUBSTITUTE(SUBSTITUTE(SUBSTITUTE(LOWER(Table13[[#This Row],[Bedrijven]]),".",""),"-","")," bvba",""),"belgië",""),"belgium","")," nv","")," bv",""),"group",""),"groep","")," ", ""),"é","e"),"è","e"),"à","a")</f>
        <v>nvbaloise</v>
      </c>
      <c r="AB36" t="s">
        <v>1390</v>
      </c>
      <c r="AC36" t="s">
        <v>1524</v>
      </c>
      <c r="AE36" t="s">
        <v>1362</v>
      </c>
      <c r="AF36" s="3">
        <v>45331</v>
      </c>
      <c r="AH36" s="3">
        <v>45331</v>
      </c>
      <c r="AI36" s="3">
        <v>45331</v>
      </c>
      <c r="AJ36">
        <v>0</v>
      </c>
      <c r="AQ36" t="str">
        <f>_xlfn.XLOOKUP(Table13[[#This Row],[Voornaam]]&amp;Table13[[#This Row],[Achternaam]]&amp;Table13[[#This Row],[Basisnaam]],Table15[ContactenLookup],Table15[E-mail],"",0,1)</f>
        <v/>
      </c>
      <c r="AR36" t="str">
        <f>_xlfn.XLOOKUP(Table13[[#This Row],[E-mailadres]],Table15[E-mail],Table15[E-mail],"",0)</f>
        <v/>
      </c>
      <c r="AS36" t="str">
        <f>_xlfn.XLOOKUP(Table13[[#This Row],[Telefoon]],Table15[Telefoonnummer],Table15[Naam],"",0)</f>
        <v/>
      </c>
      <c r="AT36" t="str">
        <f>IF(Table13[[#This Row],[Match on name + company]]&lt;&gt;"","Bizzy/Hanne",IF(Table13[[#This Row],[match on Email]]&lt;&gt;"","Bizzy/Hanne",""))</f>
        <v/>
      </c>
    </row>
    <row r="37" spans="1:46" ht="42.75" x14ac:dyDescent="0.45">
      <c r="A37">
        <v>65877367</v>
      </c>
      <c r="B37" t="s">
        <v>1525</v>
      </c>
      <c r="C37" t="s">
        <v>1526</v>
      </c>
      <c r="H37" s="4" t="s">
        <v>1527</v>
      </c>
      <c r="I37" t="s">
        <v>21</v>
      </c>
      <c r="K37" t="s">
        <v>18</v>
      </c>
      <c r="M37" t="s">
        <v>1428</v>
      </c>
      <c r="N37" t="s">
        <v>19</v>
      </c>
      <c r="O37" t="s">
        <v>747</v>
      </c>
      <c r="P37" t="s">
        <v>748</v>
      </c>
      <c r="V37" t="s">
        <v>21</v>
      </c>
      <c r="X37" t="s">
        <v>1431</v>
      </c>
      <c r="Y37" t="s">
        <v>1362</v>
      </c>
      <c r="Z37" t="s">
        <v>1528</v>
      </c>
      <c r="AA37" t="str">
        <f>SUBSTITUTE(SUBSTITUTE(SUBSTITUTE(SUBSTITUTE(SUBSTITUTE(SUBSTITUTE(SUBSTITUTE(SUBSTITUTE(SUBSTITUTE(SUBSTITUTE(SUBSTITUTE(SUBSTITUTE(SUBSTITUTE(LOWER(Table13[[#This Row],[Bedrijven]]),".",""),"-","")," bvba",""),"belgië",""),"belgium","")," nv","")," bv",""),"group",""),"groep","")," ", ""),"é","e"),"è","e"),"à","a")</f>
        <v>bvminds&amp;more</v>
      </c>
      <c r="AC37" t="s">
        <v>1529</v>
      </c>
      <c r="AE37" t="s">
        <v>21</v>
      </c>
      <c r="AF37" s="3">
        <v>45240</v>
      </c>
      <c r="AH37" s="3">
        <v>45240</v>
      </c>
      <c r="AI37" s="3">
        <v>45240</v>
      </c>
      <c r="AJ37">
        <v>0</v>
      </c>
      <c r="AQ37" t="str">
        <f>_xlfn.XLOOKUP(Table13[[#This Row],[Voornaam]]&amp;Table13[[#This Row],[Achternaam]]&amp;Table13[[#This Row],[Basisnaam]],Table15[ContactenLookup],Table15[E-mail],"",0,1)</f>
        <v/>
      </c>
      <c r="AR37" t="str">
        <f>_xlfn.XLOOKUP(Table13[[#This Row],[E-mailadres]],Table15[E-mail],Table15[E-mail],"",0)</f>
        <v/>
      </c>
      <c r="AS37" t="str">
        <f>_xlfn.XLOOKUP(Table13[[#This Row],[Telefoon]],Table15[Telefoonnummer],Table15[Naam],"",0)</f>
        <v/>
      </c>
      <c r="AT37" t="str">
        <f>IF(Table13[[#This Row],[Match on name + company]]&lt;&gt;"","Bizzy/Hanne",IF(Table13[[#This Row],[match on Email]]&lt;&gt;"","Bizzy/Hanne",""))</f>
        <v/>
      </c>
    </row>
    <row r="38" spans="1:46" ht="42.75" x14ac:dyDescent="0.45">
      <c r="A38">
        <v>69311112</v>
      </c>
      <c r="B38" t="s">
        <v>1530</v>
      </c>
      <c r="C38" t="s">
        <v>1531</v>
      </c>
      <c r="H38" s="4" t="s">
        <v>1532</v>
      </c>
      <c r="I38" t="s">
        <v>1362</v>
      </c>
      <c r="K38" t="s">
        <v>18</v>
      </c>
      <c r="N38" t="s">
        <v>19</v>
      </c>
      <c r="O38" t="s">
        <v>1533</v>
      </c>
      <c r="V38" t="s">
        <v>21</v>
      </c>
      <c r="X38" t="s">
        <v>1431</v>
      </c>
      <c r="Y38" t="s">
        <v>1362</v>
      </c>
      <c r="Z38" t="s">
        <v>44</v>
      </c>
      <c r="AA38" t="str">
        <f>SUBSTITUTE(SUBSTITUTE(SUBSTITUTE(SUBSTITUTE(SUBSTITUTE(SUBSTITUTE(SUBSTITUTE(SUBSTITUTE(SUBSTITUTE(SUBSTITUTE(SUBSTITUTE(SUBSTITUTE(SUBSTITUTE(LOWER(Table13[[#This Row],[Bedrijven]]),".",""),"-","")," bvba",""),"belgië",""),"belgium","")," nv","")," bv",""),"group",""),"groep","")," ", ""),"é","e"),"è","e"),"à","a")</f>
        <v>abylsen</v>
      </c>
      <c r="AC38" t="s">
        <v>1534</v>
      </c>
      <c r="AE38" t="s">
        <v>21</v>
      </c>
      <c r="AF38" s="3">
        <v>45542</v>
      </c>
      <c r="AH38" s="3">
        <v>45446</v>
      </c>
      <c r="AI38" s="3">
        <v>45542</v>
      </c>
      <c r="AJ38">
        <v>0</v>
      </c>
      <c r="AQ38" t="str">
        <f>_xlfn.XLOOKUP(Table13[[#This Row],[Voornaam]]&amp;Table13[[#This Row],[Achternaam]]&amp;Table13[[#This Row],[Basisnaam]],Table15[ContactenLookup],Table15[E-mail],"",0,1)</f>
        <v/>
      </c>
      <c r="AR38" t="str">
        <f>_xlfn.XLOOKUP(Table13[[#This Row],[E-mailadres]],Table15[E-mail],Table15[E-mail],"",0)</f>
        <v/>
      </c>
      <c r="AS38" t="str">
        <f>_xlfn.XLOOKUP(Table13[[#This Row],[Telefoon]],Table15[Telefoonnummer],Table15[Naam],"",0)</f>
        <v/>
      </c>
      <c r="AT38" t="str">
        <f>IF(Table13[[#This Row],[Match on name + company]]&lt;&gt;"","Bizzy/Hanne",IF(Table13[[#This Row],[match on Email]]&lt;&gt;"","Bizzy/Hanne",""))</f>
        <v/>
      </c>
    </row>
    <row r="39" spans="1:46" ht="42.75" x14ac:dyDescent="0.45">
      <c r="A39">
        <v>56501551</v>
      </c>
      <c r="B39" t="s">
        <v>1535</v>
      </c>
      <c r="C39" t="s">
        <v>1536</v>
      </c>
      <c r="H39" s="4" t="s">
        <v>1537</v>
      </c>
      <c r="I39" t="s">
        <v>1362</v>
      </c>
      <c r="K39" t="s">
        <v>18</v>
      </c>
      <c r="N39" t="s">
        <v>19</v>
      </c>
      <c r="O39" t="s">
        <v>1538</v>
      </c>
      <c r="P39" t="s">
        <v>1539</v>
      </c>
      <c r="V39" t="s">
        <v>21</v>
      </c>
      <c r="Y39" t="s">
        <v>1362</v>
      </c>
      <c r="Z39" t="s">
        <v>1044</v>
      </c>
      <c r="AA39" t="str">
        <f>SUBSTITUTE(SUBSTITUTE(SUBSTITUTE(SUBSTITUTE(SUBSTITUTE(SUBSTITUTE(SUBSTITUTE(SUBSTITUTE(SUBSTITUTE(SUBSTITUTE(SUBSTITUTE(SUBSTITUTE(SUBSTITUTE(LOWER(Table13[[#This Row],[Bedrijven]]),".",""),"-","")," bvba",""),"belgië",""),"belgium","")," nv","")," bv",""),"group",""),"groep","")," ", ""),"é","e"),"è","e"),"à","a")</f>
        <v>poolstok</v>
      </c>
      <c r="AC39" t="s">
        <v>1540</v>
      </c>
      <c r="AE39" t="s">
        <v>1362</v>
      </c>
      <c r="AF39" s="3">
        <v>44775</v>
      </c>
      <c r="AH39" s="3">
        <v>44775</v>
      </c>
      <c r="AI39" s="3">
        <v>44775</v>
      </c>
      <c r="AJ39">
        <v>0</v>
      </c>
      <c r="AQ39" t="str">
        <f>_xlfn.XLOOKUP(Table13[[#This Row],[Voornaam]]&amp;Table13[[#This Row],[Achternaam]]&amp;Table13[[#This Row],[Basisnaam]],Table15[ContactenLookup],Table15[E-mail],"",0,1)</f>
        <v/>
      </c>
      <c r="AR39" t="str">
        <f>_xlfn.XLOOKUP(Table13[[#This Row],[E-mailadres]],Table15[E-mail],Table15[E-mail],"",0)</f>
        <v/>
      </c>
      <c r="AS39" t="str">
        <f>_xlfn.XLOOKUP(Table13[[#This Row],[Telefoon]],Table15[Telefoonnummer],Table15[Naam],"",0)</f>
        <v/>
      </c>
      <c r="AT39" t="str">
        <f>IF(Table13[[#This Row],[Match on name + company]]&lt;&gt;"","Bizzy/Hanne",IF(Table13[[#This Row],[match on Email]]&lt;&gt;"","Bizzy/Hanne",""))</f>
        <v/>
      </c>
    </row>
    <row r="40" spans="1:46" ht="42.75" x14ac:dyDescent="0.45">
      <c r="A40">
        <v>65850240</v>
      </c>
      <c r="B40" t="s">
        <v>1541</v>
      </c>
      <c r="C40" t="s">
        <v>1542</v>
      </c>
      <c r="H40" s="4" t="s">
        <v>1543</v>
      </c>
      <c r="I40" t="s">
        <v>21</v>
      </c>
      <c r="K40" t="s">
        <v>18</v>
      </c>
      <c r="N40" t="s">
        <v>88</v>
      </c>
      <c r="O40" t="s">
        <v>1544</v>
      </c>
      <c r="Q40" t="s">
        <v>1545</v>
      </c>
      <c r="V40" t="s">
        <v>21</v>
      </c>
      <c r="X40" t="s">
        <v>1431</v>
      </c>
      <c r="Y40" t="s">
        <v>1362</v>
      </c>
      <c r="Z40" t="s">
        <v>591</v>
      </c>
      <c r="AA40" t="str">
        <f>SUBSTITUTE(SUBSTITUTE(SUBSTITUTE(SUBSTITUTE(SUBSTITUTE(SUBSTITUTE(SUBSTITUTE(SUBSTITUTE(SUBSTITUTE(SUBSTITUTE(SUBSTITUTE(SUBSTITUTE(SUBSTITUTE(LOWER(Table13[[#This Row],[Bedrijven]]),".",""),"-","")," bvba",""),"belgië",""),"belgium","")," nv","")," bv",""),"group",""),"groep","")," ", ""),"é","e"),"è","e"),"à","a")</f>
        <v>graphicpackaging</v>
      </c>
      <c r="AE40" t="s">
        <v>1362</v>
      </c>
      <c r="AF40" s="3">
        <v>45238</v>
      </c>
      <c r="AH40" s="3">
        <v>45238</v>
      </c>
      <c r="AI40" s="3">
        <v>45238</v>
      </c>
      <c r="AJ40">
        <v>0</v>
      </c>
      <c r="AQ40" t="str">
        <f>_xlfn.XLOOKUP(Table13[[#This Row],[Voornaam]]&amp;Table13[[#This Row],[Achternaam]]&amp;Table13[[#This Row],[Basisnaam]],Table15[ContactenLookup],Table15[E-mail],"",0,1)</f>
        <v/>
      </c>
      <c r="AR40" t="str">
        <f>_xlfn.XLOOKUP(Table13[[#This Row],[E-mailadres]],Table15[E-mail],Table15[E-mail],"",0)</f>
        <v/>
      </c>
      <c r="AS40" t="str">
        <f>_xlfn.XLOOKUP(Table13[[#This Row],[Telefoon]],Table15[Telefoonnummer],Table15[Naam],"",0)</f>
        <v/>
      </c>
      <c r="AT40" t="str">
        <f>IF(Table13[[#This Row],[Match on name + company]]&lt;&gt;"","Bizzy/Hanne",IF(Table13[[#This Row],[match on Email]]&lt;&gt;"","Bizzy/Hanne",""))</f>
        <v/>
      </c>
    </row>
    <row r="41" spans="1:46" ht="42.75" x14ac:dyDescent="0.45">
      <c r="A41">
        <v>64626294</v>
      </c>
      <c r="B41" t="s">
        <v>1546</v>
      </c>
      <c r="C41" t="s">
        <v>1547</v>
      </c>
      <c r="H41" s="4" t="s">
        <v>1548</v>
      </c>
      <c r="I41" t="s">
        <v>1362</v>
      </c>
      <c r="K41" t="s">
        <v>18</v>
      </c>
      <c r="N41" t="s">
        <v>19</v>
      </c>
      <c r="O41" t="s">
        <v>1549</v>
      </c>
      <c r="P41" t="s">
        <v>1550</v>
      </c>
      <c r="V41" t="s">
        <v>21</v>
      </c>
      <c r="Y41" t="s">
        <v>1362</v>
      </c>
      <c r="Z41" t="s">
        <v>591</v>
      </c>
      <c r="AA41" t="str">
        <f>SUBSTITUTE(SUBSTITUTE(SUBSTITUTE(SUBSTITUTE(SUBSTITUTE(SUBSTITUTE(SUBSTITUTE(SUBSTITUTE(SUBSTITUTE(SUBSTITUTE(SUBSTITUTE(SUBSTITUTE(SUBSTITUTE(LOWER(Table13[[#This Row],[Bedrijven]]),".",""),"-","")," bvba",""),"belgië",""),"belgium","")," nv","")," bv",""),"group",""),"groep","")," ", ""),"é","e"),"è","e"),"à","a")</f>
        <v>graphicpackaging</v>
      </c>
      <c r="AC41" t="s">
        <v>1380</v>
      </c>
      <c r="AE41" t="s">
        <v>1362</v>
      </c>
      <c r="AF41" s="3">
        <v>45167</v>
      </c>
      <c r="AH41" s="3">
        <v>45167</v>
      </c>
      <c r="AI41" s="3">
        <v>45167</v>
      </c>
      <c r="AJ41">
        <v>0</v>
      </c>
      <c r="AQ41" t="str">
        <f>_xlfn.XLOOKUP(Table13[[#This Row],[Voornaam]]&amp;Table13[[#This Row],[Achternaam]]&amp;Table13[[#This Row],[Basisnaam]],Table15[ContactenLookup],Table15[E-mail],"",0,1)</f>
        <v/>
      </c>
      <c r="AR41" t="str">
        <f>_xlfn.XLOOKUP(Table13[[#This Row],[E-mailadres]],Table15[E-mail],Table15[E-mail],"",0)</f>
        <v/>
      </c>
      <c r="AS41" t="str">
        <f>_xlfn.XLOOKUP(Table13[[#This Row],[Telefoon]],Table15[Telefoonnummer],Table15[Naam],"",0)</f>
        <v/>
      </c>
      <c r="AT41" t="str">
        <f>IF(Table13[[#This Row],[Match on name + company]]&lt;&gt;"","Bizzy/Hanne",IF(Table13[[#This Row],[match on Email]]&lt;&gt;"","Bizzy/Hanne",""))</f>
        <v/>
      </c>
    </row>
    <row r="42" spans="1:46" ht="42.75" x14ac:dyDescent="0.45">
      <c r="A42">
        <v>59277988</v>
      </c>
      <c r="B42" t="s">
        <v>1551</v>
      </c>
      <c r="C42" t="s">
        <v>1552</v>
      </c>
      <c r="H42" s="4" t="s">
        <v>1553</v>
      </c>
      <c r="I42" t="s">
        <v>1362</v>
      </c>
      <c r="K42" t="s">
        <v>19</v>
      </c>
      <c r="M42" t="s">
        <v>1463</v>
      </c>
      <c r="N42" t="s">
        <v>19</v>
      </c>
      <c r="O42" t="s">
        <v>1554</v>
      </c>
      <c r="Q42" t="s">
        <v>1555</v>
      </c>
      <c r="V42" t="s">
        <v>21</v>
      </c>
      <c r="X42" t="s">
        <v>1431</v>
      </c>
      <c r="Y42" t="s">
        <v>1362</v>
      </c>
      <c r="Z42" t="s">
        <v>1556</v>
      </c>
      <c r="AA42" t="str">
        <f>SUBSTITUTE(SUBSTITUTE(SUBSTITUTE(SUBSTITUTE(SUBSTITUTE(SUBSTITUTE(SUBSTITUTE(SUBSTITUTE(SUBSTITUTE(SUBSTITUTE(SUBSTITUTE(SUBSTITUTE(SUBSTITUTE(LOWER(Table13[[#This Row],[Bedrijven]]),".",""),"-","")," bvba",""),"belgië",""),"belgium","")," nv","")," bv",""),"group",""),"groep","")," ", ""),"é","e"),"è","e"),"à","a")</f>
        <v>eelloo</v>
      </c>
      <c r="AB42" t="s">
        <v>1557</v>
      </c>
      <c r="AC42" t="s">
        <v>1558</v>
      </c>
      <c r="AE42" t="s">
        <v>1362</v>
      </c>
      <c r="AF42" s="3">
        <v>44909</v>
      </c>
      <c r="AH42" s="3">
        <v>44909</v>
      </c>
      <c r="AI42" s="3">
        <v>44909</v>
      </c>
      <c r="AJ42">
        <v>0</v>
      </c>
      <c r="AQ42" t="str">
        <f>_xlfn.XLOOKUP(Table13[[#This Row],[Voornaam]]&amp;Table13[[#This Row],[Achternaam]]&amp;Table13[[#This Row],[Basisnaam]],Table15[ContactenLookup],Table15[E-mail],"",0,1)</f>
        <v/>
      </c>
      <c r="AR42" t="str">
        <f>_xlfn.XLOOKUP(Table13[[#This Row],[E-mailadres]],Table15[E-mail],Table15[E-mail],"",0)</f>
        <v/>
      </c>
      <c r="AS42" t="str">
        <f>_xlfn.XLOOKUP(Table13[[#This Row],[Telefoon]],Table15[Telefoonnummer],Table15[Naam],"",0)</f>
        <v/>
      </c>
      <c r="AT42" t="str">
        <f>IF(Table13[[#This Row],[Match on name + company]]&lt;&gt;"","Bizzy/Hanne",IF(Table13[[#This Row],[match on Email]]&lt;&gt;"","Bizzy/Hanne",""))</f>
        <v/>
      </c>
    </row>
    <row r="43" spans="1:46" x14ac:dyDescent="0.45">
      <c r="A43">
        <v>60115760</v>
      </c>
      <c r="B43" t="s">
        <v>1559</v>
      </c>
      <c r="C43" t="s">
        <v>1560</v>
      </c>
      <c r="I43" t="s">
        <v>1362</v>
      </c>
      <c r="K43" t="s">
        <v>18</v>
      </c>
      <c r="N43" t="s">
        <v>19</v>
      </c>
      <c r="O43" t="s">
        <v>1561</v>
      </c>
      <c r="P43" t="s">
        <v>1562</v>
      </c>
      <c r="V43" t="s">
        <v>21</v>
      </c>
      <c r="X43" t="s">
        <v>1431</v>
      </c>
      <c r="Y43" t="s">
        <v>1362</v>
      </c>
      <c r="Z43" t="s">
        <v>685</v>
      </c>
      <c r="AA43" t="str">
        <f>SUBSTITUTE(SUBSTITUTE(SUBSTITUTE(SUBSTITUTE(SUBSTITUTE(SUBSTITUTE(SUBSTITUTE(SUBSTITUTE(SUBSTITUTE(SUBSTITUTE(SUBSTITUTE(SUBSTITUTE(SUBSTITUTE(LOWER(Table13[[#This Row],[Bedrijven]]),".",""),"-","")," bvba",""),"belgië",""),"belgium","")," nv","")," bv",""),"group",""),"groep","")," ", ""),"é","e"),"è","e"),"à","a")</f>
        <v>joosconsulting</v>
      </c>
      <c r="AB43" t="s">
        <v>1390</v>
      </c>
      <c r="AC43" t="s">
        <v>1563</v>
      </c>
      <c r="AE43" t="s">
        <v>1362</v>
      </c>
      <c r="AF43" s="3">
        <v>44984</v>
      </c>
      <c r="AH43" s="3">
        <v>44958</v>
      </c>
      <c r="AI43" s="3">
        <v>44958</v>
      </c>
      <c r="AJ43">
        <v>0</v>
      </c>
      <c r="AQ43" t="str">
        <f>_xlfn.XLOOKUP(Table13[[#This Row],[Voornaam]]&amp;Table13[[#This Row],[Achternaam]]&amp;Table13[[#This Row],[Basisnaam]],Table15[ContactenLookup],Table15[E-mail],"",0,1)</f>
        <v/>
      </c>
      <c r="AR43" t="str">
        <f>_xlfn.XLOOKUP(Table13[[#This Row],[E-mailadres]],Table15[E-mail],Table15[E-mail],"",0)</f>
        <v/>
      </c>
      <c r="AS43" t="str">
        <f>_xlfn.XLOOKUP(Table13[[#This Row],[Telefoon]],Table15[Telefoonnummer],Table15[Naam],"",0)</f>
        <v/>
      </c>
      <c r="AT43" t="str">
        <f>IF(Table13[[#This Row],[Match on name + company]]&lt;&gt;"","Bizzy/Hanne",IF(Table13[[#This Row],[match on Email]]&lt;&gt;"","Bizzy/Hanne",""))</f>
        <v/>
      </c>
    </row>
    <row r="44" spans="1:46" ht="42.75" x14ac:dyDescent="0.45">
      <c r="A44">
        <v>69724492</v>
      </c>
      <c r="B44" t="s">
        <v>1564</v>
      </c>
      <c r="C44" t="s">
        <v>1565</v>
      </c>
      <c r="H44" s="4" t="s">
        <v>1566</v>
      </c>
      <c r="I44" t="s">
        <v>1362</v>
      </c>
      <c r="K44" t="s">
        <v>18</v>
      </c>
      <c r="N44" t="s">
        <v>19</v>
      </c>
      <c r="O44" t="s">
        <v>1567</v>
      </c>
      <c r="V44" t="s">
        <v>21</v>
      </c>
      <c r="Y44" t="s">
        <v>1362</v>
      </c>
      <c r="Z44" t="s">
        <v>942</v>
      </c>
      <c r="AA44" t="str">
        <f>SUBSTITUTE(SUBSTITUTE(SUBSTITUTE(SUBSTITUTE(SUBSTITUTE(SUBSTITUTE(SUBSTITUTE(SUBSTITUTE(SUBSTITUTE(SUBSTITUTE(SUBSTITUTE(SUBSTITUTE(SUBSTITUTE(LOWER(Table13[[#This Row],[Bedrijven]]),".",""),"-","")," bvba",""),"belgië",""),"belgium","")," nv","")," bv",""),"group",""),"groep","")," ", ""),"é","e"),"è","e"),"à","a")</f>
        <v>nvsatellic</v>
      </c>
      <c r="AB44" t="s">
        <v>1390</v>
      </c>
      <c r="AC44" t="s">
        <v>1568</v>
      </c>
      <c r="AE44" t="s">
        <v>1362</v>
      </c>
      <c r="AF44" s="3">
        <v>45470</v>
      </c>
      <c r="AH44" s="3">
        <v>45470</v>
      </c>
      <c r="AI44" s="3">
        <v>45470</v>
      </c>
      <c r="AJ44">
        <v>0</v>
      </c>
      <c r="AQ44" t="str">
        <f>_xlfn.XLOOKUP(Table13[[#This Row],[Voornaam]]&amp;Table13[[#This Row],[Achternaam]]&amp;Table13[[#This Row],[Basisnaam]],Table15[ContactenLookup],Table15[E-mail],"",0,1)</f>
        <v/>
      </c>
      <c r="AR44" t="str">
        <f>_xlfn.XLOOKUP(Table13[[#This Row],[E-mailadres]],Table15[E-mail],Table15[E-mail],"",0)</f>
        <v/>
      </c>
      <c r="AS44" t="str">
        <f>_xlfn.XLOOKUP(Table13[[#This Row],[Telefoon]],Table15[Telefoonnummer],Table15[Naam],"",0)</f>
        <v/>
      </c>
      <c r="AT44" t="str">
        <f>IF(Table13[[#This Row],[Match on name + company]]&lt;&gt;"","Bizzy/Hanne",IF(Table13[[#This Row],[match on Email]]&lt;&gt;"","Bizzy/Hanne",""))</f>
        <v/>
      </c>
    </row>
    <row r="45" spans="1:46" ht="42.75" x14ac:dyDescent="0.45">
      <c r="A45">
        <v>55438858</v>
      </c>
      <c r="B45" t="s">
        <v>1569</v>
      </c>
      <c r="C45" t="s">
        <v>1570</v>
      </c>
      <c r="H45" s="4" t="s">
        <v>1548</v>
      </c>
      <c r="I45" t="s">
        <v>1362</v>
      </c>
      <c r="K45" t="s">
        <v>18</v>
      </c>
      <c r="N45" t="s">
        <v>19</v>
      </c>
      <c r="O45" t="s">
        <v>1571</v>
      </c>
      <c r="P45" t="s">
        <v>1572</v>
      </c>
      <c r="V45" t="s">
        <v>21</v>
      </c>
      <c r="Y45" t="s">
        <v>1362</v>
      </c>
      <c r="Z45" t="s">
        <v>591</v>
      </c>
      <c r="AA45" t="str">
        <f>SUBSTITUTE(SUBSTITUTE(SUBSTITUTE(SUBSTITUTE(SUBSTITUTE(SUBSTITUTE(SUBSTITUTE(SUBSTITUTE(SUBSTITUTE(SUBSTITUTE(SUBSTITUTE(SUBSTITUTE(SUBSTITUTE(LOWER(Table13[[#This Row],[Bedrijven]]),".",""),"-","")," bvba",""),"belgië",""),"belgium","")," nv","")," bv",""),"group",""),"groep","")," ", ""),"é","e"),"è","e"),"à","a")</f>
        <v>graphicpackaging</v>
      </c>
      <c r="AC45" t="s">
        <v>1573</v>
      </c>
      <c r="AE45" t="s">
        <v>1362</v>
      </c>
      <c r="AF45" s="3">
        <v>44711</v>
      </c>
      <c r="AH45" s="3">
        <v>44711</v>
      </c>
      <c r="AI45" s="3">
        <v>44775</v>
      </c>
      <c r="AJ45">
        <v>0</v>
      </c>
      <c r="AQ45" t="str">
        <f>_xlfn.XLOOKUP(Table13[[#This Row],[Voornaam]]&amp;Table13[[#This Row],[Achternaam]]&amp;Table13[[#This Row],[Basisnaam]],Table15[ContactenLookup],Table15[E-mail],"",0,1)</f>
        <v/>
      </c>
      <c r="AR45" t="str">
        <f>_xlfn.XLOOKUP(Table13[[#This Row],[E-mailadres]],Table15[E-mail],Table15[E-mail],"",0)</f>
        <v/>
      </c>
      <c r="AS45" t="str">
        <f>_xlfn.XLOOKUP(Table13[[#This Row],[Telefoon]],Table15[Telefoonnummer],Table15[Naam],"",0)</f>
        <v/>
      </c>
      <c r="AT45" t="str">
        <f>IF(Table13[[#This Row],[Match on name + company]]&lt;&gt;"","Bizzy/Hanne",IF(Table13[[#This Row],[match on Email]]&lt;&gt;"","Bizzy/Hanne",""))</f>
        <v/>
      </c>
    </row>
    <row r="46" spans="1:46" ht="42.75" x14ac:dyDescent="0.45">
      <c r="A46">
        <v>55438912</v>
      </c>
      <c r="B46" t="s">
        <v>1574</v>
      </c>
      <c r="C46" t="s">
        <v>1575</v>
      </c>
      <c r="H46" s="4" t="s">
        <v>1508</v>
      </c>
      <c r="I46" t="s">
        <v>1362</v>
      </c>
      <c r="K46" t="s">
        <v>18</v>
      </c>
      <c r="N46" t="s">
        <v>19</v>
      </c>
      <c r="O46" t="s">
        <v>1576</v>
      </c>
      <c r="P46" t="s">
        <v>1577</v>
      </c>
      <c r="V46" t="s">
        <v>21</v>
      </c>
      <c r="Y46" t="s">
        <v>1362</v>
      </c>
      <c r="Z46" t="s">
        <v>630</v>
      </c>
      <c r="AA46" t="str">
        <f>SUBSTITUTE(SUBSTITUTE(SUBSTITUTE(SUBSTITUTE(SUBSTITUTE(SUBSTITUTE(SUBSTITUTE(SUBSTITUTE(SUBSTITUTE(SUBSTITUTE(SUBSTITUTE(SUBSTITUTE(SUBSTITUTE(LOWER(Table13[[#This Row],[Bedrijven]]),".",""),"-","")," bvba",""),"belgië",""),"belgium","")," nv","")," bv",""),"group",""),"groep","")," ", ""),"é","e"),"è","e"),"à","a")</f>
        <v>hrrail</v>
      </c>
      <c r="AC46" t="s">
        <v>1578</v>
      </c>
      <c r="AE46" t="s">
        <v>1362</v>
      </c>
      <c r="AF46" s="3">
        <v>44711</v>
      </c>
      <c r="AH46" s="3">
        <v>44711</v>
      </c>
      <c r="AI46" s="3">
        <v>44711</v>
      </c>
      <c r="AJ46">
        <v>0</v>
      </c>
      <c r="AQ46" t="str">
        <f>_xlfn.XLOOKUP(Table13[[#This Row],[Voornaam]]&amp;Table13[[#This Row],[Achternaam]]&amp;Table13[[#This Row],[Basisnaam]],Table15[ContactenLookup],Table15[E-mail],"",0,1)</f>
        <v/>
      </c>
      <c r="AR46" t="str">
        <f>_xlfn.XLOOKUP(Table13[[#This Row],[E-mailadres]],Table15[E-mail],Table15[E-mail],"",0)</f>
        <v/>
      </c>
      <c r="AS46" t="str">
        <f>_xlfn.XLOOKUP(Table13[[#This Row],[Telefoon]],Table15[Telefoonnummer],Table15[Naam],"",0)</f>
        <v/>
      </c>
      <c r="AT46" t="str">
        <f>IF(Table13[[#This Row],[Match on name + company]]&lt;&gt;"","Bizzy/Hanne",IF(Table13[[#This Row],[match on Email]]&lt;&gt;"","Bizzy/Hanne",""))</f>
        <v/>
      </c>
    </row>
    <row r="47" spans="1:46" x14ac:dyDescent="0.45">
      <c r="A47">
        <v>66490097</v>
      </c>
      <c r="B47" t="s">
        <v>1579</v>
      </c>
      <c r="C47" t="s">
        <v>1580</v>
      </c>
      <c r="I47" t="s">
        <v>1362</v>
      </c>
      <c r="K47" t="s">
        <v>18</v>
      </c>
      <c r="M47" t="s">
        <v>1463</v>
      </c>
      <c r="N47" t="s">
        <v>19</v>
      </c>
      <c r="O47" t="s">
        <v>1581</v>
      </c>
      <c r="Q47" t="s">
        <v>1582</v>
      </c>
      <c r="V47" t="s">
        <v>21</v>
      </c>
      <c r="X47" t="s">
        <v>1431</v>
      </c>
      <c r="Y47" t="s">
        <v>1362</v>
      </c>
      <c r="Z47" t="s">
        <v>1139</v>
      </c>
      <c r="AA47" t="str">
        <f>SUBSTITUTE(SUBSTITUTE(SUBSTITUTE(SUBSTITUTE(SUBSTITUTE(SUBSTITUTE(SUBSTITUTE(SUBSTITUTE(SUBSTITUTE(SUBSTITUTE(SUBSTITUTE(SUBSTITUTE(SUBSTITUTE(LOWER(Table13[[#This Row],[Bedrijven]]),".",""),"-","")," bvba",""),"belgië",""),"belgium","")," nv","")," bv",""),"group",""),"groep","")," ", ""),"é","e"),"è","e"),"à","a")</f>
        <v>stadaalst</v>
      </c>
      <c r="AB47" t="s">
        <v>1390</v>
      </c>
      <c r="AC47" t="s">
        <v>1411</v>
      </c>
      <c r="AE47" t="s">
        <v>1362</v>
      </c>
      <c r="AF47" s="3">
        <v>45278</v>
      </c>
      <c r="AH47" s="3">
        <v>45278</v>
      </c>
      <c r="AI47" s="3">
        <v>45278</v>
      </c>
      <c r="AJ47">
        <v>0</v>
      </c>
      <c r="AQ47" t="str">
        <f>_xlfn.XLOOKUP(Table13[[#This Row],[Voornaam]]&amp;Table13[[#This Row],[Achternaam]]&amp;Table13[[#This Row],[Basisnaam]],Table15[ContactenLookup],Table15[E-mail],"",0,1)</f>
        <v/>
      </c>
      <c r="AR47" t="str">
        <f>_xlfn.XLOOKUP(Table13[[#This Row],[E-mailadres]],Table15[E-mail],Table15[E-mail],"",0)</f>
        <v/>
      </c>
      <c r="AS47" t="str">
        <f>_xlfn.XLOOKUP(Table13[[#This Row],[Telefoon]],Table15[Telefoonnummer],Table15[Naam],"",0)</f>
        <v/>
      </c>
      <c r="AT47" t="str">
        <f>IF(Table13[[#This Row],[Match on name + company]]&lt;&gt;"","Bizzy/Hanne",IF(Table13[[#This Row],[match on Email]]&lt;&gt;"","Bizzy/Hanne",""))</f>
        <v/>
      </c>
    </row>
    <row r="48" spans="1:46" x14ac:dyDescent="0.45">
      <c r="A48">
        <v>63139871</v>
      </c>
      <c r="B48" t="s">
        <v>1583</v>
      </c>
      <c r="C48" t="s">
        <v>1584</v>
      </c>
      <c r="I48" t="s">
        <v>1362</v>
      </c>
      <c r="K48" t="s">
        <v>1038</v>
      </c>
      <c r="M48" t="s">
        <v>1428</v>
      </c>
      <c r="N48" t="s">
        <v>1038</v>
      </c>
      <c r="O48" t="s">
        <v>1039</v>
      </c>
      <c r="Q48" t="s">
        <v>1585</v>
      </c>
      <c r="S48" t="s">
        <v>1040</v>
      </c>
      <c r="V48" t="s">
        <v>21</v>
      </c>
      <c r="X48" t="s">
        <v>1431</v>
      </c>
      <c r="Y48" t="s">
        <v>1362</v>
      </c>
      <c r="Z48" t="s">
        <v>1037</v>
      </c>
      <c r="AA48" t="str">
        <f>SUBSTITUTE(SUBSTITUTE(SUBSTITUTE(SUBSTITUTE(SUBSTITUTE(SUBSTITUTE(SUBSTITUTE(SUBSTITUTE(SUBSTITUTE(SUBSTITUTE(SUBSTITUTE(SUBSTITUTE(SUBSTITUTE(LOWER(Table13[[#This Row],[Bedrijven]]),".",""),"-","")," bvba",""),"belgië",""),"belgium","")," nv","")," bv",""),"group",""),"groep","")," ", ""),"é","e"),"è","e"),"à","a")</f>
        <v>pluss</v>
      </c>
      <c r="AC48" t="s">
        <v>1453</v>
      </c>
      <c r="AE48" t="s">
        <v>21</v>
      </c>
      <c r="AF48" s="3">
        <v>45107</v>
      </c>
      <c r="AH48" s="3">
        <v>45107</v>
      </c>
      <c r="AI48" s="3">
        <v>45107</v>
      </c>
      <c r="AJ48">
        <v>0</v>
      </c>
      <c r="AQ48" t="str">
        <f>_xlfn.XLOOKUP(Table13[[#This Row],[Voornaam]]&amp;Table13[[#This Row],[Achternaam]]&amp;Table13[[#This Row],[Basisnaam]],Table15[ContactenLookup],Table15[E-mail],"",0,1)</f>
        <v/>
      </c>
      <c r="AR48" t="str">
        <f>_xlfn.XLOOKUP(Table13[[#This Row],[E-mailadres]],Table15[E-mail],Table15[E-mail],"",0)</f>
        <v/>
      </c>
      <c r="AS48" t="str">
        <f>_xlfn.XLOOKUP(Table13[[#This Row],[Telefoon]],Table15[Telefoonnummer],Table15[Naam],"",0)</f>
        <v/>
      </c>
      <c r="AT48" t="str">
        <f>IF(Table13[[#This Row],[Match on name + company]]&lt;&gt;"","Bizzy/Hanne",IF(Table13[[#This Row],[match on Email]]&lt;&gt;"","Bizzy/Hanne",""))</f>
        <v/>
      </c>
    </row>
    <row r="49" spans="1:46" x14ac:dyDescent="0.45">
      <c r="A49">
        <v>66342507</v>
      </c>
      <c r="B49" t="s">
        <v>1586</v>
      </c>
      <c r="C49" t="s">
        <v>1587</v>
      </c>
      <c r="I49" t="s">
        <v>1362</v>
      </c>
      <c r="K49" t="s">
        <v>18</v>
      </c>
      <c r="M49" t="s">
        <v>1463</v>
      </c>
      <c r="N49" t="s">
        <v>19</v>
      </c>
      <c r="O49" t="s">
        <v>1588</v>
      </c>
      <c r="P49" t="s">
        <v>1589</v>
      </c>
      <c r="Q49" t="s">
        <v>1590</v>
      </c>
      <c r="V49" t="s">
        <v>21</v>
      </c>
      <c r="X49" t="s">
        <v>1431</v>
      </c>
      <c r="Y49" t="s">
        <v>1362</v>
      </c>
      <c r="Z49" t="s">
        <v>508</v>
      </c>
      <c r="AA49" t="str">
        <f>SUBSTITUTE(SUBSTITUTE(SUBSTITUTE(SUBSTITUTE(SUBSTITUTE(SUBSTITUTE(SUBSTITUTE(SUBSTITUTE(SUBSTITUTE(SUBSTITUTE(SUBSTITUTE(SUBSTITUTE(SUBSTITUTE(LOWER(Table13[[#This Row],[Bedrijven]]),".",""),"-","")," bvba",""),"belgië",""),"belgium","")," nv","")," bv",""),"group",""),"groep","")," ", ""),"é","e"),"è","e"),"à","a")</f>
        <v>fodfinanciën</v>
      </c>
      <c r="AB49" t="s">
        <v>1390</v>
      </c>
      <c r="AC49" t="s">
        <v>1591</v>
      </c>
      <c r="AE49" t="s">
        <v>1362</v>
      </c>
      <c r="AF49" s="3">
        <v>45266</v>
      </c>
      <c r="AH49" s="3">
        <v>45266</v>
      </c>
      <c r="AI49" s="3">
        <v>45266</v>
      </c>
      <c r="AJ49">
        <v>0</v>
      </c>
      <c r="AQ49" t="str">
        <f>_xlfn.XLOOKUP(Table13[[#This Row],[Voornaam]]&amp;Table13[[#This Row],[Achternaam]]&amp;Table13[[#This Row],[Basisnaam]],Table15[ContactenLookup],Table15[E-mail],"",0,1)</f>
        <v/>
      </c>
      <c r="AR49" t="str">
        <f>_xlfn.XLOOKUP(Table13[[#This Row],[E-mailadres]],Table15[E-mail],Table15[E-mail],"",0)</f>
        <v/>
      </c>
      <c r="AS49" t="str">
        <f>_xlfn.XLOOKUP(Table13[[#This Row],[Telefoon]],Table15[Telefoonnummer],Table15[Naam],"",0)</f>
        <v/>
      </c>
      <c r="AT49" t="str">
        <f>IF(Table13[[#This Row],[Match on name + company]]&lt;&gt;"","Bizzy/Hanne",IF(Table13[[#This Row],[match on Email]]&lt;&gt;"","Bizzy/Hanne",""))</f>
        <v/>
      </c>
    </row>
    <row r="50" spans="1:46" x14ac:dyDescent="0.45">
      <c r="A50">
        <v>69233617</v>
      </c>
      <c r="B50" t="s">
        <v>1592</v>
      </c>
      <c r="C50" t="s">
        <v>1587</v>
      </c>
      <c r="I50" t="s">
        <v>1362</v>
      </c>
      <c r="K50" t="s">
        <v>18</v>
      </c>
      <c r="M50" t="s">
        <v>1463</v>
      </c>
      <c r="N50" t="s">
        <v>19</v>
      </c>
      <c r="O50" t="s">
        <v>1593</v>
      </c>
      <c r="Q50" t="s">
        <v>1594</v>
      </c>
      <c r="V50" t="s">
        <v>21</v>
      </c>
      <c r="W50" t="s">
        <v>38</v>
      </c>
      <c r="X50" t="s">
        <v>1431</v>
      </c>
      <c r="Y50" t="s">
        <v>1362</v>
      </c>
      <c r="AA50" t="str">
        <f>SUBSTITUTE(SUBSTITUTE(SUBSTITUTE(SUBSTITUTE(SUBSTITUTE(SUBSTITUTE(SUBSTITUTE(SUBSTITUTE(SUBSTITUTE(SUBSTITUTE(SUBSTITUTE(SUBSTITUTE(SUBSTITUTE(LOWER(Table13[[#This Row],[Bedrijven]]),".",""),"-","")," bvba",""),"belgië",""),"belgium","")," nv","")," bv",""),"group",""),"groep","")," ", ""),"é","e"),"è","e"),"à","a")</f>
        <v/>
      </c>
      <c r="AF50" s="3">
        <v>45441</v>
      </c>
      <c r="AH50" s="3">
        <v>45441</v>
      </c>
      <c r="AI50" s="3">
        <v>45441</v>
      </c>
      <c r="AJ50">
        <v>0</v>
      </c>
      <c r="AQ50" t="str">
        <f>_xlfn.XLOOKUP(Table13[[#This Row],[Voornaam]]&amp;Table13[[#This Row],[Achternaam]]&amp;Table13[[#This Row],[Basisnaam]],Table15[ContactenLookup],Table15[E-mail],"",0,1)</f>
        <v/>
      </c>
      <c r="AR50" t="str">
        <f>_xlfn.XLOOKUP(Table13[[#This Row],[E-mailadres]],Table15[E-mail],Table15[E-mail],"",0)</f>
        <v/>
      </c>
      <c r="AS50" t="str">
        <f>_xlfn.XLOOKUP(Table13[[#This Row],[Telefoon]],Table15[Telefoonnummer],Table15[Naam],"",0)</f>
        <v/>
      </c>
      <c r="AT50" t="str">
        <f>IF(Table13[[#This Row],[Match on name + company]]&lt;&gt;"","Bizzy/Hanne",IF(Table13[[#This Row],[match on Email]]&lt;&gt;"","Bizzy/Hanne",""))</f>
        <v/>
      </c>
    </row>
    <row r="51" spans="1:46" x14ac:dyDescent="0.45">
      <c r="A51">
        <v>55438620</v>
      </c>
      <c r="B51" t="s">
        <v>1595</v>
      </c>
      <c r="C51" t="s">
        <v>1596</v>
      </c>
      <c r="I51" t="s">
        <v>1362</v>
      </c>
      <c r="K51" t="s">
        <v>18</v>
      </c>
      <c r="N51" t="s">
        <v>19</v>
      </c>
      <c r="O51" t="s">
        <v>1597</v>
      </c>
      <c r="P51" t="s">
        <v>1598</v>
      </c>
      <c r="V51" t="s">
        <v>21</v>
      </c>
      <c r="Y51" t="s">
        <v>1362</v>
      </c>
      <c r="Z51" t="s">
        <v>41</v>
      </c>
      <c r="AA51" t="str">
        <f>SUBSTITUTE(SUBSTITUTE(SUBSTITUTE(SUBSTITUTE(SUBSTITUTE(SUBSTITUTE(SUBSTITUTE(SUBSTITUTE(SUBSTITUTE(SUBSTITUTE(SUBSTITUTE(SUBSTITUTE(SUBSTITUTE(LOWER(Table13[[#This Row],[Bedrijven]]),".",""),"-","")," bvba",""),"belgië",""),"belgium","")," nv","")," bv",""),"group",""),"groep","")," ", ""),"é","e"),"è","e"),"à","a")</f>
        <v>abnamro</v>
      </c>
      <c r="AC51" t="s">
        <v>1599</v>
      </c>
      <c r="AE51" t="s">
        <v>1362</v>
      </c>
      <c r="AF51" s="3">
        <v>44711</v>
      </c>
      <c r="AH51" s="3">
        <v>44711</v>
      </c>
      <c r="AI51" s="3">
        <v>44775</v>
      </c>
      <c r="AJ51">
        <v>0</v>
      </c>
      <c r="AQ51" t="str">
        <f>_xlfn.XLOOKUP(Table13[[#This Row],[Voornaam]]&amp;Table13[[#This Row],[Achternaam]]&amp;Table13[[#This Row],[Basisnaam]],Table15[ContactenLookup],Table15[E-mail],"",0,1)</f>
        <v/>
      </c>
      <c r="AR51" t="str">
        <f>_xlfn.XLOOKUP(Table13[[#This Row],[E-mailadres]],Table15[E-mail],Table15[E-mail],"",0)</f>
        <v/>
      </c>
      <c r="AS51" t="str">
        <f>_xlfn.XLOOKUP(Table13[[#This Row],[Telefoon]],Table15[Telefoonnummer],Table15[Naam],"",0)</f>
        <v/>
      </c>
      <c r="AT51" t="str">
        <f>IF(Table13[[#This Row],[Match on name + company]]&lt;&gt;"","Bizzy/Hanne",IF(Table13[[#This Row],[match on Email]]&lt;&gt;"","Bizzy/Hanne",""))</f>
        <v/>
      </c>
    </row>
    <row r="52" spans="1:46" ht="42.75" x14ac:dyDescent="0.45">
      <c r="A52">
        <v>69032976</v>
      </c>
      <c r="B52" t="s">
        <v>1595</v>
      </c>
      <c r="C52" t="s">
        <v>1596</v>
      </c>
      <c r="H52" s="4" t="s">
        <v>1600</v>
      </c>
      <c r="I52" t="s">
        <v>1362</v>
      </c>
      <c r="K52" t="s">
        <v>18</v>
      </c>
      <c r="N52" t="s">
        <v>19</v>
      </c>
      <c r="O52" t="s">
        <v>1601</v>
      </c>
      <c r="V52" t="s">
        <v>21</v>
      </c>
      <c r="Y52" t="s">
        <v>1362</v>
      </c>
      <c r="Z52" t="s">
        <v>939</v>
      </c>
      <c r="AA52" t="str">
        <f>SUBSTITUTE(SUBSTITUTE(SUBSTITUTE(SUBSTITUTE(SUBSTITUTE(SUBSTITUTE(SUBSTITUTE(SUBSTITUTE(SUBSTITUTE(SUBSTITUTE(SUBSTITUTE(SUBSTITUTE(SUBSTITUTE(LOWER(Table13[[#This Row],[Bedrijven]]),".",""),"-","")," bvba",""),"belgië",""),"belgium","")," nv","")," bv",""),"group",""),"groep","")," ", ""),"é","e"),"è","e"),"à","a")</f>
        <v>nvricoh</v>
      </c>
      <c r="AB52" t="s">
        <v>1390</v>
      </c>
      <c r="AC52" t="s">
        <v>1602</v>
      </c>
      <c r="AE52" t="s">
        <v>21</v>
      </c>
      <c r="AF52" s="3">
        <v>45428</v>
      </c>
      <c r="AH52" s="3">
        <v>45428</v>
      </c>
      <c r="AI52" s="3">
        <v>45428</v>
      </c>
      <c r="AJ52">
        <v>0</v>
      </c>
      <c r="AQ52" t="str">
        <f>_xlfn.XLOOKUP(Table13[[#This Row],[Voornaam]]&amp;Table13[[#This Row],[Achternaam]]&amp;Table13[[#This Row],[Basisnaam]],Table15[ContactenLookup],Table15[E-mail],"",0,1)</f>
        <v/>
      </c>
      <c r="AR52" t="str">
        <f>_xlfn.XLOOKUP(Table13[[#This Row],[E-mailadres]],Table15[E-mail],Table15[E-mail],"",0)</f>
        <v/>
      </c>
      <c r="AS52" t="str">
        <f>_xlfn.XLOOKUP(Table13[[#This Row],[Telefoon]],Table15[Telefoonnummer],Table15[Naam],"",0)</f>
        <v/>
      </c>
      <c r="AT52" t="str">
        <f>IF(Table13[[#This Row],[Match on name + company]]&lt;&gt;"","Bizzy/Hanne",IF(Table13[[#This Row],[match on Email]]&lt;&gt;"","Bizzy/Hanne",""))</f>
        <v/>
      </c>
    </row>
    <row r="53" spans="1:46" ht="42.75" x14ac:dyDescent="0.45">
      <c r="A53">
        <v>61487363</v>
      </c>
      <c r="B53" t="s">
        <v>1603</v>
      </c>
      <c r="C53" t="s">
        <v>1604</v>
      </c>
      <c r="H53" s="4" t="s">
        <v>1605</v>
      </c>
      <c r="I53" t="s">
        <v>1362</v>
      </c>
      <c r="N53" t="s">
        <v>19</v>
      </c>
      <c r="O53" t="s">
        <v>1606</v>
      </c>
      <c r="Q53" t="s">
        <v>1607</v>
      </c>
      <c r="V53" t="s">
        <v>21</v>
      </c>
      <c r="Y53" t="s">
        <v>1362</v>
      </c>
      <c r="Z53" t="s">
        <v>965</v>
      </c>
      <c r="AA53" t="str">
        <f>SUBSTITUTE(SUBSTITUTE(SUBSTITUTE(SUBSTITUTE(SUBSTITUTE(SUBSTITUTE(SUBSTITUTE(SUBSTITUTE(SUBSTITUTE(SUBSTITUTE(SUBSTITUTE(SUBSTITUTE(SUBSTITUTE(LOWER(Table13[[#This Row],[Bedrijven]]),".",""),"-","")," bvba",""),"belgië",""),"belgium","")," nv","")," bv",""),"group",""),"groep","")," ", ""),"é","e"),"è","e"),"à","a")</f>
        <v>nvsulo</v>
      </c>
      <c r="AC53" t="s">
        <v>1471</v>
      </c>
      <c r="AE53" t="s">
        <v>21</v>
      </c>
      <c r="AF53" s="3">
        <v>45016</v>
      </c>
      <c r="AH53" s="3">
        <v>45016</v>
      </c>
      <c r="AI53" s="3">
        <v>45016</v>
      </c>
      <c r="AJ53">
        <v>0</v>
      </c>
      <c r="AQ53" t="str">
        <f>_xlfn.XLOOKUP(Table13[[#This Row],[Voornaam]]&amp;Table13[[#This Row],[Achternaam]]&amp;Table13[[#This Row],[Basisnaam]],Table15[ContactenLookup],Table15[E-mail],"",0,1)</f>
        <v/>
      </c>
      <c r="AR53" t="str">
        <f>_xlfn.XLOOKUP(Table13[[#This Row],[E-mailadres]],Table15[E-mail],Table15[E-mail],"",0)</f>
        <v/>
      </c>
      <c r="AS53" t="str">
        <f>_xlfn.XLOOKUP(Table13[[#This Row],[Telefoon]],Table15[Telefoonnummer],Table15[Naam],"",0)</f>
        <v/>
      </c>
      <c r="AT53" t="str">
        <f>IF(Table13[[#This Row],[Match on name + company]]&lt;&gt;"","Bizzy/Hanne",IF(Table13[[#This Row],[match on Email]]&lt;&gt;"","Bizzy/Hanne",""))</f>
        <v/>
      </c>
    </row>
    <row r="54" spans="1:46" x14ac:dyDescent="0.45">
      <c r="A54">
        <v>55438640</v>
      </c>
      <c r="B54" t="s">
        <v>1608</v>
      </c>
      <c r="C54" t="s">
        <v>1609</v>
      </c>
      <c r="I54" t="s">
        <v>1362</v>
      </c>
      <c r="K54" t="s">
        <v>18</v>
      </c>
      <c r="N54" t="s">
        <v>19</v>
      </c>
      <c r="O54" t="s">
        <v>1610</v>
      </c>
      <c r="P54" t="s">
        <v>1611</v>
      </c>
      <c r="V54" t="s">
        <v>21</v>
      </c>
      <c r="Y54" t="s">
        <v>1362</v>
      </c>
      <c r="Z54" t="s">
        <v>82</v>
      </c>
      <c r="AA54" t="str">
        <f>SUBSTITUTE(SUBSTITUTE(SUBSTITUTE(SUBSTITUTE(SUBSTITUTE(SUBSTITUTE(SUBSTITUTE(SUBSTITUTE(SUBSTITUTE(SUBSTITUTE(SUBSTITUTE(SUBSTITUTE(SUBSTITUTE(LOWER(Table13[[#This Row],[Bedrijven]]),".",""),"-","")," bvba",""),"belgië",""),"belgium","")," nv","")," bv",""),"group",""),"groep","")," ", ""),"é","e"),"è","e"),"à","a")</f>
        <v>agricord</v>
      </c>
      <c r="AC54" t="s">
        <v>1453</v>
      </c>
      <c r="AE54" t="s">
        <v>1362</v>
      </c>
      <c r="AF54" s="3">
        <v>44711</v>
      </c>
      <c r="AH54" s="3">
        <v>44711</v>
      </c>
      <c r="AI54" s="3">
        <v>44775</v>
      </c>
      <c r="AJ54">
        <v>0</v>
      </c>
      <c r="AQ54" t="str">
        <f>_xlfn.XLOOKUP(Table13[[#This Row],[Voornaam]]&amp;Table13[[#This Row],[Achternaam]]&amp;Table13[[#This Row],[Basisnaam]],Table15[ContactenLookup],Table15[E-mail],"",0,1)</f>
        <v/>
      </c>
      <c r="AR54" t="str">
        <f>_xlfn.XLOOKUP(Table13[[#This Row],[E-mailadres]],Table15[E-mail],Table15[E-mail],"",0)</f>
        <v/>
      </c>
      <c r="AS54" t="str">
        <f>_xlfn.XLOOKUP(Table13[[#This Row],[Telefoon]],Table15[Telefoonnummer],Table15[Naam],"",0)</f>
        <v/>
      </c>
      <c r="AT54" t="str">
        <f>IF(Table13[[#This Row],[Match on name + company]]&lt;&gt;"","Bizzy/Hanne",IF(Table13[[#This Row],[match on Email]]&lt;&gt;"","Bizzy/Hanne",""))</f>
        <v/>
      </c>
    </row>
    <row r="55" spans="1:46" x14ac:dyDescent="0.45">
      <c r="A55">
        <v>56501585</v>
      </c>
      <c r="B55" t="s">
        <v>1612</v>
      </c>
      <c r="C55" t="s">
        <v>1613</v>
      </c>
      <c r="I55" t="s">
        <v>1362</v>
      </c>
      <c r="K55" t="s">
        <v>18</v>
      </c>
      <c r="N55" t="s">
        <v>19</v>
      </c>
      <c r="O55" t="s">
        <v>1614</v>
      </c>
      <c r="P55" t="s">
        <v>1615</v>
      </c>
      <c r="V55" t="s">
        <v>21</v>
      </c>
      <c r="Y55" t="s">
        <v>1362</v>
      </c>
      <c r="Z55" t="s">
        <v>1107</v>
      </c>
      <c r="AA55" t="str">
        <f>SUBSTITUTE(SUBSTITUTE(SUBSTITUTE(SUBSTITUTE(SUBSTITUTE(SUBSTITUTE(SUBSTITUTE(SUBSTITUTE(SUBSTITUTE(SUBSTITUTE(SUBSTITUTE(SUBSTITUTE(SUBSTITUTE(LOWER(Table13[[#This Row],[Bedrijven]]),".",""),"-","")," bvba",""),"belgië",""),"belgium","")," nv","")," bv",""),"group",""),"groep","")," ", ""),"é","e"),"è","e"),"à","a")</f>
        <v>seatankterminal</v>
      </c>
      <c r="AC55" t="s">
        <v>1616</v>
      </c>
      <c r="AE55" t="s">
        <v>1362</v>
      </c>
      <c r="AF55" s="3">
        <v>44880</v>
      </c>
      <c r="AH55" s="3">
        <v>44775</v>
      </c>
      <c r="AI55" s="3">
        <v>44775</v>
      </c>
      <c r="AJ55">
        <v>0</v>
      </c>
      <c r="AQ55" t="str">
        <f>_xlfn.XLOOKUP(Table13[[#This Row],[Voornaam]]&amp;Table13[[#This Row],[Achternaam]]&amp;Table13[[#This Row],[Basisnaam]],Table15[ContactenLookup],Table15[E-mail],"",0,1)</f>
        <v/>
      </c>
      <c r="AR55" t="str">
        <f>_xlfn.XLOOKUP(Table13[[#This Row],[E-mailadres]],Table15[E-mail],Table15[E-mail],"",0)</f>
        <v/>
      </c>
      <c r="AS55" t="str">
        <f>_xlfn.XLOOKUP(Table13[[#This Row],[Telefoon]],Table15[Telefoonnummer],Table15[Naam],"",0)</f>
        <v/>
      </c>
      <c r="AT55" t="str">
        <f>IF(Table13[[#This Row],[Match on name + company]]&lt;&gt;"","Bizzy/Hanne",IF(Table13[[#This Row],[match on Email]]&lt;&gt;"","Bizzy/Hanne",""))</f>
        <v/>
      </c>
    </row>
    <row r="56" spans="1:46" ht="42.75" x14ac:dyDescent="0.45">
      <c r="A56">
        <v>69650752</v>
      </c>
      <c r="B56" t="s">
        <v>1617</v>
      </c>
      <c r="C56" t="s">
        <v>1618</v>
      </c>
      <c r="H56" s="4" t="s">
        <v>1619</v>
      </c>
      <c r="I56" t="s">
        <v>1362</v>
      </c>
      <c r="K56" t="s">
        <v>18</v>
      </c>
      <c r="N56" t="s">
        <v>19</v>
      </c>
      <c r="O56" t="s">
        <v>1620</v>
      </c>
      <c r="V56" t="s">
        <v>21</v>
      </c>
      <c r="Y56" t="s">
        <v>1362</v>
      </c>
      <c r="Z56" t="s">
        <v>1302</v>
      </c>
      <c r="AA56" t="str">
        <f>SUBSTITUTE(SUBSTITUTE(SUBSTITUTE(SUBSTITUTE(SUBSTITUTE(SUBSTITUTE(SUBSTITUTE(SUBSTITUTE(SUBSTITUTE(SUBSTITUTE(SUBSTITUTE(SUBSTITUTE(SUBSTITUTE(LOWER(Table13[[#This Row],[Bedrijven]]),".",""),"-","")," bvba",""),"belgië",""),"belgium","")," nv","")," bv",""),"group",""),"groep","")," ", ""),"é","e"),"è","e"),"à","a")</f>
        <v>vzwoverlegkunstenorganisaties</v>
      </c>
      <c r="AE56" t="s">
        <v>1362</v>
      </c>
      <c r="AF56" s="3">
        <v>45466</v>
      </c>
      <c r="AH56" s="3">
        <v>45466</v>
      </c>
      <c r="AI56" s="3">
        <v>45466</v>
      </c>
      <c r="AJ56">
        <v>0</v>
      </c>
      <c r="AQ56" t="str">
        <f>_xlfn.XLOOKUP(Table13[[#This Row],[Voornaam]]&amp;Table13[[#This Row],[Achternaam]]&amp;Table13[[#This Row],[Basisnaam]],Table15[ContactenLookup],Table15[E-mail],"",0,1)</f>
        <v/>
      </c>
      <c r="AR56" t="str">
        <f>_xlfn.XLOOKUP(Table13[[#This Row],[E-mailadres]],Table15[E-mail],Table15[E-mail],"",0)</f>
        <v/>
      </c>
      <c r="AS56" t="str">
        <f>_xlfn.XLOOKUP(Table13[[#This Row],[Telefoon]],Table15[Telefoonnummer],Table15[Naam],"",0)</f>
        <v/>
      </c>
      <c r="AT56" t="str">
        <f>IF(Table13[[#This Row],[Match on name + company]]&lt;&gt;"","Bizzy/Hanne",IF(Table13[[#This Row],[match on Email]]&lt;&gt;"","Bizzy/Hanne",""))</f>
        <v/>
      </c>
    </row>
    <row r="57" spans="1:46" x14ac:dyDescent="0.45">
      <c r="A57">
        <v>56501580</v>
      </c>
      <c r="B57" t="s">
        <v>1621</v>
      </c>
      <c r="C57" t="s">
        <v>1622</v>
      </c>
      <c r="I57" t="s">
        <v>1362</v>
      </c>
      <c r="K57" t="s">
        <v>18</v>
      </c>
      <c r="N57" t="s">
        <v>19</v>
      </c>
      <c r="O57" t="s">
        <v>1623</v>
      </c>
      <c r="P57" t="s">
        <v>1624</v>
      </c>
      <c r="V57" t="s">
        <v>21</v>
      </c>
      <c r="Y57" t="s">
        <v>1362</v>
      </c>
      <c r="Z57" t="s">
        <v>1100</v>
      </c>
      <c r="AA57" t="str">
        <f>SUBSTITUTE(SUBSTITUTE(SUBSTITUTE(SUBSTITUTE(SUBSTITUTE(SUBSTITUTE(SUBSTITUTE(SUBSTITUTE(SUBSTITUTE(SUBSTITUTE(SUBSTITUTE(SUBSTITUTE(SUBSTITUTE(LOWER(Table13[[#This Row],[Bedrijven]]),".",""),"-","")," bvba",""),"belgië",""),"belgium","")," nv","")," bv",""),"group",""),"groep","")," ", ""),"é","e"),"è","e"),"à","a")</f>
        <v>schindler</v>
      </c>
      <c r="AC57" t="s">
        <v>1625</v>
      </c>
      <c r="AE57" t="s">
        <v>1362</v>
      </c>
      <c r="AF57" s="3">
        <v>44775</v>
      </c>
      <c r="AH57" s="3">
        <v>44775</v>
      </c>
      <c r="AI57" s="3">
        <v>44775</v>
      </c>
      <c r="AJ57">
        <v>0</v>
      </c>
      <c r="AQ57" t="str">
        <f>_xlfn.XLOOKUP(Table13[[#This Row],[Voornaam]]&amp;Table13[[#This Row],[Achternaam]]&amp;Table13[[#This Row],[Basisnaam]],Table15[ContactenLookup],Table15[E-mail],"",0,1)</f>
        <v/>
      </c>
      <c r="AR57" t="str">
        <f>_xlfn.XLOOKUP(Table13[[#This Row],[E-mailadres]],Table15[E-mail],Table15[E-mail],"",0)</f>
        <v/>
      </c>
      <c r="AS57" t="str">
        <f>_xlfn.XLOOKUP(Table13[[#This Row],[Telefoon]],Table15[Telefoonnummer],Table15[Naam],"",0)</f>
        <v/>
      </c>
      <c r="AT57" t="str">
        <f>IF(Table13[[#This Row],[Match on name + company]]&lt;&gt;"","Bizzy/Hanne",IF(Table13[[#This Row],[match on Email]]&lt;&gt;"","Bizzy/Hanne",""))</f>
        <v/>
      </c>
    </row>
    <row r="58" spans="1:46" x14ac:dyDescent="0.45">
      <c r="A58">
        <v>56501636</v>
      </c>
      <c r="B58" t="s">
        <v>1626</v>
      </c>
      <c r="C58" t="s">
        <v>1622</v>
      </c>
      <c r="I58" t="s">
        <v>21</v>
      </c>
      <c r="K58" t="s">
        <v>18</v>
      </c>
      <c r="N58" t="s">
        <v>19</v>
      </c>
      <c r="O58" t="s">
        <v>1627</v>
      </c>
      <c r="P58" t="s">
        <v>1628</v>
      </c>
      <c r="V58" t="s">
        <v>21</v>
      </c>
      <c r="W58" t="s">
        <v>38</v>
      </c>
      <c r="X58" t="s">
        <v>1431</v>
      </c>
      <c r="Y58" t="s">
        <v>1362</v>
      </c>
      <c r="Z58" t="s">
        <v>413</v>
      </c>
      <c r="AA58" t="str">
        <f>SUBSTITUTE(SUBSTITUTE(SUBSTITUTE(SUBSTITUTE(SUBSTITUTE(SUBSTITUTE(SUBSTITUTE(SUBSTITUTE(SUBSTITUTE(SUBSTITUTE(SUBSTITUTE(SUBSTITUTE(SUBSTITUTE(LOWER(Table13[[#This Row],[Bedrijven]]),".",""),"-","")," bvba",""),"belgië",""),"belgium","")," nv","")," bv",""),"group",""),"groep","")," ", ""),"é","e"),"è","e"),"à","a")</f>
        <v>dewater</v>
      </c>
      <c r="AC58" t="s">
        <v>1421</v>
      </c>
      <c r="AE58" t="s">
        <v>1362</v>
      </c>
      <c r="AF58" s="3">
        <v>45105</v>
      </c>
      <c r="AH58" s="3">
        <v>44775</v>
      </c>
      <c r="AI58" s="3">
        <v>45105</v>
      </c>
      <c r="AJ58">
        <v>0</v>
      </c>
      <c r="AQ58" t="str">
        <f>_xlfn.XLOOKUP(Table13[[#This Row],[Voornaam]]&amp;Table13[[#This Row],[Achternaam]]&amp;Table13[[#This Row],[Basisnaam]],Table15[ContactenLookup],Table15[E-mail],"",0,1)</f>
        <v/>
      </c>
      <c r="AR58" t="str">
        <f>_xlfn.XLOOKUP(Table13[[#This Row],[E-mailadres]],Table15[E-mail],Table15[E-mail],"",0)</f>
        <v/>
      </c>
      <c r="AS58" t="str">
        <f>_xlfn.XLOOKUP(Table13[[#This Row],[Telefoon]],Table15[Telefoonnummer],Table15[Naam],"",0)</f>
        <v/>
      </c>
      <c r="AT58" t="str">
        <f>IF(Table13[[#This Row],[Match on name + company]]&lt;&gt;"","Bizzy/Hanne",IF(Table13[[#This Row],[match on Email]]&lt;&gt;"","Bizzy/Hanne",""))</f>
        <v/>
      </c>
    </row>
    <row r="59" spans="1:46" x14ac:dyDescent="0.45">
      <c r="A59">
        <v>55438821</v>
      </c>
      <c r="B59" t="s">
        <v>1629</v>
      </c>
      <c r="C59" t="s">
        <v>1630</v>
      </c>
      <c r="I59" t="s">
        <v>1362</v>
      </c>
      <c r="K59" t="s">
        <v>18</v>
      </c>
      <c r="N59" t="s">
        <v>19</v>
      </c>
      <c r="O59" t="s">
        <v>1631</v>
      </c>
      <c r="P59" t="s">
        <v>1632</v>
      </c>
      <c r="V59" t="s">
        <v>21</v>
      </c>
      <c r="Y59" t="s">
        <v>1362</v>
      </c>
      <c r="Z59" t="s">
        <v>1149</v>
      </c>
      <c r="AA59" t="str">
        <f>SUBSTITUTE(SUBSTITUTE(SUBSTITUTE(SUBSTITUTE(SUBSTITUTE(SUBSTITUTE(SUBSTITUTE(SUBSTITUTE(SUBSTITUTE(SUBSTITUTE(SUBSTITUTE(SUBSTITUTE(SUBSTITUTE(LOWER(Table13[[#This Row],[Bedrijven]]),".",""),"-","")," bvba",""),"belgië",""),"belgium","")," nv","")," bv",""),"group",""),"groep","")," ", ""),"é","e"),"è","e"),"à","a")</f>
        <v>stadhasselt</v>
      </c>
      <c r="AC59" t="s">
        <v>1633</v>
      </c>
      <c r="AE59" t="s">
        <v>1362</v>
      </c>
      <c r="AF59" s="3">
        <v>44711</v>
      </c>
      <c r="AH59" s="3">
        <v>44711</v>
      </c>
      <c r="AI59" s="3">
        <v>44775</v>
      </c>
      <c r="AJ59">
        <v>0</v>
      </c>
      <c r="AQ59" t="str">
        <f>_xlfn.XLOOKUP(Table13[[#This Row],[Voornaam]]&amp;Table13[[#This Row],[Achternaam]]&amp;Table13[[#This Row],[Basisnaam]],Table15[ContactenLookup],Table15[E-mail],"",0,1)</f>
        <v/>
      </c>
      <c r="AR59" t="str">
        <f>_xlfn.XLOOKUP(Table13[[#This Row],[E-mailadres]],Table15[E-mail],Table15[E-mail],"",0)</f>
        <v/>
      </c>
      <c r="AS59" t="str">
        <f>_xlfn.XLOOKUP(Table13[[#This Row],[Telefoon]],Table15[Telefoonnummer],Table15[Naam],"",0)</f>
        <v/>
      </c>
      <c r="AT59" t="str">
        <f>IF(Table13[[#This Row],[Match on name + company]]&lt;&gt;"","Bizzy/Hanne",IF(Table13[[#This Row],[match on Email]]&lt;&gt;"","Bizzy/Hanne",""))</f>
        <v/>
      </c>
    </row>
    <row r="60" spans="1:46" x14ac:dyDescent="0.45">
      <c r="A60">
        <v>56501531</v>
      </c>
      <c r="B60" t="s">
        <v>1634</v>
      </c>
      <c r="C60" t="s">
        <v>1635</v>
      </c>
      <c r="I60" t="s">
        <v>1362</v>
      </c>
      <c r="K60" t="s">
        <v>18</v>
      </c>
      <c r="N60" t="s">
        <v>19</v>
      </c>
      <c r="O60" t="s">
        <v>1636</v>
      </c>
      <c r="V60" t="s">
        <v>21</v>
      </c>
      <c r="Y60" t="s">
        <v>1362</v>
      </c>
      <c r="Z60" t="s">
        <v>763</v>
      </c>
      <c r="AA60" t="str">
        <f>SUBSTITUTE(SUBSTITUTE(SUBSTITUTE(SUBSTITUTE(SUBSTITUTE(SUBSTITUTE(SUBSTITUTE(SUBSTITUTE(SUBSTITUTE(SUBSTITUTE(SUBSTITUTE(SUBSTITUTE(SUBSTITUTE(LOWER(Table13[[#This Row],[Bedrijven]]),".",""),"-","")," bvba",""),"belgië",""),"belgium","")," nv","")," bv",""),"group",""),"groep","")," ", ""),"é","e"),"è","e"),"à","a")</f>
        <v>nationalebank</v>
      </c>
      <c r="AC60" t="s">
        <v>1637</v>
      </c>
      <c r="AE60" t="s">
        <v>1362</v>
      </c>
      <c r="AF60" s="3">
        <v>44775</v>
      </c>
      <c r="AH60" s="3">
        <v>44775</v>
      </c>
      <c r="AI60" s="3">
        <v>44775</v>
      </c>
      <c r="AJ60">
        <v>0</v>
      </c>
      <c r="AQ60" t="str">
        <f>_xlfn.XLOOKUP(Table13[[#This Row],[Voornaam]]&amp;Table13[[#This Row],[Achternaam]]&amp;Table13[[#This Row],[Basisnaam]],Table15[ContactenLookup],Table15[E-mail],"",0,1)</f>
        <v/>
      </c>
      <c r="AR60" t="str">
        <f>_xlfn.XLOOKUP(Table13[[#This Row],[E-mailadres]],Table15[E-mail],Table15[E-mail],"",0)</f>
        <v/>
      </c>
      <c r="AS60" t="str">
        <f>_xlfn.XLOOKUP(Table13[[#This Row],[Telefoon]],Table15[Telefoonnummer],Table15[Naam],"",0)</f>
        <v/>
      </c>
      <c r="AT60" t="str">
        <f>IF(Table13[[#This Row],[Match on name + company]]&lt;&gt;"","Bizzy/Hanne",IF(Table13[[#This Row],[match on Email]]&lt;&gt;"","Bizzy/Hanne",""))</f>
        <v/>
      </c>
    </row>
    <row r="61" spans="1:46" x14ac:dyDescent="0.45">
      <c r="A61">
        <v>55438895</v>
      </c>
      <c r="B61" t="s">
        <v>1638</v>
      </c>
      <c r="C61" t="s">
        <v>1639</v>
      </c>
      <c r="I61" t="s">
        <v>1362</v>
      </c>
      <c r="K61" t="s">
        <v>18</v>
      </c>
      <c r="N61" t="s">
        <v>19</v>
      </c>
      <c r="O61" t="s">
        <v>1640</v>
      </c>
      <c r="P61" t="s">
        <v>1641</v>
      </c>
      <c r="V61" t="s">
        <v>21</v>
      </c>
      <c r="Y61" t="s">
        <v>1362</v>
      </c>
      <c r="Z61" t="s">
        <v>622</v>
      </c>
      <c r="AA61" t="str">
        <f>SUBSTITUTE(SUBSTITUTE(SUBSTITUTE(SUBSTITUTE(SUBSTITUTE(SUBSTITUTE(SUBSTITUTE(SUBSTITUTE(SUBSTITUTE(SUBSTITUTE(SUBSTITUTE(SUBSTITUTE(SUBSTITUTE(LOWER(Table13[[#This Row],[Bedrijven]]),".",""),"-","")," bvba",""),"belgië",""),"belgium","")," nv","")," bv",""),"group",""),"groep","")," ", ""),"é","e"),"è","e"),"à","a")</f>
        <v>heraeuselectronite</v>
      </c>
      <c r="AC61" t="s">
        <v>1480</v>
      </c>
      <c r="AE61" t="s">
        <v>1362</v>
      </c>
      <c r="AF61" s="3">
        <v>44711</v>
      </c>
      <c r="AH61" s="3">
        <v>44711</v>
      </c>
      <c r="AI61" s="3">
        <v>44775</v>
      </c>
      <c r="AJ61">
        <v>0</v>
      </c>
      <c r="AQ61" t="str">
        <f>_xlfn.XLOOKUP(Table13[[#This Row],[Voornaam]]&amp;Table13[[#This Row],[Achternaam]]&amp;Table13[[#This Row],[Basisnaam]],Table15[ContactenLookup],Table15[E-mail],"",0,1)</f>
        <v/>
      </c>
      <c r="AR61" t="str">
        <f>_xlfn.XLOOKUP(Table13[[#This Row],[E-mailadres]],Table15[E-mail],Table15[E-mail],"",0)</f>
        <v>annick.bervoets@heraeus.com</v>
      </c>
      <c r="AS61" t="str">
        <f>_xlfn.XLOOKUP(Table13[[#This Row],[Telefoon]],Table15[Telefoonnummer],Table15[Naam],"",0)</f>
        <v>HERAEUS ELECTRO - NITE INTERNATIONAL</v>
      </c>
      <c r="AT61" t="str">
        <f>IF(Table13[[#This Row],[Match on name + company]]&lt;&gt;"","Bizzy/Hanne",IF(Table13[[#This Row],[match on Email]]&lt;&gt;"","Bizzy/Hanne",""))</f>
        <v>Bizzy/Hanne</v>
      </c>
    </row>
    <row r="62" spans="1:46" x14ac:dyDescent="0.45">
      <c r="A62">
        <v>55438753</v>
      </c>
      <c r="B62" t="s">
        <v>1642</v>
      </c>
      <c r="C62" t="s">
        <v>1639</v>
      </c>
      <c r="I62" t="s">
        <v>1362</v>
      </c>
      <c r="K62" t="s">
        <v>18</v>
      </c>
      <c r="N62" t="s">
        <v>19</v>
      </c>
      <c r="O62" t="s">
        <v>1643</v>
      </c>
      <c r="P62" t="s">
        <v>1644</v>
      </c>
      <c r="V62" t="s">
        <v>21</v>
      </c>
      <c r="Y62" t="s">
        <v>1362</v>
      </c>
      <c r="Z62" t="s">
        <v>468</v>
      </c>
      <c r="AA62" t="str">
        <f>SUBSTITUTE(SUBSTITUTE(SUBSTITUTE(SUBSTITUTE(SUBSTITUTE(SUBSTITUTE(SUBSTITUTE(SUBSTITUTE(SUBSTITUTE(SUBSTITUTE(SUBSTITUTE(SUBSTITUTE(SUBSTITUTE(LOWER(Table13[[#This Row],[Bedrijven]]),".",""),"-","")," bvba",""),"belgië",""),"belgium","")," nv","")," bv",""),"group",""),"groep","")," ", ""),"é","e"),"è","e"),"à","a")</f>
        <v>essersh</v>
      </c>
      <c r="AC62" t="s">
        <v>1453</v>
      </c>
      <c r="AE62" t="s">
        <v>1362</v>
      </c>
      <c r="AF62" s="3">
        <v>44711</v>
      </c>
      <c r="AH62" s="3">
        <v>44711</v>
      </c>
      <c r="AI62" s="3">
        <v>44775</v>
      </c>
      <c r="AJ62">
        <v>0</v>
      </c>
      <c r="AQ62" t="str">
        <f>_xlfn.XLOOKUP(Table13[[#This Row],[Voornaam]]&amp;Table13[[#This Row],[Achternaam]]&amp;Table13[[#This Row],[Basisnaam]],Table15[ContactenLookup],Table15[E-mail],"",0,1)</f>
        <v/>
      </c>
      <c r="AR62" t="str">
        <f>_xlfn.XLOOKUP(Table13[[#This Row],[E-mailadres]],Table15[E-mail],Table15[E-mail],"",0)</f>
        <v/>
      </c>
      <c r="AS62" t="str">
        <f>_xlfn.XLOOKUP(Table13[[#This Row],[Telefoon]],Table15[Telefoonnummer],Table15[Naam],"",0)</f>
        <v/>
      </c>
      <c r="AT62" t="str">
        <f>IF(Table13[[#This Row],[Match on name + company]]&lt;&gt;"","Bizzy/Hanne",IF(Table13[[#This Row],[match on Email]]&lt;&gt;"","Bizzy/Hanne",""))</f>
        <v/>
      </c>
    </row>
    <row r="63" spans="1:46" x14ac:dyDescent="0.45">
      <c r="A63">
        <v>64698446</v>
      </c>
      <c r="B63" t="s">
        <v>1645</v>
      </c>
      <c r="C63" t="s">
        <v>1646</v>
      </c>
      <c r="I63" t="s">
        <v>1362</v>
      </c>
      <c r="K63" t="s">
        <v>18</v>
      </c>
      <c r="M63" t="s">
        <v>1428</v>
      </c>
      <c r="N63" t="s">
        <v>19</v>
      </c>
      <c r="O63" t="s">
        <v>1647</v>
      </c>
      <c r="Q63" t="s">
        <v>1648</v>
      </c>
      <c r="V63" t="s">
        <v>21</v>
      </c>
      <c r="X63" t="s">
        <v>1431</v>
      </c>
      <c r="Y63" t="s">
        <v>1362</v>
      </c>
      <c r="Z63" t="s">
        <v>730</v>
      </c>
      <c r="AA63" t="str">
        <f>SUBSTITUTE(SUBSTITUTE(SUBSTITUTE(SUBSTITUTE(SUBSTITUTE(SUBSTITUTE(SUBSTITUTE(SUBSTITUTE(SUBSTITUTE(SUBSTITUTE(SUBSTITUTE(SUBSTITUTE(SUBSTITUTE(LOWER(Table13[[#This Row],[Bedrijven]]),".",""),"-","")," bvba",""),"belgië",""),"belgium","")," nv","")," bv",""),"group",""),"groep","")," ", ""),"é","e"),"è","e"),"à","a")</f>
        <v>materialise</v>
      </c>
      <c r="AB63" t="s">
        <v>1390</v>
      </c>
      <c r="AC63" t="s">
        <v>1499</v>
      </c>
      <c r="AE63" t="s">
        <v>1362</v>
      </c>
      <c r="AF63" s="3">
        <v>45173</v>
      </c>
      <c r="AH63" s="3">
        <v>45173</v>
      </c>
      <c r="AI63" s="3">
        <v>45173</v>
      </c>
      <c r="AJ63">
        <v>0</v>
      </c>
      <c r="AQ63" t="str">
        <f>_xlfn.XLOOKUP(Table13[[#This Row],[Voornaam]]&amp;Table13[[#This Row],[Achternaam]]&amp;Table13[[#This Row],[Basisnaam]],Table15[ContactenLookup],Table15[E-mail],"",0,1)</f>
        <v/>
      </c>
      <c r="AR63" t="str">
        <f>_xlfn.XLOOKUP(Table13[[#This Row],[E-mailadres]],Table15[E-mail],Table15[E-mail],"",0)</f>
        <v/>
      </c>
      <c r="AS63" t="str">
        <f>_xlfn.XLOOKUP(Table13[[#This Row],[Telefoon]],Table15[Telefoonnummer],Table15[Naam],"",0)</f>
        <v/>
      </c>
      <c r="AT63" t="str">
        <f>IF(Table13[[#This Row],[Match on name + company]]&lt;&gt;"","Bizzy/Hanne",IF(Table13[[#This Row],[match on Email]]&lt;&gt;"","Bizzy/Hanne",""))</f>
        <v/>
      </c>
    </row>
    <row r="64" spans="1:46" ht="42.75" x14ac:dyDescent="0.45">
      <c r="A64">
        <v>63787143</v>
      </c>
      <c r="B64" t="s">
        <v>1649</v>
      </c>
      <c r="C64" t="s">
        <v>1650</v>
      </c>
      <c r="H64" s="4" t="s">
        <v>1651</v>
      </c>
      <c r="I64" t="s">
        <v>1362</v>
      </c>
      <c r="K64" t="s">
        <v>18</v>
      </c>
      <c r="N64" t="s">
        <v>471</v>
      </c>
      <c r="O64" t="s">
        <v>1652</v>
      </c>
      <c r="Q64" t="s">
        <v>1653</v>
      </c>
      <c r="V64" t="s">
        <v>21</v>
      </c>
      <c r="X64" t="s">
        <v>1431</v>
      </c>
      <c r="Y64" t="s">
        <v>1362</v>
      </c>
      <c r="Z64" t="s">
        <v>1177</v>
      </c>
      <c r="AA64" t="str">
        <f>SUBSTITUTE(SUBSTITUTE(SUBSTITUTE(SUBSTITUTE(SUBSTITUTE(SUBSTITUTE(SUBSTITUTE(SUBSTITUTE(SUBSTITUTE(SUBSTITUTE(SUBSTITUTE(SUBSTITUTE(SUBSTITUTE(LOWER(Table13[[#This Row],[Bedrijven]]),".",""),"-","")," bvba",""),"belgië",""),"belgium","")," nv","")," bv",""),"group",""),"groep","")," ", ""),"é","e"),"è","e"),"à","a")</f>
        <v>telenet</v>
      </c>
      <c r="AB64" t="s">
        <v>1390</v>
      </c>
      <c r="AC64" t="s">
        <v>1654</v>
      </c>
      <c r="AE64" t="s">
        <v>1362</v>
      </c>
      <c r="AF64" s="3">
        <v>45139</v>
      </c>
      <c r="AH64" s="3">
        <v>45139</v>
      </c>
      <c r="AI64" s="3">
        <v>45139</v>
      </c>
      <c r="AJ64">
        <v>0</v>
      </c>
      <c r="AQ64" t="str">
        <f>_xlfn.XLOOKUP(Table13[[#This Row],[Voornaam]]&amp;Table13[[#This Row],[Achternaam]]&amp;Table13[[#This Row],[Basisnaam]],Table15[ContactenLookup],Table15[E-mail],"",0,1)</f>
        <v/>
      </c>
      <c r="AR64" t="str">
        <f>_xlfn.XLOOKUP(Table13[[#This Row],[E-mailadres]],Table15[E-mail],Table15[E-mail],"",0)</f>
        <v/>
      </c>
      <c r="AS64" t="str">
        <f>_xlfn.XLOOKUP(Table13[[#This Row],[Telefoon]],Table15[Telefoonnummer],Table15[Naam],"",0)</f>
        <v/>
      </c>
      <c r="AT64" t="str">
        <f>IF(Table13[[#This Row],[Match on name + company]]&lt;&gt;"","Bizzy/Hanne",IF(Table13[[#This Row],[match on Email]]&lt;&gt;"","Bizzy/Hanne",""))</f>
        <v/>
      </c>
    </row>
    <row r="65" spans="1:46" ht="42.75" x14ac:dyDescent="0.45">
      <c r="A65">
        <v>59391024</v>
      </c>
      <c r="B65" t="s">
        <v>1655</v>
      </c>
      <c r="C65" t="s">
        <v>1656</v>
      </c>
      <c r="H65" s="4" t="s">
        <v>1657</v>
      </c>
      <c r="I65" t="s">
        <v>21</v>
      </c>
      <c r="K65" t="s">
        <v>18</v>
      </c>
      <c r="M65" t="s">
        <v>1463</v>
      </c>
      <c r="N65" t="s">
        <v>19</v>
      </c>
      <c r="O65" t="s">
        <v>803</v>
      </c>
      <c r="S65" t="s">
        <v>804</v>
      </c>
      <c r="V65" t="s">
        <v>21</v>
      </c>
      <c r="X65" t="s">
        <v>1431</v>
      </c>
      <c r="Y65" t="s">
        <v>1362</v>
      </c>
      <c r="Z65" t="s">
        <v>800</v>
      </c>
      <c r="AA65" t="str">
        <f>SUBSTITUTE(SUBSTITUTE(SUBSTITUTE(SUBSTITUTE(SUBSTITUTE(SUBSTITUTE(SUBSTITUTE(SUBSTITUTE(SUBSTITUTE(SUBSTITUTE(SUBSTITUTE(SUBSTITUTE(SUBSTITUTE(LOWER(Table13[[#This Row],[Bedrijven]]),".",""),"-","")," bvba",""),"belgië",""),"belgium","")," nv","")," bv",""),"group",""),"groep","")," ", ""),"é","e"),"è","e"),"à","a")</f>
        <v>nvbellimmo</v>
      </c>
      <c r="AC65" t="s">
        <v>1384</v>
      </c>
      <c r="AE65" t="s">
        <v>21</v>
      </c>
      <c r="AF65" s="3">
        <v>44965</v>
      </c>
      <c r="AH65" s="3">
        <v>44916</v>
      </c>
      <c r="AI65" s="3">
        <v>44965</v>
      </c>
      <c r="AJ65">
        <v>0</v>
      </c>
      <c r="AQ65" t="str">
        <f>_xlfn.XLOOKUP(Table13[[#This Row],[Voornaam]]&amp;Table13[[#This Row],[Achternaam]]&amp;Table13[[#This Row],[Basisnaam]],Table15[ContactenLookup],Table15[E-mail],"",0,1)</f>
        <v/>
      </c>
      <c r="AR65" t="str">
        <f>_xlfn.XLOOKUP(Table13[[#This Row],[E-mailadres]],Table15[E-mail],Table15[E-mail],"",0)</f>
        <v/>
      </c>
      <c r="AS65" t="str">
        <f>_xlfn.XLOOKUP(Table13[[#This Row],[Telefoon]],Table15[Telefoonnummer],Table15[Naam],"",0)</f>
        <v/>
      </c>
      <c r="AT65" t="str">
        <f>IF(Table13[[#This Row],[Match on name + company]]&lt;&gt;"","Bizzy/Hanne",IF(Table13[[#This Row],[match on Email]]&lt;&gt;"","Bizzy/Hanne",""))</f>
        <v/>
      </c>
    </row>
    <row r="66" spans="1:46" ht="42.75" x14ac:dyDescent="0.45">
      <c r="A66">
        <v>56501590</v>
      </c>
      <c r="B66" t="s">
        <v>1658</v>
      </c>
      <c r="C66" t="s">
        <v>1659</v>
      </c>
      <c r="H66" s="4" t="s">
        <v>1660</v>
      </c>
      <c r="I66" t="s">
        <v>1362</v>
      </c>
      <c r="K66" t="s">
        <v>18</v>
      </c>
      <c r="N66" t="s">
        <v>19</v>
      </c>
      <c r="O66" t="s">
        <v>1661</v>
      </c>
      <c r="P66" t="s">
        <v>1662</v>
      </c>
      <c r="V66" t="s">
        <v>21</v>
      </c>
      <c r="Y66" t="s">
        <v>1362</v>
      </c>
      <c r="Z66" t="s">
        <v>270</v>
      </c>
      <c r="AA66" t="str">
        <f>SUBSTITUTE(SUBSTITUTE(SUBSTITUTE(SUBSTITUTE(SUBSTITUTE(SUBSTITUTE(SUBSTITUTE(SUBSTITUTE(SUBSTITUTE(SUBSTITUTE(SUBSTITUTE(SUBSTITUTE(SUBSTITUTE(LOWER(Table13[[#This Row],[Bedrijven]]),".",""),"-","")," bvba",""),"belgië",""),"belgium","")," nv","")," bv",""),"group",""),"groep","")," ", ""),"é","e"),"è","e"),"à","a")</f>
        <v>bvstandicantwerpen</v>
      </c>
      <c r="AC66" t="s">
        <v>1391</v>
      </c>
      <c r="AE66" t="s">
        <v>1362</v>
      </c>
      <c r="AF66" s="3">
        <v>44775</v>
      </c>
      <c r="AH66" s="3">
        <v>44775</v>
      </c>
      <c r="AI66" s="3">
        <v>44775</v>
      </c>
      <c r="AJ66">
        <v>0</v>
      </c>
      <c r="AQ66" t="str">
        <f>_xlfn.XLOOKUP(Table13[[#This Row],[Voornaam]]&amp;Table13[[#This Row],[Achternaam]]&amp;Table13[[#This Row],[Basisnaam]],Table15[ContactenLookup],Table15[E-mail],"",0,1)</f>
        <v/>
      </c>
      <c r="AR66" t="str">
        <f>_xlfn.XLOOKUP(Table13[[#This Row],[E-mailadres]],Table15[E-mail],Table15[E-mail],"",0)</f>
        <v/>
      </c>
      <c r="AS66" t="str">
        <f>_xlfn.XLOOKUP(Table13[[#This Row],[Telefoon]],Table15[Telefoonnummer],Table15[Naam],"",0)</f>
        <v/>
      </c>
      <c r="AT66" t="str">
        <f>IF(Table13[[#This Row],[Match on name + company]]&lt;&gt;"","Bizzy/Hanne",IF(Table13[[#This Row],[match on Email]]&lt;&gt;"","Bizzy/Hanne",""))</f>
        <v/>
      </c>
    </row>
    <row r="67" spans="1:46" ht="42.75" x14ac:dyDescent="0.45">
      <c r="A67">
        <v>68112498</v>
      </c>
      <c r="B67" t="s">
        <v>1621</v>
      </c>
      <c r="C67" t="s">
        <v>1663</v>
      </c>
      <c r="H67" s="4" t="s">
        <v>1664</v>
      </c>
      <c r="I67" t="s">
        <v>1362</v>
      </c>
      <c r="K67" t="s">
        <v>18</v>
      </c>
      <c r="N67" t="s">
        <v>19</v>
      </c>
      <c r="O67" t="s">
        <v>259</v>
      </c>
      <c r="P67" t="s">
        <v>1665</v>
      </c>
      <c r="V67" t="s">
        <v>21</v>
      </c>
      <c r="Y67" t="s">
        <v>1362</v>
      </c>
      <c r="Z67" t="s">
        <v>254</v>
      </c>
      <c r="AA67" t="str">
        <f>SUBSTITUTE(SUBSTITUTE(SUBSTITUTE(SUBSTITUTE(SUBSTITUTE(SUBSTITUTE(SUBSTITUTE(SUBSTITUTE(SUBSTITUTE(SUBSTITUTE(SUBSTITUTE(SUBSTITUTE(SUBSTITUTE(LOWER(Table13[[#This Row],[Bedrijven]]),".",""),"-","")," bvba",""),"belgië",""),"belgium","")," nv","")," bv",""),"group",""),"groep","")," ", ""),"é","e"),"è","e"),"à","a")</f>
        <v>bvmrspaghetti</v>
      </c>
      <c r="AB67" t="s">
        <v>1390</v>
      </c>
      <c r="AC67" t="s">
        <v>1666</v>
      </c>
      <c r="AE67" t="s">
        <v>1362</v>
      </c>
      <c r="AF67" s="3">
        <v>45371</v>
      </c>
      <c r="AH67" s="3">
        <v>45371</v>
      </c>
      <c r="AI67" s="3">
        <v>45371</v>
      </c>
      <c r="AJ67">
        <v>0</v>
      </c>
      <c r="AQ67" t="str">
        <f>_xlfn.XLOOKUP(Table13[[#This Row],[Voornaam]]&amp;Table13[[#This Row],[Achternaam]]&amp;Table13[[#This Row],[Basisnaam]],Table15[ContactenLookup],Table15[E-mail],"",0,1)</f>
        <v/>
      </c>
      <c r="AR67" t="str">
        <f>_xlfn.XLOOKUP(Table13[[#This Row],[E-mailadres]],Table15[E-mail],Table15[E-mail],"",0)</f>
        <v/>
      </c>
      <c r="AS67" t="str">
        <f>_xlfn.XLOOKUP(Table13[[#This Row],[Telefoon]],Table15[Telefoonnummer],Table15[Naam],"",0)</f>
        <v/>
      </c>
      <c r="AT67" t="str">
        <f>IF(Table13[[#This Row],[Match on name + company]]&lt;&gt;"","Bizzy/Hanne",IF(Table13[[#This Row],[match on Email]]&lt;&gt;"","Bizzy/Hanne",""))</f>
        <v/>
      </c>
    </row>
    <row r="68" spans="1:46" ht="42.75" x14ac:dyDescent="0.45">
      <c r="A68">
        <v>55438810</v>
      </c>
      <c r="B68" t="s">
        <v>1667</v>
      </c>
      <c r="C68" t="s">
        <v>1668</v>
      </c>
      <c r="H68" s="4" t="s">
        <v>1437</v>
      </c>
      <c r="I68" t="s">
        <v>1362</v>
      </c>
      <c r="K68" t="s">
        <v>18</v>
      </c>
      <c r="N68" t="s">
        <v>19</v>
      </c>
      <c r="O68" t="s">
        <v>1669</v>
      </c>
      <c r="P68" t="s">
        <v>1670</v>
      </c>
      <c r="V68" t="s">
        <v>21</v>
      </c>
      <c r="Y68" t="s">
        <v>1362</v>
      </c>
      <c r="Z68" t="s">
        <v>517</v>
      </c>
      <c r="AA68" t="str">
        <f>SUBSTITUTE(SUBSTITUTE(SUBSTITUTE(SUBSTITUTE(SUBSTITUTE(SUBSTITUTE(SUBSTITUTE(SUBSTITUTE(SUBSTITUTE(SUBSTITUTE(SUBSTITUTE(SUBSTITUTE(SUBSTITUTE(LOWER(Table13[[#This Row],[Bedrijven]]),".",""),"-","")," bvba",""),"belgië",""),"belgium","")," nv","")," bv",""),"group",""),"groep","")," ", ""),"é","e"),"è","e"),"à","a")</f>
        <v>gea</v>
      </c>
      <c r="AC68" t="s">
        <v>1671</v>
      </c>
      <c r="AE68" t="s">
        <v>1362</v>
      </c>
      <c r="AF68" s="3">
        <v>44711</v>
      </c>
      <c r="AH68" s="3">
        <v>44711</v>
      </c>
      <c r="AI68" s="3">
        <v>44775</v>
      </c>
      <c r="AJ68">
        <v>0</v>
      </c>
      <c r="AQ68" t="str">
        <f>_xlfn.XLOOKUP(Table13[[#This Row],[Voornaam]]&amp;Table13[[#This Row],[Achternaam]]&amp;Table13[[#This Row],[Basisnaam]],Table15[ContactenLookup],Table15[E-mail],"",0,1)</f>
        <v/>
      </c>
      <c r="AR68" t="str">
        <f>_xlfn.XLOOKUP(Table13[[#This Row],[E-mailadres]],Table15[E-mail],Table15[E-mail],"",0)</f>
        <v/>
      </c>
      <c r="AS68" t="str">
        <f>_xlfn.XLOOKUP(Table13[[#This Row],[Telefoon]],Table15[Telefoonnummer],Table15[Naam],"",0)</f>
        <v/>
      </c>
      <c r="AT68" t="str">
        <f>IF(Table13[[#This Row],[Match on name + company]]&lt;&gt;"","Bizzy/Hanne",IF(Table13[[#This Row],[match on Email]]&lt;&gt;"","Bizzy/Hanne",""))</f>
        <v/>
      </c>
    </row>
    <row r="69" spans="1:46" ht="42.75" x14ac:dyDescent="0.45">
      <c r="A69">
        <v>56518952</v>
      </c>
      <c r="B69" t="s">
        <v>1672</v>
      </c>
      <c r="C69" t="s">
        <v>1673</v>
      </c>
      <c r="H69" s="4" t="s">
        <v>1674</v>
      </c>
      <c r="I69" t="s">
        <v>1362</v>
      </c>
      <c r="K69" t="s">
        <v>18</v>
      </c>
      <c r="N69" t="s">
        <v>19</v>
      </c>
      <c r="O69" t="s">
        <v>1675</v>
      </c>
      <c r="P69" t="s">
        <v>1676</v>
      </c>
      <c r="Q69" t="s">
        <v>1677</v>
      </c>
      <c r="V69" t="s">
        <v>21</v>
      </c>
      <c r="Y69" t="s">
        <v>1362</v>
      </c>
      <c r="Z69" t="s">
        <v>1247</v>
      </c>
      <c r="AA69" t="str">
        <f>SUBSTITUTE(SUBSTITUTE(SUBSTITUTE(SUBSTITUTE(SUBSTITUTE(SUBSTITUTE(SUBSTITUTE(SUBSTITUTE(SUBSTITUTE(SUBSTITUTE(SUBSTITUTE(SUBSTITUTE(SUBSTITUTE(LOWER(Table13[[#This Row],[Bedrijven]]),".",""),"-","")," bvba",""),"belgië",""),"belgium","")," nv","")," bv",""),"group",""),"groep","")," ", ""),"é","e"),"è","e"),"à","a")</f>
        <v>vanbredarisk&amp;benefits</v>
      </c>
      <c r="AB69" t="s">
        <v>1390</v>
      </c>
      <c r="AC69" t="s">
        <v>1411</v>
      </c>
      <c r="AE69" t="s">
        <v>1362</v>
      </c>
      <c r="AF69" s="3">
        <v>45021</v>
      </c>
      <c r="AH69" s="3">
        <v>44776</v>
      </c>
      <c r="AI69" s="3">
        <v>45021</v>
      </c>
      <c r="AJ69">
        <v>0</v>
      </c>
      <c r="AQ69" t="str">
        <f>_xlfn.XLOOKUP(Table13[[#This Row],[Voornaam]]&amp;Table13[[#This Row],[Achternaam]]&amp;Table13[[#This Row],[Basisnaam]],Table15[ContactenLookup],Table15[E-mail],"",0,1)</f>
        <v/>
      </c>
      <c r="AR69" t="str">
        <f>_xlfn.XLOOKUP(Table13[[#This Row],[E-mailadres]],Table15[E-mail],Table15[E-mail],"",0)</f>
        <v/>
      </c>
      <c r="AS69" t="str">
        <f>_xlfn.XLOOKUP(Table13[[#This Row],[Telefoon]],Table15[Telefoonnummer],Table15[Naam],"",0)</f>
        <v/>
      </c>
      <c r="AT69" t="str">
        <f>IF(Table13[[#This Row],[Match on name + company]]&lt;&gt;"","Bizzy/Hanne",IF(Table13[[#This Row],[match on Email]]&lt;&gt;"","Bizzy/Hanne",""))</f>
        <v/>
      </c>
    </row>
    <row r="70" spans="1:46" ht="42.75" x14ac:dyDescent="0.45">
      <c r="A70">
        <v>55438805</v>
      </c>
      <c r="B70" t="s">
        <v>1678</v>
      </c>
      <c r="C70" t="s">
        <v>1679</v>
      </c>
      <c r="H70" s="4" t="s">
        <v>1437</v>
      </c>
      <c r="I70" t="s">
        <v>1362</v>
      </c>
      <c r="K70" t="s">
        <v>18</v>
      </c>
      <c r="N70" t="s">
        <v>19</v>
      </c>
      <c r="O70" t="s">
        <v>1680</v>
      </c>
      <c r="P70" t="s">
        <v>1681</v>
      </c>
      <c r="V70" t="s">
        <v>21</v>
      </c>
      <c r="Y70" t="s">
        <v>1362</v>
      </c>
      <c r="Z70" t="s">
        <v>517</v>
      </c>
      <c r="AA70" t="str">
        <f>SUBSTITUTE(SUBSTITUTE(SUBSTITUTE(SUBSTITUTE(SUBSTITUTE(SUBSTITUTE(SUBSTITUTE(SUBSTITUTE(SUBSTITUTE(SUBSTITUTE(SUBSTITUTE(SUBSTITUTE(SUBSTITUTE(LOWER(Table13[[#This Row],[Bedrijven]]),".",""),"-","")," bvba",""),"belgië",""),"belgium","")," nv","")," bv",""),"group",""),"groep","")," ", ""),"é","e"),"è","e"),"à","a")</f>
        <v>gea</v>
      </c>
      <c r="AC70" t="s">
        <v>1682</v>
      </c>
      <c r="AE70" t="s">
        <v>1362</v>
      </c>
      <c r="AF70" s="3">
        <v>44711</v>
      </c>
      <c r="AH70" s="3">
        <v>44711</v>
      </c>
      <c r="AI70" s="3">
        <v>44775</v>
      </c>
      <c r="AJ70">
        <v>0</v>
      </c>
      <c r="AQ70" t="str">
        <f>_xlfn.XLOOKUP(Table13[[#This Row],[Voornaam]]&amp;Table13[[#This Row],[Achternaam]]&amp;Table13[[#This Row],[Basisnaam]],Table15[ContactenLookup],Table15[E-mail],"",0,1)</f>
        <v/>
      </c>
      <c r="AR70" t="str">
        <f>_xlfn.XLOOKUP(Table13[[#This Row],[E-mailadres]],Table15[E-mail],Table15[E-mail],"",0)</f>
        <v/>
      </c>
      <c r="AS70" t="str">
        <f>_xlfn.XLOOKUP(Table13[[#This Row],[Telefoon]],Table15[Telefoonnummer],Table15[Naam],"",0)</f>
        <v/>
      </c>
      <c r="AT70" t="str">
        <f>IF(Table13[[#This Row],[Match on name + company]]&lt;&gt;"","Bizzy/Hanne",IF(Table13[[#This Row],[match on Email]]&lt;&gt;"","Bizzy/Hanne",""))</f>
        <v/>
      </c>
    </row>
    <row r="71" spans="1:46" x14ac:dyDescent="0.45">
      <c r="A71">
        <v>56501487</v>
      </c>
      <c r="B71" t="s">
        <v>1683</v>
      </c>
      <c r="C71" t="s">
        <v>1684</v>
      </c>
      <c r="I71" t="s">
        <v>1362</v>
      </c>
      <c r="K71" t="s">
        <v>18</v>
      </c>
      <c r="M71" t="s">
        <v>1428</v>
      </c>
      <c r="N71" t="s">
        <v>19</v>
      </c>
      <c r="O71" t="s">
        <v>1685</v>
      </c>
      <c r="P71" t="s">
        <v>1686</v>
      </c>
      <c r="V71" t="s">
        <v>21</v>
      </c>
      <c r="X71" t="s">
        <v>1431</v>
      </c>
      <c r="Y71" t="s">
        <v>1362</v>
      </c>
      <c r="Z71" t="s">
        <v>732</v>
      </c>
      <c r="AA71" t="str">
        <f>SUBSTITUTE(SUBSTITUTE(SUBSTITUTE(SUBSTITUTE(SUBSTITUTE(SUBSTITUTE(SUBSTITUTE(SUBSTITUTE(SUBSTITUTE(SUBSTITUTE(SUBSTITUTE(SUBSTITUTE(SUBSTITUTE(LOWER(Table13[[#This Row],[Bedrijven]]),".",""),"-","")," bvba",""),"belgië",""),"belgium","")," nv","")," bv",""),"group",""),"groep","")," ", ""),"é","e"),"è","e"),"à","a")</f>
        <v>mccainfoodscontinental</v>
      </c>
      <c r="AB71" t="s">
        <v>1390</v>
      </c>
      <c r="AC71" t="s">
        <v>1416</v>
      </c>
      <c r="AE71" t="s">
        <v>1362</v>
      </c>
      <c r="AF71" s="3">
        <v>44963</v>
      </c>
      <c r="AH71" s="3">
        <v>44775</v>
      </c>
      <c r="AI71" s="3">
        <v>44963</v>
      </c>
      <c r="AJ71">
        <v>0</v>
      </c>
      <c r="AQ71" t="str">
        <f>_xlfn.XLOOKUP(Table13[[#This Row],[Voornaam]]&amp;Table13[[#This Row],[Achternaam]]&amp;Table13[[#This Row],[Basisnaam]],Table15[ContactenLookup],Table15[E-mail],"",0,1)</f>
        <v/>
      </c>
      <c r="AR71" t="str">
        <f>_xlfn.XLOOKUP(Table13[[#This Row],[E-mailadres]],Table15[E-mail],Table15[E-mail],"",0)</f>
        <v/>
      </c>
      <c r="AS71" t="str">
        <f>_xlfn.XLOOKUP(Table13[[#This Row],[Telefoon]],Table15[Telefoonnummer],Table15[Naam],"",0)</f>
        <v/>
      </c>
      <c r="AT71" t="str">
        <f>IF(Table13[[#This Row],[Match on name + company]]&lt;&gt;"","Bizzy/Hanne",IF(Table13[[#This Row],[match on Email]]&lt;&gt;"","Bizzy/Hanne",""))</f>
        <v/>
      </c>
    </row>
    <row r="72" spans="1:46" x14ac:dyDescent="0.45">
      <c r="A72">
        <v>60316930</v>
      </c>
      <c r="B72" t="s">
        <v>1687</v>
      </c>
      <c r="C72" t="s">
        <v>1688</v>
      </c>
      <c r="I72" t="s">
        <v>21</v>
      </c>
      <c r="K72" t="s">
        <v>18</v>
      </c>
      <c r="M72" t="s">
        <v>1463</v>
      </c>
      <c r="N72" t="s">
        <v>19</v>
      </c>
      <c r="O72" t="s">
        <v>1689</v>
      </c>
      <c r="Q72" t="s">
        <v>1690</v>
      </c>
      <c r="V72" t="s">
        <v>21</v>
      </c>
      <c r="X72" t="s">
        <v>1431</v>
      </c>
      <c r="Y72" t="s">
        <v>1362</v>
      </c>
      <c r="AA72" t="str">
        <f>SUBSTITUTE(SUBSTITUTE(SUBSTITUTE(SUBSTITUTE(SUBSTITUTE(SUBSTITUTE(SUBSTITUTE(SUBSTITUTE(SUBSTITUTE(SUBSTITUTE(SUBSTITUTE(SUBSTITUTE(SUBSTITUTE(LOWER(Table13[[#This Row],[Bedrijven]]),".",""),"-","")," bvba",""),"belgië",""),"belgium","")," nv","")," bv",""),"group",""),"groep","")," ", ""),"é","e"),"è","e"),"à","a")</f>
        <v/>
      </c>
      <c r="AF72" s="3">
        <v>45377</v>
      </c>
      <c r="AH72" s="3">
        <v>44967</v>
      </c>
      <c r="AI72" s="3">
        <v>44971</v>
      </c>
      <c r="AJ72">
        <v>0</v>
      </c>
      <c r="AQ72" t="str">
        <f>_xlfn.XLOOKUP(Table13[[#This Row],[Voornaam]]&amp;Table13[[#This Row],[Achternaam]]&amp;Table13[[#This Row],[Basisnaam]],Table15[ContactenLookup],Table15[E-mail],"",0,1)</f>
        <v/>
      </c>
      <c r="AR72" t="str">
        <f>_xlfn.XLOOKUP(Table13[[#This Row],[E-mailadres]],Table15[E-mail],Table15[E-mail],"",0)</f>
        <v/>
      </c>
      <c r="AS72" t="str">
        <f>_xlfn.XLOOKUP(Table13[[#This Row],[Telefoon]],Table15[Telefoonnummer],Table15[Naam],"",0)</f>
        <v/>
      </c>
      <c r="AT72" t="str">
        <f>IF(Table13[[#This Row],[Match on name + company]]&lt;&gt;"","Bizzy/Hanne",IF(Table13[[#This Row],[match on Email]]&lt;&gt;"","Bizzy/Hanne",""))</f>
        <v/>
      </c>
    </row>
    <row r="73" spans="1:46" x14ac:dyDescent="0.45">
      <c r="A73">
        <v>55438637</v>
      </c>
      <c r="B73" t="s">
        <v>1691</v>
      </c>
      <c r="C73" t="s">
        <v>1688</v>
      </c>
      <c r="I73" t="s">
        <v>1362</v>
      </c>
      <c r="K73" t="s">
        <v>18</v>
      </c>
      <c r="N73" t="s">
        <v>19</v>
      </c>
      <c r="O73" t="s">
        <v>1692</v>
      </c>
      <c r="P73" t="s">
        <v>1693</v>
      </c>
      <c r="V73" t="s">
        <v>21</v>
      </c>
      <c r="Y73" t="s">
        <v>1362</v>
      </c>
      <c r="Z73" t="s">
        <v>79</v>
      </c>
      <c r="AA73" t="str">
        <f>SUBSTITUTE(SUBSTITUTE(SUBSTITUTE(SUBSTITUTE(SUBSTITUTE(SUBSTITUTE(SUBSTITUTE(SUBSTITUTE(SUBSTITUTE(SUBSTITUTE(SUBSTITUTE(SUBSTITUTE(SUBSTITUTE(LOWER(Table13[[#This Row],[Bedrijven]]),".",""),"-","")," bvba",""),"belgië",""),"belgium","")," nv","")," bv",""),"group",""),"groep","")," ", ""),"é","e"),"è","e"),"à","a")</f>
        <v>agentschapinnoverenenondernemen</v>
      </c>
      <c r="AC73" t="s">
        <v>1391</v>
      </c>
      <c r="AE73" t="s">
        <v>1362</v>
      </c>
      <c r="AF73" s="3">
        <v>44711</v>
      </c>
      <c r="AH73" s="3">
        <v>44711</v>
      </c>
      <c r="AI73" s="3">
        <v>44775</v>
      </c>
      <c r="AJ73">
        <v>0</v>
      </c>
      <c r="AQ73" t="str">
        <f>_xlfn.XLOOKUP(Table13[[#This Row],[Voornaam]]&amp;Table13[[#This Row],[Achternaam]]&amp;Table13[[#This Row],[Basisnaam]],Table15[ContactenLookup],Table15[E-mail],"",0,1)</f>
        <v/>
      </c>
      <c r="AR73" t="str">
        <f>_xlfn.XLOOKUP(Table13[[#This Row],[E-mailadres]],Table15[E-mail],Table15[E-mail],"",0)</f>
        <v/>
      </c>
      <c r="AS73" t="str">
        <f>_xlfn.XLOOKUP(Table13[[#This Row],[Telefoon]],Table15[Telefoonnummer],Table15[Naam],"",0)</f>
        <v/>
      </c>
      <c r="AT73" t="str">
        <f>IF(Table13[[#This Row],[Match on name + company]]&lt;&gt;"","Bizzy/Hanne",IF(Table13[[#This Row],[match on Email]]&lt;&gt;"","Bizzy/Hanne",""))</f>
        <v/>
      </c>
    </row>
    <row r="74" spans="1:46" ht="42.75" x14ac:dyDescent="0.45">
      <c r="A74">
        <v>56519023</v>
      </c>
      <c r="B74" t="s">
        <v>1694</v>
      </c>
      <c r="C74" t="s">
        <v>1695</v>
      </c>
      <c r="H74" s="4" t="s">
        <v>1674</v>
      </c>
      <c r="I74" t="s">
        <v>1362</v>
      </c>
      <c r="K74" t="s">
        <v>18</v>
      </c>
      <c r="N74" t="s">
        <v>19</v>
      </c>
      <c r="O74" t="s">
        <v>1696</v>
      </c>
      <c r="V74" t="s">
        <v>21</v>
      </c>
      <c r="Y74" t="s">
        <v>1362</v>
      </c>
      <c r="Z74" t="s">
        <v>1247</v>
      </c>
      <c r="AA74" t="str">
        <f>SUBSTITUTE(SUBSTITUTE(SUBSTITUTE(SUBSTITUTE(SUBSTITUTE(SUBSTITUTE(SUBSTITUTE(SUBSTITUTE(SUBSTITUTE(SUBSTITUTE(SUBSTITUTE(SUBSTITUTE(SUBSTITUTE(LOWER(Table13[[#This Row],[Bedrijven]]),".",""),"-","")," bvba",""),"belgië",""),"belgium","")," nv","")," bv",""),"group",""),"groep","")," ", ""),"é","e"),"è","e"),"à","a")</f>
        <v>vanbredarisk&amp;benefits</v>
      </c>
      <c r="AB74" t="s">
        <v>1390</v>
      </c>
      <c r="AC74" t="s">
        <v>1416</v>
      </c>
      <c r="AE74" t="s">
        <v>1362</v>
      </c>
      <c r="AF74" s="3">
        <v>44776</v>
      </c>
      <c r="AH74" s="3">
        <v>44776</v>
      </c>
      <c r="AI74" s="3">
        <v>44776</v>
      </c>
      <c r="AJ74">
        <v>0</v>
      </c>
      <c r="AQ74" t="str">
        <f>_xlfn.XLOOKUP(Table13[[#This Row],[Voornaam]]&amp;Table13[[#This Row],[Achternaam]]&amp;Table13[[#This Row],[Basisnaam]],Table15[ContactenLookup],Table15[E-mail],"",0,1)</f>
        <v/>
      </c>
      <c r="AR74" t="str">
        <f>_xlfn.XLOOKUP(Table13[[#This Row],[E-mailadres]],Table15[E-mail],Table15[E-mail],"",0)</f>
        <v/>
      </c>
      <c r="AS74" t="str">
        <f>_xlfn.XLOOKUP(Table13[[#This Row],[Telefoon]],Table15[Telefoonnummer],Table15[Naam],"",0)</f>
        <v/>
      </c>
      <c r="AT74" t="str">
        <f>IF(Table13[[#This Row],[Match on name + company]]&lt;&gt;"","Bizzy/Hanne",IF(Table13[[#This Row],[match on Email]]&lt;&gt;"","Bizzy/Hanne",""))</f>
        <v/>
      </c>
    </row>
    <row r="75" spans="1:46" ht="42.75" x14ac:dyDescent="0.45">
      <c r="A75">
        <v>60361685</v>
      </c>
      <c r="B75" t="s">
        <v>1697</v>
      </c>
      <c r="C75" t="s">
        <v>1698</v>
      </c>
      <c r="H75" s="4" t="s">
        <v>1699</v>
      </c>
      <c r="I75" t="s">
        <v>1362</v>
      </c>
      <c r="K75" t="s">
        <v>18</v>
      </c>
      <c r="M75" t="s">
        <v>1463</v>
      </c>
      <c r="N75" t="s">
        <v>19</v>
      </c>
      <c r="O75" t="s">
        <v>1700</v>
      </c>
      <c r="Q75" t="s">
        <v>1701</v>
      </c>
      <c r="V75" t="s">
        <v>21</v>
      </c>
      <c r="X75" t="s">
        <v>1431</v>
      </c>
      <c r="Y75" t="s">
        <v>1362</v>
      </c>
      <c r="Z75" t="s">
        <v>1702</v>
      </c>
      <c r="AA75" t="str">
        <f>SUBSTITUTE(SUBSTITUTE(SUBSTITUTE(SUBSTITUTE(SUBSTITUTE(SUBSTITUTE(SUBSTITUTE(SUBSTITUTE(SUBSTITUTE(SUBSTITUTE(SUBSTITUTE(SUBSTITUTE(SUBSTITUTE(LOWER(Table13[[#This Row],[Bedrijven]]),".",""),"-","")," bvba",""),"belgië",""),"belgium","")," nv","")," bv",""),"group",""),"groep","")," ", ""),"é","e"),"è","e"),"à","a")</f>
        <v>jobroad</v>
      </c>
      <c r="AC75" t="s">
        <v>1703</v>
      </c>
      <c r="AE75" t="s">
        <v>1362</v>
      </c>
      <c r="AF75" s="3">
        <v>44970</v>
      </c>
      <c r="AH75" s="3">
        <v>44970</v>
      </c>
      <c r="AI75" s="3">
        <v>44970</v>
      </c>
      <c r="AJ75">
        <v>0</v>
      </c>
      <c r="AQ75" t="str">
        <f>_xlfn.XLOOKUP(Table13[[#This Row],[Voornaam]]&amp;Table13[[#This Row],[Achternaam]]&amp;Table13[[#This Row],[Basisnaam]],Table15[ContactenLookup],Table15[E-mail],"",0,1)</f>
        <v/>
      </c>
      <c r="AR75" t="str">
        <f>_xlfn.XLOOKUP(Table13[[#This Row],[E-mailadres]],Table15[E-mail],Table15[E-mail],"",0)</f>
        <v/>
      </c>
      <c r="AS75" t="str">
        <f>_xlfn.XLOOKUP(Table13[[#This Row],[Telefoon]],Table15[Telefoonnummer],Table15[Naam],"",0)</f>
        <v/>
      </c>
      <c r="AT75" t="str">
        <f>IF(Table13[[#This Row],[Match on name + company]]&lt;&gt;"","Bizzy/Hanne",IF(Table13[[#This Row],[match on Email]]&lt;&gt;"","Bizzy/Hanne",""))</f>
        <v/>
      </c>
    </row>
    <row r="76" spans="1:46" ht="42.75" x14ac:dyDescent="0.45">
      <c r="A76">
        <v>64869851</v>
      </c>
      <c r="B76" t="s">
        <v>1704</v>
      </c>
      <c r="C76" t="s">
        <v>1705</v>
      </c>
      <c r="H76" s="4" t="s">
        <v>1706</v>
      </c>
      <c r="I76" t="s">
        <v>1362</v>
      </c>
      <c r="K76" t="s">
        <v>18</v>
      </c>
      <c r="N76" t="s">
        <v>19</v>
      </c>
      <c r="O76" t="s">
        <v>1707</v>
      </c>
      <c r="Q76" t="s">
        <v>1708</v>
      </c>
      <c r="V76" t="s">
        <v>21</v>
      </c>
      <c r="X76" t="s">
        <v>1431</v>
      </c>
      <c r="Y76" t="s">
        <v>1362</v>
      </c>
      <c r="Z76" t="s">
        <v>1108</v>
      </c>
      <c r="AA76" t="str">
        <f>SUBSTITUTE(SUBSTITUTE(SUBSTITUTE(SUBSTITUTE(SUBSTITUTE(SUBSTITUTE(SUBSTITUTE(SUBSTITUTE(SUBSTITUTE(SUBSTITUTE(SUBSTITUTE(SUBSTITUTE(SUBSTITUTE(LOWER(Table13[[#This Row],[Bedrijven]]),".",""),"-","")," bvba",""),"belgië",""),"belgium","")," nv","")," bv",""),"group",""),"groep","")," ", ""),"é","e"),"è","e"),"à","a")</f>
        <v>securitas</v>
      </c>
      <c r="AC76" t="s">
        <v>1709</v>
      </c>
      <c r="AE76" t="s">
        <v>1362</v>
      </c>
      <c r="AF76" s="3">
        <v>45183</v>
      </c>
      <c r="AH76" s="3">
        <v>45183</v>
      </c>
      <c r="AI76" s="3">
        <v>45183</v>
      </c>
      <c r="AJ76">
        <v>0</v>
      </c>
      <c r="AQ76" t="str">
        <f>_xlfn.XLOOKUP(Table13[[#This Row],[Voornaam]]&amp;Table13[[#This Row],[Achternaam]]&amp;Table13[[#This Row],[Basisnaam]],Table15[ContactenLookup],Table15[E-mail],"",0,1)</f>
        <v/>
      </c>
      <c r="AR76" t="str">
        <f>_xlfn.XLOOKUP(Table13[[#This Row],[E-mailadres]],Table15[E-mail],Table15[E-mail],"",0)</f>
        <v/>
      </c>
      <c r="AS76" t="str">
        <f>_xlfn.XLOOKUP(Table13[[#This Row],[Telefoon]],Table15[Telefoonnummer],Table15[Naam],"",0)</f>
        <v/>
      </c>
      <c r="AT76" t="str">
        <f>IF(Table13[[#This Row],[Match on name + company]]&lt;&gt;"","Bizzy/Hanne",IF(Table13[[#This Row],[match on Email]]&lt;&gt;"","Bizzy/Hanne",""))</f>
        <v/>
      </c>
    </row>
    <row r="77" spans="1:46" ht="42.75" x14ac:dyDescent="0.45">
      <c r="A77">
        <v>61210160</v>
      </c>
      <c r="B77" t="s">
        <v>1710</v>
      </c>
      <c r="C77" t="s">
        <v>1711</v>
      </c>
      <c r="H77" s="4" t="s">
        <v>1712</v>
      </c>
      <c r="I77" t="s">
        <v>21</v>
      </c>
      <c r="K77" t="s">
        <v>18</v>
      </c>
      <c r="M77" t="s">
        <v>1428</v>
      </c>
      <c r="N77" t="s">
        <v>19</v>
      </c>
      <c r="O77" t="s">
        <v>1713</v>
      </c>
      <c r="S77" t="s">
        <v>1714</v>
      </c>
      <c r="V77" t="s">
        <v>21</v>
      </c>
      <c r="X77" t="s">
        <v>1431</v>
      </c>
      <c r="Y77" t="s">
        <v>1362</v>
      </c>
      <c r="Z77" t="s">
        <v>1715</v>
      </c>
      <c r="AA77" t="str">
        <f>SUBSTITUTE(SUBSTITUTE(SUBSTITUTE(SUBSTITUTE(SUBSTITUTE(SUBSTITUTE(SUBSTITUTE(SUBSTITUTE(SUBSTITUTE(SUBSTITUTE(SUBSTITUTE(SUBSTITUTE(SUBSTITUTE(LOWER(Table13[[#This Row],[Bedrijven]]),".",""),"-","")," bvba",""),"belgië",""),"belgium","")," nv","")," bv",""),"group",""),"groep","")," ", ""),"é","e"),"è","e"),"à","a")</f>
        <v>gimv</v>
      </c>
      <c r="AE77" t="s">
        <v>1362</v>
      </c>
      <c r="AF77" s="3">
        <v>45006</v>
      </c>
      <c r="AH77" s="3">
        <v>45006</v>
      </c>
      <c r="AI77" s="3">
        <v>45006</v>
      </c>
      <c r="AJ77">
        <v>0</v>
      </c>
      <c r="AQ77" t="str">
        <f>_xlfn.XLOOKUP(Table13[[#This Row],[Voornaam]]&amp;Table13[[#This Row],[Achternaam]]&amp;Table13[[#This Row],[Basisnaam]],Table15[ContactenLookup],Table15[E-mail],"",0,1)</f>
        <v/>
      </c>
      <c r="AR77" t="str">
        <f>_xlfn.XLOOKUP(Table13[[#This Row],[E-mailadres]],Table15[E-mail],Table15[E-mail],"",0)</f>
        <v/>
      </c>
      <c r="AS77" t="str">
        <f>_xlfn.XLOOKUP(Table13[[#This Row],[Telefoon]],Table15[Telefoonnummer],Table15[Naam],"",0)</f>
        <v/>
      </c>
      <c r="AT77" t="str">
        <f>IF(Table13[[#This Row],[Match on name + company]]&lt;&gt;"","Bizzy/Hanne",IF(Table13[[#This Row],[match on Email]]&lt;&gt;"","Bizzy/Hanne",""))</f>
        <v/>
      </c>
    </row>
    <row r="78" spans="1:46" x14ac:dyDescent="0.45">
      <c r="A78">
        <v>55438649</v>
      </c>
      <c r="B78" t="s">
        <v>1716</v>
      </c>
      <c r="C78" t="s">
        <v>1717</v>
      </c>
      <c r="I78" t="s">
        <v>1362</v>
      </c>
      <c r="K78" t="s">
        <v>18</v>
      </c>
      <c r="N78" t="s">
        <v>19</v>
      </c>
      <c r="O78" t="s">
        <v>1718</v>
      </c>
      <c r="P78" t="s">
        <v>1719</v>
      </c>
      <c r="V78" t="s">
        <v>21</v>
      </c>
      <c r="Y78" t="s">
        <v>1362</v>
      </c>
      <c r="Z78" t="s">
        <v>93</v>
      </c>
      <c r="AA78" t="str">
        <f>SUBSTITUTE(SUBSTITUTE(SUBSTITUTE(SUBSTITUTE(SUBSTITUTE(SUBSTITUTE(SUBSTITUTE(SUBSTITUTE(SUBSTITUTE(SUBSTITUTE(SUBSTITUTE(SUBSTITUTE(SUBSTITUTE(LOWER(Table13[[#This Row],[Bedrijven]]),".",""),"-","")," bvba",""),"belgië",""),"belgium","")," nv","")," bv",""),"group",""),"groep","")," ", ""),"é","e"),"è","e"),"à","a")</f>
        <v>aldautomotive</v>
      </c>
      <c r="AC78" t="s">
        <v>1720</v>
      </c>
      <c r="AE78" t="s">
        <v>1362</v>
      </c>
      <c r="AF78" s="3">
        <v>44711</v>
      </c>
      <c r="AH78" s="3">
        <v>44711</v>
      </c>
      <c r="AI78" s="3">
        <v>44775</v>
      </c>
      <c r="AJ78">
        <v>0</v>
      </c>
      <c r="AQ78" t="str">
        <f>_xlfn.XLOOKUP(Table13[[#This Row],[Voornaam]]&amp;Table13[[#This Row],[Achternaam]]&amp;Table13[[#This Row],[Basisnaam]],Table15[ContactenLookup],Table15[E-mail],"",0,1)</f>
        <v/>
      </c>
      <c r="AR78" t="str">
        <f>_xlfn.XLOOKUP(Table13[[#This Row],[E-mailadres]],Table15[E-mail],Table15[E-mail],"",0)</f>
        <v/>
      </c>
      <c r="AS78" t="str">
        <f>_xlfn.XLOOKUP(Table13[[#This Row],[Telefoon]],Table15[Telefoonnummer],Table15[Naam],"",0)</f>
        <v/>
      </c>
      <c r="AT78" t="str">
        <f>IF(Table13[[#This Row],[Match on name + company]]&lt;&gt;"","Bizzy/Hanne",IF(Table13[[#This Row],[match on Email]]&lt;&gt;"","Bizzy/Hanne",""))</f>
        <v/>
      </c>
    </row>
    <row r="79" spans="1:46" x14ac:dyDescent="0.45">
      <c r="A79">
        <v>55438643</v>
      </c>
      <c r="B79" t="s">
        <v>1721</v>
      </c>
      <c r="C79" t="s">
        <v>1722</v>
      </c>
      <c r="I79" t="s">
        <v>1362</v>
      </c>
      <c r="K79" t="s">
        <v>18</v>
      </c>
      <c r="N79" t="s">
        <v>19</v>
      </c>
      <c r="O79" t="s">
        <v>1723</v>
      </c>
      <c r="P79" t="s">
        <v>1724</v>
      </c>
      <c r="V79" t="s">
        <v>21</v>
      </c>
      <c r="Y79" t="s">
        <v>1362</v>
      </c>
      <c r="Z79" t="s">
        <v>83</v>
      </c>
      <c r="AA79" t="str">
        <f>SUBSTITUTE(SUBSTITUTE(SUBSTITUTE(SUBSTITUTE(SUBSTITUTE(SUBSTITUTE(SUBSTITUTE(SUBSTITUTE(SUBSTITUTE(SUBSTITUTE(SUBSTITUTE(SUBSTITUTE(SUBSTITUTE(LOWER(Table13[[#This Row],[Bedrijven]]),".",""),"-","")," bvba",""),"belgië",""),"belgium","")," nv","")," bv",""),"group",""),"groep","")," ", ""),"é","e"),"è","e"),"à","a")</f>
        <v>agrifirm(nuscience)</v>
      </c>
      <c r="AC79" t="s">
        <v>1602</v>
      </c>
      <c r="AE79" t="s">
        <v>1362</v>
      </c>
      <c r="AF79" s="3">
        <v>44711</v>
      </c>
      <c r="AH79" s="3">
        <v>44711</v>
      </c>
      <c r="AI79" s="3">
        <v>44711</v>
      </c>
      <c r="AJ79">
        <v>0</v>
      </c>
      <c r="AQ79" t="str">
        <f>_xlfn.XLOOKUP(Table13[[#This Row],[Voornaam]]&amp;Table13[[#This Row],[Achternaam]]&amp;Table13[[#This Row],[Basisnaam]],Table15[ContactenLookup],Table15[E-mail],"",0,1)</f>
        <v/>
      </c>
      <c r="AR79" t="str">
        <f>_xlfn.XLOOKUP(Table13[[#This Row],[E-mailadres]],Table15[E-mail],Table15[E-mail],"",0)</f>
        <v/>
      </c>
      <c r="AS79" t="str">
        <f>_xlfn.XLOOKUP(Table13[[#This Row],[Telefoon]],Table15[Telefoonnummer],Table15[Naam],"",0)</f>
        <v/>
      </c>
      <c r="AT79" t="str">
        <f>IF(Table13[[#This Row],[Match on name + company]]&lt;&gt;"","Bizzy/Hanne",IF(Table13[[#This Row],[match on Email]]&lt;&gt;"","Bizzy/Hanne",""))</f>
        <v/>
      </c>
    </row>
    <row r="80" spans="1:46" x14ac:dyDescent="0.45">
      <c r="A80">
        <v>65973643</v>
      </c>
      <c r="B80" t="s">
        <v>1725</v>
      </c>
      <c r="C80" t="s">
        <v>1726</v>
      </c>
      <c r="I80" t="s">
        <v>1362</v>
      </c>
      <c r="K80" t="s">
        <v>18</v>
      </c>
      <c r="M80" t="s">
        <v>1463</v>
      </c>
      <c r="N80" t="s">
        <v>88</v>
      </c>
      <c r="O80" t="s">
        <v>1409</v>
      </c>
      <c r="Q80" t="s">
        <v>1727</v>
      </c>
      <c r="V80" t="s">
        <v>21</v>
      </c>
      <c r="X80" t="s">
        <v>1431</v>
      </c>
      <c r="Y80" t="s">
        <v>1362</v>
      </c>
      <c r="AA80" t="str">
        <f>SUBSTITUTE(SUBSTITUTE(SUBSTITUTE(SUBSTITUTE(SUBSTITUTE(SUBSTITUTE(SUBSTITUTE(SUBSTITUTE(SUBSTITUTE(SUBSTITUTE(SUBSTITUTE(SUBSTITUTE(SUBSTITUTE(LOWER(Table13[[#This Row],[Bedrijven]]),".",""),"-","")," bvba",""),"belgië",""),"belgium","")," nv","")," bv",""),"group",""),"groep","")," ", ""),"é","e"),"è","e"),"à","a")</f>
        <v/>
      </c>
      <c r="AF80" s="3">
        <v>45245</v>
      </c>
      <c r="AH80" s="3">
        <v>45245</v>
      </c>
      <c r="AI80" s="3">
        <v>45245</v>
      </c>
      <c r="AJ80">
        <v>0</v>
      </c>
      <c r="AQ80" t="str">
        <f>_xlfn.XLOOKUP(Table13[[#This Row],[Voornaam]]&amp;Table13[[#This Row],[Achternaam]]&amp;Table13[[#This Row],[Basisnaam]],Table15[ContactenLookup],Table15[E-mail],"",0,1)</f>
        <v/>
      </c>
      <c r="AR80" t="str">
        <f>_xlfn.XLOOKUP(Table13[[#This Row],[E-mailadres]],Table15[E-mail],Table15[E-mail],"",0)</f>
        <v/>
      </c>
      <c r="AS80" t="str">
        <f>_xlfn.XLOOKUP(Table13[[#This Row],[Telefoon]],Table15[Telefoonnummer],Table15[Naam],"",0)</f>
        <v/>
      </c>
      <c r="AT80" t="str">
        <f>IF(Table13[[#This Row],[Match on name + company]]&lt;&gt;"","Bizzy/Hanne",IF(Table13[[#This Row],[match on Email]]&lt;&gt;"","Bizzy/Hanne",""))</f>
        <v/>
      </c>
    </row>
    <row r="81" spans="1:46" ht="42.75" x14ac:dyDescent="0.45">
      <c r="A81">
        <v>55438863</v>
      </c>
      <c r="B81" t="s">
        <v>1728</v>
      </c>
      <c r="C81" t="s">
        <v>1729</v>
      </c>
      <c r="H81" s="4" t="s">
        <v>1730</v>
      </c>
      <c r="I81" t="s">
        <v>1362</v>
      </c>
      <c r="K81" t="s">
        <v>18</v>
      </c>
      <c r="N81" t="s">
        <v>471</v>
      </c>
      <c r="O81" t="s">
        <v>1731</v>
      </c>
      <c r="P81" t="s">
        <v>1732</v>
      </c>
      <c r="V81" t="s">
        <v>21</v>
      </c>
      <c r="X81" t="s">
        <v>1431</v>
      </c>
      <c r="Y81" t="s">
        <v>1362</v>
      </c>
      <c r="Z81" t="s">
        <v>591</v>
      </c>
      <c r="AA81" t="str">
        <f>SUBSTITUTE(SUBSTITUTE(SUBSTITUTE(SUBSTITUTE(SUBSTITUTE(SUBSTITUTE(SUBSTITUTE(SUBSTITUTE(SUBSTITUTE(SUBSTITUTE(SUBSTITUTE(SUBSTITUTE(SUBSTITUTE(LOWER(Table13[[#This Row],[Bedrijven]]),".",""),"-","")," bvba",""),"belgië",""),"belgium","")," nv","")," bv",""),"group",""),"groep","")," ", ""),"é","e"),"è","e"),"à","a")</f>
        <v>graphicpackaging</v>
      </c>
      <c r="AC81" t="s">
        <v>1480</v>
      </c>
      <c r="AE81" t="s">
        <v>1362</v>
      </c>
      <c r="AF81" s="3">
        <v>44965</v>
      </c>
      <c r="AH81" s="3">
        <v>44711</v>
      </c>
      <c r="AI81" s="3">
        <v>44965</v>
      </c>
      <c r="AJ81">
        <v>0</v>
      </c>
      <c r="AQ81" t="str">
        <f>_xlfn.XLOOKUP(Table13[[#This Row],[Voornaam]]&amp;Table13[[#This Row],[Achternaam]]&amp;Table13[[#This Row],[Basisnaam]],Table15[ContactenLookup],Table15[E-mail],"",0,1)</f>
        <v/>
      </c>
      <c r="AR81" t="str">
        <f>_xlfn.XLOOKUP(Table13[[#This Row],[E-mailadres]],Table15[E-mail],Table15[E-mail],"",0)</f>
        <v/>
      </c>
      <c r="AS81" t="str">
        <f>_xlfn.XLOOKUP(Table13[[#This Row],[Telefoon]],Table15[Telefoonnummer],Table15[Naam],"",0)</f>
        <v/>
      </c>
      <c r="AT81" t="str">
        <f>IF(Table13[[#This Row],[Match on name + company]]&lt;&gt;"","Bizzy/Hanne",IF(Table13[[#This Row],[match on Email]]&lt;&gt;"","Bizzy/Hanne",""))</f>
        <v/>
      </c>
    </row>
    <row r="82" spans="1:46" ht="42.75" x14ac:dyDescent="0.45">
      <c r="A82">
        <v>65724610</v>
      </c>
      <c r="B82" t="s">
        <v>1733</v>
      </c>
      <c r="C82" t="s">
        <v>1734</v>
      </c>
      <c r="H82" s="4" t="s">
        <v>1735</v>
      </c>
      <c r="I82" t="s">
        <v>1362</v>
      </c>
      <c r="K82" t="s">
        <v>18</v>
      </c>
      <c r="N82" t="s">
        <v>19</v>
      </c>
      <c r="O82" t="s">
        <v>1736</v>
      </c>
      <c r="V82" t="s">
        <v>21</v>
      </c>
      <c r="Y82" t="s">
        <v>1362</v>
      </c>
      <c r="Z82" t="s">
        <v>811</v>
      </c>
      <c r="AA82" t="str">
        <f>SUBSTITUTE(SUBSTITUTE(SUBSTITUTE(SUBSTITUTE(SUBSTITUTE(SUBSTITUTE(SUBSTITUTE(SUBSTITUTE(SUBSTITUTE(SUBSTITUTE(SUBSTITUTE(SUBSTITUTE(SUBSTITUTE(LOWER(Table13[[#This Row],[Bedrijven]]),".",""),"-","")," bvba",""),"belgië",""),"belgium","")," nv","")," bv",""),"group",""),"groep","")," ", ""),"é","e"),"è","e"),"à","a")</f>
        <v>nvclaesretail(crg)</v>
      </c>
      <c r="AB82" t="s">
        <v>1390</v>
      </c>
      <c r="AC82" t="s">
        <v>1737</v>
      </c>
      <c r="AE82" t="s">
        <v>21</v>
      </c>
      <c r="AF82" s="3">
        <v>45230</v>
      </c>
      <c r="AH82" s="3">
        <v>45230</v>
      </c>
      <c r="AI82" s="3">
        <v>45230</v>
      </c>
      <c r="AJ82">
        <v>0</v>
      </c>
      <c r="AQ82" t="str">
        <f>_xlfn.XLOOKUP(Table13[[#This Row],[Voornaam]]&amp;Table13[[#This Row],[Achternaam]]&amp;Table13[[#This Row],[Basisnaam]],Table15[ContactenLookup],Table15[E-mail],"",0,1)</f>
        <v/>
      </c>
      <c r="AR82" t="str">
        <f>_xlfn.XLOOKUP(Table13[[#This Row],[E-mailadres]],Table15[E-mail],Table15[E-mail],"",0)</f>
        <v/>
      </c>
      <c r="AS82" t="str">
        <f>_xlfn.XLOOKUP(Table13[[#This Row],[Telefoon]],Table15[Telefoonnummer],Table15[Naam],"",0)</f>
        <v/>
      </c>
      <c r="AT82" t="str">
        <f>IF(Table13[[#This Row],[Match on name + company]]&lt;&gt;"","Bizzy/Hanne",IF(Table13[[#This Row],[match on Email]]&lt;&gt;"","Bizzy/Hanne",""))</f>
        <v/>
      </c>
    </row>
    <row r="83" spans="1:46" ht="42.75" x14ac:dyDescent="0.45">
      <c r="A83">
        <v>60055790</v>
      </c>
      <c r="B83" t="s">
        <v>1710</v>
      </c>
      <c r="C83" t="s">
        <v>1738</v>
      </c>
      <c r="H83" s="4" t="s">
        <v>1739</v>
      </c>
      <c r="I83" t="s">
        <v>1362</v>
      </c>
      <c r="N83" t="s">
        <v>19</v>
      </c>
      <c r="O83" t="s">
        <v>886</v>
      </c>
      <c r="Q83" t="s">
        <v>1740</v>
      </c>
      <c r="V83" t="s">
        <v>21</v>
      </c>
      <c r="Y83" t="s">
        <v>1362</v>
      </c>
      <c r="Z83" t="s">
        <v>882</v>
      </c>
      <c r="AA83" t="str">
        <f>SUBSTITUTE(SUBSTITUTE(SUBSTITUTE(SUBSTITUTE(SUBSTITUTE(SUBSTITUTE(SUBSTITUTE(SUBSTITUTE(SUBSTITUTE(SUBSTITUTE(SUBSTITUTE(SUBSTITUTE(SUBSTITUTE(LOWER(Table13[[#This Row],[Bedrijven]]),".",""),"-","")," bvba",""),"belgië",""),"belgium","")," nv","")," bv",""),"group",""),"groep","")," ", ""),"é","e"),"è","e"),"à","a")</f>
        <v>nvhaletra</v>
      </c>
      <c r="AC83" t="s">
        <v>1741</v>
      </c>
      <c r="AE83" t="s">
        <v>21</v>
      </c>
      <c r="AF83" s="3">
        <v>44956</v>
      </c>
      <c r="AH83" s="3">
        <v>44956</v>
      </c>
      <c r="AI83" s="3">
        <v>44956</v>
      </c>
      <c r="AJ83">
        <v>0</v>
      </c>
      <c r="AQ83" t="str">
        <f>_xlfn.XLOOKUP(Table13[[#This Row],[Voornaam]]&amp;Table13[[#This Row],[Achternaam]]&amp;Table13[[#This Row],[Basisnaam]],Table15[ContactenLookup],Table15[E-mail],"",0,1)</f>
        <v/>
      </c>
      <c r="AR83" t="str">
        <f>_xlfn.XLOOKUP(Table13[[#This Row],[E-mailadres]],Table15[E-mail],Table15[E-mail],"",0)</f>
        <v/>
      </c>
      <c r="AS83" t="str">
        <f>_xlfn.XLOOKUP(Table13[[#This Row],[Telefoon]],Table15[Telefoonnummer],Table15[Naam],"",0)</f>
        <v/>
      </c>
      <c r="AT83" t="str">
        <f>IF(Table13[[#This Row],[Match on name + company]]&lt;&gt;"","Bizzy/Hanne",IF(Table13[[#This Row],[match on Email]]&lt;&gt;"","Bizzy/Hanne",""))</f>
        <v/>
      </c>
    </row>
    <row r="84" spans="1:46" ht="42.75" x14ac:dyDescent="0.45">
      <c r="A84">
        <v>57957272</v>
      </c>
      <c r="B84" t="s">
        <v>1742</v>
      </c>
      <c r="C84" t="s">
        <v>1743</v>
      </c>
      <c r="H84" s="4" t="s">
        <v>1744</v>
      </c>
      <c r="I84" t="s">
        <v>1362</v>
      </c>
      <c r="K84" t="s">
        <v>18</v>
      </c>
      <c r="M84" t="s">
        <v>1428</v>
      </c>
      <c r="N84" t="s">
        <v>471</v>
      </c>
      <c r="O84" t="s">
        <v>1745</v>
      </c>
      <c r="Q84" t="s">
        <v>1746</v>
      </c>
      <c r="V84" t="s">
        <v>21</v>
      </c>
      <c r="X84" t="s">
        <v>1431</v>
      </c>
      <c r="Y84" t="s">
        <v>1362</v>
      </c>
      <c r="Z84" t="s">
        <v>1029</v>
      </c>
      <c r="AA84" t="str">
        <f>SUBSTITUTE(SUBSTITUTE(SUBSTITUTE(SUBSTITUTE(SUBSTITUTE(SUBSTITUTE(SUBSTITUTE(SUBSTITUTE(SUBSTITUTE(SUBSTITUTE(SUBSTITUTE(SUBSTITUTE(SUBSTITUTE(LOWER(Table13[[#This Row],[Bedrijven]]),".",""),"-","")," bvba",""),"belgië",""),"belgium","")," nv","")," bv",""),"group",""),"groep","")," ", ""),"é","e"),"è","e"),"à","a")</f>
        <v>pageexecutive</v>
      </c>
      <c r="AC84" t="s">
        <v>1529</v>
      </c>
      <c r="AE84" t="s">
        <v>21</v>
      </c>
      <c r="AF84" s="3">
        <v>44858</v>
      </c>
      <c r="AH84" s="3">
        <v>44858</v>
      </c>
      <c r="AI84" s="3">
        <v>44858</v>
      </c>
      <c r="AJ84">
        <v>0</v>
      </c>
      <c r="AQ84" t="str">
        <f>_xlfn.XLOOKUP(Table13[[#This Row],[Voornaam]]&amp;Table13[[#This Row],[Achternaam]]&amp;Table13[[#This Row],[Basisnaam]],Table15[ContactenLookup],Table15[E-mail],"",0,1)</f>
        <v/>
      </c>
      <c r="AR84" t="str">
        <f>_xlfn.XLOOKUP(Table13[[#This Row],[E-mailadres]],Table15[E-mail],Table15[E-mail],"",0)</f>
        <v/>
      </c>
      <c r="AS84" t="str">
        <f>_xlfn.XLOOKUP(Table13[[#This Row],[Telefoon]],Table15[Telefoonnummer],Table15[Naam],"",0)</f>
        <v/>
      </c>
      <c r="AT84" t="str">
        <f>IF(Table13[[#This Row],[Match on name + company]]&lt;&gt;"","Bizzy/Hanne",IF(Table13[[#This Row],[match on Email]]&lt;&gt;"","Bizzy/Hanne",""))</f>
        <v/>
      </c>
    </row>
    <row r="85" spans="1:46" ht="42.75" x14ac:dyDescent="0.45">
      <c r="A85">
        <v>65655611</v>
      </c>
      <c r="B85" t="s">
        <v>1742</v>
      </c>
      <c r="C85" t="s">
        <v>1743</v>
      </c>
      <c r="H85" s="4" t="s">
        <v>1747</v>
      </c>
      <c r="I85" t="s">
        <v>1362</v>
      </c>
      <c r="K85" t="s">
        <v>18</v>
      </c>
      <c r="M85" t="s">
        <v>1428</v>
      </c>
      <c r="N85" t="s">
        <v>19</v>
      </c>
      <c r="O85" t="s">
        <v>1748</v>
      </c>
      <c r="Q85" t="s">
        <v>1746</v>
      </c>
      <c r="V85" t="s">
        <v>21</v>
      </c>
      <c r="X85" t="s">
        <v>1431</v>
      </c>
      <c r="Y85" t="s">
        <v>1362</v>
      </c>
      <c r="Z85" t="s">
        <v>133</v>
      </c>
      <c r="AA85" t="str">
        <f>SUBSTITUTE(SUBSTITUTE(SUBSTITUTE(SUBSTITUTE(SUBSTITUTE(SUBSTITUTE(SUBSTITUTE(SUBSTITUTE(SUBSTITUTE(SUBSTITUTE(SUBSTITUTE(SUBSTITUTE(SUBSTITUTE(LOWER(Table13[[#This Row],[Bedrijven]]),".",""),"-","")," bvba",""),"belgië",""),"belgium","")," nv","")," bv",""),"group",""),"groep","")," ", ""),"é","e"),"è","e"),"à","a")</f>
        <v>avanos</v>
      </c>
      <c r="AC85" t="s">
        <v>1749</v>
      </c>
      <c r="AE85" t="s">
        <v>1362</v>
      </c>
      <c r="AF85" s="3">
        <v>45229</v>
      </c>
      <c r="AH85" s="3">
        <v>45225</v>
      </c>
      <c r="AI85" s="3">
        <v>45225</v>
      </c>
      <c r="AJ85">
        <v>0</v>
      </c>
      <c r="AQ85" t="str">
        <f>_xlfn.XLOOKUP(Table13[[#This Row],[Voornaam]]&amp;Table13[[#This Row],[Achternaam]]&amp;Table13[[#This Row],[Basisnaam]],Table15[ContactenLookup],Table15[E-mail],"",0,1)</f>
        <v/>
      </c>
      <c r="AR85" t="str">
        <f>_xlfn.XLOOKUP(Table13[[#This Row],[E-mailadres]],Table15[E-mail],Table15[E-mail],"",0)</f>
        <v/>
      </c>
      <c r="AS85" t="str">
        <f>_xlfn.XLOOKUP(Table13[[#This Row],[Telefoon]],Table15[Telefoonnummer],Table15[Naam],"",0)</f>
        <v/>
      </c>
      <c r="AT85" t="str">
        <f>IF(Table13[[#This Row],[Match on name + company]]&lt;&gt;"","Bizzy/Hanne",IF(Table13[[#This Row],[match on Email]]&lt;&gt;"","Bizzy/Hanne",""))</f>
        <v/>
      </c>
    </row>
    <row r="86" spans="1:46" x14ac:dyDescent="0.45">
      <c r="A86">
        <v>65065599</v>
      </c>
      <c r="B86" t="s">
        <v>1750</v>
      </c>
      <c r="C86" t="s">
        <v>1751</v>
      </c>
      <c r="F86" t="s">
        <v>47</v>
      </c>
      <c r="G86" t="s">
        <v>48</v>
      </c>
      <c r="I86" t="s">
        <v>21</v>
      </c>
      <c r="J86" t="s">
        <v>51</v>
      </c>
      <c r="K86" t="s">
        <v>18</v>
      </c>
      <c r="M86" t="s">
        <v>1463</v>
      </c>
      <c r="N86" t="s">
        <v>19</v>
      </c>
      <c r="O86" t="s">
        <v>504</v>
      </c>
      <c r="P86" t="s">
        <v>505</v>
      </c>
      <c r="Q86" t="s">
        <v>505</v>
      </c>
      <c r="S86" t="s">
        <v>1752</v>
      </c>
      <c r="V86" t="s">
        <v>21</v>
      </c>
      <c r="X86" t="s">
        <v>1431</v>
      </c>
      <c r="Y86" t="s">
        <v>1362</v>
      </c>
      <c r="Z86" t="s">
        <v>503</v>
      </c>
      <c r="AA86" t="str">
        <f>SUBSTITUTE(SUBSTITUTE(SUBSTITUTE(SUBSTITUTE(SUBSTITUTE(SUBSTITUTE(SUBSTITUTE(SUBSTITUTE(SUBSTITUTE(SUBSTITUTE(SUBSTITUTE(SUBSTITUTE(SUBSTITUTE(LOWER(Table13[[#This Row],[Bedrijven]]),".",""),"-","")," bvba",""),"belgië",""),"belgium","")," nv","")," bv",""),"group",""),"groep","")," ", ""),"é","e"),"è","e"),"à","a")</f>
        <v>fietsersbond</v>
      </c>
      <c r="AB86" t="s">
        <v>1753</v>
      </c>
      <c r="AC86" t="s">
        <v>1754</v>
      </c>
      <c r="AD86" t="s">
        <v>1755</v>
      </c>
      <c r="AE86" t="s">
        <v>21</v>
      </c>
      <c r="AF86" s="3">
        <v>45196</v>
      </c>
      <c r="AH86" s="3">
        <v>45196</v>
      </c>
      <c r="AI86" s="3">
        <v>45196</v>
      </c>
      <c r="AJ86">
        <v>0</v>
      </c>
      <c r="AQ86" t="str">
        <f>_xlfn.XLOOKUP(Table13[[#This Row],[Voornaam]]&amp;Table13[[#This Row],[Achternaam]]&amp;Table13[[#This Row],[Basisnaam]],Table15[ContactenLookup],Table15[E-mail],"",0,1)</f>
        <v/>
      </c>
      <c r="AR86" t="str">
        <f>_xlfn.XLOOKUP(Table13[[#This Row],[E-mailadres]],Table15[E-mail],Table15[E-mail],"",0)</f>
        <v/>
      </c>
      <c r="AS86" t="str">
        <f>_xlfn.XLOOKUP(Table13[[#This Row],[Telefoon]],Table15[Telefoonnummer],Table15[Naam],"",0)</f>
        <v/>
      </c>
      <c r="AT86" t="str">
        <f>IF(Table13[[#This Row],[Match on name + company]]&lt;&gt;"","Bizzy/Hanne",IF(Table13[[#This Row],[match on Email]]&lt;&gt;"","Bizzy/Hanne",""))</f>
        <v/>
      </c>
    </row>
    <row r="87" spans="1:46" ht="42.75" x14ac:dyDescent="0.45">
      <c r="A87">
        <v>70749945</v>
      </c>
      <c r="B87" t="s">
        <v>1756</v>
      </c>
      <c r="C87" t="s">
        <v>1757</v>
      </c>
      <c r="H87" s="4" t="s">
        <v>1758</v>
      </c>
      <c r="I87" t="s">
        <v>1362</v>
      </c>
      <c r="K87" t="s">
        <v>18</v>
      </c>
      <c r="N87" t="s">
        <v>19</v>
      </c>
      <c r="O87" t="s">
        <v>218</v>
      </c>
      <c r="P87" t="s">
        <v>220</v>
      </c>
      <c r="V87" t="s">
        <v>21</v>
      </c>
      <c r="Y87" t="s">
        <v>1362</v>
      </c>
      <c r="Z87" t="s">
        <v>213</v>
      </c>
      <c r="AA87" t="str">
        <f>SUBSTITUTE(SUBSTITUTE(SUBSTITUTE(SUBSTITUTE(SUBSTITUTE(SUBSTITUTE(SUBSTITUTE(SUBSTITUTE(SUBSTITUTE(SUBSTITUTE(SUBSTITUTE(SUBSTITUTE(SUBSTITUTE(LOWER(Table13[[#This Row],[Bedrijven]]),".",""),"-","")," bvba",""),"belgië",""),"belgium","")," nv","")," bv",""),"group",""),"groep","")," ", ""),"é","e"),"è","e"),"à","a")</f>
        <v>bvcondordevelopment</v>
      </c>
      <c r="AC87" t="s">
        <v>1384</v>
      </c>
      <c r="AE87" t="s">
        <v>21</v>
      </c>
      <c r="AF87" s="3">
        <v>45539</v>
      </c>
      <c r="AH87" s="3">
        <v>45539</v>
      </c>
      <c r="AI87" s="3">
        <v>45539</v>
      </c>
      <c r="AJ87">
        <v>0</v>
      </c>
      <c r="AQ87" t="str">
        <f>_xlfn.XLOOKUP(Table13[[#This Row],[Voornaam]]&amp;Table13[[#This Row],[Achternaam]]&amp;Table13[[#This Row],[Basisnaam]],Table15[ContactenLookup],Table15[E-mail],"",0,1)</f>
        <v/>
      </c>
      <c r="AR87" t="str">
        <f>_xlfn.XLOOKUP(Table13[[#This Row],[E-mailadres]],Table15[E-mail],Table15[E-mail],"",0)</f>
        <v/>
      </c>
      <c r="AS87" t="str">
        <f>_xlfn.XLOOKUP(Table13[[#This Row],[Telefoon]],Table15[Telefoonnummer],Table15[Naam],"",0)</f>
        <v/>
      </c>
      <c r="AT87" t="str">
        <f>IF(Table13[[#This Row],[Match on name + company]]&lt;&gt;"","Bizzy/Hanne",IF(Table13[[#This Row],[match on Email]]&lt;&gt;"","Bizzy/Hanne",""))</f>
        <v/>
      </c>
    </row>
    <row r="88" spans="1:46" x14ac:dyDescent="0.45">
      <c r="A88">
        <v>56501511</v>
      </c>
      <c r="B88" t="s">
        <v>1759</v>
      </c>
      <c r="C88" t="s">
        <v>1760</v>
      </c>
      <c r="I88" t="s">
        <v>1362</v>
      </c>
      <c r="K88" t="s">
        <v>18</v>
      </c>
      <c r="N88" t="s">
        <v>19</v>
      </c>
      <c r="O88" t="s">
        <v>1761</v>
      </c>
      <c r="V88" t="s">
        <v>21</v>
      </c>
      <c r="Y88" t="s">
        <v>1362</v>
      </c>
      <c r="Z88" t="s">
        <v>706</v>
      </c>
      <c r="AA88" t="str">
        <f>SUBSTITUTE(SUBSTITUTE(SUBSTITUTE(SUBSTITUTE(SUBSTITUTE(SUBSTITUTE(SUBSTITUTE(SUBSTITUTE(SUBSTITUTE(SUBSTITUTE(SUBSTITUTE(SUBSTITUTE(SUBSTITUTE(LOWER(Table13[[#This Row],[Bedrijven]]),".",""),"-","")," bvba",""),"belgië",""),"belgium","")," nv","")," bv",""),"group",""),"groep","")," ", ""),"é","e"),"è","e"),"à","a")</f>
        <v>kuleuven</v>
      </c>
      <c r="AC88" t="s">
        <v>1762</v>
      </c>
      <c r="AE88" t="s">
        <v>1362</v>
      </c>
      <c r="AF88" s="3">
        <v>44775</v>
      </c>
      <c r="AH88" s="3">
        <v>44775</v>
      </c>
      <c r="AI88" s="3">
        <v>44775</v>
      </c>
      <c r="AJ88">
        <v>0</v>
      </c>
      <c r="AQ88" t="str">
        <f>_xlfn.XLOOKUP(Table13[[#This Row],[Voornaam]]&amp;Table13[[#This Row],[Achternaam]]&amp;Table13[[#This Row],[Basisnaam]],Table15[ContactenLookup],Table15[E-mail],"",0,1)</f>
        <v/>
      </c>
      <c r="AR88" t="str">
        <f>_xlfn.XLOOKUP(Table13[[#This Row],[E-mailadres]],Table15[E-mail],Table15[E-mail],"",0)</f>
        <v/>
      </c>
      <c r="AS88" t="str">
        <f>_xlfn.XLOOKUP(Table13[[#This Row],[Telefoon]],Table15[Telefoonnummer],Table15[Naam],"",0)</f>
        <v/>
      </c>
      <c r="AT88" t="str">
        <f>IF(Table13[[#This Row],[Match on name + company]]&lt;&gt;"","Bizzy/Hanne",IF(Table13[[#This Row],[match on Email]]&lt;&gt;"","Bizzy/Hanne",""))</f>
        <v/>
      </c>
    </row>
    <row r="89" spans="1:46" x14ac:dyDescent="0.45">
      <c r="A89">
        <v>55438720</v>
      </c>
      <c r="B89" t="s">
        <v>1763</v>
      </c>
      <c r="C89" t="s">
        <v>1764</v>
      </c>
      <c r="I89" t="s">
        <v>1362</v>
      </c>
      <c r="K89" t="s">
        <v>18</v>
      </c>
      <c r="N89" t="s">
        <v>19</v>
      </c>
      <c r="O89" t="s">
        <v>1765</v>
      </c>
      <c r="P89" t="s">
        <v>1766</v>
      </c>
      <c r="V89" t="s">
        <v>21</v>
      </c>
      <c r="Y89" t="s">
        <v>1362</v>
      </c>
      <c r="AA89" t="str">
        <f>SUBSTITUTE(SUBSTITUTE(SUBSTITUTE(SUBSTITUTE(SUBSTITUTE(SUBSTITUTE(SUBSTITUTE(SUBSTITUTE(SUBSTITUTE(SUBSTITUTE(SUBSTITUTE(SUBSTITUTE(SUBSTITUTE(LOWER(Table13[[#This Row],[Bedrijven]]),".",""),"-","")," bvba",""),"belgië",""),"belgium","")," nv","")," bv",""),"group",""),"groep","")," ", ""),"é","e"),"è","e"),"à","a")</f>
        <v/>
      </c>
      <c r="AF89" s="3">
        <v>45440</v>
      </c>
      <c r="AH89" s="3">
        <v>44711</v>
      </c>
      <c r="AI89" s="3">
        <v>44775</v>
      </c>
      <c r="AJ89">
        <v>0</v>
      </c>
      <c r="AQ89" t="str">
        <f>_xlfn.XLOOKUP(Table13[[#This Row],[Voornaam]]&amp;Table13[[#This Row],[Achternaam]]&amp;Table13[[#This Row],[Basisnaam]],Table15[ContactenLookup],Table15[E-mail],"",0,1)</f>
        <v/>
      </c>
      <c r="AR89" t="str">
        <f>_xlfn.XLOOKUP(Table13[[#This Row],[E-mailadres]],Table15[E-mail],Table15[E-mail],"",0)</f>
        <v/>
      </c>
      <c r="AS89" t="str">
        <f>_xlfn.XLOOKUP(Table13[[#This Row],[Telefoon]],Table15[Telefoonnummer],Table15[Naam],"",0)</f>
        <v/>
      </c>
      <c r="AT89" t="str">
        <f>IF(Table13[[#This Row],[Match on name + company]]&lt;&gt;"","Bizzy/Hanne",IF(Table13[[#This Row],[match on Email]]&lt;&gt;"","Bizzy/Hanne",""))</f>
        <v/>
      </c>
    </row>
    <row r="90" spans="1:46" ht="42.75" x14ac:dyDescent="0.45">
      <c r="A90">
        <v>70205501</v>
      </c>
      <c r="B90" t="s">
        <v>1767</v>
      </c>
      <c r="C90" t="s">
        <v>1768</v>
      </c>
      <c r="H90" s="4" t="s">
        <v>1769</v>
      </c>
      <c r="I90" t="s">
        <v>1362</v>
      </c>
      <c r="K90" t="s">
        <v>18</v>
      </c>
      <c r="M90" t="s">
        <v>1428</v>
      </c>
      <c r="N90" t="s">
        <v>19</v>
      </c>
      <c r="Q90" t="s">
        <v>1770</v>
      </c>
      <c r="V90" t="s">
        <v>21</v>
      </c>
      <c r="X90" t="s">
        <v>1431</v>
      </c>
      <c r="Y90" t="s">
        <v>1362</v>
      </c>
      <c r="Z90" t="s">
        <v>401</v>
      </c>
      <c r="AA90" t="str">
        <f>SUBSTITUTE(SUBSTITUTE(SUBSTITUTE(SUBSTITUTE(SUBSTITUTE(SUBSTITUTE(SUBSTITUTE(SUBSTITUTE(SUBSTITUTE(SUBSTITUTE(SUBSTITUTE(SUBSTITUTE(SUBSTITUTE(LOWER(Table13[[#This Row],[Bedrijven]]),".",""),"-","")," bvba",""),"belgië",""),"belgium","")," nv","")," bv",""),"group",""),"groep","")," ", ""),"é","e"),"è","e"),"à","a")</f>
        <v>dekleinevosvzw</v>
      </c>
      <c r="AC90" t="s">
        <v>1771</v>
      </c>
      <c r="AE90" t="s">
        <v>21</v>
      </c>
      <c r="AF90" s="3">
        <v>45505</v>
      </c>
      <c r="AH90" s="3">
        <v>45505</v>
      </c>
      <c r="AI90" s="3">
        <v>45505</v>
      </c>
      <c r="AJ90">
        <v>0</v>
      </c>
      <c r="AQ90" t="str">
        <f>_xlfn.XLOOKUP(Table13[[#This Row],[Voornaam]]&amp;Table13[[#This Row],[Achternaam]]&amp;Table13[[#This Row],[Basisnaam]],Table15[ContactenLookup],Table15[E-mail],"",0,1)</f>
        <v/>
      </c>
      <c r="AR90" t="str">
        <f>_xlfn.XLOOKUP(Table13[[#This Row],[E-mailadres]],Table15[E-mail],Table15[E-mail],"",0)</f>
        <v/>
      </c>
      <c r="AS90" t="str">
        <f>_xlfn.XLOOKUP(Table13[[#This Row],[Telefoon]],Table15[Telefoonnummer],Table15[Naam],"",0)</f>
        <v/>
      </c>
      <c r="AT90" t="str">
        <f>IF(Table13[[#This Row],[Match on name + company]]&lt;&gt;"","Bizzy/Hanne",IF(Table13[[#This Row],[match on Email]]&lt;&gt;"","Bizzy/Hanne",""))</f>
        <v/>
      </c>
    </row>
    <row r="91" spans="1:46" x14ac:dyDescent="0.45">
      <c r="A91">
        <v>55438740</v>
      </c>
      <c r="B91" t="s">
        <v>1772</v>
      </c>
      <c r="C91" t="s">
        <v>1773</v>
      </c>
      <c r="I91" t="s">
        <v>1362</v>
      </c>
      <c r="K91" t="s">
        <v>18</v>
      </c>
      <c r="N91" t="s">
        <v>19</v>
      </c>
      <c r="O91" t="s">
        <v>1774</v>
      </c>
      <c r="P91" t="s">
        <v>1775</v>
      </c>
      <c r="V91" t="s">
        <v>21</v>
      </c>
      <c r="Y91" t="s">
        <v>1362</v>
      </c>
      <c r="Z91" t="s">
        <v>466</v>
      </c>
      <c r="AA91" t="str">
        <f>SUBSTITUTE(SUBSTITUTE(SUBSTITUTE(SUBSTITUTE(SUBSTITUTE(SUBSTITUTE(SUBSTITUTE(SUBSTITUTE(SUBSTITUTE(SUBSTITUTE(SUBSTITUTE(SUBSTITUTE(SUBSTITUTE(LOWER(Table13[[#This Row],[Bedrijven]]),".",""),"-","")," bvba",""),"belgië",""),"belgium","")," nv","")," bv",""),"group",""),"groep","")," ", ""),"é","e"),"è","e"),"à","a")</f>
        <v>eriks</v>
      </c>
      <c r="AC91" t="s">
        <v>1776</v>
      </c>
      <c r="AE91" t="s">
        <v>1362</v>
      </c>
      <c r="AF91" s="3">
        <v>44711</v>
      </c>
      <c r="AH91" s="3">
        <v>44711</v>
      </c>
      <c r="AI91" s="3">
        <v>44775</v>
      </c>
      <c r="AJ91">
        <v>0</v>
      </c>
      <c r="AQ91" t="str">
        <f>_xlfn.XLOOKUP(Table13[[#This Row],[Voornaam]]&amp;Table13[[#This Row],[Achternaam]]&amp;Table13[[#This Row],[Basisnaam]],Table15[ContactenLookup],Table15[E-mail],"",0,1)</f>
        <v/>
      </c>
      <c r="AR91" t="str">
        <f>_xlfn.XLOOKUP(Table13[[#This Row],[E-mailadres]],Table15[E-mail],Table15[E-mail],"",0)</f>
        <v/>
      </c>
      <c r="AS91" t="str">
        <f>_xlfn.XLOOKUP(Table13[[#This Row],[Telefoon]],Table15[Telefoonnummer],Table15[Naam],"",0)</f>
        <v/>
      </c>
      <c r="AT91" t="str">
        <f>IF(Table13[[#This Row],[Match on name + company]]&lt;&gt;"","Bizzy/Hanne",IF(Table13[[#This Row],[match on Email]]&lt;&gt;"","Bizzy/Hanne",""))</f>
        <v/>
      </c>
    </row>
    <row r="92" spans="1:46" ht="42.75" x14ac:dyDescent="0.45">
      <c r="A92">
        <v>65703878</v>
      </c>
      <c r="B92" t="s">
        <v>1777</v>
      </c>
      <c r="C92" t="s">
        <v>1778</v>
      </c>
      <c r="H92" s="4" t="s">
        <v>1779</v>
      </c>
      <c r="I92" t="s">
        <v>1362</v>
      </c>
      <c r="K92" t="s">
        <v>18</v>
      </c>
      <c r="N92" t="s">
        <v>19</v>
      </c>
      <c r="O92" t="s">
        <v>1780</v>
      </c>
      <c r="V92" t="s">
        <v>21</v>
      </c>
      <c r="Y92" t="s">
        <v>1362</v>
      </c>
      <c r="Z92" t="s">
        <v>22</v>
      </c>
      <c r="AA92" t="str">
        <f>SUBSTITUTE(SUBSTITUTE(SUBSTITUTE(SUBSTITUTE(SUBSTITUTE(SUBSTITUTE(SUBSTITUTE(SUBSTITUTE(SUBSTITUTE(SUBSTITUTE(SUBSTITUTE(SUBSTITUTE(SUBSTITUTE(LOWER(Table13[[#This Row],[Bedrijven]]),".",""),"-","")," bvba",""),"belgië",""),"belgium","")," nv","")," bv",""),"group",""),"groep","")," ", ""),"é","e"),"è","e"),"à","a")</f>
        <v>3dsystems</v>
      </c>
      <c r="AC92" t="s">
        <v>1781</v>
      </c>
      <c r="AE92" t="s">
        <v>1362</v>
      </c>
      <c r="AF92" s="3">
        <v>45229</v>
      </c>
      <c r="AH92" s="3">
        <v>45229</v>
      </c>
      <c r="AI92" s="3">
        <v>45229</v>
      </c>
      <c r="AJ92">
        <v>0</v>
      </c>
      <c r="AQ92" t="str">
        <f>_xlfn.XLOOKUP(Table13[[#This Row],[Voornaam]]&amp;Table13[[#This Row],[Achternaam]]&amp;Table13[[#This Row],[Basisnaam]],Table15[ContactenLookup],Table15[E-mail],"",0,1)</f>
        <v/>
      </c>
      <c r="AR92" t="str">
        <f>_xlfn.XLOOKUP(Table13[[#This Row],[E-mailadres]],Table15[E-mail],Table15[E-mail],"",0)</f>
        <v/>
      </c>
      <c r="AS92" t="str">
        <f>_xlfn.XLOOKUP(Table13[[#This Row],[Telefoon]],Table15[Telefoonnummer],Table15[Naam],"",0)</f>
        <v/>
      </c>
      <c r="AT92" t="str">
        <f>IF(Table13[[#This Row],[Match on name + company]]&lt;&gt;"","Bizzy/Hanne",IF(Table13[[#This Row],[match on Email]]&lt;&gt;"","Bizzy/Hanne",""))</f>
        <v/>
      </c>
    </row>
    <row r="93" spans="1:46" ht="42.75" x14ac:dyDescent="0.45">
      <c r="A93">
        <v>60723761</v>
      </c>
      <c r="B93" t="s">
        <v>1782</v>
      </c>
      <c r="C93" t="s">
        <v>1783</v>
      </c>
      <c r="H93" s="4" t="s">
        <v>1784</v>
      </c>
      <c r="I93" t="s">
        <v>21</v>
      </c>
      <c r="K93" t="s">
        <v>19</v>
      </c>
      <c r="M93" t="s">
        <v>1428</v>
      </c>
      <c r="N93" t="s">
        <v>19</v>
      </c>
      <c r="O93" t="s">
        <v>1785</v>
      </c>
      <c r="V93" t="s">
        <v>21</v>
      </c>
      <c r="X93" t="s">
        <v>1431</v>
      </c>
      <c r="Y93" t="s">
        <v>1362</v>
      </c>
      <c r="Z93" t="s">
        <v>381</v>
      </c>
      <c r="AA93" t="str">
        <f>SUBSTITUTE(SUBSTITUTE(SUBSTITUTE(SUBSTITUTE(SUBSTITUTE(SUBSTITUTE(SUBSTITUTE(SUBSTITUTE(SUBSTITUTE(SUBSTITUTE(SUBSTITUTE(SUBSTITUTE(SUBSTITUTE(LOWER(Table13[[#This Row],[Bedrijven]]),".",""),"-","")," bvba",""),"belgië",""),"belgium","")," nv","")," bv",""),"group",""),"groep","")," ", ""),"é","e"),"è","e"),"à","a")</f>
        <v>covebo</v>
      </c>
      <c r="AC93" t="s">
        <v>1453</v>
      </c>
      <c r="AE93" t="s">
        <v>21</v>
      </c>
      <c r="AF93" s="3">
        <v>44985</v>
      </c>
      <c r="AH93" s="3">
        <v>44985</v>
      </c>
      <c r="AI93" s="3">
        <v>44985</v>
      </c>
      <c r="AJ93">
        <v>0</v>
      </c>
      <c r="AQ93" t="str">
        <f>_xlfn.XLOOKUP(Table13[[#This Row],[Voornaam]]&amp;Table13[[#This Row],[Achternaam]]&amp;Table13[[#This Row],[Basisnaam]],Table15[ContactenLookup],Table15[E-mail],"",0,1)</f>
        <v/>
      </c>
      <c r="AR93" t="str">
        <f>_xlfn.XLOOKUP(Table13[[#This Row],[E-mailadres]],Table15[E-mail],Table15[E-mail],"",0)</f>
        <v/>
      </c>
      <c r="AS93" t="str">
        <f>_xlfn.XLOOKUP(Table13[[#This Row],[Telefoon]],Table15[Telefoonnummer],Table15[Naam],"",0)</f>
        <v/>
      </c>
      <c r="AT93" t="str">
        <f>IF(Table13[[#This Row],[Match on name + company]]&lt;&gt;"","Bizzy/Hanne",IF(Table13[[#This Row],[match on Email]]&lt;&gt;"","Bizzy/Hanne",""))</f>
        <v/>
      </c>
    </row>
    <row r="94" spans="1:46" x14ac:dyDescent="0.45">
      <c r="A94">
        <v>55438654</v>
      </c>
      <c r="B94" t="s">
        <v>1786</v>
      </c>
      <c r="C94" t="s">
        <v>1787</v>
      </c>
      <c r="I94" t="s">
        <v>1362</v>
      </c>
      <c r="K94" t="s">
        <v>18</v>
      </c>
      <c r="N94" t="s">
        <v>19</v>
      </c>
      <c r="O94" t="s">
        <v>1788</v>
      </c>
      <c r="V94" t="s">
        <v>21</v>
      </c>
      <c r="Y94" t="s">
        <v>1362</v>
      </c>
      <c r="Z94" t="s">
        <v>100</v>
      </c>
      <c r="AA94" t="str">
        <f>SUBSTITUTE(SUBSTITUTE(SUBSTITUTE(SUBSTITUTE(SUBSTITUTE(SUBSTITUTE(SUBSTITUTE(SUBSTITUTE(SUBSTITUTE(SUBSTITUTE(SUBSTITUTE(SUBSTITUTE(SUBSTITUTE(LOWER(Table13[[#This Row],[Bedrijven]]),".",""),"-","")," bvba",""),"belgië",""),"belgium","")," nv","")," bv",""),"group",""),"groep","")," ", ""),"é","e"),"è","e"),"à","a")</f>
        <v>antea</v>
      </c>
      <c r="AC94" t="s">
        <v>1480</v>
      </c>
      <c r="AE94" t="s">
        <v>1362</v>
      </c>
      <c r="AF94" s="3">
        <v>44711</v>
      </c>
      <c r="AH94" s="3">
        <v>44711</v>
      </c>
      <c r="AI94" s="3">
        <v>44711</v>
      </c>
      <c r="AJ94">
        <v>0</v>
      </c>
      <c r="AQ94" t="str">
        <f>_xlfn.XLOOKUP(Table13[[#This Row],[Voornaam]]&amp;Table13[[#This Row],[Achternaam]]&amp;Table13[[#This Row],[Basisnaam]],Table15[ContactenLookup],Table15[E-mail],"",0,1)</f>
        <v/>
      </c>
      <c r="AR94" t="str">
        <f>_xlfn.XLOOKUP(Table13[[#This Row],[E-mailadres]],Table15[E-mail],Table15[E-mail],"",0)</f>
        <v/>
      </c>
      <c r="AS94" t="str">
        <f>_xlfn.XLOOKUP(Table13[[#This Row],[Telefoon]],Table15[Telefoonnummer],Table15[Naam],"",0)</f>
        <v/>
      </c>
      <c r="AT94" t="str">
        <f>IF(Table13[[#This Row],[Match on name + company]]&lt;&gt;"","Bizzy/Hanne",IF(Table13[[#This Row],[match on Email]]&lt;&gt;"","Bizzy/Hanne",""))</f>
        <v/>
      </c>
    </row>
    <row r="95" spans="1:46" ht="42.75" x14ac:dyDescent="0.45">
      <c r="A95">
        <v>56518990</v>
      </c>
      <c r="B95" t="s">
        <v>1789</v>
      </c>
      <c r="C95" t="s">
        <v>1790</v>
      </c>
      <c r="H95" s="4" t="s">
        <v>1674</v>
      </c>
      <c r="I95" t="s">
        <v>1362</v>
      </c>
      <c r="K95" t="s">
        <v>18</v>
      </c>
      <c r="M95" t="s">
        <v>1428</v>
      </c>
      <c r="N95" t="s">
        <v>19</v>
      </c>
      <c r="O95" t="s">
        <v>1791</v>
      </c>
      <c r="P95" t="s">
        <v>1792</v>
      </c>
      <c r="V95" t="s">
        <v>21</v>
      </c>
      <c r="Y95" t="s">
        <v>1362</v>
      </c>
      <c r="Z95" t="s">
        <v>1247</v>
      </c>
      <c r="AA95" t="str">
        <f>SUBSTITUTE(SUBSTITUTE(SUBSTITUTE(SUBSTITUTE(SUBSTITUTE(SUBSTITUTE(SUBSTITUTE(SUBSTITUTE(SUBSTITUTE(SUBSTITUTE(SUBSTITUTE(SUBSTITUTE(SUBSTITUTE(LOWER(Table13[[#This Row],[Bedrijven]]),".",""),"-","")," bvba",""),"belgië",""),"belgium","")," nv","")," bv",""),"group",""),"groep","")," ", ""),"é","e"),"è","e"),"à","a")</f>
        <v>vanbredarisk&amp;benefits</v>
      </c>
      <c r="AB95" t="s">
        <v>1390</v>
      </c>
      <c r="AC95" t="s">
        <v>1411</v>
      </c>
      <c r="AE95" t="s">
        <v>1362</v>
      </c>
      <c r="AF95" s="3">
        <v>45021</v>
      </c>
      <c r="AH95" s="3">
        <v>44776</v>
      </c>
      <c r="AI95" s="3">
        <v>45021</v>
      </c>
      <c r="AJ95">
        <v>0</v>
      </c>
      <c r="AQ95" t="str">
        <f>_xlfn.XLOOKUP(Table13[[#This Row],[Voornaam]]&amp;Table13[[#This Row],[Achternaam]]&amp;Table13[[#This Row],[Basisnaam]],Table15[ContactenLookup],Table15[E-mail],"",0,1)</f>
        <v/>
      </c>
      <c r="AR95" t="str">
        <f>_xlfn.XLOOKUP(Table13[[#This Row],[E-mailadres]],Table15[E-mail],Table15[E-mail],"",0)</f>
        <v/>
      </c>
      <c r="AS95" t="str">
        <f>_xlfn.XLOOKUP(Table13[[#This Row],[Telefoon]],Table15[Telefoonnummer],Table15[Naam],"",0)</f>
        <v/>
      </c>
      <c r="AT95" t="str">
        <f>IF(Table13[[#This Row],[Match on name + company]]&lt;&gt;"","Bizzy/Hanne",IF(Table13[[#This Row],[match on Email]]&lt;&gt;"","Bizzy/Hanne",""))</f>
        <v/>
      </c>
    </row>
    <row r="96" spans="1:46" ht="42.75" x14ac:dyDescent="0.45">
      <c r="A96">
        <v>57967212</v>
      </c>
      <c r="B96" t="s">
        <v>1793</v>
      </c>
      <c r="C96" t="s">
        <v>1794</v>
      </c>
      <c r="H96" s="4" t="s">
        <v>1537</v>
      </c>
      <c r="I96" t="s">
        <v>1362</v>
      </c>
      <c r="K96" t="s">
        <v>18</v>
      </c>
      <c r="M96" t="s">
        <v>1463</v>
      </c>
      <c r="N96" t="s">
        <v>19</v>
      </c>
      <c r="O96" t="s">
        <v>1795</v>
      </c>
      <c r="Q96" t="s">
        <v>1796</v>
      </c>
      <c r="V96" t="s">
        <v>21</v>
      </c>
      <c r="X96" t="s">
        <v>1431</v>
      </c>
      <c r="Y96" t="s">
        <v>1362</v>
      </c>
      <c r="Z96" t="s">
        <v>1044</v>
      </c>
      <c r="AA96" t="str">
        <f>SUBSTITUTE(SUBSTITUTE(SUBSTITUTE(SUBSTITUTE(SUBSTITUTE(SUBSTITUTE(SUBSTITUTE(SUBSTITUTE(SUBSTITUTE(SUBSTITUTE(SUBSTITUTE(SUBSTITUTE(SUBSTITUTE(LOWER(Table13[[#This Row],[Bedrijven]]),".",""),"-","")," bvba",""),"belgië",""),"belgium","")," nv","")," bv",""),"group",""),"groep","")," ", ""),"é","e"),"è","e"),"à","a")</f>
        <v>poolstok</v>
      </c>
      <c r="AC96" t="s">
        <v>1540</v>
      </c>
      <c r="AE96" t="s">
        <v>1362</v>
      </c>
      <c r="AF96" s="3">
        <v>44858</v>
      </c>
      <c r="AH96" s="3">
        <v>44858</v>
      </c>
      <c r="AI96" s="3">
        <v>44858</v>
      </c>
      <c r="AJ96">
        <v>0</v>
      </c>
      <c r="AQ96" t="str">
        <f>_xlfn.XLOOKUP(Table13[[#This Row],[Voornaam]]&amp;Table13[[#This Row],[Achternaam]]&amp;Table13[[#This Row],[Basisnaam]],Table15[ContactenLookup],Table15[E-mail],"",0,1)</f>
        <v/>
      </c>
      <c r="AR96" t="str">
        <f>_xlfn.XLOOKUP(Table13[[#This Row],[E-mailadres]],Table15[E-mail],Table15[E-mail],"",0)</f>
        <v/>
      </c>
      <c r="AS96" t="str">
        <f>_xlfn.XLOOKUP(Table13[[#This Row],[Telefoon]],Table15[Telefoonnummer],Table15[Naam],"",0)</f>
        <v/>
      </c>
      <c r="AT96" t="str">
        <f>IF(Table13[[#This Row],[Match on name + company]]&lt;&gt;"","Bizzy/Hanne",IF(Table13[[#This Row],[match on Email]]&lt;&gt;"","Bizzy/Hanne",""))</f>
        <v/>
      </c>
    </row>
    <row r="97" spans="1:46" x14ac:dyDescent="0.45">
      <c r="A97">
        <v>68494470</v>
      </c>
      <c r="B97" t="s">
        <v>1797</v>
      </c>
      <c r="C97" t="s">
        <v>1798</v>
      </c>
      <c r="I97" t="s">
        <v>1362</v>
      </c>
      <c r="K97" t="s">
        <v>18</v>
      </c>
      <c r="N97" t="s">
        <v>19</v>
      </c>
      <c r="O97" t="s">
        <v>1799</v>
      </c>
      <c r="P97" t="s">
        <v>1800</v>
      </c>
      <c r="V97" t="s">
        <v>21</v>
      </c>
      <c r="Y97" t="s">
        <v>1362</v>
      </c>
      <c r="AA97" t="str">
        <f>SUBSTITUTE(SUBSTITUTE(SUBSTITUTE(SUBSTITUTE(SUBSTITUTE(SUBSTITUTE(SUBSTITUTE(SUBSTITUTE(SUBSTITUTE(SUBSTITUTE(SUBSTITUTE(SUBSTITUTE(SUBSTITUTE(LOWER(Table13[[#This Row],[Bedrijven]]),".",""),"-","")," bvba",""),"belgië",""),"belgium","")," nv","")," bv",""),"group",""),"groep","")," ", ""),"é","e"),"è","e"),"à","a")</f>
        <v/>
      </c>
      <c r="AF97" s="3">
        <v>45428</v>
      </c>
      <c r="AH97" s="3">
        <v>45396</v>
      </c>
      <c r="AI97" s="3">
        <v>45396</v>
      </c>
      <c r="AJ97">
        <v>0</v>
      </c>
      <c r="AQ97" t="str">
        <f>_xlfn.XLOOKUP(Table13[[#This Row],[Voornaam]]&amp;Table13[[#This Row],[Achternaam]]&amp;Table13[[#This Row],[Basisnaam]],Table15[ContactenLookup],Table15[E-mail],"",0,1)</f>
        <v/>
      </c>
      <c r="AR97" t="str">
        <f>_xlfn.XLOOKUP(Table13[[#This Row],[E-mailadres]],Table15[E-mail],Table15[E-mail],"",0)</f>
        <v/>
      </c>
      <c r="AS97" t="str">
        <f>_xlfn.XLOOKUP(Table13[[#This Row],[Telefoon]],Table15[Telefoonnummer],Table15[Naam],"",0)</f>
        <v/>
      </c>
      <c r="AT97" t="str">
        <f>IF(Table13[[#This Row],[Match on name + company]]&lt;&gt;"","Bizzy/Hanne",IF(Table13[[#This Row],[match on Email]]&lt;&gt;"","Bizzy/Hanne",""))</f>
        <v/>
      </c>
    </row>
    <row r="98" spans="1:46" ht="42.75" x14ac:dyDescent="0.45">
      <c r="A98">
        <v>62901574</v>
      </c>
      <c r="B98" t="s">
        <v>1801</v>
      </c>
      <c r="C98" t="s">
        <v>1802</v>
      </c>
      <c r="H98" s="4" t="s">
        <v>1803</v>
      </c>
      <c r="I98" t="s">
        <v>21</v>
      </c>
      <c r="K98" t="s">
        <v>18</v>
      </c>
      <c r="M98" t="s">
        <v>1463</v>
      </c>
      <c r="N98" t="s">
        <v>19</v>
      </c>
      <c r="O98" t="s">
        <v>1173</v>
      </c>
      <c r="Q98" t="s">
        <v>1804</v>
      </c>
      <c r="V98" t="s">
        <v>21</v>
      </c>
      <c r="X98" t="s">
        <v>1431</v>
      </c>
      <c r="Y98" t="s">
        <v>1362</v>
      </c>
      <c r="Z98" t="s">
        <v>1171</v>
      </c>
      <c r="AA98" t="str">
        <f>SUBSTITUTE(SUBSTITUTE(SUBSTITUTE(SUBSTITUTE(SUBSTITUTE(SUBSTITUTE(SUBSTITUTE(SUBSTITUTE(SUBSTITUTE(SUBSTITUTE(SUBSTITUTE(SUBSTITUTE(SUBSTITUTE(LOWER(Table13[[#This Row],[Bedrijven]]),".",""),"-","")," bvba",""),"belgië",""),"belgium","")," nv","")," bv",""),"group",""),"groep","")," ", ""),"é","e"),"è","e"),"à","a")</f>
        <v>tatasteeleurope</v>
      </c>
      <c r="AB98" t="s">
        <v>1390</v>
      </c>
      <c r="AC98" t="s">
        <v>1480</v>
      </c>
      <c r="AE98" t="s">
        <v>21</v>
      </c>
      <c r="AF98" s="3">
        <v>45096</v>
      </c>
      <c r="AH98" s="3">
        <v>45096</v>
      </c>
      <c r="AI98" s="3">
        <v>45096</v>
      </c>
      <c r="AJ98">
        <v>0</v>
      </c>
      <c r="AQ98" t="str">
        <f>_xlfn.XLOOKUP(Table13[[#This Row],[Voornaam]]&amp;Table13[[#This Row],[Achternaam]]&amp;Table13[[#This Row],[Basisnaam]],Table15[ContactenLookup],Table15[E-mail],"",0,1)</f>
        <v/>
      </c>
      <c r="AR98" t="str">
        <f>_xlfn.XLOOKUP(Table13[[#This Row],[E-mailadres]],Table15[E-mail],Table15[E-mail],"",0)</f>
        <v/>
      </c>
      <c r="AS98" t="str">
        <f>_xlfn.XLOOKUP(Table13[[#This Row],[Telefoon]],Table15[Telefoonnummer],Table15[Naam],"",0)</f>
        <v/>
      </c>
      <c r="AT98" t="str">
        <f>IF(Table13[[#This Row],[Match on name + company]]&lt;&gt;"","Bizzy/Hanne",IF(Table13[[#This Row],[match on Email]]&lt;&gt;"","Bizzy/Hanne",""))</f>
        <v/>
      </c>
    </row>
    <row r="99" spans="1:46" ht="42.75" x14ac:dyDescent="0.45">
      <c r="A99">
        <v>71024763</v>
      </c>
      <c r="B99" t="s">
        <v>1805</v>
      </c>
      <c r="C99" t="s">
        <v>1806</v>
      </c>
      <c r="H99" s="4" t="s">
        <v>1807</v>
      </c>
      <c r="I99" t="s">
        <v>1362</v>
      </c>
      <c r="K99" t="s">
        <v>18</v>
      </c>
      <c r="N99" t="s">
        <v>19</v>
      </c>
      <c r="V99" t="s">
        <v>21</v>
      </c>
      <c r="Y99" t="s">
        <v>1362</v>
      </c>
      <c r="Z99" t="s">
        <v>243</v>
      </c>
      <c r="AA99" t="str">
        <f>SUBSTITUTE(SUBSTITUTE(SUBSTITUTE(SUBSTITUTE(SUBSTITUTE(SUBSTITUTE(SUBSTITUTE(SUBSTITUTE(SUBSTITUTE(SUBSTITUTE(SUBSTITUTE(SUBSTITUTE(SUBSTITUTE(LOWER(Table13[[#This Row],[Bedrijven]]),".",""),"-","")," bvba",""),"belgië",""),"belgium","")," nv","")," bv",""),"group",""),"groep","")," ", ""),"é","e"),"è","e"),"à","a")</f>
        <v>bvleewranglerserviceskontoorbrands</v>
      </c>
      <c r="AE99" t="s">
        <v>1362</v>
      </c>
      <c r="AF99" s="3">
        <v>45557</v>
      </c>
      <c r="AH99" s="3">
        <v>45557</v>
      </c>
      <c r="AI99" s="3">
        <v>45557</v>
      </c>
      <c r="AJ99">
        <v>0</v>
      </c>
      <c r="AQ99" t="str">
        <f>_xlfn.XLOOKUP(Table13[[#This Row],[Voornaam]]&amp;Table13[[#This Row],[Achternaam]]&amp;Table13[[#This Row],[Basisnaam]],Table15[ContactenLookup],Table15[E-mail],"",0,1)</f>
        <v/>
      </c>
      <c r="AR99" t="str">
        <f>_xlfn.XLOOKUP(Table13[[#This Row],[E-mailadres]],Table15[E-mail],Table15[E-mail],"",0)</f>
        <v/>
      </c>
      <c r="AS99" t="str">
        <f>_xlfn.XLOOKUP(Table13[[#This Row],[Telefoon]],Table15[Telefoonnummer],Table15[Naam],"",0)</f>
        <v/>
      </c>
      <c r="AT99" t="str">
        <f>IF(Table13[[#This Row],[Match on name + company]]&lt;&gt;"","Bizzy/Hanne",IF(Table13[[#This Row],[match on Email]]&lt;&gt;"","Bizzy/Hanne",""))</f>
        <v/>
      </c>
    </row>
    <row r="100" spans="1:46" ht="42.75" x14ac:dyDescent="0.45">
      <c r="A100">
        <v>65196075</v>
      </c>
      <c r="B100" t="s">
        <v>1460</v>
      </c>
      <c r="C100" t="s">
        <v>1806</v>
      </c>
      <c r="H100" s="4" t="s">
        <v>1808</v>
      </c>
      <c r="I100" t="s">
        <v>1362</v>
      </c>
      <c r="K100" t="s">
        <v>18</v>
      </c>
      <c r="N100" t="s">
        <v>19</v>
      </c>
      <c r="O100" t="s">
        <v>1809</v>
      </c>
      <c r="V100" t="s">
        <v>21</v>
      </c>
      <c r="Y100" t="s">
        <v>1362</v>
      </c>
      <c r="Z100" t="s">
        <v>194</v>
      </c>
      <c r="AA100" t="str">
        <f>SUBSTITUTE(SUBSTITUTE(SUBSTITUTE(SUBSTITUTE(SUBSTITUTE(SUBSTITUTE(SUBSTITUTE(SUBSTITUTE(SUBSTITUTE(SUBSTITUTE(SUBSTITUTE(SUBSTITUTE(SUBSTITUTE(LOWER(Table13[[#This Row],[Bedrijven]]),".",""),"-","")," bvba",""),"belgië",""),"belgium","")," nv","")," bv",""),"group",""),"groep","")," ", ""),"é","e"),"è","e"),"à","a")</f>
        <v>btwepia</v>
      </c>
      <c r="AC100" t="s">
        <v>1453</v>
      </c>
      <c r="AE100" t="s">
        <v>21</v>
      </c>
      <c r="AF100" s="3">
        <v>45203</v>
      </c>
      <c r="AH100" s="3">
        <v>45203</v>
      </c>
      <c r="AI100" s="3">
        <v>45203</v>
      </c>
      <c r="AJ100">
        <v>0</v>
      </c>
      <c r="AQ100" t="str">
        <f>_xlfn.XLOOKUP(Table13[[#This Row],[Voornaam]]&amp;Table13[[#This Row],[Achternaam]]&amp;Table13[[#This Row],[Basisnaam]],Table15[ContactenLookup],Table15[E-mail],"",0,1)</f>
        <v/>
      </c>
      <c r="AR100" t="str">
        <f>_xlfn.XLOOKUP(Table13[[#This Row],[E-mailadres]],Table15[E-mail],Table15[E-mail],"",0)</f>
        <v/>
      </c>
      <c r="AS100" t="str">
        <f>_xlfn.XLOOKUP(Table13[[#This Row],[Telefoon]],Table15[Telefoonnummer],Table15[Naam],"",0)</f>
        <v/>
      </c>
      <c r="AT100" t="str">
        <f>IF(Table13[[#This Row],[Match on name + company]]&lt;&gt;"","Bizzy/Hanne",IF(Table13[[#This Row],[match on Email]]&lt;&gt;"","Bizzy/Hanne",""))</f>
        <v/>
      </c>
    </row>
    <row r="101" spans="1:46" x14ac:dyDescent="0.45">
      <c r="A101">
        <v>56501577</v>
      </c>
      <c r="B101" t="s">
        <v>1810</v>
      </c>
      <c r="C101" t="s">
        <v>1811</v>
      </c>
      <c r="I101" t="s">
        <v>1362</v>
      </c>
      <c r="K101" t="s">
        <v>18</v>
      </c>
      <c r="N101" t="s">
        <v>19</v>
      </c>
      <c r="P101" t="s">
        <v>1812</v>
      </c>
      <c r="V101" t="s">
        <v>1362</v>
      </c>
      <c r="X101" t="s">
        <v>1431</v>
      </c>
      <c r="Y101" t="s">
        <v>1362</v>
      </c>
      <c r="Z101" t="s">
        <v>1099</v>
      </c>
      <c r="AA101" t="str">
        <f>SUBSTITUTE(SUBSTITUTE(SUBSTITUTE(SUBSTITUTE(SUBSTITUTE(SUBSTITUTE(SUBSTITUTE(SUBSTITUTE(SUBSTITUTE(SUBSTITUTE(SUBSTITUTE(SUBSTITUTE(SUBSTITUTE(LOWER(Table13[[#This Row],[Bedrijven]]),".",""),"-","")," bvba",""),"belgië",""),"belgium","")," nv","")," bv",""),"group",""),"groep","")," ", ""),"é","e"),"è","e"),"à","a")</f>
        <v>scaniabenelux</v>
      </c>
      <c r="AC101" t="s">
        <v>1813</v>
      </c>
      <c r="AE101" t="s">
        <v>1362</v>
      </c>
      <c r="AF101" s="3">
        <v>44966</v>
      </c>
      <c r="AH101" s="3">
        <v>44775</v>
      </c>
      <c r="AI101" s="3">
        <v>44966</v>
      </c>
      <c r="AJ101">
        <v>0</v>
      </c>
      <c r="AQ101" t="str">
        <f>_xlfn.XLOOKUP(Table13[[#This Row],[Voornaam]]&amp;Table13[[#This Row],[Achternaam]]&amp;Table13[[#This Row],[Basisnaam]],Table15[ContactenLookup],Table15[E-mail],"",0,1)</f>
        <v/>
      </c>
      <c r="AR101" t="str">
        <f>_xlfn.XLOOKUP(Table13[[#This Row],[E-mailadres]],Table15[E-mail],Table15[E-mail],"",0)</f>
        <v/>
      </c>
      <c r="AS101" t="str">
        <f>_xlfn.XLOOKUP(Table13[[#This Row],[Telefoon]],Table15[Telefoonnummer],Table15[Naam],"",0)</f>
        <v/>
      </c>
      <c r="AT101" t="str">
        <f>IF(Table13[[#This Row],[Match on name + company]]&lt;&gt;"","Bizzy/Hanne",IF(Table13[[#This Row],[match on Email]]&lt;&gt;"","Bizzy/Hanne",""))</f>
        <v/>
      </c>
    </row>
    <row r="102" spans="1:46" x14ac:dyDescent="0.45">
      <c r="A102">
        <v>55438825</v>
      </c>
      <c r="B102" t="s">
        <v>1814</v>
      </c>
      <c r="C102" t="s">
        <v>1815</v>
      </c>
      <c r="I102" t="s">
        <v>1362</v>
      </c>
      <c r="K102" t="s">
        <v>18</v>
      </c>
      <c r="N102" t="s">
        <v>19</v>
      </c>
      <c r="O102" t="s">
        <v>1816</v>
      </c>
      <c r="P102" t="s">
        <v>1817</v>
      </c>
      <c r="V102" t="s">
        <v>21</v>
      </c>
      <c r="Y102" t="s">
        <v>1362</v>
      </c>
      <c r="Z102" t="s">
        <v>566</v>
      </c>
      <c r="AA102" t="str">
        <f>SUBSTITUTE(SUBSTITUTE(SUBSTITUTE(SUBSTITUTE(SUBSTITUTE(SUBSTITUTE(SUBSTITUTE(SUBSTITUTE(SUBSTITUTE(SUBSTITUTE(SUBSTITUTE(SUBSTITUTE(SUBSTITUTE(LOWER(Table13[[#This Row],[Bedrijven]]),".",""),"-","")," bvba",""),"belgië",""),"belgium","")," nv","")," bv",""),"group",""),"groep","")," ", ""),"é","e"),"è","e"),"à","a")</f>
        <v>gemeenteschilde</v>
      </c>
      <c r="AC102" t="s">
        <v>1818</v>
      </c>
      <c r="AE102" t="s">
        <v>1362</v>
      </c>
      <c r="AF102" s="3">
        <v>44711</v>
      </c>
      <c r="AH102" s="3">
        <v>44711</v>
      </c>
      <c r="AI102" s="3">
        <v>44775</v>
      </c>
      <c r="AJ102">
        <v>0</v>
      </c>
      <c r="AQ102" t="str">
        <f>_xlfn.XLOOKUP(Table13[[#This Row],[Voornaam]]&amp;Table13[[#This Row],[Achternaam]]&amp;Table13[[#This Row],[Basisnaam]],Table15[ContactenLookup],Table15[E-mail],"",0,1)</f>
        <v/>
      </c>
      <c r="AR102" t="str">
        <f>_xlfn.XLOOKUP(Table13[[#This Row],[E-mailadres]],Table15[E-mail],Table15[E-mail],"",0)</f>
        <v/>
      </c>
      <c r="AS102" t="str">
        <f>_xlfn.XLOOKUP(Table13[[#This Row],[Telefoon]],Table15[Telefoonnummer],Table15[Naam],"",0)</f>
        <v/>
      </c>
      <c r="AT102" t="str">
        <f>IF(Table13[[#This Row],[Match on name + company]]&lt;&gt;"","Bizzy/Hanne",IF(Table13[[#This Row],[match on Email]]&lt;&gt;"","Bizzy/Hanne",""))</f>
        <v/>
      </c>
    </row>
    <row r="103" spans="1:46" x14ac:dyDescent="0.45">
      <c r="A103">
        <v>63114989</v>
      </c>
      <c r="B103" t="s">
        <v>1819</v>
      </c>
      <c r="C103" t="s">
        <v>1820</v>
      </c>
      <c r="I103" t="s">
        <v>1362</v>
      </c>
      <c r="K103" t="s">
        <v>18</v>
      </c>
      <c r="M103" t="s">
        <v>1463</v>
      </c>
      <c r="N103" t="s">
        <v>19</v>
      </c>
      <c r="O103" t="s">
        <v>1821</v>
      </c>
      <c r="P103" t="s">
        <v>1822</v>
      </c>
      <c r="V103" t="s">
        <v>21</v>
      </c>
      <c r="Y103" t="s">
        <v>1362</v>
      </c>
      <c r="Z103" t="s">
        <v>526</v>
      </c>
      <c r="AA103" t="str">
        <f>SUBSTITUTE(SUBSTITUTE(SUBSTITUTE(SUBSTITUTE(SUBSTITUTE(SUBSTITUTE(SUBSTITUTE(SUBSTITUTE(SUBSTITUTE(SUBSTITUTE(SUBSTITUTE(SUBSTITUTE(SUBSTITUTE(LOWER(Table13[[#This Row],[Bedrijven]]),".",""),"-","")," bvba",""),"belgië",""),"belgium","")," nv","")," bv",""),"group",""),"groep","")," ", ""),"é","e"),"è","e"),"à","a")</f>
        <v>gemeentedilbeek</v>
      </c>
      <c r="AB103" t="s">
        <v>1390</v>
      </c>
      <c r="AC103" t="s">
        <v>1823</v>
      </c>
      <c r="AE103" t="s">
        <v>1362</v>
      </c>
      <c r="AF103" s="3">
        <v>45105</v>
      </c>
      <c r="AH103" s="3">
        <v>45105</v>
      </c>
      <c r="AI103" s="3">
        <v>45105</v>
      </c>
      <c r="AJ103">
        <v>0</v>
      </c>
      <c r="AQ103" t="str">
        <f>_xlfn.XLOOKUP(Table13[[#This Row],[Voornaam]]&amp;Table13[[#This Row],[Achternaam]]&amp;Table13[[#This Row],[Basisnaam]],Table15[ContactenLookup],Table15[E-mail],"",0,1)</f>
        <v/>
      </c>
      <c r="AR103" t="str">
        <f>_xlfn.XLOOKUP(Table13[[#This Row],[E-mailadres]],Table15[E-mail],Table15[E-mail],"",0)</f>
        <v/>
      </c>
      <c r="AS103" t="str">
        <f>_xlfn.XLOOKUP(Table13[[#This Row],[Telefoon]],Table15[Telefoonnummer],Table15[Naam],"",0)</f>
        <v/>
      </c>
      <c r="AT103" t="str">
        <f>IF(Table13[[#This Row],[Match on name + company]]&lt;&gt;"","Bizzy/Hanne",IF(Table13[[#This Row],[match on Email]]&lt;&gt;"","Bizzy/Hanne",""))</f>
        <v/>
      </c>
    </row>
    <row r="104" spans="1:46" x14ac:dyDescent="0.45">
      <c r="A104">
        <v>61955329</v>
      </c>
      <c r="B104" t="s">
        <v>1824</v>
      </c>
      <c r="C104" t="s">
        <v>1825</v>
      </c>
      <c r="I104" t="s">
        <v>1362</v>
      </c>
      <c r="K104" t="s">
        <v>18</v>
      </c>
      <c r="N104" t="s">
        <v>88</v>
      </c>
      <c r="P104" t="s">
        <v>1826</v>
      </c>
      <c r="V104" t="s">
        <v>21</v>
      </c>
      <c r="Y104" t="s">
        <v>1362</v>
      </c>
      <c r="Z104" t="s">
        <v>709</v>
      </c>
      <c r="AA104" t="str">
        <f>SUBSTITUTE(SUBSTITUTE(SUBSTITUTE(SUBSTITUTE(SUBSTITUTE(SUBSTITUTE(SUBSTITUTE(SUBSTITUTE(SUBSTITUTE(SUBSTITUTE(SUBSTITUTE(SUBSTITUTE(SUBSTITUTE(LOWER(Table13[[#This Row],[Bedrijven]]),".",""),"-","")," bvba",""),"belgië",""),"belgium","")," nv","")," bv",""),"group",""),"groep","")," ", ""),"é","e"),"è","e"),"à","a")</f>
        <v>lelogisfloreal</v>
      </c>
      <c r="AC104" t="s">
        <v>1827</v>
      </c>
      <c r="AE104" t="s">
        <v>1362</v>
      </c>
      <c r="AF104" s="3">
        <v>45037</v>
      </c>
      <c r="AH104" s="3">
        <v>45037</v>
      </c>
      <c r="AI104" s="3">
        <v>45037</v>
      </c>
      <c r="AJ104">
        <v>0</v>
      </c>
      <c r="AQ104" t="str">
        <f>_xlfn.XLOOKUP(Table13[[#This Row],[Voornaam]]&amp;Table13[[#This Row],[Achternaam]]&amp;Table13[[#This Row],[Basisnaam]],Table15[ContactenLookup],Table15[E-mail],"",0,1)</f>
        <v/>
      </c>
      <c r="AR104" t="str">
        <f>_xlfn.XLOOKUP(Table13[[#This Row],[E-mailadres]],Table15[E-mail],Table15[E-mail],"",0)</f>
        <v/>
      </c>
      <c r="AS104" t="str">
        <f>_xlfn.XLOOKUP(Table13[[#This Row],[Telefoon]],Table15[Telefoonnummer],Table15[Naam],"",0)</f>
        <v/>
      </c>
      <c r="AT104" t="str">
        <f>IF(Table13[[#This Row],[Match on name + company]]&lt;&gt;"","Bizzy/Hanne",IF(Table13[[#This Row],[match on Email]]&lt;&gt;"","Bizzy/Hanne",""))</f>
        <v/>
      </c>
    </row>
    <row r="105" spans="1:46" ht="42.75" x14ac:dyDescent="0.45">
      <c r="A105">
        <v>65078227</v>
      </c>
      <c r="B105" t="s">
        <v>1828</v>
      </c>
      <c r="C105" t="s">
        <v>1829</v>
      </c>
      <c r="H105" s="4" t="s">
        <v>1830</v>
      </c>
      <c r="I105" t="s">
        <v>1362</v>
      </c>
      <c r="K105" t="s">
        <v>18</v>
      </c>
      <c r="N105" t="s">
        <v>19</v>
      </c>
      <c r="Q105" t="s">
        <v>1831</v>
      </c>
      <c r="V105" t="s">
        <v>21</v>
      </c>
      <c r="X105" t="s">
        <v>1431</v>
      </c>
      <c r="Y105" t="s">
        <v>1362</v>
      </c>
      <c r="Z105" t="s">
        <v>1154</v>
      </c>
      <c r="AA105" t="str">
        <f>SUBSTITUTE(SUBSTITUTE(SUBSTITUTE(SUBSTITUTE(SUBSTITUTE(SUBSTITUTE(SUBSTITUTE(SUBSTITUTE(SUBSTITUTE(SUBSTITUTE(SUBSTITUTE(SUBSTITUTE(SUBSTITUTE(LOWER(Table13[[#This Row],[Bedrijven]]),".",""),"-","")," bvba",""),"belgië",""),"belgium","")," nv","")," bv",""),"group",""),"groep","")," ", ""),"é","e"),"è","e"),"à","a")</f>
        <v>stadsbadercontractors</v>
      </c>
      <c r="AE105" t="s">
        <v>1362</v>
      </c>
      <c r="AF105" s="3">
        <v>45398</v>
      </c>
      <c r="AH105" s="3">
        <v>45197</v>
      </c>
      <c r="AI105" s="3">
        <v>45398</v>
      </c>
      <c r="AJ105">
        <v>0</v>
      </c>
      <c r="AQ105" t="str">
        <f>_xlfn.XLOOKUP(Table13[[#This Row],[Voornaam]]&amp;Table13[[#This Row],[Achternaam]]&amp;Table13[[#This Row],[Basisnaam]],Table15[ContactenLookup],Table15[E-mail],"",0,1)</f>
        <v/>
      </c>
      <c r="AR105" t="str">
        <f>_xlfn.XLOOKUP(Table13[[#This Row],[E-mailadres]],Table15[E-mail],Table15[E-mail],"",0)</f>
        <v/>
      </c>
      <c r="AS105" t="str">
        <f>_xlfn.XLOOKUP(Table13[[#This Row],[Telefoon]],Table15[Telefoonnummer],Table15[Naam],"",0)</f>
        <v/>
      </c>
      <c r="AT105" t="str">
        <f>IF(Table13[[#This Row],[Match on name + company]]&lt;&gt;"","Bizzy/Hanne",IF(Table13[[#This Row],[match on Email]]&lt;&gt;"","Bizzy/Hanne",""))</f>
        <v/>
      </c>
    </row>
    <row r="106" spans="1:46" x14ac:dyDescent="0.45">
      <c r="A106">
        <v>55438877</v>
      </c>
      <c r="B106" t="s">
        <v>1832</v>
      </c>
      <c r="C106" t="s">
        <v>1833</v>
      </c>
      <c r="I106" t="s">
        <v>1362</v>
      </c>
      <c r="K106" t="s">
        <v>18</v>
      </c>
      <c r="N106" t="s">
        <v>19</v>
      </c>
      <c r="O106" t="s">
        <v>1834</v>
      </c>
      <c r="P106" t="s">
        <v>1835</v>
      </c>
      <c r="V106" t="s">
        <v>21</v>
      </c>
      <c r="Y106" t="s">
        <v>1362</v>
      </c>
      <c r="Z106" t="s">
        <v>607</v>
      </c>
      <c r="AA106" t="str">
        <f>SUBSTITUTE(SUBSTITUTE(SUBSTITUTE(SUBSTITUTE(SUBSTITUTE(SUBSTITUTE(SUBSTITUTE(SUBSTITUTE(SUBSTITUTE(SUBSTITUTE(SUBSTITUTE(SUBSTITUTE(SUBSTITUTE(LOWER(Table13[[#This Row],[Bedrijven]]),".",""),"-","")," bvba",""),"belgië",""),"belgium","")," nv","")," bv",""),"group",""),"groep","")," ", ""),"é","e"),"è","e"),"à","a")</f>
        <v>grohe</v>
      </c>
      <c r="AC106" t="s">
        <v>1836</v>
      </c>
      <c r="AE106" t="s">
        <v>1362</v>
      </c>
      <c r="AF106" s="3">
        <v>44711</v>
      </c>
      <c r="AH106" s="3">
        <v>44711</v>
      </c>
      <c r="AI106" s="3">
        <v>44775</v>
      </c>
      <c r="AJ106">
        <v>0</v>
      </c>
      <c r="AQ106" t="str">
        <f>_xlfn.XLOOKUP(Table13[[#This Row],[Voornaam]]&amp;Table13[[#This Row],[Achternaam]]&amp;Table13[[#This Row],[Basisnaam]],Table15[ContactenLookup],Table15[E-mail],"",0,1)</f>
        <v/>
      </c>
      <c r="AR106" t="str">
        <f>_xlfn.XLOOKUP(Table13[[#This Row],[E-mailadres]],Table15[E-mail],Table15[E-mail],"",0)</f>
        <v/>
      </c>
      <c r="AS106" t="str">
        <f>_xlfn.XLOOKUP(Table13[[#This Row],[Telefoon]],Table15[Telefoonnummer],Table15[Naam],"",0)</f>
        <v/>
      </c>
      <c r="AT106" t="str">
        <f>IF(Table13[[#This Row],[Match on name + company]]&lt;&gt;"","Bizzy/Hanne",IF(Table13[[#This Row],[match on Email]]&lt;&gt;"","Bizzy/Hanne",""))</f>
        <v/>
      </c>
    </row>
    <row r="107" spans="1:46" ht="42.75" x14ac:dyDescent="0.45">
      <c r="A107">
        <v>59712583</v>
      </c>
      <c r="B107" t="s">
        <v>1750</v>
      </c>
      <c r="C107" t="s">
        <v>1837</v>
      </c>
      <c r="H107" s="4" t="s">
        <v>1434</v>
      </c>
      <c r="I107" t="s">
        <v>21</v>
      </c>
      <c r="K107" t="s">
        <v>18</v>
      </c>
      <c r="M107" t="s">
        <v>1463</v>
      </c>
      <c r="N107" t="s">
        <v>19</v>
      </c>
      <c r="O107" t="s">
        <v>1838</v>
      </c>
      <c r="S107" t="s">
        <v>1839</v>
      </c>
      <c r="V107" t="s">
        <v>21</v>
      </c>
      <c r="X107" t="s">
        <v>1431</v>
      </c>
      <c r="Y107" t="s">
        <v>1362</v>
      </c>
      <c r="Z107" t="s">
        <v>786</v>
      </c>
      <c r="AA107" t="str">
        <f>SUBSTITUTE(SUBSTITUTE(SUBSTITUTE(SUBSTITUTE(SUBSTITUTE(SUBSTITUTE(SUBSTITUTE(SUBSTITUTE(SUBSTITUTE(SUBSTITUTE(SUBSTITUTE(SUBSTITUTE(SUBSTITUTE(LOWER(Table13[[#This Row],[Bedrijven]]),".",""),"-","")," bvba",""),"belgië",""),"belgium","")," nv","")," bv",""),"group",""),"groep","")," ", ""),"é","e"),"è","e"),"à","a")</f>
        <v>nvbakker&amp;partners</v>
      </c>
      <c r="AC107" t="s">
        <v>1453</v>
      </c>
      <c r="AE107" t="s">
        <v>21</v>
      </c>
      <c r="AF107" s="3">
        <v>44965</v>
      </c>
      <c r="AH107" s="3">
        <v>44942</v>
      </c>
      <c r="AI107" s="3">
        <v>44965</v>
      </c>
      <c r="AJ107">
        <v>0</v>
      </c>
      <c r="AQ107" t="str">
        <f>_xlfn.XLOOKUP(Table13[[#This Row],[Voornaam]]&amp;Table13[[#This Row],[Achternaam]]&amp;Table13[[#This Row],[Basisnaam]],Table15[ContactenLookup],Table15[E-mail],"",0,1)</f>
        <v/>
      </c>
      <c r="AR107" t="str">
        <f>_xlfn.XLOOKUP(Table13[[#This Row],[E-mailadres]],Table15[E-mail],Table15[E-mail],"",0)</f>
        <v/>
      </c>
      <c r="AS107" t="str">
        <f>_xlfn.XLOOKUP(Table13[[#This Row],[Telefoon]],Table15[Telefoonnummer],Table15[Naam],"",0)</f>
        <v/>
      </c>
      <c r="AT107" t="str">
        <f>IF(Table13[[#This Row],[Match on name + company]]&lt;&gt;"","Bizzy/Hanne",IF(Table13[[#This Row],[match on Email]]&lt;&gt;"","Bizzy/Hanne",""))</f>
        <v/>
      </c>
    </row>
    <row r="108" spans="1:46" ht="42.75" x14ac:dyDescent="0.45">
      <c r="A108">
        <v>63433134</v>
      </c>
      <c r="B108" t="s">
        <v>1840</v>
      </c>
      <c r="C108" t="s">
        <v>1841</v>
      </c>
      <c r="H108" s="4" t="s">
        <v>1842</v>
      </c>
      <c r="I108" t="s">
        <v>1362</v>
      </c>
      <c r="K108" t="s">
        <v>18</v>
      </c>
      <c r="N108" t="s">
        <v>19</v>
      </c>
      <c r="O108" t="s">
        <v>1843</v>
      </c>
      <c r="P108" t="s">
        <v>1844</v>
      </c>
      <c r="V108" t="s">
        <v>21</v>
      </c>
      <c r="Y108" t="s">
        <v>1362</v>
      </c>
      <c r="Z108" t="s">
        <v>955</v>
      </c>
      <c r="AA108" t="str">
        <f>SUBSTITUTE(SUBSTITUTE(SUBSTITUTE(SUBSTITUTE(SUBSTITUTE(SUBSTITUTE(SUBSTITUTE(SUBSTITUTE(SUBSTITUTE(SUBSTITUTE(SUBSTITUTE(SUBSTITUTE(SUBSTITUTE(LOWER(Table13[[#This Row],[Bedrijven]]),".",""),"-","")," bvba",""),"belgië",""),"belgium","")," nv","")," bv",""),"group",""),"groep","")," ", ""),"é","e"),"è","e"),"à","a")</f>
        <v>nvsick</v>
      </c>
      <c r="AE108" t="s">
        <v>1362</v>
      </c>
      <c r="AF108" s="3">
        <v>45203</v>
      </c>
      <c r="AH108" s="3">
        <v>45114</v>
      </c>
      <c r="AI108" s="3">
        <v>45114</v>
      </c>
      <c r="AJ108">
        <v>0</v>
      </c>
      <c r="AQ108" t="str">
        <f>_xlfn.XLOOKUP(Table13[[#This Row],[Voornaam]]&amp;Table13[[#This Row],[Achternaam]]&amp;Table13[[#This Row],[Basisnaam]],Table15[ContactenLookup],Table15[E-mail],"",0,1)</f>
        <v/>
      </c>
      <c r="AR108" t="str">
        <f>_xlfn.XLOOKUP(Table13[[#This Row],[E-mailadres]],Table15[E-mail],Table15[E-mail],"",0)</f>
        <v/>
      </c>
      <c r="AS108" t="str">
        <f>_xlfn.XLOOKUP(Table13[[#This Row],[Telefoon]],Table15[Telefoonnummer],Table15[Naam],"",0)</f>
        <v/>
      </c>
      <c r="AT108" t="str">
        <f>IF(Table13[[#This Row],[Match on name + company]]&lt;&gt;"","Bizzy/Hanne",IF(Table13[[#This Row],[match on Email]]&lt;&gt;"","Bizzy/Hanne",""))</f>
        <v/>
      </c>
    </row>
    <row r="109" spans="1:46" x14ac:dyDescent="0.45">
      <c r="A109">
        <v>63756339</v>
      </c>
      <c r="B109" t="s">
        <v>1845</v>
      </c>
      <c r="C109" t="s">
        <v>1846</v>
      </c>
      <c r="I109" t="s">
        <v>21</v>
      </c>
      <c r="K109" t="s">
        <v>18</v>
      </c>
      <c r="M109" t="s">
        <v>1428</v>
      </c>
      <c r="N109" t="s">
        <v>19</v>
      </c>
      <c r="O109" t="s">
        <v>1128</v>
      </c>
      <c r="P109" t="s">
        <v>1130</v>
      </c>
      <c r="V109" t="s">
        <v>21</v>
      </c>
      <c r="X109" t="s">
        <v>1431</v>
      </c>
      <c r="Y109" t="s">
        <v>1362</v>
      </c>
      <c r="Z109" t="s">
        <v>1127</v>
      </c>
      <c r="AA109" t="str">
        <f>SUBSTITUTE(SUBSTITUTE(SUBSTITUTE(SUBSTITUTE(SUBSTITUTE(SUBSTITUTE(SUBSTITUTE(SUBSTITUTE(SUBSTITUTE(SUBSTITUTE(SUBSTITUTE(SUBSTITUTE(SUBSTITUTE(LOWER(Table13[[#This Row],[Bedrijven]]),".",""),"-","")," bvba",""),"belgië",""),"belgium","")," nv","")," bv",""),"group",""),"groep","")," ", ""),"é","e"),"è","e"),"à","a")</f>
        <v>solvaybrusselsschool</v>
      </c>
      <c r="AB109" t="s">
        <v>1390</v>
      </c>
      <c r="AC109" t="s">
        <v>1847</v>
      </c>
      <c r="AE109" t="s">
        <v>1362</v>
      </c>
      <c r="AF109" s="3">
        <v>45135</v>
      </c>
      <c r="AH109" s="3">
        <v>45135</v>
      </c>
      <c r="AI109" s="3">
        <v>45135</v>
      </c>
      <c r="AJ109">
        <v>0</v>
      </c>
      <c r="AQ109" t="str">
        <f>_xlfn.XLOOKUP(Table13[[#This Row],[Voornaam]]&amp;Table13[[#This Row],[Achternaam]]&amp;Table13[[#This Row],[Basisnaam]],Table15[ContactenLookup],Table15[E-mail],"",0,1)</f>
        <v/>
      </c>
      <c r="AR109" t="str">
        <f>_xlfn.XLOOKUP(Table13[[#This Row],[E-mailadres]],Table15[E-mail],Table15[E-mail],"",0)</f>
        <v/>
      </c>
      <c r="AS109" t="str">
        <f>_xlfn.XLOOKUP(Table13[[#This Row],[Telefoon]],Table15[Telefoonnummer],Table15[Naam],"",0)</f>
        <v/>
      </c>
      <c r="AT109" t="str">
        <f>IF(Table13[[#This Row],[Match on name + company]]&lt;&gt;"","Bizzy/Hanne",IF(Table13[[#This Row],[match on Email]]&lt;&gt;"","Bizzy/Hanne",""))</f>
        <v/>
      </c>
    </row>
    <row r="110" spans="1:46" x14ac:dyDescent="0.45">
      <c r="A110">
        <v>59553065</v>
      </c>
      <c r="B110" t="s">
        <v>1848</v>
      </c>
      <c r="C110" t="s">
        <v>1849</v>
      </c>
      <c r="I110" t="s">
        <v>1362</v>
      </c>
      <c r="K110" t="s">
        <v>18</v>
      </c>
      <c r="M110" t="s">
        <v>1463</v>
      </c>
      <c r="N110" t="s">
        <v>471</v>
      </c>
      <c r="O110" t="s">
        <v>1850</v>
      </c>
      <c r="V110" t="s">
        <v>21</v>
      </c>
      <c r="X110" t="s">
        <v>1431</v>
      </c>
      <c r="Y110" t="s">
        <v>1362</v>
      </c>
      <c r="Z110" t="s">
        <v>174</v>
      </c>
      <c r="AA110" t="str">
        <f>SUBSTITUTE(SUBSTITUTE(SUBSTITUTE(SUBSTITUTE(SUBSTITUTE(SUBSTITUTE(SUBSTITUTE(SUBSTITUTE(SUBSTITUTE(SUBSTITUTE(SUBSTITUTE(SUBSTITUTE(SUBSTITUTE(LOWER(Table13[[#This Row],[Bedrijven]]),".",""),"-","")," bvba",""),"belgië",""),"belgium","")," nv","")," bv",""),"group",""),"groep","")," ", ""),"é","e"),"è","e"),"à","a")</f>
        <v>borealis</v>
      </c>
      <c r="AC110" t="s">
        <v>1851</v>
      </c>
      <c r="AE110" t="s">
        <v>1362</v>
      </c>
      <c r="AF110" s="3">
        <v>44930</v>
      </c>
      <c r="AH110" s="3">
        <v>44930</v>
      </c>
      <c r="AI110" s="3">
        <v>44937</v>
      </c>
      <c r="AJ110">
        <v>0</v>
      </c>
      <c r="AQ110" t="str">
        <f>_xlfn.XLOOKUP(Table13[[#This Row],[Voornaam]]&amp;Table13[[#This Row],[Achternaam]]&amp;Table13[[#This Row],[Basisnaam]],Table15[ContactenLookup],Table15[E-mail],"",0,1)</f>
        <v/>
      </c>
      <c r="AR110" t="str">
        <f>_xlfn.XLOOKUP(Table13[[#This Row],[E-mailadres]],Table15[E-mail],Table15[E-mail],"",0)</f>
        <v/>
      </c>
      <c r="AS110" t="str">
        <f>_xlfn.XLOOKUP(Table13[[#This Row],[Telefoon]],Table15[Telefoonnummer],Table15[Naam],"",0)</f>
        <v/>
      </c>
      <c r="AT110" t="str">
        <f>IF(Table13[[#This Row],[Match on name + company]]&lt;&gt;"","Bizzy/Hanne",IF(Table13[[#This Row],[match on Email]]&lt;&gt;"","Bizzy/Hanne",""))</f>
        <v/>
      </c>
    </row>
    <row r="111" spans="1:46" x14ac:dyDescent="0.45">
      <c r="A111">
        <v>55438748</v>
      </c>
      <c r="B111" t="s">
        <v>1642</v>
      </c>
      <c r="C111" t="s">
        <v>1852</v>
      </c>
      <c r="I111" t="s">
        <v>1362</v>
      </c>
      <c r="K111" t="s">
        <v>18</v>
      </c>
      <c r="N111" t="s">
        <v>19</v>
      </c>
      <c r="O111" t="s">
        <v>1853</v>
      </c>
      <c r="P111" t="s">
        <v>1854</v>
      </c>
      <c r="V111" t="s">
        <v>21</v>
      </c>
      <c r="Y111" t="s">
        <v>1362</v>
      </c>
      <c r="Z111" t="s">
        <v>466</v>
      </c>
      <c r="AA111" t="str">
        <f>SUBSTITUTE(SUBSTITUTE(SUBSTITUTE(SUBSTITUTE(SUBSTITUTE(SUBSTITUTE(SUBSTITUTE(SUBSTITUTE(SUBSTITUTE(SUBSTITUTE(SUBSTITUTE(SUBSTITUTE(SUBSTITUTE(LOWER(Table13[[#This Row],[Bedrijven]]),".",""),"-","")," bvba",""),"belgië",""),"belgium","")," nv","")," bv",""),"group",""),"groep","")," ", ""),"é","e"),"è","e"),"à","a")</f>
        <v>eriks</v>
      </c>
      <c r="AC111" t="s">
        <v>1776</v>
      </c>
      <c r="AE111" t="s">
        <v>1362</v>
      </c>
      <c r="AF111" s="3">
        <v>44711</v>
      </c>
      <c r="AH111" s="3">
        <v>44711</v>
      </c>
      <c r="AI111" s="3">
        <v>44775</v>
      </c>
      <c r="AJ111">
        <v>0</v>
      </c>
      <c r="AQ111" t="str">
        <f>_xlfn.XLOOKUP(Table13[[#This Row],[Voornaam]]&amp;Table13[[#This Row],[Achternaam]]&amp;Table13[[#This Row],[Basisnaam]],Table15[ContactenLookup],Table15[E-mail],"",0,1)</f>
        <v/>
      </c>
      <c r="AR111" t="str">
        <f>_xlfn.XLOOKUP(Table13[[#This Row],[E-mailadres]],Table15[E-mail],Table15[E-mail],"",0)</f>
        <v/>
      </c>
      <c r="AS111" t="str">
        <f>_xlfn.XLOOKUP(Table13[[#This Row],[Telefoon]],Table15[Telefoonnummer],Table15[Naam],"",0)</f>
        <v/>
      </c>
      <c r="AT111" t="str">
        <f>IF(Table13[[#This Row],[Match on name + company]]&lt;&gt;"","Bizzy/Hanne",IF(Table13[[#This Row],[match on Email]]&lt;&gt;"","Bizzy/Hanne",""))</f>
        <v/>
      </c>
    </row>
    <row r="112" spans="1:46" x14ac:dyDescent="0.45">
      <c r="A112">
        <v>55438870</v>
      </c>
      <c r="B112" t="s">
        <v>1855</v>
      </c>
      <c r="C112" t="s">
        <v>1856</v>
      </c>
      <c r="I112" t="s">
        <v>1362</v>
      </c>
      <c r="K112" t="s">
        <v>18</v>
      </c>
      <c r="N112" t="s">
        <v>19</v>
      </c>
      <c r="O112" t="s">
        <v>1857</v>
      </c>
      <c r="P112" t="s">
        <v>1858</v>
      </c>
      <c r="V112" t="s">
        <v>21</v>
      </c>
      <c r="Y112" t="s">
        <v>1362</v>
      </c>
      <c r="Z112" t="s">
        <v>596</v>
      </c>
      <c r="AA112" t="str">
        <f>SUBSTITUTE(SUBSTITUTE(SUBSTITUTE(SUBSTITUTE(SUBSTITUTE(SUBSTITUTE(SUBSTITUTE(SUBSTITUTE(SUBSTITUTE(SUBSTITUTE(SUBSTITUTE(SUBSTITUTE(SUBSTITUTE(LOWER(Table13[[#This Row],[Bedrijven]]),".",""),"-","")," bvba",""),"belgië",""),"belgium","")," nv","")," bv",""),"group",""),"groep","")," ", ""),"é","e"),"è","e"),"à","a")</f>
        <v>greystonerecruitement</v>
      </c>
      <c r="AC112" t="s">
        <v>1859</v>
      </c>
      <c r="AE112" t="s">
        <v>1362</v>
      </c>
      <c r="AF112" s="3">
        <v>44711</v>
      </c>
      <c r="AH112" s="3">
        <v>44711</v>
      </c>
      <c r="AI112" s="3">
        <v>44775</v>
      </c>
      <c r="AJ112">
        <v>0</v>
      </c>
      <c r="AQ112" t="str">
        <f>_xlfn.XLOOKUP(Table13[[#This Row],[Voornaam]]&amp;Table13[[#This Row],[Achternaam]]&amp;Table13[[#This Row],[Basisnaam]],Table15[ContactenLookup],Table15[E-mail],"",0,1)</f>
        <v/>
      </c>
      <c r="AR112" t="str">
        <f>_xlfn.XLOOKUP(Table13[[#This Row],[E-mailadres]],Table15[E-mail],Table15[E-mail],"",0)</f>
        <v/>
      </c>
      <c r="AS112" t="str">
        <f>_xlfn.XLOOKUP(Table13[[#This Row],[Telefoon]],Table15[Telefoonnummer],Table15[Naam],"",0)</f>
        <v/>
      </c>
      <c r="AT112" t="str">
        <f>IF(Table13[[#This Row],[Match on name + company]]&lt;&gt;"","Bizzy/Hanne",IF(Table13[[#This Row],[match on Email]]&lt;&gt;"","Bizzy/Hanne",""))</f>
        <v/>
      </c>
    </row>
    <row r="113" spans="1:46" x14ac:dyDescent="0.45">
      <c r="A113">
        <v>55438820</v>
      </c>
      <c r="B113" t="s">
        <v>1860</v>
      </c>
      <c r="C113" t="s">
        <v>1861</v>
      </c>
      <c r="I113" t="s">
        <v>1362</v>
      </c>
      <c r="K113" t="s">
        <v>18</v>
      </c>
      <c r="N113" t="s">
        <v>19</v>
      </c>
      <c r="P113" t="s">
        <v>1862</v>
      </c>
      <c r="V113" t="s">
        <v>21</v>
      </c>
      <c r="Y113" t="s">
        <v>1362</v>
      </c>
      <c r="Z113" t="s">
        <v>1149</v>
      </c>
      <c r="AA113" t="str">
        <f>SUBSTITUTE(SUBSTITUTE(SUBSTITUTE(SUBSTITUTE(SUBSTITUTE(SUBSTITUTE(SUBSTITUTE(SUBSTITUTE(SUBSTITUTE(SUBSTITUTE(SUBSTITUTE(SUBSTITUTE(SUBSTITUTE(LOWER(Table13[[#This Row],[Bedrijven]]),".",""),"-","")," bvba",""),"belgië",""),"belgium","")," nv","")," bv",""),"group",""),"groep","")," ", ""),"é","e"),"è","e"),"à","a")</f>
        <v>stadhasselt</v>
      </c>
      <c r="AC113" t="s">
        <v>1390</v>
      </c>
      <c r="AE113" t="s">
        <v>1362</v>
      </c>
      <c r="AF113" s="3">
        <v>44711</v>
      </c>
      <c r="AH113" s="3">
        <v>44711</v>
      </c>
      <c r="AI113" s="3">
        <v>44775</v>
      </c>
      <c r="AJ113">
        <v>0</v>
      </c>
      <c r="AQ113" t="str">
        <f>_xlfn.XLOOKUP(Table13[[#This Row],[Voornaam]]&amp;Table13[[#This Row],[Achternaam]]&amp;Table13[[#This Row],[Basisnaam]],Table15[ContactenLookup],Table15[E-mail],"",0,1)</f>
        <v/>
      </c>
      <c r="AR113" t="str">
        <f>_xlfn.XLOOKUP(Table13[[#This Row],[E-mailadres]],Table15[E-mail],Table15[E-mail],"",0)</f>
        <v/>
      </c>
      <c r="AS113" t="str">
        <f>_xlfn.XLOOKUP(Table13[[#This Row],[Telefoon]],Table15[Telefoonnummer],Table15[Naam],"",0)</f>
        <v/>
      </c>
      <c r="AT113" t="str">
        <f>IF(Table13[[#This Row],[Match on name + company]]&lt;&gt;"","Bizzy/Hanne",IF(Table13[[#This Row],[match on Email]]&lt;&gt;"","Bizzy/Hanne",""))</f>
        <v/>
      </c>
    </row>
    <row r="114" spans="1:46" x14ac:dyDescent="0.45">
      <c r="A114">
        <v>60771711</v>
      </c>
      <c r="B114" t="s">
        <v>1863</v>
      </c>
      <c r="C114" t="s">
        <v>1864</v>
      </c>
      <c r="I114" t="s">
        <v>21</v>
      </c>
      <c r="K114" t="s">
        <v>18</v>
      </c>
      <c r="M114" t="s">
        <v>1463</v>
      </c>
      <c r="N114" t="s">
        <v>19</v>
      </c>
      <c r="O114" t="s">
        <v>1865</v>
      </c>
      <c r="Q114" t="s">
        <v>1866</v>
      </c>
      <c r="S114" t="s">
        <v>1867</v>
      </c>
      <c r="V114" t="s">
        <v>21</v>
      </c>
      <c r="X114" t="s">
        <v>1431</v>
      </c>
      <c r="Y114" t="s">
        <v>1362</v>
      </c>
      <c r="AA114" t="str">
        <f>SUBSTITUTE(SUBSTITUTE(SUBSTITUTE(SUBSTITUTE(SUBSTITUTE(SUBSTITUTE(SUBSTITUTE(SUBSTITUTE(SUBSTITUTE(SUBSTITUTE(SUBSTITUTE(SUBSTITUTE(SUBSTITUTE(LOWER(Table13[[#This Row],[Bedrijven]]),".",""),"-","")," bvba",""),"belgië",""),"belgium","")," nv","")," bv",""),"group",""),"groep","")," ", ""),"é","e"),"è","e"),"à","a")</f>
        <v/>
      </c>
      <c r="AF114" s="3">
        <v>45551</v>
      </c>
      <c r="AH114" s="3">
        <v>44986</v>
      </c>
      <c r="AI114" s="3">
        <v>44986</v>
      </c>
      <c r="AJ114">
        <v>0</v>
      </c>
      <c r="AQ114" t="str">
        <f>_xlfn.XLOOKUP(Table13[[#This Row],[Voornaam]]&amp;Table13[[#This Row],[Achternaam]]&amp;Table13[[#This Row],[Basisnaam]],Table15[ContactenLookup],Table15[E-mail],"",0,1)</f>
        <v/>
      </c>
      <c r="AR114" t="str">
        <f>_xlfn.XLOOKUP(Table13[[#This Row],[E-mailadres]],Table15[E-mail],Table15[E-mail],"",0)</f>
        <v/>
      </c>
      <c r="AS114" t="str">
        <f>_xlfn.XLOOKUP(Table13[[#This Row],[Telefoon]],Table15[Telefoonnummer],Table15[Naam],"",0)</f>
        <v/>
      </c>
      <c r="AT114" t="str">
        <f>IF(Table13[[#This Row],[Match on name + company]]&lt;&gt;"","Bizzy/Hanne",IF(Table13[[#This Row],[match on Email]]&lt;&gt;"","Bizzy/Hanne",""))</f>
        <v/>
      </c>
    </row>
    <row r="115" spans="1:46" x14ac:dyDescent="0.45">
      <c r="A115">
        <v>55438811</v>
      </c>
      <c r="B115" t="s">
        <v>1704</v>
      </c>
      <c r="C115" t="s">
        <v>1868</v>
      </c>
      <c r="I115" t="s">
        <v>1362</v>
      </c>
      <c r="K115" t="s">
        <v>18</v>
      </c>
      <c r="N115" t="s">
        <v>19</v>
      </c>
      <c r="O115" t="s">
        <v>1869</v>
      </c>
      <c r="V115" t="s">
        <v>21</v>
      </c>
      <c r="Y115" t="s">
        <v>1362</v>
      </c>
      <c r="Z115" t="s">
        <v>524</v>
      </c>
      <c r="AA115" t="str">
        <f>SUBSTITUTE(SUBSTITUTE(SUBSTITUTE(SUBSTITUTE(SUBSTITUTE(SUBSTITUTE(SUBSTITUTE(SUBSTITUTE(SUBSTITUTE(SUBSTITUTE(SUBSTITUTE(SUBSTITUTE(SUBSTITUTE(LOWER(Table13[[#This Row],[Bedrijven]]),".",""),"-","")," bvba",""),"belgië",""),"belgium","")," nv","")," bv",""),"group",""),"groep","")," ", ""),"é","e"),"è","e"),"à","a")</f>
        <v>gemeenteboechout</v>
      </c>
      <c r="AC115" t="s">
        <v>1870</v>
      </c>
      <c r="AE115" t="s">
        <v>1362</v>
      </c>
      <c r="AF115" s="3">
        <v>44711</v>
      </c>
      <c r="AH115" s="3">
        <v>44711</v>
      </c>
      <c r="AI115" s="3">
        <v>44711</v>
      </c>
      <c r="AJ115">
        <v>0</v>
      </c>
      <c r="AQ115" t="str">
        <f>_xlfn.XLOOKUP(Table13[[#This Row],[Voornaam]]&amp;Table13[[#This Row],[Achternaam]]&amp;Table13[[#This Row],[Basisnaam]],Table15[ContactenLookup],Table15[E-mail],"",0,1)</f>
        <v/>
      </c>
      <c r="AR115" t="str">
        <f>_xlfn.XLOOKUP(Table13[[#This Row],[E-mailadres]],Table15[E-mail],Table15[E-mail],"",0)</f>
        <v/>
      </c>
      <c r="AS115" t="str">
        <f>_xlfn.XLOOKUP(Table13[[#This Row],[Telefoon]],Table15[Telefoonnummer],Table15[Naam],"",0)</f>
        <v/>
      </c>
      <c r="AT115" t="str">
        <f>IF(Table13[[#This Row],[Match on name + company]]&lt;&gt;"","Bizzy/Hanne",IF(Table13[[#This Row],[match on Email]]&lt;&gt;"","Bizzy/Hanne",""))</f>
        <v/>
      </c>
    </row>
    <row r="116" spans="1:46" x14ac:dyDescent="0.45">
      <c r="A116">
        <v>56501512</v>
      </c>
      <c r="B116" t="s">
        <v>1871</v>
      </c>
      <c r="C116" t="s">
        <v>1868</v>
      </c>
      <c r="I116" t="s">
        <v>1362</v>
      </c>
      <c r="K116" t="s">
        <v>18</v>
      </c>
      <c r="N116" t="s">
        <v>19</v>
      </c>
      <c r="O116" t="s">
        <v>1872</v>
      </c>
      <c r="P116" t="s">
        <v>1873</v>
      </c>
      <c r="V116" t="s">
        <v>21</v>
      </c>
      <c r="Y116" t="s">
        <v>1362</v>
      </c>
      <c r="Z116" t="s">
        <v>706</v>
      </c>
      <c r="AA116" t="str">
        <f>SUBSTITUTE(SUBSTITUTE(SUBSTITUTE(SUBSTITUTE(SUBSTITUTE(SUBSTITUTE(SUBSTITUTE(SUBSTITUTE(SUBSTITUTE(SUBSTITUTE(SUBSTITUTE(SUBSTITUTE(SUBSTITUTE(LOWER(Table13[[#This Row],[Bedrijven]]),".",""),"-","")," bvba",""),"belgië",""),"belgium","")," nv","")," bv",""),"group",""),"groep","")," ", ""),"é","e"),"è","e"),"à","a")</f>
        <v>kuleuven</v>
      </c>
      <c r="AC116" t="s">
        <v>1762</v>
      </c>
      <c r="AE116" t="s">
        <v>1362</v>
      </c>
      <c r="AF116" s="3">
        <v>44775</v>
      </c>
      <c r="AH116" s="3">
        <v>44775</v>
      </c>
      <c r="AI116" s="3">
        <v>44775</v>
      </c>
      <c r="AJ116">
        <v>0</v>
      </c>
      <c r="AQ116" t="str">
        <f>_xlfn.XLOOKUP(Table13[[#This Row],[Voornaam]]&amp;Table13[[#This Row],[Achternaam]]&amp;Table13[[#This Row],[Basisnaam]],Table15[ContactenLookup],Table15[E-mail],"",0,1)</f>
        <v/>
      </c>
      <c r="AR116" t="str">
        <f>_xlfn.XLOOKUP(Table13[[#This Row],[E-mailadres]],Table15[E-mail],Table15[E-mail],"",0)</f>
        <v/>
      </c>
      <c r="AS116" t="str">
        <f>_xlfn.XLOOKUP(Table13[[#This Row],[Telefoon]],Table15[Telefoonnummer],Table15[Naam],"",0)</f>
        <v/>
      </c>
      <c r="AT116" t="str">
        <f>IF(Table13[[#This Row],[Match on name + company]]&lt;&gt;"","Bizzy/Hanne",IF(Table13[[#This Row],[match on Email]]&lt;&gt;"","Bizzy/Hanne",""))</f>
        <v/>
      </c>
    </row>
    <row r="117" spans="1:46" ht="42.75" x14ac:dyDescent="0.45">
      <c r="A117">
        <v>71117288</v>
      </c>
      <c r="B117" t="s">
        <v>1874</v>
      </c>
      <c r="C117" t="s">
        <v>1875</v>
      </c>
      <c r="H117" s="4" t="s">
        <v>1876</v>
      </c>
      <c r="I117" t="s">
        <v>1362</v>
      </c>
      <c r="K117" t="s">
        <v>18</v>
      </c>
      <c r="N117" t="s">
        <v>19</v>
      </c>
      <c r="O117" t="s">
        <v>1877</v>
      </c>
      <c r="P117" t="s">
        <v>1878</v>
      </c>
      <c r="V117" t="s">
        <v>21</v>
      </c>
      <c r="Y117" t="s">
        <v>1362</v>
      </c>
      <c r="Z117" t="s">
        <v>304</v>
      </c>
      <c r="AA117" t="str">
        <f>SUBSTITUTE(SUBSTITUTE(SUBSTITUTE(SUBSTITUTE(SUBSTITUTE(SUBSTITUTE(SUBSTITUTE(SUBSTITUTE(SUBSTITUTE(SUBSTITUTE(SUBSTITUTE(SUBSTITUTE(SUBSTITUTE(LOWER(Table13[[#This Row],[Bedrijven]]),".",""),"-","")," bvba",""),"belgië",""),"belgium","")," nv","")," bv",""),"group",""),"groep","")," ", ""),"é","e"),"è","e"),"à","a")</f>
        <v>bvversmissen</v>
      </c>
      <c r="AC117" t="s">
        <v>1453</v>
      </c>
      <c r="AE117" t="s">
        <v>21</v>
      </c>
      <c r="AF117" s="3">
        <v>45561</v>
      </c>
      <c r="AH117" s="3">
        <v>45561</v>
      </c>
      <c r="AI117" s="3">
        <v>45561</v>
      </c>
      <c r="AJ117">
        <v>0</v>
      </c>
      <c r="AQ117" t="str">
        <f>_xlfn.XLOOKUP(Table13[[#This Row],[Voornaam]]&amp;Table13[[#This Row],[Achternaam]]&amp;Table13[[#This Row],[Basisnaam]],Table15[ContactenLookup],Table15[E-mail],"",0,1)</f>
        <v/>
      </c>
      <c r="AR117" t="str">
        <f>_xlfn.XLOOKUP(Table13[[#This Row],[E-mailadres]],Table15[E-mail],Table15[E-mail],"",0)</f>
        <v/>
      </c>
      <c r="AS117" t="str">
        <f>_xlfn.XLOOKUP(Table13[[#This Row],[Telefoon]],Table15[Telefoonnummer],Table15[Naam],"",0)</f>
        <v/>
      </c>
      <c r="AT117" t="str">
        <f>IF(Table13[[#This Row],[Match on name + company]]&lt;&gt;"","Bizzy/Hanne",IF(Table13[[#This Row],[match on Email]]&lt;&gt;"","Bizzy/Hanne",""))</f>
        <v/>
      </c>
    </row>
    <row r="118" spans="1:46" x14ac:dyDescent="0.45">
      <c r="A118">
        <v>55438614</v>
      </c>
      <c r="B118" t="s">
        <v>1879</v>
      </c>
      <c r="C118" t="s">
        <v>1880</v>
      </c>
      <c r="I118" t="s">
        <v>1362</v>
      </c>
      <c r="K118" t="s">
        <v>18</v>
      </c>
      <c r="N118" t="s">
        <v>19</v>
      </c>
      <c r="O118" t="s">
        <v>1881</v>
      </c>
      <c r="P118" t="s">
        <v>1882</v>
      </c>
      <c r="V118" t="s">
        <v>1362</v>
      </c>
      <c r="Y118" t="s">
        <v>1362</v>
      </c>
      <c r="AA118" t="str">
        <f>SUBSTITUTE(SUBSTITUTE(SUBSTITUTE(SUBSTITUTE(SUBSTITUTE(SUBSTITUTE(SUBSTITUTE(SUBSTITUTE(SUBSTITUTE(SUBSTITUTE(SUBSTITUTE(SUBSTITUTE(SUBSTITUTE(LOWER(Table13[[#This Row],[Bedrijven]]),".",""),"-","")," bvba",""),"belgië",""),"belgium","")," nv","")," bv",""),"group",""),"groep","")," ", ""),"é","e"),"è","e"),"à","a")</f>
        <v/>
      </c>
      <c r="AF118" s="3">
        <v>45321</v>
      </c>
      <c r="AH118" s="3">
        <v>44711</v>
      </c>
      <c r="AI118" s="3">
        <v>44966</v>
      </c>
      <c r="AJ118">
        <v>0</v>
      </c>
      <c r="AQ118" t="str">
        <f>_xlfn.XLOOKUP(Table13[[#This Row],[Voornaam]]&amp;Table13[[#This Row],[Achternaam]]&amp;Table13[[#This Row],[Basisnaam]],Table15[ContactenLookup],Table15[E-mail],"",0,1)</f>
        <v/>
      </c>
      <c r="AR118" t="str">
        <f>_xlfn.XLOOKUP(Table13[[#This Row],[E-mailadres]],Table15[E-mail],Table15[E-mail],"",0)</f>
        <v/>
      </c>
      <c r="AS118" t="str">
        <f>_xlfn.XLOOKUP(Table13[[#This Row],[Telefoon]],Table15[Telefoonnummer],Table15[Naam],"",0)</f>
        <v/>
      </c>
      <c r="AT118" t="str">
        <f>IF(Table13[[#This Row],[Match on name + company]]&lt;&gt;"","Bizzy/Hanne",IF(Table13[[#This Row],[match on Email]]&lt;&gt;"","Bizzy/Hanne",""))</f>
        <v/>
      </c>
    </row>
    <row r="119" spans="1:46" x14ac:dyDescent="0.45">
      <c r="A119">
        <v>63118653</v>
      </c>
      <c r="B119" t="s">
        <v>1883</v>
      </c>
      <c r="C119" t="s">
        <v>1884</v>
      </c>
      <c r="I119" t="s">
        <v>1362</v>
      </c>
      <c r="K119" t="s">
        <v>18</v>
      </c>
      <c r="N119" t="s">
        <v>19</v>
      </c>
      <c r="O119" t="s">
        <v>1885</v>
      </c>
      <c r="P119" t="s">
        <v>1886</v>
      </c>
      <c r="Q119" t="s">
        <v>1887</v>
      </c>
      <c r="V119" t="s">
        <v>21</v>
      </c>
      <c r="X119" t="s">
        <v>1431</v>
      </c>
      <c r="Y119" t="s">
        <v>1362</v>
      </c>
      <c r="Z119" t="s">
        <v>526</v>
      </c>
      <c r="AA119" t="str">
        <f>SUBSTITUTE(SUBSTITUTE(SUBSTITUTE(SUBSTITUTE(SUBSTITUTE(SUBSTITUTE(SUBSTITUTE(SUBSTITUTE(SUBSTITUTE(SUBSTITUTE(SUBSTITUTE(SUBSTITUTE(SUBSTITUTE(LOWER(Table13[[#This Row],[Bedrijven]]),".",""),"-","")," bvba",""),"belgië",""),"belgium","")," nv","")," bv",""),"group",""),"groep","")," ", ""),"é","e"),"è","e"),"à","a")</f>
        <v>gemeentedilbeek</v>
      </c>
      <c r="AB119" t="s">
        <v>1888</v>
      </c>
      <c r="AC119" t="s">
        <v>1889</v>
      </c>
      <c r="AE119" t="s">
        <v>1362</v>
      </c>
      <c r="AF119" s="3">
        <v>45434</v>
      </c>
      <c r="AH119" s="3">
        <v>45106</v>
      </c>
      <c r="AI119" s="3">
        <v>45434</v>
      </c>
      <c r="AJ119">
        <v>0</v>
      </c>
      <c r="AQ119" t="str">
        <f>_xlfn.XLOOKUP(Table13[[#This Row],[Voornaam]]&amp;Table13[[#This Row],[Achternaam]]&amp;Table13[[#This Row],[Basisnaam]],Table15[ContactenLookup],Table15[E-mail],"",0,1)</f>
        <v/>
      </c>
      <c r="AR119" t="str">
        <f>_xlfn.XLOOKUP(Table13[[#This Row],[E-mailadres]],Table15[E-mail],Table15[E-mail],"",0)</f>
        <v/>
      </c>
      <c r="AS119" t="str">
        <f>_xlfn.XLOOKUP(Table13[[#This Row],[Telefoon]],Table15[Telefoonnummer],Table15[Naam],"",0)</f>
        <v/>
      </c>
      <c r="AT119" t="str">
        <f>IF(Table13[[#This Row],[Match on name + company]]&lt;&gt;"","Bizzy/Hanne",IF(Table13[[#This Row],[match on Email]]&lt;&gt;"","Bizzy/Hanne",""))</f>
        <v/>
      </c>
    </row>
    <row r="120" spans="1:46" ht="42.75" x14ac:dyDescent="0.45">
      <c r="A120">
        <v>55438874</v>
      </c>
      <c r="B120" t="s">
        <v>1890</v>
      </c>
      <c r="C120" t="s">
        <v>1891</v>
      </c>
      <c r="H120" s="4" t="s">
        <v>1892</v>
      </c>
      <c r="I120" t="s">
        <v>1362</v>
      </c>
      <c r="K120" t="s">
        <v>18</v>
      </c>
      <c r="N120" t="s">
        <v>19</v>
      </c>
      <c r="O120" t="s">
        <v>1893</v>
      </c>
      <c r="P120" t="s">
        <v>1894</v>
      </c>
      <c r="V120" t="s">
        <v>21</v>
      </c>
      <c r="Y120" t="s">
        <v>1362</v>
      </c>
      <c r="Z120" t="s">
        <v>597</v>
      </c>
      <c r="AA120" t="str">
        <f>SUBSTITUTE(SUBSTITUTE(SUBSTITUTE(SUBSTITUTE(SUBSTITUTE(SUBSTITUTE(SUBSTITUTE(SUBSTITUTE(SUBSTITUTE(SUBSTITUTE(SUBSTITUTE(SUBSTITUTE(SUBSTITUTE(LOWER(Table13[[#This Row],[Bedrijven]]),".",""),"-","")," bvba",""),"belgië",""),"belgium","")," nv","")," bv",""),"group",""),"groep","")," ", ""),"é","e"),"è","e"),"à","a")</f>
        <v>groen</v>
      </c>
      <c r="AC120" t="s">
        <v>1895</v>
      </c>
      <c r="AE120" t="s">
        <v>1362</v>
      </c>
      <c r="AF120" s="3">
        <v>44711</v>
      </c>
      <c r="AH120" s="3">
        <v>44711</v>
      </c>
      <c r="AI120" s="3">
        <v>44775</v>
      </c>
      <c r="AJ120">
        <v>0</v>
      </c>
      <c r="AQ120" t="str">
        <f>_xlfn.XLOOKUP(Table13[[#This Row],[Voornaam]]&amp;Table13[[#This Row],[Achternaam]]&amp;Table13[[#This Row],[Basisnaam]],Table15[ContactenLookup],Table15[E-mail],"",0,1)</f>
        <v/>
      </c>
      <c r="AR120" t="str">
        <f>_xlfn.XLOOKUP(Table13[[#This Row],[E-mailadres]],Table15[E-mail],Table15[E-mail],"",0)</f>
        <v/>
      </c>
      <c r="AS120" t="str">
        <f>_xlfn.XLOOKUP(Table13[[#This Row],[Telefoon]],Table15[Telefoonnummer],Table15[Naam],"",0)</f>
        <v/>
      </c>
      <c r="AT120" t="str">
        <f>IF(Table13[[#This Row],[Match on name + company]]&lt;&gt;"","Bizzy/Hanne",IF(Table13[[#This Row],[match on Email]]&lt;&gt;"","Bizzy/Hanne",""))</f>
        <v/>
      </c>
    </row>
    <row r="121" spans="1:46" x14ac:dyDescent="0.45">
      <c r="A121">
        <v>55438828</v>
      </c>
      <c r="B121" t="s">
        <v>1506</v>
      </c>
      <c r="C121" t="s">
        <v>1896</v>
      </c>
      <c r="I121" t="s">
        <v>1362</v>
      </c>
      <c r="K121" t="s">
        <v>18</v>
      </c>
      <c r="N121" t="s">
        <v>19</v>
      </c>
      <c r="O121" t="s">
        <v>1897</v>
      </c>
      <c r="P121" t="s">
        <v>1898</v>
      </c>
      <c r="V121" t="s">
        <v>21</v>
      </c>
      <c r="Y121" t="s">
        <v>1362</v>
      </c>
      <c r="Z121" t="s">
        <v>573</v>
      </c>
      <c r="AA121" t="str">
        <f>SUBSTITUTE(SUBSTITUTE(SUBSTITUTE(SUBSTITUTE(SUBSTITUTE(SUBSTITUTE(SUBSTITUTE(SUBSTITUTE(SUBSTITUTE(SUBSTITUTE(SUBSTITUTE(SUBSTITUTE(SUBSTITUTE(LOWER(Table13[[#This Row],[Bedrijven]]),".",""),"-","")," bvba",""),"belgië",""),"belgium","")," nv","")," bv",""),"group",""),"groep","")," ", ""),"é","e"),"è","e"),"à","a")</f>
        <v>gemeentezelzate</v>
      </c>
      <c r="AC121" t="s">
        <v>1899</v>
      </c>
      <c r="AE121" t="s">
        <v>1362</v>
      </c>
      <c r="AF121" s="3">
        <v>44711</v>
      </c>
      <c r="AH121" s="3">
        <v>44711</v>
      </c>
      <c r="AI121" s="3">
        <v>44775</v>
      </c>
      <c r="AJ121">
        <v>0</v>
      </c>
      <c r="AQ121" t="str">
        <f>_xlfn.XLOOKUP(Table13[[#This Row],[Voornaam]]&amp;Table13[[#This Row],[Achternaam]]&amp;Table13[[#This Row],[Basisnaam]],Table15[ContactenLookup],Table15[E-mail],"",0,1)</f>
        <v/>
      </c>
      <c r="AR121" t="str">
        <f>_xlfn.XLOOKUP(Table13[[#This Row],[E-mailadres]],Table15[E-mail],Table15[E-mail],"",0)</f>
        <v/>
      </c>
      <c r="AS121" t="str">
        <f>_xlfn.XLOOKUP(Table13[[#This Row],[Telefoon]],Table15[Telefoonnummer],Table15[Naam],"",0)</f>
        <v/>
      </c>
      <c r="AT121" t="str">
        <f>IF(Table13[[#This Row],[Match on name + company]]&lt;&gt;"","Bizzy/Hanne",IF(Table13[[#This Row],[match on Email]]&lt;&gt;"","Bizzy/Hanne",""))</f>
        <v/>
      </c>
    </row>
    <row r="122" spans="1:46" ht="42.75" x14ac:dyDescent="0.45">
      <c r="A122">
        <v>58480618</v>
      </c>
      <c r="B122" t="s">
        <v>1900</v>
      </c>
      <c r="C122" t="s">
        <v>1901</v>
      </c>
      <c r="H122" s="4" t="s">
        <v>1902</v>
      </c>
      <c r="I122" t="s">
        <v>1362</v>
      </c>
      <c r="K122" t="s">
        <v>18</v>
      </c>
      <c r="M122" t="s">
        <v>1463</v>
      </c>
      <c r="N122" t="s">
        <v>19</v>
      </c>
      <c r="O122" t="s">
        <v>1903</v>
      </c>
      <c r="P122" t="s">
        <v>1904</v>
      </c>
      <c r="Q122" t="s">
        <v>1905</v>
      </c>
      <c r="V122" t="s">
        <v>21</v>
      </c>
      <c r="X122" t="s">
        <v>1431</v>
      </c>
      <c r="Y122" t="s">
        <v>1362</v>
      </c>
      <c r="Z122" t="s">
        <v>1321</v>
      </c>
      <c r="AA122" t="str">
        <f>SUBSTITUTE(SUBSTITUTE(SUBSTITUTE(SUBSTITUTE(SUBSTITUTE(SUBSTITUTE(SUBSTITUTE(SUBSTITUTE(SUBSTITUTE(SUBSTITUTE(SUBSTITUTE(SUBSTITUTE(SUBSTITUTE(LOWER(Table13[[#This Row],[Bedrijven]]),".",""),"-","")," bvba",""),"belgië",""),"belgium","")," nv","")," bv",""),"group",""),"groep","")," ", ""),"é","e"),"è","e"),"à","a")</f>
        <v>zorgbedrijfantwerpen</v>
      </c>
      <c r="AC122" t="s">
        <v>1906</v>
      </c>
      <c r="AE122" t="s">
        <v>1362</v>
      </c>
      <c r="AF122" s="3">
        <v>44887</v>
      </c>
      <c r="AH122" s="3">
        <v>44887</v>
      </c>
      <c r="AI122" s="3">
        <v>44887</v>
      </c>
      <c r="AJ122">
        <v>0</v>
      </c>
      <c r="AQ122" t="str">
        <f>_xlfn.XLOOKUP(Table13[[#This Row],[Voornaam]]&amp;Table13[[#This Row],[Achternaam]]&amp;Table13[[#This Row],[Basisnaam]],Table15[ContactenLookup],Table15[E-mail],"",0,1)</f>
        <v/>
      </c>
      <c r="AR122" t="str">
        <f>_xlfn.XLOOKUP(Table13[[#This Row],[E-mailadres]],Table15[E-mail],Table15[E-mail],"",0)</f>
        <v/>
      </c>
      <c r="AS122" t="str">
        <f>_xlfn.XLOOKUP(Table13[[#This Row],[Telefoon]],Table15[Telefoonnummer],Table15[Naam],"",0)</f>
        <v/>
      </c>
      <c r="AT122" t="str">
        <f>IF(Table13[[#This Row],[Match on name + company]]&lt;&gt;"","Bizzy/Hanne",IF(Table13[[#This Row],[match on Email]]&lt;&gt;"","Bizzy/Hanne",""))</f>
        <v/>
      </c>
    </row>
    <row r="123" spans="1:46" x14ac:dyDescent="0.45">
      <c r="A123">
        <v>69552707</v>
      </c>
      <c r="B123" t="s">
        <v>1907</v>
      </c>
      <c r="C123" t="s">
        <v>1908</v>
      </c>
      <c r="I123" t="s">
        <v>1362</v>
      </c>
      <c r="K123" t="s">
        <v>18</v>
      </c>
      <c r="N123" t="s">
        <v>19</v>
      </c>
      <c r="V123" t="s">
        <v>21</v>
      </c>
      <c r="Y123" t="s">
        <v>1362</v>
      </c>
      <c r="Z123" t="s">
        <v>1253</v>
      </c>
      <c r="AA123" t="str">
        <f>SUBSTITUTE(SUBSTITUTE(SUBSTITUTE(SUBSTITUTE(SUBSTITUTE(SUBSTITUTE(SUBSTITUTE(SUBSTITUTE(SUBSTITUTE(SUBSTITUTE(SUBSTITUTE(SUBSTITUTE(SUBSTITUTE(LOWER(Table13[[#This Row],[Bedrijven]]),".",""),"-","")," bvba",""),"belgië",""),"belgium","")," nv","")," bv",""),"group",""),"groep","")," ", ""),"é","e"),"è","e"),"à","a")</f>
        <v>vandemoortele</v>
      </c>
      <c r="AB123" t="s">
        <v>1390</v>
      </c>
      <c r="AC123" t="s">
        <v>1602</v>
      </c>
      <c r="AE123" t="s">
        <v>21</v>
      </c>
      <c r="AF123" s="3">
        <v>45460</v>
      </c>
      <c r="AH123" s="3">
        <v>45460</v>
      </c>
      <c r="AI123" s="3">
        <v>45460</v>
      </c>
      <c r="AJ123">
        <v>0</v>
      </c>
      <c r="AQ123" t="str">
        <f>_xlfn.XLOOKUP(Table13[[#This Row],[Voornaam]]&amp;Table13[[#This Row],[Achternaam]]&amp;Table13[[#This Row],[Basisnaam]],Table15[ContactenLookup],Table15[E-mail],"",0,1)</f>
        <v/>
      </c>
      <c r="AR123" t="str">
        <f>_xlfn.XLOOKUP(Table13[[#This Row],[E-mailadres]],Table15[E-mail],Table15[E-mail],"",0)</f>
        <v/>
      </c>
      <c r="AS123" t="str">
        <f>_xlfn.XLOOKUP(Table13[[#This Row],[Telefoon]],Table15[Telefoonnummer],Table15[Naam],"",0)</f>
        <v/>
      </c>
      <c r="AT123" t="str">
        <f>IF(Table13[[#This Row],[Match on name + company]]&lt;&gt;"","Bizzy/Hanne",IF(Table13[[#This Row],[match on Email]]&lt;&gt;"","Bizzy/Hanne",""))</f>
        <v/>
      </c>
    </row>
    <row r="124" spans="1:46" ht="42.75" x14ac:dyDescent="0.45">
      <c r="A124">
        <v>61265326</v>
      </c>
      <c r="B124" t="s">
        <v>1500</v>
      </c>
      <c r="C124" t="s">
        <v>1909</v>
      </c>
      <c r="H124" s="4" t="s">
        <v>1674</v>
      </c>
      <c r="I124" t="s">
        <v>1362</v>
      </c>
      <c r="K124" t="s">
        <v>18</v>
      </c>
      <c r="M124" t="s">
        <v>1463</v>
      </c>
      <c r="N124" t="s">
        <v>19</v>
      </c>
      <c r="O124" t="s">
        <v>1910</v>
      </c>
      <c r="P124" t="s">
        <v>1911</v>
      </c>
      <c r="V124" t="s">
        <v>21</v>
      </c>
      <c r="Y124" t="s">
        <v>1362</v>
      </c>
      <c r="Z124" t="s">
        <v>1247</v>
      </c>
      <c r="AA124" t="str">
        <f>SUBSTITUTE(SUBSTITUTE(SUBSTITUTE(SUBSTITUTE(SUBSTITUTE(SUBSTITUTE(SUBSTITUTE(SUBSTITUTE(SUBSTITUTE(SUBSTITUTE(SUBSTITUTE(SUBSTITUTE(SUBSTITUTE(LOWER(Table13[[#This Row],[Bedrijven]]),".",""),"-","")," bvba",""),"belgië",""),"belgium","")," nv","")," bv",""),"group",""),"groep","")," ", ""),"é","e"),"è","e"),"à","a")</f>
        <v>vanbredarisk&amp;benefits</v>
      </c>
      <c r="AB124" t="s">
        <v>1390</v>
      </c>
      <c r="AC124" t="s">
        <v>1499</v>
      </c>
      <c r="AE124" t="s">
        <v>1362</v>
      </c>
      <c r="AF124" s="3">
        <v>45021</v>
      </c>
      <c r="AH124" s="3">
        <v>45007</v>
      </c>
      <c r="AI124" s="3">
        <v>45021</v>
      </c>
      <c r="AJ124">
        <v>0</v>
      </c>
      <c r="AQ124" t="str">
        <f>_xlfn.XLOOKUP(Table13[[#This Row],[Voornaam]]&amp;Table13[[#This Row],[Achternaam]]&amp;Table13[[#This Row],[Basisnaam]],Table15[ContactenLookup],Table15[E-mail],"",0,1)</f>
        <v/>
      </c>
      <c r="AR124" t="str">
        <f>_xlfn.XLOOKUP(Table13[[#This Row],[E-mailadres]],Table15[E-mail],Table15[E-mail],"",0)</f>
        <v/>
      </c>
      <c r="AS124" t="str">
        <f>_xlfn.XLOOKUP(Table13[[#This Row],[Telefoon]],Table15[Telefoonnummer],Table15[Naam],"",0)</f>
        <v/>
      </c>
      <c r="AT124" t="str">
        <f>IF(Table13[[#This Row],[Match on name + company]]&lt;&gt;"","Bizzy/Hanne",IF(Table13[[#This Row],[match on Email]]&lt;&gt;"","Bizzy/Hanne",""))</f>
        <v/>
      </c>
    </row>
    <row r="125" spans="1:46" x14ac:dyDescent="0.45">
      <c r="A125">
        <v>55438715</v>
      </c>
      <c r="B125" t="s">
        <v>1912</v>
      </c>
      <c r="C125" t="s">
        <v>1913</v>
      </c>
      <c r="I125" t="s">
        <v>1362</v>
      </c>
      <c r="K125" t="s">
        <v>18</v>
      </c>
      <c r="N125" t="s">
        <v>19</v>
      </c>
      <c r="O125" t="s">
        <v>1914</v>
      </c>
      <c r="P125" t="s">
        <v>1915</v>
      </c>
      <c r="V125" t="s">
        <v>21</v>
      </c>
      <c r="Y125" t="s">
        <v>1362</v>
      </c>
      <c r="Z125" t="s">
        <v>441</v>
      </c>
      <c r="AA125" t="str">
        <f>SUBSTITUTE(SUBSTITUTE(SUBSTITUTE(SUBSTITUTE(SUBSTITUTE(SUBSTITUTE(SUBSTITUTE(SUBSTITUTE(SUBSTITUTE(SUBSTITUTE(SUBSTITUTE(SUBSTITUTE(SUBSTITUTE(LOWER(Table13[[#This Row],[Bedrijven]]),".",""),"-","")," bvba",""),"belgië",""),"belgium","")," nv","")," bv",""),"group",""),"groep","")," ", ""),"é","e"),"è","e"),"à","a")</f>
        <v>electrabel(nuengie)</v>
      </c>
      <c r="AC125" t="s">
        <v>1480</v>
      </c>
      <c r="AE125" t="s">
        <v>1362</v>
      </c>
      <c r="AF125" s="3">
        <v>44711</v>
      </c>
      <c r="AH125" s="3">
        <v>44711</v>
      </c>
      <c r="AI125" s="3">
        <v>44775</v>
      </c>
      <c r="AJ125">
        <v>0</v>
      </c>
      <c r="AQ125" t="str">
        <f>_xlfn.XLOOKUP(Table13[[#This Row],[Voornaam]]&amp;Table13[[#This Row],[Achternaam]]&amp;Table13[[#This Row],[Basisnaam]],Table15[ContactenLookup],Table15[E-mail],"",0,1)</f>
        <v/>
      </c>
      <c r="AR125" t="str">
        <f>_xlfn.XLOOKUP(Table13[[#This Row],[E-mailadres]],Table15[E-mail],Table15[E-mail],"",0)</f>
        <v/>
      </c>
      <c r="AS125" t="str">
        <f>_xlfn.XLOOKUP(Table13[[#This Row],[Telefoon]],Table15[Telefoonnummer],Table15[Naam],"",0)</f>
        <v/>
      </c>
      <c r="AT125" t="str">
        <f>IF(Table13[[#This Row],[Match on name + company]]&lt;&gt;"","Bizzy/Hanne",IF(Table13[[#This Row],[match on Email]]&lt;&gt;"","Bizzy/Hanne",""))</f>
        <v/>
      </c>
    </row>
    <row r="126" spans="1:46" x14ac:dyDescent="0.45">
      <c r="A126">
        <v>55438704</v>
      </c>
      <c r="B126" t="s">
        <v>1916</v>
      </c>
      <c r="C126" t="s">
        <v>1917</v>
      </c>
      <c r="I126" t="s">
        <v>1362</v>
      </c>
      <c r="K126" t="s">
        <v>18</v>
      </c>
      <c r="N126" t="s">
        <v>19</v>
      </c>
      <c r="P126" t="s">
        <v>1918</v>
      </c>
      <c r="V126" t="s">
        <v>21</v>
      </c>
      <c r="Y126" t="s">
        <v>1362</v>
      </c>
      <c r="Z126" t="s">
        <v>438</v>
      </c>
      <c r="AA126" t="str">
        <f>SUBSTITUTE(SUBSTITUTE(SUBSTITUTE(SUBSTITUTE(SUBSTITUTE(SUBSTITUTE(SUBSTITUTE(SUBSTITUTE(SUBSTITUTE(SUBSTITUTE(SUBSTITUTE(SUBSTITUTE(SUBSTITUTE(LOWER(Table13[[#This Row],[Bedrijven]]),".",""),"-","")," bvba",""),"belgië",""),"belgium","")," nv","")," bv",""),"group",""),"groep","")," ", ""),"é","e"),"è","e"),"à","a")</f>
        <v>educam</v>
      </c>
      <c r="AC126" t="s">
        <v>1480</v>
      </c>
      <c r="AE126" t="s">
        <v>1362</v>
      </c>
      <c r="AF126" s="3">
        <v>44711</v>
      </c>
      <c r="AH126" s="3">
        <v>44711</v>
      </c>
      <c r="AI126" s="3">
        <v>44775</v>
      </c>
      <c r="AJ126">
        <v>0</v>
      </c>
      <c r="AQ126" t="str">
        <f>_xlfn.XLOOKUP(Table13[[#This Row],[Voornaam]]&amp;Table13[[#This Row],[Achternaam]]&amp;Table13[[#This Row],[Basisnaam]],Table15[ContactenLookup],Table15[E-mail],"",0,1)</f>
        <v/>
      </c>
      <c r="AR126" t="str">
        <f>_xlfn.XLOOKUP(Table13[[#This Row],[E-mailadres]],Table15[E-mail],Table15[E-mail],"",0)</f>
        <v/>
      </c>
      <c r="AS126" t="str">
        <f>_xlfn.XLOOKUP(Table13[[#This Row],[Telefoon]],Table15[Telefoonnummer],Table15[Naam],"",0)</f>
        <v/>
      </c>
      <c r="AT126" t="str">
        <f>IF(Table13[[#This Row],[Match on name + company]]&lt;&gt;"","Bizzy/Hanne",IF(Table13[[#This Row],[match on Email]]&lt;&gt;"","Bizzy/Hanne",""))</f>
        <v/>
      </c>
    </row>
    <row r="127" spans="1:46" x14ac:dyDescent="0.45">
      <c r="A127">
        <v>55438646</v>
      </c>
      <c r="B127" t="s">
        <v>1919</v>
      </c>
      <c r="C127" t="s">
        <v>1920</v>
      </c>
      <c r="I127" t="s">
        <v>1362</v>
      </c>
      <c r="K127" t="s">
        <v>18</v>
      </c>
      <c r="N127" t="s">
        <v>19</v>
      </c>
      <c r="O127" t="s">
        <v>1921</v>
      </c>
      <c r="P127" t="s">
        <v>1922</v>
      </c>
      <c r="V127" t="s">
        <v>21</v>
      </c>
      <c r="Y127" t="s">
        <v>1362</v>
      </c>
      <c r="Z127" t="s">
        <v>92</v>
      </c>
      <c r="AA127" t="str">
        <f>SUBSTITUTE(SUBSTITUTE(SUBSTITUTE(SUBSTITUTE(SUBSTITUTE(SUBSTITUTE(SUBSTITUTE(SUBSTITUTE(SUBSTITUTE(SUBSTITUTE(SUBSTITUTE(SUBSTITUTE(SUBSTITUTE(LOWER(Table13[[#This Row],[Bedrijven]]),".",""),"-","")," bvba",""),"belgië",""),"belgium","")," nv","")," bv",""),"group",""),"groep","")," ", ""),"é","e"),"è","e"),"à","a")</f>
        <v>alcomotive(astara)</v>
      </c>
      <c r="AC127" t="s">
        <v>1391</v>
      </c>
      <c r="AE127" t="s">
        <v>1362</v>
      </c>
      <c r="AF127" s="3">
        <v>44711</v>
      </c>
      <c r="AH127" s="3">
        <v>44711</v>
      </c>
      <c r="AI127" s="3">
        <v>44775</v>
      </c>
      <c r="AJ127">
        <v>0</v>
      </c>
      <c r="AQ127" t="str">
        <f>_xlfn.XLOOKUP(Table13[[#This Row],[Voornaam]]&amp;Table13[[#This Row],[Achternaam]]&amp;Table13[[#This Row],[Basisnaam]],Table15[ContactenLookup],Table15[E-mail],"",0,1)</f>
        <v/>
      </c>
      <c r="AR127" t="str">
        <f>_xlfn.XLOOKUP(Table13[[#This Row],[E-mailadres]],Table15[E-mail],Table15[E-mail],"",0)</f>
        <v>elisabeth.craenen@alcomotive.com</v>
      </c>
      <c r="AS127" t="str">
        <f>_xlfn.XLOOKUP(Table13[[#This Row],[Telefoon]],Table15[Telefoonnummer],Table15[Naam],"",0)</f>
        <v>Astara Western Europe NV</v>
      </c>
      <c r="AT127" t="str">
        <f>IF(Table13[[#This Row],[Match on name + company]]&lt;&gt;"","Bizzy/Hanne",IF(Table13[[#This Row],[match on Email]]&lt;&gt;"","Bizzy/Hanne",""))</f>
        <v>Bizzy/Hanne</v>
      </c>
    </row>
    <row r="128" spans="1:46" x14ac:dyDescent="0.45">
      <c r="A128">
        <v>55438872</v>
      </c>
      <c r="B128" t="s">
        <v>1923</v>
      </c>
      <c r="C128" t="s">
        <v>1924</v>
      </c>
      <c r="I128" t="s">
        <v>1362</v>
      </c>
      <c r="K128" t="s">
        <v>18</v>
      </c>
      <c r="N128" t="s">
        <v>19</v>
      </c>
      <c r="O128" t="s">
        <v>1925</v>
      </c>
      <c r="P128" t="s">
        <v>1926</v>
      </c>
      <c r="V128" t="s">
        <v>21</v>
      </c>
      <c r="Y128" t="s">
        <v>1362</v>
      </c>
      <c r="Z128" t="s">
        <v>1927</v>
      </c>
      <c r="AA128" t="str">
        <f>SUBSTITUTE(SUBSTITUTE(SUBSTITUTE(SUBSTITUTE(SUBSTITUTE(SUBSTITUTE(SUBSTITUTE(SUBSTITUTE(SUBSTITUTE(SUBSTITUTE(SUBSTITUTE(SUBSTITUTE(SUBSTITUTE(LOWER(Table13[[#This Row],[Bedrijven]]),".",""),"-","")," bvba",""),"belgië",""),"belgium","")," nv","")," bv",""),"group",""),"groep","")," ", ""),"é","e"),"è","e"),"à","a")</f>
        <v>gritt</v>
      </c>
      <c r="AC128" t="s">
        <v>1928</v>
      </c>
      <c r="AE128" t="s">
        <v>1362</v>
      </c>
      <c r="AF128" s="3">
        <v>44711</v>
      </c>
      <c r="AH128" s="3">
        <v>44711</v>
      </c>
      <c r="AI128" s="3">
        <v>44775</v>
      </c>
      <c r="AJ128">
        <v>0</v>
      </c>
      <c r="AQ128" t="str">
        <f>_xlfn.XLOOKUP(Table13[[#This Row],[Voornaam]]&amp;Table13[[#This Row],[Achternaam]]&amp;Table13[[#This Row],[Basisnaam]],Table15[ContactenLookup],Table15[E-mail],"",0,1)</f>
        <v/>
      </c>
      <c r="AR128" t="str">
        <f>_xlfn.XLOOKUP(Table13[[#This Row],[E-mailadres]],Table15[E-mail],Table15[E-mail],"",0)</f>
        <v/>
      </c>
      <c r="AS128" t="str">
        <f>_xlfn.XLOOKUP(Table13[[#This Row],[Telefoon]],Table15[Telefoonnummer],Table15[Naam],"",0)</f>
        <v/>
      </c>
      <c r="AT128" t="str">
        <f>IF(Table13[[#This Row],[Match on name + company]]&lt;&gt;"","Bizzy/Hanne",IF(Table13[[#This Row],[match on Email]]&lt;&gt;"","Bizzy/Hanne",""))</f>
        <v/>
      </c>
    </row>
    <row r="129" spans="1:46" x14ac:dyDescent="0.45">
      <c r="A129">
        <v>55438916</v>
      </c>
      <c r="B129" t="s">
        <v>1929</v>
      </c>
      <c r="C129" t="s">
        <v>1930</v>
      </c>
      <c r="I129" t="s">
        <v>1362</v>
      </c>
      <c r="K129" t="s">
        <v>18</v>
      </c>
      <c r="N129" t="s">
        <v>19</v>
      </c>
      <c r="O129" t="s">
        <v>1931</v>
      </c>
      <c r="P129" t="s">
        <v>1932</v>
      </c>
      <c r="V129" t="s">
        <v>21</v>
      </c>
      <c r="Y129" t="s">
        <v>1362</v>
      </c>
      <c r="Z129" t="s">
        <v>629</v>
      </c>
      <c r="AA129" t="str">
        <f>SUBSTITUTE(SUBSTITUTE(SUBSTITUTE(SUBSTITUTE(SUBSTITUTE(SUBSTITUTE(SUBSTITUTE(SUBSTITUTE(SUBSTITUTE(SUBSTITUTE(SUBSTITUTE(SUBSTITUTE(SUBSTITUTE(LOWER(Table13[[#This Row],[Bedrijven]]),".",""),"-","")," bvba",""),"belgië",""),"belgium","")," nv","")," bv",""),"group",""),"groep","")," ", ""),"é","e"),"è","e"),"à","a")</f>
        <v>hrlinkit</v>
      </c>
      <c r="AC129" t="s">
        <v>1933</v>
      </c>
      <c r="AE129" t="s">
        <v>1362</v>
      </c>
      <c r="AF129" s="3">
        <v>44711</v>
      </c>
      <c r="AH129" s="3">
        <v>44711</v>
      </c>
      <c r="AI129" s="3">
        <v>44775</v>
      </c>
      <c r="AJ129">
        <v>0</v>
      </c>
      <c r="AQ129" t="str">
        <f>_xlfn.XLOOKUP(Table13[[#This Row],[Voornaam]]&amp;Table13[[#This Row],[Achternaam]]&amp;Table13[[#This Row],[Basisnaam]],Table15[ContactenLookup],Table15[E-mail],"",0,1)</f>
        <v/>
      </c>
      <c r="AR129" t="str">
        <f>_xlfn.XLOOKUP(Table13[[#This Row],[E-mailadres]],Table15[E-mail],Table15[E-mail],"",0)</f>
        <v/>
      </c>
      <c r="AS129" t="str">
        <f>_xlfn.XLOOKUP(Table13[[#This Row],[Telefoon]],Table15[Telefoonnummer],Table15[Naam],"",0)</f>
        <v/>
      </c>
      <c r="AT129" t="str">
        <f>IF(Table13[[#This Row],[Match on name + company]]&lt;&gt;"","Bizzy/Hanne",IF(Table13[[#This Row],[match on Email]]&lt;&gt;"","Bizzy/Hanne",""))</f>
        <v/>
      </c>
    </row>
    <row r="130" spans="1:46" x14ac:dyDescent="0.45">
      <c r="A130">
        <v>55438899</v>
      </c>
      <c r="B130" t="s">
        <v>1934</v>
      </c>
      <c r="C130" t="s">
        <v>1935</v>
      </c>
      <c r="I130" t="s">
        <v>1362</v>
      </c>
      <c r="K130" t="s">
        <v>18</v>
      </c>
      <c r="N130" t="s">
        <v>19</v>
      </c>
      <c r="O130" t="s">
        <v>1936</v>
      </c>
      <c r="P130" t="s">
        <v>1937</v>
      </c>
      <c r="V130" t="s">
        <v>21</v>
      </c>
      <c r="Y130" t="s">
        <v>1362</v>
      </c>
      <c r="Z130" t="s">
        <v>627</v>
      </c>
      <c r="AA130" t="str">
        <f>SUBSTITUTE(SUBSTITUTE(SUBSTITUTE(SUBSTITUTE(SUBSTITUTE(SUBSTITUTE(SUBSTITUTE(SUBSTITUTE(SUBSTITUTE(SUBSTITUTE(SUBSTITUTE(SUBSTITUTE(SUBSTITUTE(LOWER(Table13[[#This Row],[Bedrijven]]),".",""),"-","")," bvba",""),"belgië",""),"belgium","")," nv","")," bv",""),"group",""),"groep","")," ", ""),"é","e"),"è","e"),"à","a")</f>
        <v>honda</v>
      </c>
      <c r="AC130" t="s">
        <v>1480</v>
      </c>
      <c r="AE130" t="s">
        <v>1362</v>
      </c>
      <c r="AF130" s="3">
        <v>44711</v>
      </c>
      <c r="AH130" s="3">
        <v>44711</v>
      </c>
      <c r="AI130" s="3">
        <v>44775</v>
      </c>
      <c r="AJ130">
        <v>0</v>
      </c>
      <c r="AQ130" t="str">
        <f>_xlfn.XLOOKUP(Table13[[#This Row],[Voornaam]]&amp;Table13[[#This Row],[Achternaam]]&amp;Table13[[#This Row],[Basisnaam]],Table15[ContactenLookup],Table15[E-mail],"",0,1)</f>
        <v/>
      </c>
      <c r="AR130" t="str">
        <f>_xlfn.XLOOKUP(Table13[[#This Row],[E-mailadres]],Table15[E-mail],Table15[E-mail],"",0)</f>
        <v/>
      </c>
      <c r="AS130" t="str">
        <f>_xlfn.XLOOKUP(Table13[[#This Row],[Telefoon]],Table15[Telefoonnummer],Table15[Naam],"",0)</f>
        <v/>
      </c>
      <c r="AT130" t="str">
        <f>IF(Table13[[#This Row],[Match on name + company]]&lt;&gt;"","Bizzy/Hanne",IF(Table13[[#This Row],[match on Email]]&lt;&gt;"","Bizzy/Hanne",""))</f>
        <v/>
      </c>
    </row>
    <row r="131" spans="1:46" x14ac:dyDescent="0.45">
      <c r="A131">
        <v>61929251</v>
      </c>
      <c r="B131" t="s">
        <v>1938</v>
      </c>
      <c r="C131" t="s">
        <v>1939</v>
      </c>
      <c r="I131" t="s">
        <v>1362</v>
      </c>
      <c r="N131" t="s">
        <v>19</v>
      </c>
      <c r="O131" t="s">
        <v>1940</v>
      </c>
      <c r="Q131" t="s">
        <v>1941</v>
      </c>
      <c r="V131" t="s">
        <v>21</v>
      </c>
      <c r="X131" t="s">
        <v>1431</v>
      </c>
      <c r="Y131" t="s">
        <v>1362</v>
      </c>
      <c r="Z131" t="s">
        <v>730</v>
      </c>
      <c r="AA131" t="str">
        <f>SUBSTITUTE(SUBSTITUTE(SUBSTITUTE(SUBSTITUTE(SUBSTITUTE(SUBSTITUTE(SUBSTITUTE(SUBSTITUTE(SUBSTITUTE(SUBSTITUTE(SUBSTITUTE(SUBSTITUTE(SUBSTITUTE(LOWER(Table13[[#This Row],[Bedrijven]]),".",""),"-","")," bvba",""),"belgië",""),"belgium","")," nv","")," bv",""),"group",""),"groep","")," ", ""),"é","e"),"è","e"),"à","a")</f>
        <v>materialise</v>
      </c>
      <c r="AB131" t="s">
        <v>1390</v>
      </c>
      <c r="AC131" t="s">
        <v>1942</v>
      </c>
      <c r="AE131" t="s">
        <v>1362</v>
      </c>
      <c r="AF131" s="3">
        <v>45344</v>
      </c>
      <c r="AH131" s="3">
        <v>45036</v>
      </c>
      <c r="AI131" s="3">
        <v>45344</v>
      </c>
      <c r="AJ131">
        <v>0</v>
      </c>
      <c r="AQ131" t="str">
        <f>_xlfn.XLOOKUP(Table13[[#This Row],[Voornaam]]&amp;Table13[[#This Row],[Achternaam]]&amp;Table13[[#This Row],[Basisnaam]],Table15[ContactenLookup],Table15[E-mail],"",0,1)</f>
        <v/>
      </c>
      <c r="AR131" t="str">
        <f>_xlfn.XLOOKUP(Table13[[#This Row],[E-mailadres]],Table15[E-mail],Table15[E-mail],"",0)</f>
        <v/>
      </c>
      <c r="AS131" t="str">
        <f>_xlfn.XLOOKUP(Table13[[#This Row],[Telefoon]],Table15[Telefoonnummer],Table15[Naam],"",0)</f>
        <v/>
      </c>
      <c r="AT131" t="str">
        <f>IF(Table13[[#This Row],[Match on name + company]]&lt;&gt;"","Bizzy/Hanne",IF(Table13[[#This Row],[match on Email]]&lt;&gt;"","Bizzy/Hanne",""))</f>
        <v/>
      </c>
    </row>
    <row r="132" spans="1:46" x14ac:dyDescent="0.45">
      <c r="A132">
        <v>59366623</v>
      </c>
      <c r="B132" t="s">
        <v>1943</v>
      </c>
      <c r="C132" t="s">
        <v>1944</v>
      </c>
      <c r="I132" t="s">
        <v>21</v>
      </c>
      <c r="K132" t="s">
        <v>18</v>
      </c>
      <c r="M132" t="s">
        <v>1463</v>
      </c>
      <c r="N132" t="s">
        <v>19</v>
      </c>
      <c r="O132" t="s">
        <v>1945</v>
      </c>
      <c r="V132" t="s">
        <v>21</v>
      </c>
      <c r="X132" t="s">
        <v>1431</v>
      </c>
      <c r="Y132" t="s">
        <v>1362</v>
      </c>
      <c r="Z132" t="s">
        <v>132</v>
      </c>
      <c r="AA132" t="str">
        <f>SUBSTITUTE(SUBSTITUTE(SUBSTITUTE(SUBSTITUTE(SUBSTITUTE(SUBSTITUTE(SUBSTITUTE(SUBSTITUTE(SUBSTITUTE(SUBSTITUTE(SUBSTITUTE(SUBSTITUTE(SUBSTITUTE(LOWER(Table13[[#This Row],[Bedrijven]]),".",""),"-","")," bvba",""),"belgië",""),"belgium","")," nv","")," bv",""),"group",""),"groep","")," ", ""),"é","e"),"è","e"),"à","a")</f>
        <v>autajonlabels</v>
      </c>
      <c r="AE132" t="s">
        <v>1362</v>
      </c>
      <c r="AF132" s="3">
        <v>44965</v>
      </c>
      <c r="AH132" s="3">
        <v>44915</v>
      </c>
      <c r="AI132" s="3">
        <v>44965</v>
      </c>
      <c r="AJ132">
        <v>0</v>
      </c>
      <c r="AQ132" t="str">
        <f>_xlfn.XLOOKUP(Table13[[#This Row],[Voornaam]]&amp;Table13[[#This Row],[Achternaam]]&amp;Table13[[#This Row],[Basisnaam]],Table15[ContactenLookup],Table15[E-mail],"",0,1)</f>
        <v/>
      </c>
      <c r="AR132" t="str">
        <f>_xlfn.XLOOKUP(Table13[[#This Row],[E-mailadres]],Table15[E-mail],Table15[E-mail],"",0)</f>
        <v/>
      </c>
      <c r="AS132" t="str">
        <f>_xlfn.XLOOKUP(Table13[[#This Row],[Telefoon]],Table15[Telefoonnummer],Table15[Naam],"",0)</f>
        <v/>
      </c>
      <c r="AT132" t="str">
        <f>IF(Table13[[#This Row],[Match on name + company]]&lt;&gt;"","Bizzy/Hanne",IF(Table13[[#This Row],[match on Email]]&lt;&gt;"","Bizzy/Hanne",""))</f>
        <v/>
      </c>
    </row>
    <row r="133" spans="1:46" x14ac:dyDescent="0.45">
      <c r="A133">
        <v>55438683</v>
      </c>
      <c r="B133" t="s">
        <v>1946</v>
      </c>
      <c r="C133" t="s">
        <v>1947</v>
      </c>
      <c r="I133" t="s">
        <v>1362</v>
      </c>
      <c r="K133" t="s">
        <v>18</v>
      </c>
      <c r="N133" t="s">
        <v>19</v>
      </c>
      <c r="O133" t="s">
        <v>1948</v>
      </c>
      <c r="P133" t="s">
        <v>1949</v>
      </c>
      <c r="V133" t="s">
        <v>21</v>
      </c>
      <c r="Y133" t="s">
        <v>1362</v>
      </c>
      <c r="Z133" t="s">
        <v>350</v>
      </c>
      <c r="AA133" t="str">
        <f>SUBSTITUTE(SUBSTITUTE(SUBSTITUTE(SUBSTITUTE(SUBSTITUTE(SUBSTITUTE(SUBSTITUTE(SUBSTITUTE(SUBSTITUTE(SUBSTITUTE(SUBSTITUTE(SUBSTITUTE(SUBSTITUTE(LOWER(Table13[[#This Row],[Bedrijven]]),".",""),"-","")," bvba",""),"belgië",""),"belgium","")," nv","")," bv",""),"group",""),"groep","")," ", ""),"é","e"),"è","e"),"à","a")</f>
        <v>cheops</v>
      </c>
      <c r="AC133" t="s">
        <v>1602</v>
      </c>
      <c r="AE133" t="s">
        <v>1362</v>
      </c>
      <c r="AF133" s="3">
        <v>44711</v>
      </c>
      <c r="AH133" s="3">
        <v>44711</v>
      </c>
      <c r="AI133" s="3">
        <v>44711</v>
      </c>
      <c r="AJ133">
        <v>0</v>
      </c>
      <c r="AQ133" t="str">
        <f>_xlfn.XLOOKUP(Table13[[#This Row],[Voornaam]]&amp;Table13[[#This Row],[Achternaam]]&amp;Table13[[#This Row],[Basisnaam]],Table15[ContactenLookup],Table15[E-mail],"",0,1)</f>
        <v/>
      </c>
      <c r="AR133" t="str">
        <f>_xlfn.XLOOKUP(Table13[[#This Row],[E-mailadres]],Table15[E-mail],Table15[E-mail],"",0)</f>
        <v/>
      </c>
      <c r="AS133" t="str">
        <f>_xlfn.XLOOKUP(Table13[[#This Row],[Telefoon]],Table15[Telefoonnummer],Table15[Naam],"",0)</f>
        <v/>
      </c>
      <c r="AT133" t="str">
        <f>IF(Table13[[#This Row],[Match on name + company]]&lt;&gt;"","Bizzy/Hanne",IF(Table13[[#This Row],[match on Email]]&lt;&gt;"","Bizzy/Hanne",""))</f>
        <v/>
      </c>
    </row>
    <row r="134" spans="1:46" x14ac:dyDescent="0.45">
      <c r="A134">
        <v>56501638</v>
      </c>
      <c r="B134" t="s">
        <v>1912</v>
      </c>
      <c r="C134" t="s">
        <v>1947</v>
      </c>
      <c r="I134" t="s">
        <v>1362</v>
      </c>
      <c r="K134" t="s">
        <v>18</v>
      </c>
      <c r="N134" t="s">
        <v>19</v>
      </c>
      <c r="O134" t="s">
        <v>1950</v>
      </c>
      <c r="P134" t="s">
        <v>1951</v>
      </c>
      <c r="V134" t="s">
        <v>21</v>
      </c>
      <c r="Y134" t="s">
        <v>1362</v>
      </c>
      <c r="Z134" t="s">
        <v>1952</v>
      </c>
      <c r="AA134" t="str">
        <f>SUBSTITUTE(SUBSTITUTE(SUBSTITUTE(SUBSTITUTE(SUBSTITUTE(SUBSTITUTE(SUBSTITUTE(SUBSTITUTE(SUBSTITUTE(SUBSTITUTE(SUBSTITUTE(SUBSTITUTE(SUBSTITUTE(LOWER(Table13[[#This Row],[Bedrijven]]),".",""),"-","")," bvba",""),"belgië",""),"belgium","")," nv","")," bv",""),"group",""),"groep","")," ", ""),"é","e"),"è","e"),"à","a")</f>
        <v>nvaldia,zeelandia</v>
      </c>
      <c r="AC134" t="s">
        <v>1741</v>
      </c>
      <c r="AE134" t="s">
        <v>1953</v>
      </c>
      <c r="AF134" s="3">
        <v>44930</v>
      </c>
      <c r="AH134" s="3">
        <v>44775</v>
      </c>
      <c r="AI134" s="3">
        <v>44775</v>
      </c>
      <c r="AJ134">
        <v>0</v>
      </c>
      <c r="AQ134" t="str">
        <f>_xlfn.XLOOKUP(Table13[[#This Row],[Voornaam]]&amp;Table13[[#This Row],[Achternaam]]&amp;Table13[[#This Row],[Basisnaam]],Table15[ContactenLookup],Table15[E-mail],"",0,1)</f>
        <v/>
      </c>
      <c r="AR134" t="str">
        <f>_xlfn.XLOOKUP(Table13[[#This Row],[E-mailadres]],Table15[E-mail],Table15[E-mail],"",0)</f>
        <v/>
      </c>
      <c r="AS134" t="str">
        <f>_xlfn.XLOOKUP(Table13[[#This Row],[Telefoon]],Table15[Telefoonnummer],Table15[Naam],"",0)</f>
        <v/>
      </c>
      <c r="AT134" t="str">
        <f>IF(Table13[[#This Row],[Match on name + company]]&lt;&gt;"","Bizzy/Hanne",IF(Table13[[#This Row],[match on Email]]&lt;&gt;"","Bizzy/Hanne",""))</f>
        <v/>
      </c>
    </row>
    <row r="135" spans="1:46" x14ac:dyDescent="0.45">
      <c r="A135">
        <v>61491302</v>
      </c>
      <c r="B135" t="s">
        <v>1912</v>
      </c>
      <c r="C135" t="s">
        <v>1947</v>
      </c>
      <c r="I135" t="s">
        <v>1362</v>
      </c>
      <c r="K135" t="s">
        <v>18</v>
      </c>
      <c r="N135" t="s">
        <v>19</v>
      </c>
      <c r="V135" t="s">
        <v>21</v>
      </c>
      <c r="Y135" t="s">
        <v>1362</v>
      </c>
      <c r="AA135" t="str">
        <f>SUBSTITUTE(SUBSTITUTE(SUBSTITUTE(SUBSTITUTE(SUBSTITUTE(SUBSTITUTE(SUBSTITUTE(SUBSTITUTE(SUBSTITUTE(SUBSTITUTE(SUBSTITUTE(SUBSTITUTE(SUBSTITUTE(LOWER(Table13[[#This Row],[Bedrijven]]),".",""),"-","")," bvba",""),"belgië",""),"belgium","")," nv","")," bv",""),"group",""),"groep","")," ", ""),"é","e"),"è","e"),"à","a")</f>
        <v/>
      </c>
      <c r="AF135" s="3">
        <v>45017</v>
      </c>
      <c r="AH135" s="3">
        <v>45017</v>
      </c>
      <c r="AI135" s="3">
        <v>45017</v>
      </c>
      <c r="AJ135">
        <v>0</v>
      </c>
      <c r="AQ135" t="str">
        <f>_xlfn.XLOOKUP(Table13[[#This Row],[Voornaam]]&amp;Table13[[#This Row],[Achternaam]]&amp;Table13[[#This Row],[Basisnaam]],Table15[ContactenLookup],Table15[E-mail],"",0,1)</f>
        <v/>
      </c>
      <c r="AR135" t="str">
        <f>_xlfn.XLOOKUP(Table13[[#This Row],[E-mailadres]],Table15[E-mail],Table15[E-mail],"",0)</f>
        <v/>
      </c>
      <c r="AS135" t="str">
        <f>_xlfn.XLOOKUP(Table13[[#This Row],[Telefoon]],Table15[Telefoonnummer],Table15[Naam],"",0)</f>
        <v/>
      </c>
      <c r="AT135" t="str">
        <f>IF(Table13[[#This Row],[Match on name + company]]&lt;&gt;"","Bizzy/Hanne",IF(Table13[[#This Row],[match on Email]]&lt;&gt;"","Bizzy/Hanne",""))</f>
        <v/>
      </c>
    </row>
    <row r="136" spans="1:46" x14ac:dyDescent="0.45">
      <c r="A136">
        <v>60228363</v>
      </c>
      <c r="B136" t="s">
        <v>1954</v>
      </c>
      <c r="C136" t="s">
        <v>1955</v>
      </c>
      <c r="I136" t="s">
        <v>1362</v>
      </c>
      <c r="K136" t="s">
        <v>18</v>
      </c>
      <c r="M136" t="s">
        <v>1463</v>
      </c>
      <c r="N136" t="s">
        <v>19</v>
      </c>
      <c r="O136" t="s">
        <v>1956</v>
      </c>
      <c r="P136" t="s">
        <v>1957</v>
      </c>
      <c r="Q136" t="s">
        <v>1958</v>
      </c>
      <c r="V136" t="s">
        <v>21</v>
      </c>
      <c r="X136" t="s">
        <v>1431</v>
      </c>
      <c r="Y136" t="s">
        <v>1362</v>
      </c>
      <c r="Z136" t="s">
        <v>659</v>
      </c>
      <c r="AA136" t="str">
        <f>SUBSTITUTE(SUBSTITUTE(SUBSTITUTE(SUBSTITUTE(SUBSTITUTE(SUBSTITUTE(SUBSTITUTE(SUBSTITUTE(SUBSTITUTE(SUBSTITUTE(SUBSTITUTE(SUBSTITUTE(SUBSTITUTE(LOWER(Table13[[#This Row],[Bedrijven]]),".",""),"-","")," bvba",""),"belgië",""),"belgium","")," nv","")," bv",""),"group",""),"groep","")," ", ""),"é","e"),"è","e"),"à","a")</f>
        <v>indaver</v>
      </c>
      <c r="AB136" t="s">
        <v>1365</v>
      </c>
      <c r="AC136" t="s">
        <v>1959</v>
      </c>
      <c r="AE136" t="s">
        <v>1362</v>
      </c>
      <c r="AF136" s="3">
        <v>44963</v>
      </c>
      <c r="AH136" s="3">
        <v>44963</v>
      </c>
      <c r="AI136" s="3">
        <v>44963</v>
      </c>
      <c r="AJ136">
        <v>0</v>
      </c>
      <c r="AQ136" t="str">
        <f>_xlfn.XLOOKUP(Table13[[#This Row],[Voornaam]]&amp;Table13[[#This Row],[Achternaam]]&amp;Table13[[#This Row],[Basisnaam]],Table15[ContactenLookup],Table15[E-mail],"",0,1)</f>
        <v/>
      </c>
      <c r="AR136" t="str">
        <f>_xlfn.XLOOKUP(Table13[[#This Row],[E-mailadres]],Table15[E-mail],Table15[E-mail],"",0)</f>
        <v/>
      </c>
      <c r="AS136" t="str">
        <f>_xlfn.XLOOKUP(Table13[[#This Row],[Telefoon]],Table15[Telefoonnummer],Table15[Naam],"",0)</f>
        <v/>
      </c>
      <c r="AT136" t="str">
        <f>IF(Table13[[#This Row],[Match on name + company]]&lt;&gt;"","Bizzy/Hanne",IF(Table13[[#This Row],[match on Email]]&lt;&gt;"","Bizzy/Hanne",""))</f>
        <v/>
      </c>
    </row>
    <row r="137" spans="1:46" x14ac:dyDescent="0.45">
      <c r="A137">
        <v>56501605</v>
      </c>
      <c r="B137" t="s">
        <v>1960</v>
      </c>
      <c r="C137" t="s">
        <v>1961</v>
      </c>
      <c r="I137" t="s">
        <v>1362</v>
      </c>
      <c r="K137" t="s">
        <v>18</v>
      </c>
      <c r="N137" t="s">
        <v>19</v>
      </c>
      <c r="O137" t="s">
        <v>1962</v>
      </c>
      <c r="P137" t="s">
        <v>1963</v>
      </c>
      <c r="V137" t="s">
        <v>21</v>
      </c>
      <c r="Y137" t="s">
        <v>1362</v>
      </c>
      <c r="Z137" t="s">
        <v>1188</v>
      </c>
      <c r="AA137" t="str">
        <f>SUBSTITUTE(SUBSTITUTE(SUBSTITUTE(SUBSTITUTE(SUBSTITUTE(SUBSTITUTE(SUBSTITUTE(SUBSTITUTE(SUBSTITUTE(SUBSTITUTE(SUBSTITUTE(SUBSTITUTE(SUBSTITUTE(LOWER(Table13[[#This Row],[Bedrijven]]),".",""),"-","")," bvba",""),"belgië",""),"belgium","")," nv","")," bv",""),"group",""),"groep","")," ", ""),"é","e"),"è","e"),"à","a")</f>
        <v>timepiecebank(firenceconsulting)</v>
      </c>
      <c r="AC137" t="s">
        <v>1964</v>
      </c>
      <c r="AE137" t="s">
        <v>1362</v>
      </c>
      <c r="AF137" s="3">
        <v>44775</v>
      </c>
      <c r="AH137" s="3">
        <v>44775</v>
      </c>
      <c r="AI137" s="3">
        <v>44775</v>
      </c>
      <c r="AJ137">
        <v>0</v>
      </c>
      <c r="AQ137" t="str">
        <f>_xlfn.XLOOKUP(Table13[[#This Row],[Voornaam]]&amp;Table13[[#This Row],[Achternaam]]&amp;Table13[[#This Row],[Basisnaam]],Table15[ContactenLookup],Table15[E-mail],"",0,1)</f>
        <v/>
      </c>
      <c r="AR137" t="str">
        <f>_xlfn.XLOOKUP(Table13[[#This Row],[E-mailadres]],Table15[E-mail],Table15[E-mail],"",0)</f>
        <v/>
      </c>
      <c r="AS137" t="str">
        <f>_xlfn.XLOOKUP(Table13[[#This Row],[Telefoon]],Table15[Telefoonnummer],Table15[Naam],"",0)</f>
        <v/>
      </c>
      <c r="AT137" t="str">
        <f>IF(Table13[[#This Row],[Match on name + company]]&lt;&gt;"","Bizzy/Hanne",IF(Table13[[#This Row],[match on Email]]&lt;&gt;"","Bizzy/Hanne",""))</f>
        <v/>
      </c>
    </row>
    <row r="138" spans="1:46" ht="42.75" x14ac:dyDescent="0.45">
      <c r="A138">
        <v>56501549</v>
      </c>
      <c r="B138" t="s">
        <v>1965</v>
      </c>
      <c r="C138" t="s">
        <v>1961</v>
      </c>
      <c r="H138" s="4" t="s">
        <v>1537</v>
      </c>
      <c r="I138" t="s">
        <v>1362</v>
      </c>
      <c r="K138" t="s">
        <v>18</v>
      </c>
      <c r="N138" t="s">
        <v>19</v>
      </c>
      <c r="O138" t="s">
        <v>1966</v>
      </c>
      <c r="P138" t="s">
        <v>1967</v>
      </c>
      <c r="V138" t="s">
        <v>21</v>
      </c>
      <c r="Y138" t="s">
        <v>1362</v>
      </c>
      <c r="Z138" t="s">
        <v>1044</v>
      </c>
      <c r="AA138" t="str">
        <f>SUBSTITUTE(SUBSTITUTE(SUBSTITUTE(SUBSTITUTE(SUBSTITUTE(SUBSTITUTE(SUBSTITUTE(SUBSTITUTE(SUBSTITUTE(SUBSTITUTE(SUBSTITUTE(SUBSTITUTE(SUBSTITUTE(LOWER(Table13[[#This Row],[Bedrijven]]),".",""),"-","")," bvba",""),"belgië",""),"belgium","")," nv","")," bv",""),"group",""),"groep","")," ", ""),"é","e"),"è","e"),"à","a")</f>
        <v>poolstok</v>
      </c>
      <c r="AC138" t="s">
        <v>1968</v>
      </c>
      <c r="AE138" t="s">
        <v>1362</v>
      </c>
      <c r="AF138" s="3">
        <v>44775</v>
      </c>
      <c r="AH138" s="3">
        <v>44775</v>
      </c>
      <c r="AI138" s="3">
        <v>44775</v>
      </c>
      <c r="AJ138">
        <v>0</v>
      </c>
      <c r="AQ138" t="str">
        <f>_xlfn.XLOOKUP(Table13[[#This Row],[Voornaam]]&amp;Table13[[#This Row],[Achternaam]]&amp;Table13[[#This Row],[Basisnaam]],Table15[ContactenLookup],Table15[E-mail],"",0,1)</f>
        <v/>
      </c>
      <c r="AR138" t="str">
        <f>_xlfn.XLOOKUP(Table13[[#This Row],[E-mailadres]],Table15[E-mail],Table15[E-mail],"",0)</f>
        <v/>
      </c>
      <c r="AS138" t="str">
        <f>_xlfn.XLOOKUP(Table13[[#This Row],[Telefoon]],Table15[Telefoonnummer],Table15[Naam],"",0)</f>
        <v/>
      </c>
      <c r="AT138" t="str">
        <f>IF(Table13[[#This Row],[Match on name + company]]&lt;&gt;"","Bizzy/Hanne",IF(Table13[[#This Row],[match on Email]]&lt;&gt;"","Bizzy/Hanne",""))</f>
        <v/>
      </c>
    </row>
    <row r="139" spans="1:46" ht="42.75" x14ac:dyDescent="0.45">
      <c r="A139">
        <v>57957350</v>
      </c>
      <c r="B139" t="s">
        <v>1969</v>
      </c>
      <c r="C139" t="s">
        <v>1970</v>
      </c>
      <c r="H139" s="4" t="s">
        <v>1971</v>
      </c>
      <c r="I139" t="s">
        <v>1362</v>
      </c>
      <c r="K139" t="s">
        <v>18</v>
      </c>
      <c r="M139" t="s">
        <v>1428</v>
      </c>
      <c r="N139" t="s">
        <v>19</v>
      </c>
      <c r="O139" t="s">
        <v>1972</v>
      </c>
      <c r="V139" t="s">
        <v>21</v>
      </c>
      <c r="X139" t="s">
        <v>1431</v>
      </c>
      <c r="Y139" t="s">
        <v>1362</v>
      </c>
      <c r="Z139" t="s">
        <v>1029</v>
      </c>
      <c r="AA139" t="str">
        <f>SUBSTITUTE(SUBSTITUTE(SUBSTITUTE(SUBSTITUTE(SUBSTITUTE(SUBSTITUTE(SUBSTITUTE(SUBSTITUTE(SUBSTITUTE(SUBSTITUTE(SUBSTITUTE(SUBSTITUTE(SUBSTITUTE(LOWER(Table13[[#This Row],[Bedrijven]]),".",""),"-","")," bvba",""),"belgië",""),"belgium","")," nv","")," bv",""),"group",""),"groep","")," ", ""),"é","e"),"è","e"),"à","a")</f>
        <v>pageexecutive</v>
      </c>
      <c r="AC139" t="s">
        <v>1529</v>
      </c>
      <c r="AE139" t="s">
        <v>1362</v>
      </c>
      <c r="AF139" s="3">
        <v>44858</v>
      </c>
      <c r="AH139" s="3">
        <v>44858</v>
      </c>
      <c r="AI139" s="3">
        <v>44858</v>
      </c>
      <c r="AJ139">
        <v>0</v>
      </c>
      <c r="AQ139" t="str">
        <f>_xlfn.XLOOKUP(Table13[[#This Row],[Voornaam]]&amp;Table13[[#This Row],[Achternaam]]&amp;Table13[[#This Row],[Basisnaam]],Table15[ContactenLookup],Table15[E-mail],"",0,1)</f>
        <v/>
      </c>
      <c r="AR139" t="str">
        <f>_xlfn.XLOOKUP(Table13[[#This Row],[E-mailadres]],Table15[E-mail],Table15[E-mail],"",0)</f>
        <v/>
      </c>
      <c r="AS139" t="str">
        <f>_xlfn.XLOOKUP(Table13[[#This Row],[Telefoon]],Table15[Telefoonnummer],Table15[Naam],"",0)</f>
        <v/>
      </c>
      <c r="AT139" t="str">
        <f>IF(Table13[[#This Row],[Match on name + company]]&lt;&gt;"","Bizzy/Hanne",IF(Table13[[#This Row],[match on Email]]&lt;&gt;"","Bizzy/Hanne",""))</f>
        <v/>
      </c>
    </row>
    <row r="140" spans="1:46" x14ac:dyDescent="0.45">
      <c r="A140">
        <v>55438892</v>
      </c>
      <c r="B140" t="s">
        <v>1973</v>
      </c>
      <c r="C140" t="s">
        <v>1974</v>
      </c>
      <c r="I140" t="s">
        <v>1362</v>
      </c>
      <c r="K140" t="s">
        <v>18</v>
      </c>
      <c r="N140" t="s">
        <v>19</v>
      </c>
      <c r="O140" t="s">
        <v>1975</v>
      </c>
      <c r="P140" t="s">
        <v>1976</v>
      </c>
      <c r="V140" t="s">
        <v>21</v>
      </c>
      <c r="Y140" t="s">
        <v>1362</v>
      </c>
      <c r="Z140" t="s">
        <v>614</v>
      </c>
      <c r="AA140" t="str">
        <f>SUBSTITUTE(SUBSTITUTE(SUBSTITUTE(SUBSTITUTE(SUBSTITUTE(SUBSTITUTE(SUBSTITUTE(SUBSTITUTE(SUBSTITUTE(SUBSTITUTE(SUBSTITUTE(SUBSTITUTE(SUBSTITUTE(LOWER(Table13[[#This Row],[Bedrijven]]),".",""),"-","")," bvba",""),"belgië",""),"belgium","")," nv","")," bv",""),"group",""),"groep","")," ", ""),"é","e"),"è","e"),"à","a")</f>
        <v>havencentrum</v>
      </c>
      <c r="AC140" t="s">
        <v>1977</v>
      </c>
      <c r="AE140" t="s">
        <v>1362</v>
      </c>
      <c r="AF140" s="3">
        <v>44711</v>
      </c>
      <c r="AH140" s="3">
        <v>44711</v>
      </c>
      <c r="AI140" s="3">
        <v>44711</v>
      </c>
      <c r="AJ140">
        <v>0</v>
      </c>
      <c r="AQ140" t="str">
        <f>_xlfn.XLOOKUP(Table13[[#This Row],[Voornaam]]&amp;Table13[[#This Row],[Achternaam]]&amp;Table13[[#This Row],[Basisnaam]],Table15[ContactenLookup],Table15[E-mail],"",0,1)</f>
        <v/>
      </c>
      <c r="AR140" t="str">
        <f>_xlfn.XLOOKUP(Table13[[#This Row],[E-mailadres]],Table15[E-mail],Table15[E-mail],"",0)</f>
        <v/>
      </c>
      <c r="AS140" t="str">
        <f>_xlfn.XLOOKUP(Table13[[#This Row],[Telefoon]],Table15[Telefoonnummer],Table15[Naam],"",0)</f>
        <v/>
      </c>
      <c r="AT140" t="str">
        <f>IF(Table13[[#This Row],[Match on name + company]]&lt;&gt;"","Bizzy/Hanne",IF(Table13[[#This Row],[match on Email]]&lt;&gt;"","Bizzy/Hanne",""))</f>
        <v/>
      </c>
    </row>
    <row r="141" spans="1:46" ht="42.75" x14ac:dyDescent="0.45">
      <c r="A141">
        <v>67254105</v>
      </c>
      <c r="B141" t="s">
        <v>1978</v>
      </c>
      <c r="C141" t="s">
        <v>1979</v>
      </c>
      <c r="H141" s="4" t="s">
        <v>1980</v>
      </c>
      <c r="I141" t="s">
        <v>1362</v>
      </c>
      <c r="K141" t="s">
        <v>18</v>
      </c>
      <c r="M141" t="s">
        <v>1463</v>
      </c>
      <c r="N141" t="s">
        <v>19</v>
      </c>
      <c r="O141" t="s">
        <v>1981</v>
      </c>
      <c r="P141" t="s">
        <v>1982</v>
      </c>
      <c r="V141" t="s">
        <v>21</v>
      </c>
      <c r="W141" t="s">
        <v>38</v>
      </c>
      <c r="X141" t="s">
        <v>1431</v>
      </c>
      <c r="Y141" t="s">
        <v>1362</v>
      </c>
      <c r="Z141" t="s">
        <v>687</v>
      </c>
      <c r="AA141" t="str">
        <f>SUBSTITUTE(SUBSTITUTE(SUBSTITUTE(SUBSTITUTE(SUBSTITUTE(SUBSTITUTE(SUBSTITUTE(SUBSTITUTE(SUBSTITUTE(SUBSTITUTE(SUBSTITUTE(SUBSTITUTE(SUBSTITUTE(LOWER(Table13[[#This Row],[Bedrijven]]),".",""),"-","")," bvba",""),"belgië",""),"belgium","")," nv","")," bv",""),"group",""),"groep","")," ", ""),"é","e"),"è","e"),"à","a")</f>
        <v>kareldegrotehogeschool</v>
      </c>
      <c r="AC141" t="s">
        <v>1983</v>
      </c>
      <c r="AE141" t="s">
        <v>21</v>
      </c>
      <c r="AF141" s="3">
        <v>45323</v>
      </c>
      <c r="AH141" s="3">
        <v>45323</v>
      </c>
      <c r="AI141" s="3">
        <v>45323</v>
      </c>
      <c r="AJ141">
        <v>0</v>
      </c>
      <c r="AQ141" t="str">
        <f>_xlfn.XLOOKUP(Table13[[#This Row],[Voornaam]]&amp;Table13[[#This Row],[Achternaam]]&amp;Table13[[#This Row],[Basisnaam]],Table15[ContactenLookup],Table15[E-mail],"",0,1)</f>
        <v/>
      </c>
      <c r="AR141" t="str">
        <f>_xlfn.XLOOKUP(Table13[[#This Row],[E-mailadres]],Table15[E-mail],Table15[E-mail],"",0)</f>
        <v/>
      </c>
      <c r="AS141" t="str">
        <f>_xlfn.XLOOKUP(Table13[[#This Row],[Telefoon]],Table15[Telefoonnummer],Table15[Naam],"",0)</f>
        <v/>
      </c>
      <c r="AT141" t="str">
        <f>IF(Table13[[#This Row],[Match on name + company]]&lt;&gt;"","Bizzy/Hanne",IF(Table13[[#This Row],[match on Email]]&lt;&gt;"","Bizzy/Hanne",""))</f>
        <v/>
      </c>
    </row>
    <row r="142" spans="1:46" x14ac:dyDescent="0.45">
      <c r="A142">
        <v>68159667</v>
      </c>
      <c r="B142" t="s">
        <v>1984</v>
      </c>
      <c r="C142" t="s">
        <v>1985</v>
      </c>
      <c r="I142" t="s">
        <v>1362</v>
      </c>
      <c r="K142" t="s">
        <v>18</v>
      </c>
      <c r="M142" t="s">
        <v>1463</v>
      </c>
      <c r="N142" t="s">
        <v>88</v>
      </c>
      <c r="O142" t="s">
        <v>1986</v>
      </c>
      <c r="V142" t="s">
        <v>21</v>
      </c>
      <c r="X142" t="s">
        <v>1431</v>
      </c>
      <c r="Y142" t="s">
        <v>1362</v>
      </c>
      <c r="Z142" t="s">
        <v>52</v>
      </c>
      <c r="AA142" t="str">
        <f>SUBSTITUTE(SUBSTITUTE(SUBSTITUTE(SUBSTITUTE(SUBSTITUTE(SUBSTITUTE(SUBSTITUTE(SUBSTITUTE(SUBSTITUTE(SUBSTITUTE(SUBSTITUTE(SUBSTITUTE(SUBSTITUTE(LOWER(Table13[[#This Row],[Bedrijven]]),".",""),"-","")," bvba",""),"belgië",""),"belgium","")," nv","")," bv",""),"group",""),"groep","")," ", ""),"é","e"),"è","e"),"à","a")</f>
        <v>accent</v>
      </c>
      <c r="AB142" t="s">
        <v>1390</v>
      </c>
      <c r="AC142" t="s">
        <v>1987</v>
      </c>
      <c r="AE142" t="s">
        <v>1362</v>
      </c>
      <c r="AF142" s="3">
        <v>45375</v>
      </c>
      <c r="AH142" s="3">
        <v>45375</v>
      </c>
      <c r="AI142" s="3">
        <v>45375</v>
      </c>
      <c r="AJ142">
        <v>0</v>
      </c>
      <c r="AQ142" t="str">
        <f>_xlfn.XLOOKUP(Table13[[#This Row],[Voornaam]]&amp;Table13[[#This Row],[Achternaam]]&amp;Table13[[#This Row],[Basisnaam]],Table15[ContactenLookup],Table15[E-mail],"",0,1)</f>
        <v/>
      </c>
      <c r="AR142" t="str">
        <f>_xlfn.XLOOKUP(Table13[[#This Row],[E-mailadres]],Table15[E-mail],Table15[E-mail],"",0)</f>
        <v/>
      </c>
      <c r="AS142" t="str">
        <f>_xlfn.XLOOKUP(Table13[[#This Row],[Telefoon]],Table15[Telefoonnummer],Table15[Naam],"",0)</f>
        <v/>
      </c>
      <c r="AT142" t="str">
        <f>IF(Table13[[#This Row],[Match on name + company]]&lt;&gt;"","Bizzy/Hanne",IF(Table13[[#This Row],[match on Email]]&lt;&gt;"","Bizzy/Hanne",""))</f>
        <v/>
      </c>
    </row>
    <row r="143" spans="1:46" ht="42.75" x14ac:dyDescent="0.45">
      <c r="A143">
        <v>61374887</v>
      </c>
      <c r="B143" t="s">
        <v>1988</v>
      </c>
      <c r="C143" t="s">
        <v>1989</v>
      </c>
      <c r="H143" s="4" t="s">
        <v>1990</v>
      </c>
      <c r="I143" t="s">
        <v>1362</v>
      </c>
      <c r="K143" t="s">
        <v>18</v>
      </c>
      <c r="N143" t="s">
        <v>19</v>
      </c>
      <c r="O143" t="s">
        <v>1991</v>
      </c>
      <c r="P143" t="s">
        <v>1992</v>
      </c>
      <c r="S143" t="s">
        <v>1993</v>
      </c>
      <c r="V143" t="s">
        <v>21</v>
      </c>
      <c r="X143" t="s">
        <v>1431</v>
      </c>
      <c r="Y143" t="s">
        <v>1362</v>
      </c>
      <c r="Z143" t="s">
        <v>387</v>
      </c>
      <c r="AA143" t="str">
        <f>SUBSTITUTE(SUBSTITUTE(SUBSTITUTE(SUBSTITUTE(SUBSTITUTE(SUBSTITUTE(SUBSTITUTE(SUBSTITUTE(SUBSTITUTE(SUBSTITUTE(SUBSTITUTE(SUBSTITUTE(SUBSTITUTE(LOWER(Table13[[#This Row],[Bedrijven]]),".",""),"-","")," bvba",""),"belgië",""),"belgium","")," nv","")," bv",""),"group",""),"groep","")," ", ""),"é","e"),"è","e"),"à","a")</f>
        <v>daem,tina/annapops</v>
      </c>
      <c r="AE143" t="s">
        <v>1362</v>
      </c>
      <c r="AF143" s="3">
        <v>45010</v>
      </c>
      <c r="AH143" s="3">
        <v>45010</v>
      </c>
      <c r="AI143" s="3">
        <v>45010</v>
      </c>
      <c r="AJ143">
        <v>0</v>
      </c>
      <c r="AQ143" t="str">
        <f>_xlfn.XLOOKUP(Table13[[#This Row],[Voornaam]]&amp;Table13[[#This Row],[Achternaam]]&amp;Table13[[#This Row],[Basisnaam]],Table15[ContactenLookup],Table15[E-mail],"",0,1)</f>
        <v/>
      </c>
      <c r="AR143" t="str">
        <f>_xlfn.XLOOKUP(Table13[[#This Row],[E-mailadres]],Table15[E-mail],Table15[E-mail],"",0)</f>
        <v/>
      </c>
      <c r="AS143" t="str">
        <f>_xlfn.XLOOKUP(Table13[[#This Row],[Telefoon]],Table15[Telefoonnummer],Table15[Naam],"",0)</f>
        <v/>
      </c>
      <c r="AT143" t="str">
        <f>IF(Table13[[#This Row],[Match on name + company]]&lt;&gt;"","Bizzy/Hanne",IF(Table13[[#This Row],[match on Email]]&lt;&gt;"","Bizzy/Hanne",""))</f>
        <v/>
      </c>
    </row>
    <row r="144" spans="1:46" ht="42.75" x14ac:dyDescent="0.45">
      <c r="A144">
        <v>55438795</v>
      </c>
      <c r="B144" t="s">
        <v>1515</v>
      </c>
      <c r="C144" t="s">
        <v>1994</v>
      </c>
      <c r="H144" s="4" t="s">
        <v>1995</v>
      </c>
      <c r="I144" t="s">
        <v>1362</v>
      </c>
      <c r="K144" t="s">
        <v>18</v>
      </c>
      <c r="N144" t="s">
        <v>19</v>
      </c>
      <c r="P144" t="s">
        <v>1996</v>
      </c>
      <c r="V144" t="s">
        <v>21</v>
      </c>
      <c r="Y144" t="s">
        <v>1362</v>
      </c>
      <c r="Z144" t="s">
        <v>512</v>
      </c>
      <c r="AA144" t="str">
        <f>SUBSTITUTE(SUBSTITUTE(SUBSTITUTE(SUBSTITUTE(SUBSTITUTE(SUBSTITUTE(SUBSTITUTE(SUBSTITUTE(SUBSTITUTE(SUBSTITUTE(SUBSTITUTE(SUBSTITUTE(SUBSTITUTE(LOWER(Table13[[#This Row],[Bedrijven]]),".",""),"-","")," bvba",""),"belgië",""),"belgium","")," nv","")," bv",""),"group",""),"groep","")," ", ""),"é","e"),"è","e"),"à","a")</f>
        <v>fsma</v>
      </c>
      <c r="AC144" t="s">
        <v>1997</v>
      </c>
      <c r="AE144" t="s">
        <v>1362</v>
      </c>
      <c r="AF144" s="3">
        <v>44711</v>
      </c>
      <c r="AH144" s="3">
        <v>44711</v>
      </c>
      <c r="AI144" s="3">
        <v>44711</v>
      </c>
      <c r="AJ144">
        <v>0</v>
      </c>
      <c r="AQ144" t="str">
        <f>_xlfn.XLOOKUP(Table13[[#This Row],[Voornaam]]&amp;Table13[[#This Row],[Achternaam]]&amp;Table13[[#This Row],[Basisnaam]],Table15[ContactenLookup],Table15[E-mail],"",0,1)</f>
        <v/>
      </c>
      <c r="AR144" t="str">
        <f>_xlfn.XLOOKUP(Table13[[#This Row],[E-mailadres]],Table15[E-mail],Table15[E-mail],"",0)</f>
        <v/>
      </c>
      <c r="AS144" t="str">
        <f>_xlfn.XLOOKUP(Table13[[#This Row],[Telefoon]],Table15[Telefoonnummer],Table15[Naam],"",0)</f>
        <v/>
      </c>
      <c r="AT144" t="str">
        <f>IF(Table13[[#This Row],[Match on name + company]]&lt;&gt;"","Bizzy/Hanne",IF(Table13[[#This Row],[match on Email]]&lt;&gt;"","Bizzy/Hanne",""))</f>
        <v/>
      </c>
    </row>
    <row r="145" spans="1:46" ht="42.75" x14ac:dyDescent="0.45">
      <c r="A145">
        <v>55438859</v>
      </c>
      <c r="B145" t="s">
        <v>1998</v>
      </c>
      <c r="C145" t="s">
        <v>1999</v>
      </c>
      <c r="H145" s="4" t="s">
        <v>1730</v>
      </c>
      <c r="I145" t="s">
        <v>1362</v>
      </c>
      <c r="K145" t="s">
        <v>2000</v>
      </c>
      <c r="M145" t="s">
        <v>1463</v>
      </c>
      <c r="N145" t="s">
        <v>471</v>
      </c>
      <c r="O145" t="s">
        <v>2001</v>
      </c>
      <c r="P145" t="s">
        <v>2002</v>
      </c>
      <c r="V145" t="s">
        <v>21</v>
      </c>
      <c r="X145" t="s">
        <v>1431</v>
      </c>
      <c r="Y145" t="s">
        <v>1362</v>
      </c>
      <c r="Z145" t="s">
        <v>591</v>
      </c>
      <c r="AA145" t="str">
        <f>SUBSTITUTE(SUBSTITUTE(SUBSTITUTE(SUBSTITUTE(SUBSTITUTE(SUBSTITUTE(SUBSTITUTE(SUBSTITUTE(SUBSTITUTE(SUBSTITUTE(SUBSTITUTE(SUBSTITUTE(SUBSTITUTE(LOWER(Table13[[#This Row],[Bedrijven]]),".",""),"-","")," bvba",""),"belgië",""),"belgium","")," nv","")," bv",""),"group",""),"groep","")," ", ""),"é","e"),"è","e"),"à","a")</f>
        <v>graphicpackaging</v>
      </c>
      <c r="AC145" t="s">
        <v>2003</v>
      </c>
      <c r="AE145" t="s">
        <v>1362</v>
      </c>
      <c r="AF145" s="3">
        <v>44965</v>
      </c>
      <c r="AH145" s="3">
        <v>44711</v>
      </c>
      <c r="AI145" s="3">
        <v>44965</v>
      </c>
      <c r="AJ145">
        <v>0</v>
      </c>
      <c r="AQ145" t="str">
        <f>_xlfn.XLOOKUP(Table13[[#This Row],[Voornaam]]&amp;Table13[[#This Row],[Achternaam]]&amp;Table13[[#This Row],[Basisnaam]],Table15[ContactenLookup],Table15[E-mail],"",0,1)</f>
        <v/>
      </c>
      <c r="AR145" t="str">
        <f>_xlfn.XLOOKUP(Table13[[#This Row],[E-mailadres]],Table15[E-mail],Table15[E-mail],"",0)</f>
        <v/>
      </c>
      <c r="AS145" t="str">
        <f>_xlfn.XLOOKUP(Table13[[#This Row],[Telefoon]],Table15[Telefoonnummer],Table15[Naam],"",0)</f>
        <v/>
      </c>
      <c r="AT145" t="str">
        <f>IF(Table13[[#This Row],[Match on name + company]]&lt;&gt;"","Bizzy/Hanne",IF(Table13[[#This Row],[match on Email]]&lt;&gt;"","Bizzy/Hanne",""))</f>
        <v/>
      </c>
    </row>
    <row r="146" spans="1:46" ht="42.75" x14ac:dyDescent="0.45">
      <c r="A146">
        <v>65448083</v>
      </c>
      <c r="B146" t="s">
        <v>1929</v>
      </c>
      <c r="C146" t="s">
        <v>2004</v>
      </c>
      <c r="H146" s="4" t="s">
        <v>2005</v>
      </c>
      <c r="I146" t="s">
        <v>1362</v>
      </c>
      <c r="K146" t="s">
        <v>18</v>
      </c>
      <c r="N146" t="s">
        <v>19</v>
      </c>
      <c r="O146" t="s">
        <v>2006</v>
      </c>
      <c r="V146" t="s">
        <v>21</v>
      </c>
      <c r="Y146" t="s">
        <v>1362</v>
      </c>
      <c r="Z146" t="s">
        <v>2007</v>
      </c>
      <c r="AA146" t="str">
        <f>SUBSTITUTE(SUBSTITUTE(SUBSTITUTE(SUBSTITUTE(SUBSTITUTE(SUBSTITUTE(SUBSTITUTE(SUBSTITUTE(SUBSTITUTE(SUBSTITUTE(SUBSTITUTE(SUBSTITUTE(SUBSTITUTE(LOWER(Table13[[#This Row],[Bedrijven]]),".",""),"-","")," bvba",""),"belgië",""),"belgium","")," nv","")," bv",""),"group",""),"groep","")," ", ""),"é","e"),"è","e"),"à","a")</f>
        <v>bvconnexi</v>
      </c>
      <c r="AE146" t="s">
        <v>1362</v>
      </c>
      <c r="AF146" s="3">
        <v>45216</v>
      </c>
      <c r="AH146" s="3">
        <v>45216</v>
      </c>
      <c r="AI146" s="3">
        <v>45216</v>
      </c>
      <c r="AJ146">
        <v>0</v>
      </c>
      <c r="AQ146" t="str">
        <f>_xlfn.XLOOKUP(Table13[[#This Row],[Voornaam]]&amp;Table13[[#This Row],[Achternaam]]&amp;Table13[[#This Row],[Basisnaam]],Table15[ContactenLookup],Table15[E-mail],"",0,1)</f>
        <v/>
      </c>
      <c r="AR146" t="str">
        <f>_xlfn.XLOOKUP(Table13[[#This Row],[E-mailadres]],Table15[E-mail],Table15[E-mail],"",0)</f>
        <v/>
      </c>
      <c r="AS146" t="str">
        <f>_xlfn.XLOOKUP(Table13[[#This Row],[Telefoon]],Table15[Telefoonnummer],Table15[Naam],"",0)</f>
        <v/>
      </c>
      <c r="AT146" t="str">
        <f>IF(Table13[[#This Row],[Match on name + company]]&lt;&gt;"","Bizzy/Hanne",IF(Table13[[#This Row],[match on Email]]&lt;&gt;"","Bizzy/Hanne",""))</f>
        <v/>
      </c>
    </row>
    <row r="147" spans="1:46" x14ac:dyDescent="0.45">
      <c r="A147">
        <v>64994212</v>
      </c>
      <c r="B147" t="s">
        <v>1491</v>
      </c>
      <c r="C147" t="s">
        <v>2008</v>
      </c>
      <c r="G147" t="s">
        <v>736</v>
      </c>
      <c r="I147" t="s">
        <v>21</v>
      </c>
      <c r="K147" t="s">
        <v>18</v>
      </c>
      <c r="N147" t="s">
        <v>19</v>
      </c>
      <c r="O147" t="s">
        <v>737</v>
      </c>
      <c r="P147" t="s">
        <v>739</v>
      </c>
      <c r="Q147" t="s">
        <v>2009</v>
      </c>
      <c r="V147" t="s">
        <v>21</v>
      </c>
      <c r="X147" t="s">
        <v>1431</v>
      </c>
      <c r="Y147" t="s">
        <v>1362</v>
      </c>
      <c r="Z147" t="s">
        <v>735</v>
      </c>
      <c r="AA147" t="str">
        <f>SUBSTITUTE(SUBSTITUTE(SUBSTITUTE(SUBSTITUTE(SUBSTITUTE(SUBSTITUTE(SUBSTITUTE(SUBSTITUTE(SUBSTITUTE(SUBSTITUTE(SUBSTITUTE(SUBSTITUTE(SUBSTITUTE(LOWER(Table13[[#This Row],[Bedrijven]]),".",""),"-","")," bvba",""),"belgië",""),"belgium","")," nv","")," bv",""),"group",""),"groep","")," ", ""),"é","e"),"è","e"),"à","a")</f>
        <v>medipartner</v>
      </c>
      <c r="AB147" t="s">
        <v>2010</v>
      </c>
      <c r="AC147" t="s">
        <v>1671</v>
      </c>
      <c r="AE147" t="s">
        <v>21</v>
      </c>
      <c r="AF147" s="3">
        <v>45191</v>
      </c>
      <c r="AH147" s="3">
        <v>45191</v>
      </c>
      <c r="AI147" s="3">
        <v>45191</v>
      </c>
      <c r="AJ147">
        <v>0</v>
      </c>
      <c r="AQ147" t="str">
        <f>_xlfn.XLOOKUP(Table13[[#This Row],[Voornaam]]&amp;Table13[[#This Row],[Achternaam]]&amp;Table13[[#This Row],[Basisnaam]],Table15[ContactenLookup],Table15[E-mail],"",0,1)</f>
        <v/>
      </c>
      <c r="AR147" t="str">
        <f>_xlfn.XLOOKUP(Table13[[#This Row],[E-mailadres]],Table15[E-mail],Table15[E-mail],"",0)</f>
        <v/>
      </c>
      <c r="AS147" t="str">
        <f>_xlfn.XLOOKUP(Table13[[#This Row],[Telefoon]],Table15[Telefoonnummer],Table15[Naam],"",0)</f>
        <v/>
      </c>
      <c r="AT147" t="str">
        <f>IF(Table13[[#This Row],[Match on name + company]]&lt;&gt;"","Bizzy/Hanne",IF(Table13[[#This Row],[match on Email]]&lt;&gt;"","Bizzy/Hanne",""))</f>
        <v/>
      </c>
    </row>
    <row r="148" spans="1:46" ht="42.75" x14ac:dyDescent="0.45">
      <c r="A148">
        <v>55438855</v>
      </c>
      <c r="B148" t="s">
        <v>2011</v>
      </c>
      <c r="C148" t="s">
        <v>2012</v>
      </c>
      <c r="H148" s="4" t="s">
        <v>1548</v>
      </c>
      <c r="I148" t="s">
        <v>1362</v>
      </c>
      <c r="K148" t="s">
        <v>18</v>
      </c>
      <c r="N148" t="s">
        <v>19</v>
      </c>
      <c r="P148" t="s">
        <v>2013</v>
      </c>
      <c r="V148" t="s">
        <v>21</v>
      </c>
      <c r="Y148" t="s">
        <v>1362</v>
      </c>
      <c r="Z148" t="s">
        <v>591</v>
      </c>
      <c r="AA148" t="str">
        <f>SUBSTITUTE(SUBSTITUTE(SUBSTITUTE(SUBSTITUTE(SUBSTITUTE(SUBSTITUTE(SUBSTITUTE(SUBSTITUTE(SUBSTITUTE(SUBSTITUTE(SUBSTITUTE(SUBSTITUTE(SUBSTITUTE(LOWER(Table13[[#This Row],[Bedrijven]]),".",""),"-","")," bvba",""),"belgië",""),"belgium","")," nv","")," bv",""),"group",""),"groep","")," ", ""),"é","e"),"è","e"),"à","a")</f>
        <v>graphicpackaging</v>
      </c>
      <c r="AC148" t="s">
        <v>2014</v>
      </c>
      <c r="AE148" t="s">
        <v>1362</v>
      </c>
      <c r="AF148" s="3">
        <v>44711</v>
      </c>
      <c r="AH148" s="3">
        <v>44711</v>
      </c>
      <c r="AI148" s="3">
        <v>44775</v>
      </c>
      <c r="AJ148">
        <v>0</v>
      </c>
      <c r="AQ148" t="str">
        <f>_xlfn.XLOOKUP(Table13[[#This Row],[Voornaam]]&amp;Table13[[#This Row],[Achternaam]]&amp;Table13[[#This Row],[Basisnaam]],Table15[ContactenLookup],Table15[E-mail],"",0,1)</f>
        <v/>
      </c>
      <c r="AR148" t="str">
        <f>_xlfn.XLOOKUP(Table13[[#This Row],[E-mailadres]],Table15[E-mail],Table15[E-mail],"",0)</f>
        <v/>
      </c>
      <c r="AS148" t="str">
        <f>_xlfn.XLOOKUP(Table13[[#This Row],[Telefoon]],Table15[Telefoonnummer],Table15[Naam],"",0)</f>
        <v/>
      </c>
      <c r="AT148" t="str">
        <f>IF(Table13[[#This Row],[Match on name + company]]&lt;&gt;"","Bizzy/Hanne",IF(Table13[[#This Row],[match on Email]]&lt;&gt;"","Bizzy/Hanne",""))</f>
        <v/>
      </c>
    </row>
    <row r="149" spans="1:46" ht="42.75" x14ac:dyDescent="0.45">
      <c r="A149">
        <v>64828979</v>
      </c>
      <c r="B149" t="s">
        <v>2015</v>
      </c>
      <c r="C149" t="s">
        <v>2016</v>
      </c>
      <c r="H149" s="4" t="s">
        <v>2017</v>
      </c>
      <c r="I149" t="s">
        <v>1362</v>
      </c>
      <c r="K149" t="s">
        <v>18</v>
      </c>
      <c r="N149" t="s">
        <v>19</v>
      </c>
      <c r="O149" t="s">
        <v>1287</v>
      </c>
      <c r="P149" t="s">
        <v>2018</v>
      </c>
      <c r="V149" t="s">
        <v>21</v>
      </c>
      <c r="Y149" t="s">
        <v>1362</v>
      </c>
      <c r="Z149" t="s">
        <v>2019</v>
      </c>
      <c r="AA149" t="str">
        <f>SUBSTITUTE(SUBSTITUTE(SUBSTITUTE(SUBSTITUTE(SUBSTITUTE(SUBSTITUTE(SUBSTITUTE(SUBSTITUTE(SUBSTITUTE(SUBSTITUTE(SUBSTITUTE(SUBSTITUTE(SUBSTITUTE(LOWER(Table13[[#This Row],[Bedrijven]]),".",""),"-","")," bvba",""),"belgië",""),"belgium","")," nv","")," bv",""),"group",""),"groep","")," ", ""),"é","e"),"è","e"),"à","a")</f>
        <v>bewegingnet,vzwbeweging</v>
      </c>
      <c r="AC149" t="s">
        <v>2020</v>
      </c>
      <c r="AE149" t="s">
        <v>1362</v>
      </c>
      <c r="AF149" s="3">
        <v>45180</v>
      </c>
      <c r="AH149" s="3">
        <v>45180</v>
      </c>
      <c r="AI149" s="3">
        <v>45180</v>
      </c>
      <c r="AJ149">
        <v>0</v>
      </c>
      <c r="AQ149" t="str">
        <f>_xlfn.XLOOKUP(Table13[[#This Row],[Voornaam]]&amp;Table13[[#This Row],[Achternaam]]&amp;Table13[[#This Row],[Basisnaam]],Table15[ContactenLookup],Table15[E-mail],"",0,1)</f>
        <v/>
      </c>
      <c r="AR149" t="str">
        <f>_xlfn.XLOOKUP(Table13[[#This Row],[E-mailadres]],Table15[E-mail],Table15[E-mail],"",0)</f>
        <v/>
      </c>
      <c r="AS149" t="str">
        <f>_xlfn.XLOOKUP(Table13[[#This Row],[Telefoon]],Table15[Telefoonnummer],Table15[Naam],"",0)</f>
        <v/>
      </c>
      <c r="AT149" t="str">
        <f>IF(Table13[[#This Row],[Match on name + company]]&lt;&gt;"","Bizzy/Hanne",IF(Table13[[#This Row],[match on Email]]&lt;&gt;"","Bizzy/Hanne",""))</f>
        <v/>
      </c>
    </row>
    <row r="150" spans="1:46" ht="42.75" x14ac:dyDescent="0.45">
      <c r="A150">
        <v>56501586</v>
      </c>
      <c r="B150" t="s">
        <v>2021</v>
      </c>
      <c r="C150" t="s">
        <v>2022</v>
      </c>
      <c r="H150" s="4" t="s">
        <v>1706</v>
      </c>
      <c r="I150" t="s">
        <v>1362</v>
      </c>
      <c r="K150" t="s">
        <v>18</v>
      </c>
      <c r="N150" t="s">
        <v>19</v>
      </c>
      <c r="O150" t="s">
        <v>2023</v>
      </c>
      <c r="P150" t="s">
        <v>2024</v>
      </c>
      <c r="V150" t="s">
        <v>21</v>
      </c>
      <c r="Y150" t="s">
        <v>1362</v>
      </c>
      <c r="Z150" t="s">
        <v>1108</v>
      </c>
      <c r="AA150" t="str">
        <f>SUBSTITUTE(SUBSTITUTE(SUBSTITUTE(SUBSTITUTE(SUBSTITUTE(SUBSTITUTE(SUBSTITUTE(SUBSTITUTE(SUBSTITUTE(SUBSTITUTE(SUBSTITUTE(SUBSTITUTE(SUBSTITUTE(LOWER(Table13[[#This Row],[Bedrijven]]),".",""),"-","")," bvba",""),"belgië",""),"belgium","")," nv","")," bv",""),"group",""),"groep","")," ", ""),"é","e"),"è","e"),"à","a")</f>
        <v>securitas</v>
      </c>
      <c r="AC150" t="s">
        <v>1391</v>
      </c>
      <c r="AE150" t="s">
        <v>1362</v>
      </c>
      <c r="AF150" s="3">
        <v>44775</v>
      </c>
      <c r="AH150" s="3">
        <v>44775</v>
      </c>
      <c r="AI150" s="3">
        <v>44775</v>
      </c>
      <c r="AJ150">
        <v>0</v>
      </c>
      <c r="AQ150" t="str">
        <f>_xlfn.XLOOKUP(Table13[[#This Row],[Voornaam]]&amp;Table13[[#This Row],[Achternaam]]&amp;Table13[[#This Row],[Basisnaam]],Table15[ContactenLookup],Table15[E-mail],"",0,1)</f>
        <v/>
      </c>
      <c r="AR150" t="str">
        <f>_xlfn.XLOOKUP(Table13[[#This Row],[E-mailadres]],Table15[E-mail],Table15[E-mail],"",0)</f>
        <v/>
      </c>
      <c r="AS150" t="str">
        <f>_xlfn.XLOOKUP(Table13[[#This Row],[Telefoon]],Table15[Telefoonnummer],Table15[Naam],"",0)</f>
        <v/>
      </c>
      <c r="AT150" t="str">
        <f>IF(Table13[[#This Row],[Match on name + company]]&lt;&gt;"","Bizzy/Hanne",IF(Table13[[#This Row],[match on Email]]&lt;&gt;"","Bizzy/Hanne",""))</f>
        <v/>
      </c>
    </row>
    <row r="151" spans="1:46" ht="42.75" x14ac:dyDescent="0.45">
      <c r="A151">
        <v>67892902</v>
      </c>
      <c r="B151" t="s">
        <v>2025</v>
      </c>
      <c r="C151" t="s">
        <v>2022</v>
      </c>
      <c r="H151" s="4" t="s">
        <v>2026</v>
      </c>
      <c r="I151" t="s">
        <v>1362</v>
      </c>
      <c r="K151" t="s">
        <v>18</v>
      </c>
      <c r="M151" t="s">
        <v>1463</v>
      </c>
      <c r="N151" t="s">
        <v>19</v>
      </c>
      <c r="O151" t="s">
        <v>2027</v>
      </c>
      <c r="V151" t="s">
        <v>21</v>
      </c>
      <c r="X151" t="s">
        <v>1431</v>
      </c>
      <c r="Y151" t="s">
        <v>1362</v>
      </c>
      <c r="Z151" t="s">
        <v>1177</v>
      </c>
      <c r="AA151" t="str">
        <f>SUBSTITUTE(SUBSTITUTE(SUBSTITUTE(SUBSTITUTE(SUBSTITUTE(SUBSTITUTE(SUBSTITUTE(SUBSTITUTE(SUBSTITUTE(SUBSTITUTE(SUBSTITUTE(SUBSTITUTE(SUBSTITUTE(LOWER(Table13[[#This Row],[Bedrijven]]),".",""),"-","")," bvba",""),"belgië",""),"belgium","")," nv","")," bv",""),"group",""),"groep","")," ", ""),"é","e"),"è","e"),"à","a")</f>
        <v>telenet</v>
      </c>
      <c r="AB151" t="s">
        <v>1390</v>
      </c>
      <c r="AC151" t="s">
        <v>2028</v>
      </c>
      <c r="AE151" t="s">
        <v>1362</v>
      </c>
      <c r="AF151" s="3">
        <v>45360</v>
      </c>
      <c r="AH151" s="3">
        <v>45360</v>
      </c>
      <c r="AI151" s="3">
        <v>45360</v>
      </c>
      <c r="AJ151">
        <v>0</v>
      </c>
      <c r="AQ151" t="str">
        <f>_xlfn.XLOOKUP(Table13[[#This Row],[Voornaam]]&amp;Table13[[#This Row],[Achternaam]]&amp;Table13[[#This Row],[Basisnaam]],Table15[ContactenLookup],Table15[E-mail],"",0,1)</f>
        <v/>
      </c>
      <c r="AR151" t="str">
        <f>_xlfn.XLOOKUP(Table13[[#This Row],[E-mailadres]],Table15[E-mail],Table15[E-mail],"",0)</f>
        <v/>
      </c>
      <c r="AS151" t="str">
        <f>_xlfn.XLOOKUP(Table13[[#This Row],[Telefoon]],Table15[Telefoonnummer],Table15[Naam],"",0)</f>
        <v/>
      </c>
      <c r="AT151" t="str">
        <f>IF(Table13[[#This Row],[Match on name + company]]&lt;&gt;"","Bizzy/Hanne",IF(Table13[[#This Row],[match on Email]]&lt;&gt;"","Bizzy/Hanne",""))</f>
        <v/>
      </c>
    </row>
    <row r="152" spans="1:46" ht="42.75" x14ac:dyDescent="0.45">
      <c r="A152">
        <v>61058817</v>
      </c>
      <c r="B152" t="s">
        <v>2029</v>
      </c>
      <c r="C152" t="s">
        <v>2030</v>
      </c>
      <c r="H152" s="4" t="s">
        <v>1493</v>
      </c>
      <c r="I152" t="s">
        <v>1362</v>
      </c>
      <c r="N152" t="s">
        <v>19</v>
      </c>
      <c r="O152" t="s">
        <v>2031</v>
      </c>
      <c r="Q152" t="s">
        <v>2032</v>
      </c>
      <c r="V152" t="s">
        <v>21</v>
      </c>
      <c r="Y152" t="s">
        <v>1362</v>
      </c>
      <c r="Z152" t="s">
        <v>945</v>
      </c>
      <c r="AA152" t="str">
        <f>SUBSTITUTE(SUBSTITUTE(SUBSTITUTE(SUBSTITUTE(SUBSTITUTE(SUBSTITUTE(SUBSTITUTE(SUBSTITUTE(SUBSTITUTE(SUBSTITUTE(SUBSTITUTE(SUBSTITUTE(SUBSTITUTE(LOWER(Table13[[#This Row],[Bedrijven]]),".",""),"-","")," bvba",""),"belgië",""),"belgium","")," nv","")," bv",""),"group",""),"groep","")," ", ""),"é","e"),"è","e"),"à","a")</f>
        <v>nvscaleupseu</v>
      </c>
      <c r="AC152" t="s">
        <v>2033</v>
      </c>
      <c r="AE152" t="s">
        <v>1362</v>
      </c>
      <c r="AF152" s="3">
        <v>44999</v>
      </c>
      <c r="AH152" s="3">
        <v>44999</v>
      </c>
      <c r="AI152" s="3">
        <v>44999</v>
      </c>
      <c r="AJ152">
        <v>0</v>
      </c>
      <c r="AQ152" t="str">
        <f>_xlfn.XLOOKUP(Table13[[#This Row],[Voornaam]]&amp;Table13[[#This Row],[Achternaam]]&amp;Table13[[#This Row],[Basisnaam]],Table15[ContactenLookup],Table15[E-mail],"",0,1)</f>
        <v/>
      </c>
      <c r="AR152" t="str">
        <f>_xlfn.XLOOKUP(Table13[[#This Row],[E-mailadres]],Table15[E-mail],Table15[E-mail],"",0)</f>
        <v/>
      </c>
      <c r="AS152" t="str">
        <f>_xlfn.XLOOKUP(Table13[[#This Row],[Telefoon]],Table15[Telefoonnummer],Table15[Naam],"",0)</f>
        <v/>
      </c>
      <c r="AT152" t="str">
        <f>IF(Table13[[#This Row],[Match on name + company]]&lt;&gt;"","Bizzy/Hanne",IF(Table13[[#This Row],[match on Email]]&lt;&gt;"","Bizzy/Hanne",""))</f>
        <v/>
      </c>
    </row>
    <row r="153" spans="1:46" x14ac:dyDescent="0.45">
      <c r="A153">
        <v>56501526</v>
      </c>
      <c r="B153" t="s">
        <v>1912</v>
      </c>
      <c r="C153" t="s">
        <v>2034</v>
      </c>
      <c r="I153" t="s">
        <v>1362</v>
      </c>
      <c r="K153" t="s">
        <v>18</v>
      </c>
      <c r="N153" t="s">
        <v>19</v>
      </c>
      <c r="O153" t="s">
        <v>2035</v>
      </c>
      <c r="P153" t="s">
        <v>2036</v>
      </c>
      <c r="V153" t="s">
        <v>21</v>
      </c>
      <c r="Y153" t="s">
        <v>1362</v>
      </c>
      <c r="Z153" t="s">
        <v>2037</v>
      </c>
      <c r="AA153" t="str">
        <f>SUBSTITUTE(SUBSTITUTE(SUBSTITUTE(SUBSTITUTE(SUBSTITUTE(SUBSTITUTE(SUBSTITUTE(SUBSTITUTE(SUBSTITUTE(SUBSTITUTE(SUBSTITUTE(SUBSTITUTE(SUBSTITUTE(LOWER(Table13[[#This Row],[Bedrijven]]),".",""),"-","")," bvba",""),"belgië",""),"belgium","")," nv","")," bv",""),"group",""),"groep","")," ", ""),"é","e"),"è","e"),"à","a")</f>
        <v>menzenco</v>
      </c>
      <c r="AC153" t="s">
        <v>2038</v>
      </c>
      <c r="AE153" t="s">
        <v>1362</v>
      </c>
      <c r="AF153" s="3">
        <v>44775</v>
      </c>
      <c r="AH153" s="3">
        <v>44775</v>
      </c>
      <c r="AI153" s="3">
        <v>44775</v>
      </c>
      <c r="AJ153">
        <v>0</v>
      </c>
      <c r="AQ153" t="str">
        <f>_xlfn.XLOOKUP(Table13[[#This Row],[Voornaam]]&amp;Table13[[#This Row],[Achternaam]]&amp;Table13[[#This Row],[Basisnaam]],Table15[ContactenLookup],Table15[E-mail],"",0,1)</f>
        <v/>
      </c>
      <c r="AR153" t="str">
        <f>_xlfn.XLOOKUP(Table13[[#This Row],[E-mailadres]],Table15[E-mail],Table15[E-mail],"",0)</f>
        <v/>
      </c>
      <c r="AS153" t="str">
        <f>_xlfn.XLOOKUP(Table13[[#This Row],[Telefoon]],Table15[Telefoonnummer],Table15[Naam],"",0)</f>
        <v/>
      </c>
      <c r="AT153" t="str">
        <f>IF(Table13[[#This Row],[Match on name + company]]&lt;&gt;"","Bizzy/Hanne",IF(Table13[[#This Row],[match on Email]]&lt;&gt;"","Bizzy/Hanne",""))</f>
        <v/>
      </c>
    </row>
    <row r="154" spans="1:46" x14ac:dyDescent="0.45">
      <c r="A154">
        <v>62249988</v>
      </c>
      <c r="B154" t="s">
        <v>2039</v>
      </c>
      <c r="C154" t="s">
        <v>2040</v>
      </c>
      <c r="I154" t="s">
        <v>21</v>
      </c>
      <c r="K154" t="s">
        <v>18</v>
      </c>
      <c r="M154" t="s">
        <v>1463</v>
      </c>
      <c r="N154" t="s">
        <v>19</v>
      </c>
      <c r="P154" t="s">
        <v>2041</v>
      </c>
      <c r="Q154" t="s">
        <v>2042</v>
      </c>
      <c r="V154" t="s">
        <v>21</v>
      </c>
      <c r="W154" t="s">
        <v>38</v>
      </c>
      <c r="X154" t="s">
        <v>1431</v>
      </c>
      <c r="Y154" t="s">
        <v>1362</v>
      </c>
      <c r="Z154" t="s">
        <v>1139</v>
      </c>
      <c r="AA154" t="str">
        <f>SUBSTITUTE(SUBSTITUTE(SUBSTITUTE(SUBSTITUTE(SUBSTITUTE(SUBSTITUTE(SUBSTITUTE(SUBSTITUTE(SUBSTITUTE(SUBSTITUTE(SUBSTITUTE(SUBSTITUTE(SUBSTITUTE(LOWER(Table13[[#This Row],[Bedrijven]]),".",""),"-","")," bvba",""),"belgië",""),"belgium","")," nv","")," bv",""),"group",""),"groep","")," ", ""),"é","e"),"è","e"),"à","a")</f>
        <v>stadaalst</v>
      </c>
      <c r="AB154" t="s">
        <v>1390</v>
      </c>
      <c r="AC154" t="s">
        <v>2043</v>
      </c>
      <c r="AE154" t="s">
        <v>1362</v>
      </c>
      <c r="AF154" s="3">
        <v>45055</v>
      </c>
      <c r="AH154" s="3">
        <v>45055</v>
      </c>
      <c r="AI154" s="3">
        <v>45055</v>
      </c>
      <c r="AJ154">
        <v>0</v>
      </c>
      <c r="AQ154" t="str">
        <f>_xlfn.XLOOKUP(Table13[[#This Row],[Voornaam]]&amp;Table13[[#This Row],[Achternaam]]&amp;Table13[[#This Row],[Basisnaam]],Table15[ContactenLookup],Table15[E-mail],"",0,1)</f>
        <v/>
      </c>
      <c r="AR154" t="str">
        <f>_xlfn.XLOOKUP(Table13[[#This Row],[E-mailadres]],Table15[E-mail],Table15[E-mail],"",0)</f>
        <v/>
      </c>
      <c r="AS154" t="str">
        <f>_xlfn.XLOOKUP(Table13[[#This Row],[Telefoon]],Table15[Telefoonnummer],Table15[Naam],"",0)</f>
        <v/>
      </c>
      <c r="AT154" t="str">
        <f>IF(Table13[[#This Row],[Match on name + company]]&lt;&gt;"","Bizzy/Hanne",IF(Table13[[#This Row],[match on Email]]&lt;&gt;"","Bizzy/Hanne",""))</f>
        <v/>
      </c>
    </row>
    <row r="155" spans="1:46" x14ac:dyDescent="0.45">
      <c r="A155">
        <v>55438633</v>
      </c>
      <c r="B155" t="s">
        <v>2044</v>
      </c>
      <c r="C155" t="s">
        <v>2045</v>
      </c>
      <c r="I155" t="s">
        <v>1362</v>
      </c>
      <c r="K155" t="s">
        <v>18</v>
      </c>
      <c r="N155" t="s">
        <v>19</v>
      </c>
      <c r="O155" t="s">
        <v>2046</v>
      </c>
      <c r="V155" t="s">
        <v>21</v>
      </c>
      <c r="Y155" t="s">
        <v>1362</v>
      </c>
      <c r="Z155" t="s">
        <v>76</v>
      </c>
      <c r="AA155" t="str">
        <f>SUBSTITUTE(SUBSTITUTE(SUBSTITUTE(SUBSTITUTE(SUBSTITUTE(SUBSTITUTE(SUBSTITUTE(SUBSTITUTE(SUBSTITUTE(SUBSTITUTE(SUBSTITUTE(SUBSTITUTE(SUBSTITUTE(LOWER(Table13[[#This Row],[Bedrijven]]),".",""),"-","")," bvba",""),"belgië",""),"belgium","")," nv","")," bv",""),"group",""),"groep","")," ", ""),"é","e"),"è","e"),"à","a")</f>
        <v>ae</v>
      </c>
      <c r="AC155" t="s">
        <v>1602</v>
      </c>
      <c r="AE155" t="s">
        <v>1362</v>
      </c>
      <c r="AF155" s="3">
        <v>44711</v>
      </c>
      <c r="AH155" s="3">
        <v>44711</v>
      </c>
      <c r="AI155" s="3">
        <v>44711</v>
      </c>
      <c r="AJ155">
        <v>0</v>
      </c>
      <c r="AQ155" t="str">
        <f>_xlfn.XLOOKUP(Table13[[#This Row],[Voornaam]]&amp;Table13[[#This Row],[Achternaam]]&amp;Table13[[#This Row],[Basisnaam]],Table15[ContactenLookup],Table15[E-mail],"",0,1)</f>
        <v>luc.debodt@ae.be</v>
      </c>
      <c r="AR155" t="str">
        <f>_xlfn.XLOOKUP(Table13[[#This Row],[E-mailadres]],Table15[E-mail],Table15[E-mail],"",0)</f>
        <v>luc.debodt@ae.be</v>
      </c>
      <c r="AS155" t="str">
        <f>_xlfn.XLOOKUP(Table13[[#This Row],[Telefoon]],Table15[Telefoonnummer],Table15[Naam],"",0)</f>
        <v/>
      </c>
      <c r="AT155" t="str">
        <f>IF(Table13[[#This Row],[Match on name + company]]&lt;&gt;"","Bizzy/Hanne",IF(Table13[[#This Row],[match on Email]]&lt;&gt;"","Bizzy/Hanne",""))</f>
        <v>Bizzy/Hanne</v>
      </c>
    </row>
    <row r="156" spans="1:46" x14ac:dyDescent="0.45">
      <c r="A156">
        <v>62082531</v>
      </c>
      <c r="B156" t="s">
        <v>2047</v>
      </c>
      <c r="C156" t="s">
        <v>2048</v>
      </c>
      <c r="I156" t="s">
        <v>21</v>
      </c>
      <c r="K156" t="s">
        <v>18</v>
      </c>
      <c r="M156" t="s">
        <v>1463</v>
      </c>
      <c r="N156" t="s">
        <v>19</v>
      </c>
      <c r="O156" t="s">
        <v>1036</v>
      </c>
      <c r="P156" t="s">
        <v>2049</v>
      </c>
      <c r="Q156" t="s">
        <v>2049</v>
      </c>
      <c r="S156" t="s">
        <v>2050</v>
      </c>
      <c r="V156" t="s">
        <v>21</v>
      </c>
      <c r="X156" t="s">
        <v>1431</v>
      </c>
      <c r="Y156" t="s">
        <v>1362</v>
      </c>
      <c r="AA156" t="str">
        <f>SUBSTITUTE(SUBSTITUTE(SUBSTITUTE(SUBSTITUTE(SUBSTITUTE(SUBSTITUTE(SUBSTITUTE(SUBSTITUTE(SUBSTITUTE(SUBSTITUTE(SUBSTITUTE(SUBSTITUTE(SUBSTITUTE(LOWER(Table13[[#This Row],[Bedrijven]]),".",""),"-","")," bvba",""),"belgië",""),"belgium","")," nv","")," bv",""),"group",""),"groep","")," ", ""),"é","e"),"è","e"),"à","a")</f>
        <v/>
      </c>
      <c r="AF156" s="3">
        <v>45398</v>
      </c>
      <c r="AH156" s="3">
        <v>45048</v>
      </c>
      <c r="AI156" s="3">
        <v>45398</v>
      </c>
      <c r="AJ156">
        <v>0</v>
      </c>
      <c r="AQ156" t="str">
        <f>_xlfn.XLOOKUP(Table13[[#This Row],[Voornaam]]&amp;Table13[[#This Row],[Achternaam]]&amp;Table13[[#This Row],[Basisnaam]],Table15[ContactenLookup],Table15[E-mail],"",0,1)</f>
        <v/>
      </c>
      <c r="AR156" t="str">
        <f>_xlfn.XLOOKUP(Table13[[#This Row],[E-mailadres]],Table15[E-mail],Table15[E-mail],"",0)</f>
        <v/>
      </c>
      <c r="AS156" t="str">
        <f>_xlfn.XLOOKUP(Table13[[#This Row],[Telefoon]],Table15[Telefoonnummer],Table15[Naam],"",0)</f>
        <v/>
      </c>
      <c r="AT156" t="str">
        <f>IF(Table13[[#This Row],[Match on name + company]]&lt;&gt;"","Bizzy/Hanne",IF(Table13[[#This Row],[match on Email]]&lt;&gt;"","Bizzy/Hanne",""))</f>
        <v/>
      </c>
    </row>
    <row r="157" spans="1:46" x14ac:dyDescent="0.45">
      <c r="A157">
        <v>70742994</v>
      </c>
      <c r="B157" t="s">
        <v>2051</v>
      </c>
      <c r="C157" t="s">
        <v>2052</v>
      </c>
      <c r="I157" t="s">
        <v>1362</v>
      </c>
      <c r="K157" t="s">
        <v>18</v>
      </c>
      <c r="N157" t="s">
        <v>19</v>
      </c>
      <c r="O157" t="s">
        <v>2053</v>
      </c>
      <c r="V157" t="s">
        <v>21</v>
      </c>
      <c r="Y157" t="s">
        <v>1362</v>
      </c>
      <c r="Z157" t="s">
        <v>1076</v>
      </c>
      <c r="AA157" t="str">
        <f>SUBSTITUTE(SUBSTITUTE(SUBSTITUTE(SUBSTITUTE(SUBSTITUTE(SUBSTITUTE(SUBSTITUTE(SUBSTITUTE(SUBSTITUTE(SUBSTITUTE(SUBSTITUTE(SUBSTITUTE(SUBSTITUTE(LOWER(Table13[[#This Row],[Bedrijven]]),".",""),"-","")," bvba",""),"belgië",""),"belgium","")," nv","")," bv",""),"group",""),"groep","")," ", ""),"é","e"),"è","e"),"à","a")</f>
        <v>redmore</v>
      </c>
      <c r="AC157" t="s">
        <v>1453</v>
      </c>
      <c r="AE157" t="s">
        <v>21</v>
      </c>
      <c r="AF157" s="3">
        <v>45539</v>
      </c>
      <c r="AH157" s="3">
        <v>45539</v>
      </c>
      <c r="AI157" s="3">
        <v>45539</v>
      </c>
      <c r="AJ157">
        <v>0</v>
      </c>
      <c r="AQ157" t="str">
        <f>_xlfn.XLOOKUP(Table13[[#This Row],[Voornaam]]&amp;Table13[[#This Row],[Achternaam]]&amp;Table13[[#This Row],[Basisnaam]],Table15[ContactenLookup],Table15[E-mail],"",0,1)</f>
        <v/>
      </c>
      <c r="AR157" t="str">
        <f>_xlfn.XLOOKUP(Table13[[#This Row],[E-mailadres]],Table15[E-mail],Table15[E-mail],"",0)</f>
        <v/>
      </c>
      <c r="AS157" t="str">
        <f>_xlfn.XLOOKUP(Table13[[#This Row],[Telefoon]],Table15[Telefoonnummer],Table15[Naam],"",0)</f>
        <v/>
      </c>
      <c r="AT157" t="str">
        <f>IF(Table13[[#This Row],[Match on name + company]]&lt;&gt;"","Bizzy/Hanne",IF(Table13[[#This Row],[match on Email]]&lt;&gt;"","Bizzy/Hanne",""))</f>
        <v/>
      </c>
    </row>
    <row r="158" spans="1:46" x14ac:dyDescent="0.45">
      <c r="A158">
        <v>56501566</v>
      </c>
      <c r="B158" t="s">
        <v>2054</v>
      </c>
      <c r="C158" t="s">
        <v>2055</v>
      </c>
      <c r="I158" t="s">
        <v>1362</v>
      </c>
      <c r="K158" t="s">
        <v>18</v>
      </c>
      <c r="N158" t="s">
        <v>19</v>
      </c>
      <c r="O158" t="s">
        <v>2056</v>
      </c>
      <c r="P158" t="s">
        <v>2057</v>
      </c>
      <c r="V158" t="s">
        <v>21</v>
      </c>
      <c r="Y158" t="s">
        <v>1362</v>
      </c>
      <c r="Z158" t="s">
        <v>1069</v>
      </c>
      <c r="AA158" t="str">
        <f>SUBSTITUTE(SUBSTITUTE(SUBSTITUTE(SUBSTITUTE(SUBSTITUTE(SUBSTITUTE(SUBSTITUTE(SUBSTITUTE(SUBSTITUTE(SUBSTITUTE(SUBSTITUTE(SUBSTITUTE(SUBSTITUTE(LOWER(Table13[[#This Row],[Bedrijven]]),".",""),"-","")," bvba",""),"belgië",""),"belgium","")," nv","")," bv",""),"group",""),"groep","")," ", ""),"é","e"),"è","e"),"à","a")</f>
        <v>qbd</v>
      </c>
      <c r="AC158" t="s">
        <v>1602</v>
      </c>
      <c r="AE158" t="s">
        <v>1362</v>
      </c>
      <c r="AF158" s="3">
        <v>44775</v>
      </c>
      <c r="AH158" s="3">
        <v>44775</v>
      </c>
      <c r="AI158" s="3">
        <v>44775</v>
      </c>
      <c r="AJ158">
        <v>0</v>
      </c>
      <c r="AQ158" t="str">
        <f>_xlfn.XLOOKUP(Table13[[#This Row],[Voornaam]]&amp;Table13[[#This Row],[Achternaam]]&amp;Table13[[#This Row],[Basisnaam]],Table15[ContactenLookup],Table15[E-mail],"",0,1)</f>
        <v/>
      </c>
      <c r="AR158" t="str">
        <f>_xlfn.XLOOKUP(Table13[[#This Row],[E-mailadres]],Table15[E-mail],Table15[E-mail],"",0)</f>
        <v>elly.debruyn@qbd.eu</v>
      </c>
      <c r="AS158" t="str">
        <f>_xlfn.XLOOKUP(Table13[[#This Row],[Telefoon]],Table15[Telefoonnummer],Table15[Naam],"",0)</f>
        <v>QbD Growth</v>
      </c>
      <c r="AT158" t="str">
        <f>IF(Table13[[#This Row],[Match on name + company]]&lt;&gt;"","Bizzy/Hanne",IF(Table13[[#This Row],[match on Email]]&lt;&gt;"","Bizzy/Hanne",""))</f>
        <v>Bizzy/Hanne</v>
      </c>
    </row>
    <row r="159" spans="1:46" x14ac:dyDescent="0.45">
      <c r="A159">
        <v>59220118</v>
      </c>
      <c r="B159" t="s">
        <v>2058</v>
      </c>
      <c r="C159" t="s">
        <v>2059</v>
      </c>
      <c r="I159" t="s">
        <v>1362</v>
      </c>
      <c r="K159" t="s">
        <v>18</v>
      </c>
      <c r="M159" t="s">
        <v>1428</v>
      </c>
      <c r="N159" t="s">
        <v>19</v>
      </c>
      <c r="O159" t="s">
        <v>2060</v>
      </c>
      <c r="V159" t="s">
        <v>21</v>
      </c>
      <c r="X159" t="s">
        <v>1431</v>
      </c>
      <c r="Y159" t="s">
        <v>1362</v>
      </c>
      <c r="Z159" t="s">
        <v>680</v>
      </c>
      <c r="AA159" t="str">
        <f>SUBSTITUTE(SUBSTITUTE(SUBSTITUTE(SUBSTITUTE(SUBSTITUTE(SUBSTITUTE(SUBSTITUTE(SUBSTITUTE(SUBSTITUTE(SUBSTITUTE(SUBSTITUTE(SUBSTITUTE(SUBSTITUTE(LOWER(Table13[[#This Row],[Bedrijven]]),".",""),"-","")," bvba",""),"belgië",""),"belgium","")," nv","")," bv",""),"group",""),"groep","")," ", ""),"é","e"),"è","e"),"à","a")</f>
        <v>jessaziekenhuis</v>
      </c>
      <c r="AE159" t="s">
        <v>1362</v>
      </c>
      <c r="AF159" s="3">
        <v>44966</v>
      </c>
      <c r="AH159" s="3">
        <v>44904</v>
      </c>
      <c r="AI159" s="3">
        <v>44966</v>
      </c>
      <c r="AJ159">
        <v>0</v>
      </c>
      <c r="AQ159" t="str">
        <f>_xlfn.XLOOKUP(Table13[[#This Row],[Voornaam]]&amp;Table13[[#This Row],[Achternaam]]&amp;Table13[[#This Row],[Basisnaam]],Table15[ContactenLookup],Table15[E-mail],"",0,1)</f>
        <v/>
      </c>
      <c r="AR159" t="str">
        <f>_xlfn.XLOOKUP(Table13[[#This Row],[E-mailadres]],Table15[E-mail],Table15[E-mail],"",0)</f>
        <v/>
      </c>
      <c r="AS159" t="str">
        <f>_xlfn.XLOOKUP(Table13[[#This Row],[Telefoon]],Table15[Telefoonnummer],Table15[Naam],"",0)</f>
        <v/>
      </c>
      <c r="AT159" t="str">
        <f>IF(Table13[[#This Row],[Match on name + company]]&lt;&gt;"","Bizzy/Hanne",IF(Table13[[#This Row],[match on Email]]&lt;&gt;"","Bizzy/Hanne",""))</f>
        <v/>
      </c>
    </row>
    <row r="160" spans="1:46" x14ac:dyDescent="0.45">
      <c r="A160">
        <v>58440394</v>
      </c>
      <c r="B160" t="s">
        <v>2061</v>
      </c>
      <c r="C160" t="s">
        <v>2062</v>
      </c>
      <c r="I160" t="s">
        <v>1362</v>
      </c>
      <c r="K160" t="s">
        <v>18</v>
      </c>
      <c r="M160" t="s">
        <v>1428</v>
      </c>
      <c r="N160" t="s">
        <v>19</v>
      </c>
      <c r="O160" t="s">
        <v>2063</v>
      </c>
      <c r="P160" t="s">
        <v>2064</v>
      </c>
      <c r="V160" t="s">
        <v>21</v>
      </c>
      <c r="X160" t="s">
        <v>1431</v>
      </c>
      <c r="Y160" t="s">
        <v>1362</v>
      </c>
      <c r="Z160" t="s">
        <v>566</v>
      </c>
      <c r="AA160" t="str">
        <f>SUBSTITUTE(SUBSTITUTE(SUBSTITUTE(SUBSTITUTE(SUBSTITUTE(SUBSTITUTE(SUBSTITUTE(SUBSTITUTE(SUBSTITUTE(SUBSTITUTE(SUBSTITUTE(SUBSTITUTE(SUBSTITUTE(LOWER(Table13[[#This Row],[Bedrijven]]),".",""),"-","")," bvba",""),"belgië",""),"belgium","")," nv","")," bv",""),"group",""),"groep","")," ", ""),"é","e"),"è","e"),"à","a")</f>
        <v>gemeenteschilde</v>
      </c>
      <c r="AC160" t="s">
        <v>2065</v>
      </c>
      <c r="AE160" t="s">
        <v>1362</v>
      </c>
      <c r="AF160" s="3">
        <v>44885</v>
      </c>
      <c r="AH160" s="3">
        <v>44885</v>
      </c>
      <c r="AI160" s="3">
        <v>44885</v>
      </c>
      <c r="AJ160">
        <v>0</v>
      </c>
      <c r="AQ160" t="str">
        <f>_xlfn.XLOOKUP(Table13[[#This Row],[Voornaam]]&amp;Table13[[#This Row],[Achternaam]]&amp;Table13[[#This Row],[Basisnaam]],Table15[ContactenLookup],Table15[E-mail],"",0,1)</f>
        <v/>
      </c>
      <c r="AR160" t="str">
        <f>_xlfn.XLOOKUP(Table13[[#This Row],[E-mailadres]],Table15[E-mail],Table15[E-mail],"",0)</f>
        <v/>
      </c>
      <c r="AS160" t="str">
        <f>_xlfn.XLOOKUP(Table13[[#This Row],[Telefoon]],Table15[Telefoonnummer],Table15[Naam],"",0)</f>
        <v/>
      </c>
      <c r="AT160" t="str">
        <f>IF(Table13[[#This Row],[Match on name + company]]&lt;&gt;"","Bizzy/Hanne",IF(Table13[[#This Row],[match on Email]]&lt;&gt;"","Bizzy/Hanne",""))</f>
        <v/>
      </c>
    </row>
    <row r="161" spans="1:46" x14ac:dyDescent="0.45">
      <c r="A161">
        <v>58079033</v>
      </c>
      <c r="B161" t="s">
        <v>2066</v>
      </c>
      <c r="C161" t="s">
        <v>2062</v>
      </c>
      <c r="I161" t="s">
        <v>21</v>
      </c>
      <c r="K161" t="s">
        <v>18</v>
      </c>
      <c r="N161" t="s">
        <v>19</v>
      </c>
      <c r="O161" t="s">
        <v>2067</v>
      </c>
      <c r="V161" t="s">
        <v>21</v>
      </c>
      <c r="X161" t="s">
        <v>1431</v>
      </c>
      <c r="Y161" t="s">
        <v>1362</v>
      </c>
      <c r="Z161" t="s">
        <v>420</v>
      </c>
      <c r="AA161" t="str">
        <f>SUBSTITUTE(SUBSTITUTE(SUBSTITUTE(SUBSTITUTE(SUBSTITUTE(SUBSTITUTE(SUBSTITUTE(SUBSTITUTE(SUBSTITUTE(SUBSTITUTE(SUBSTITUTE(SUBSTITUTE(SUBSTITUTE(LOWER(Table13[[#This Row],[Bedrijven]]),".",""),"-","")," bvba",""),"belgië",""),"belgium","")," nv","")," bv",""),"group",""),"groep","")," ", ""),"é","e"),"è","e"),"à","a")</f>
        <v>deliverect</v>
      </c>
      <c r="AE161" t="s">
        <v>1362</v>
      </c>
      <c r="AF161" s="3">
        <v>44965</v>
      </c>
      <c r="AH161" s="3">
        <v>44865</v>
      </c>
      <c r="AI161" s="3">
        <v>44965</v>
      </c>
      <c r="AJ161">
        <v>0</v>
      </c>
      <c r="AQ161" t="str">
        <f>_xlfn.XLOOKUP(Table13[[#This Row],[Voornaam]]&amp;Table13[[#This Row],[Achternaam]]&amp;Table13[[#This Row],[Basisnaam]],Table15[ContactenLookup],Table15[E-mail],"",0,1)</f>
        <v>ingrid.declercq@deliverect.com</v>
      </c>
      <c r="AR161" t="str">
        <f>_xlfn.XLOOKUP(Table13[[#This Row],[E-mailadres]],Table15[E-mail],Table15[E-mail],"",0)</f>
        <v/>
      </c>
      <c r="AS161" t="str">
        <f>_xlfn.XLOOKUP(Table13[[#This Row],[Telefoon]],Table15[Telefoonnummer],Table15[Naam],"",0)</f>
        <v/>
      </c>
      <c r="AT161" t="str">
        <f>IF(Table13[[#This Row],[Match on name + company]]&lt;&gt;"","Bizzy/Hanne",IF(Table13[[#This Row],[match on Email]]&lt;&gt;"","Bizzy/Hanne",""))</f>
        <v>Bizzy/Hanne</v>
      </c>
    </row>
    <row r="162" spans="1:46" ht="42.75" x14ac:dyDescent="0.45">
      <c r="A162">
        <v>65705270</v>
      </c>
      <c r="B162" t="s">
        <v>1491</v>
      </c>
      <c r="C162" t="s">
        <v>2062</v>
      </c>
      <c r="H162" s="4" t="s">
        <v>2068</v>
      </c>
      <c r="I162" t="s">
        <v>21</v>
      </c>
      <c r="N162" t="s">
        <v>19</v>
      </c>
      <c r="O162" t="s">
        <v>2069</v>
      </c>
      <c r="Q162" t="s">
        <v>2070</v>
      </c>
      <c r="V162" t="s">
        <v>21</v>
      </c>
      <c r="W162" t="s">
        <v>2071</v>
      </c>
      <c r="X162" t="s">
        <v>1431</v>
      </c>
      <c r="Y162" t="s">
        <v>1362</v>
      </c>
      <c r="Z162" t="s">
        <v>950</v>
      </c>
      <c r="AA162" t="str">
        <f>SUBSTITUTE(SUBSTITUTE(SUBSTITUTE(SUBSTITUTE(SUBSTITUTE(SUBSTITUTE(SUBSTITUTE(SUBSTITUTE(SUBSTITUTE(SUBSTITUTE(SUBSTITUTE(SUBSTITUTE(SUBSTITUTE(LOWER(Table13[[#This Row],[Bedrijven]]),".",""),"-","")," bvba",""),"belgië",""),"belgium","")," nv","")," bv",""),"group",""),"groep","")," ", ""),"é","e"),"è","e"),"à","a")</f>
        <v>nvshowpad</v>
      </c>
      <c r="AB162" t="s">
        <v>1390</v>
      </c>
      <c r="AC162" t="s">
        <v>2072</v>
      </c>
      <c r="AE162" t="s">
        <v>1362</v>
      </c>
      <c r="AF162" s="3">
        <v>45230</v>
      </c>
      <c r="AH162" s="3">
        <v>45229</v>
      </c>
      <c r="AI162" s="3">
        <v>45230</v>
      </c>
      <c r="AJ162">
        <v>0</v>
      </c>
      <c r="AQ162" t="str">
        <f>_xlfn.XLOOKUP(Table13[[#This Row],[Voornaam]]&amp;Table13[[#This Row],[Achternaam]]&amp;Table13[[#This Row],[Basisnaam]],Table15[ContactenLookup],Table15[E-mail],"",0,1)</f>
        <v/>
      </c>
      <c r="AR162" t="str">
        <f>_xlfn.XLOOKUP(Table13[[#This Row],[E-mailadres]],Table15[E-mail],Table15[E-mail],"",0)</f>
        <v/>
      </c>
      <c r="AS162" t="str">
        <f>_xlfn.XLOOKUP(Table13[[#This Row],[Telefoon]],Table15[Telefoonnummer],Table15[Naam],"",0)</f>
        <v/>
      </c>
      <c r="AT162" t="str">
        <f>IF(Table13[[#This Row],[Match on name + company]]&lt;&gt;"","Bizzy/Hanne",IF(Table13[[#This Row],[match on Email]]&lt;&gt;"","Bizzy/Hanne",""))</f>
        <v/>
      </c>
    </row>
    <row r="163" spans="1:46" x14ac:dyDescent="0.45">
      <c r="A163">
        <v>61934907</v>
      </c>
      <c r="B163" t="s">
        <v>2073</v>
      </c>
      <c r="C163" t="s">
        <v>2062</v>
      </c>
      <c r="I163" t="s">
        <v>21</v>
      </c>
      <c r="K163" t="s">
        <v>18</v>
      </c>
      <c r="M163" t="s">
        <v>1463</v>
      </c>
      <c r="N163" t="s">
        <v>19</v>
      </c>
      <c r="O163" t="s">
        <v>1205</v>
      </c>
      <c r="Q163" t="s">
        <v>2074</v>
      </c>
      <c r="V163" t="s">
        <v>21</v>
      </c>
      <c r="W163" t="s">
        <v>38</v>
      </c>
      <c r="X163" t="s">
        <v>1431</v>
      </c>
      <c r="Y163" t="s">
        <v>1362</v>
      </c>
      <c r="Z163" t="s">
        <v>1204</v>
      </c>
      <c r="AA163" t="str">
        <f>SUBSTITUTE(SUBSTITUTE(SUBSTITUTE(SUBSTITUTE(SUBSTITUTE(SUBSTITUTE(SUBSTITUTE(SUBSTITUTE(SUBSTITUTE(SUBSTITUTE(SUBSTITUTE(SUBSTITUTE(SUBSTITUTE(LOWER(Table13[[#This Row],[Bedrijven]]),".",""),"-","")," bvba",""),"belgië",""),"belgium","")," nv","")," bv",""),"group",""),"groep","")," ", ""),"é","e"),"è","e"),"à","a")</f>
        <v>uantwerpen</v>
      </c>
      <c r="AB163" t="s">
        <v>1390</v>
      </c>
      <c r="AC163" t="s">
        <v>2075</v>
      </c>
      <c r="AE163" t="s">
        <v>21</v>
      </c>
      <c r="AF163" s="3">
        <v>45036</v>
      </c>
      <c r="AH163" s="3">
        <v>45036</v>
      </c>
      <c r="AI163" s="3">
        <v>45036</v>
      </c>
      <c r="AJ163">
        <v>0</v>
      </c>
      <c r="AQ163" t="str">
        <f>_xlfn.XLOOKUP(Table13[[#This Row],[Voornaam]]&amp;Table13[[#This Row],[Achternaam]]&amp;Table13[[#This Row],[Basisnaam]],Table15[ContactenLookup],Table15[E-mail],"",0,1)</f>
        <v/>
      </c>
      <c r="AR163" t="str">
        <f>_xlfn.XLOOKUP(Table13[[#This Row],[E-mailadres]],Table15[E-mail],Table15[E-mail],"",0)</f>
        <v/>
      </c>
      <c r="AS163" t="str">
        <f>_xlfn.XLOOKUP(Table13[[#This Row],[Telefoon]],Table15[Telefoonnummer],Table15[Naam],"",0)</f>
        <v/>
      </c>
      <c r="AT163" t="str">
        <f>IF(Table13[[#This Row],[Match on name + company]]&lt;&gt;"","Bizzy/Hanne",IF(Table13[[#This Row],[match on Email]]&lt;&gt;"","Bizzy/Hanne",""))</f>
        <v/>
      </c>
    </row>
    <row r="164" spans="1:46" x14ac:dyDescent="0.45">
      <c r="A164">
        <v>56501635</v>
      </c>
      <c r="B164" t="s">
        <v>2076</v>
      </c>
      <c r="C164" t="s">
        <v>2062</v>
      </c>
      <c r="I164" t="s">
        <v>21</v>
      </c>
      <c r="K164" t="s">
        <v>18</v>
      </c>
      <c r="N164" t="s">
        <v>19</v>
      </c>
      <c r="O164" t="s">
        <v>2077</v>
      </c>
      <c r="P164" t="s">
        <v>2078</v>
      </c>
      <c r="V164" t="s">
        <v>21</v>
      </c>
      <c r="W164" t="s">
        <v>38</v>
      </c>
      <c r="X164" t="s">
        <v>1431</v>
      </c>
      <c r="Y164" t="s">
        <v>1362</v>
      </c>
      <c r="Z164" t="s">
        <v>413</v>
      </c>
      <c r="AA164" t="str">
        <f>SUBSTITUTE(SUBSTITUTE(SUBSTITUTE(SUBSTITUTE(SUBSTITUTE(SUBSTITUTE(SUBSTITUTE(SUBSTITUTE(SUBSTITUTE(SUBSTITUTE(SUBSTITUTE(SUBSTITUTE(SUBSTITUTE(LOWER(Table13[[#This Row],[Bedrijven]]),".",""),"-","")," bvba",""),"belgië",""),"belgium","")," nv","")," bv",""),"group",""),"groep","")," ", ""),"é","e"),"è","e"),"à","a")</f>
        <v>dewater</v>
      </c>
      <c r="AC164" t="s">
        <v>2079</v>
      </c>
      <c r="AE164" t="s">
        <v>1362</v>
      </c>
      <c r="AF164" s="3">
        <v>45105</v>
      </c>
      <c r="AH164" s="3">
        <v>44775</v>
      </c>
      <c r="AI164" s="3">
        <v>45105</v>
      </c>
      <c r="AJ164">
        <v>0</v>
      </c>
      <c r="AQ164" t="str">
        <f>_xlfn.XLOOKUP(Table13[[#This Row],[Voornaam]]&amp;Table13[[#This Row],[Achternaam]]&amp;Table13[[#This Row],[Basisnaam]],Table15[ContactenLookup],Table15[E-mail],"",0,1)</f>
        <v/>
      </c>
      <c r="AR164" t="str">
        <f>_xlfn.XLOOKUP(Table13[[#This Row],[E-mailadres]],Table15[E-mail],Table15[E-mail],"",0)</f>
        <v/>
      </c>
      <c r="AS164" t="str">
        <f>_xlfn.XLOOKUP(Table13[[#This Row],[Telefoon]],Table15[Telefoonnummer],Table15[Naam],"",0)</f>
        <v/>
      </c>
      <c r="AT164" t="str">
        <f>IF(Table13[[#This Row],[Match on name + company]]&lt;&gt;"","Bizzy/Hanne",IF(Table13[[#This Row],[match on Email]]&lt;&gt;"","Bizzy/Hanne",""))</f>
        <v/>
      </c>
    </row>
    <row r="165" spans="1:46" x14ac:dyDescent="0.45">
      <c r="A165">
        <v>55438871</v>
      </c>
      <c r="B165" t="s">
        <v>2080</v>
      </c>
      <c r="C165" t="s">
        <v>2081</v>
      </c>
      <c r="I165" t="s">
        <v>1362</v>
      </c>
      <c r="K165" t="s">
        <v>18</v>
      </c>
      <c r="N165" t="s">
        <v>19</v>
      </c>
      <c r="O165" t="s">
        <v>2082</v>
      </c>
      <c r="P165" t="s">
        <v>2083</v>
      </c>
      <c r="V165" t="s">
        <v>21</v>
      </c>
      <c r="Y165" t="s">
        <v>1362</v>
      </c>
      <c r="Z165" t="s">
        <v>596</v>
      </c>
      <c r="AA165" t="str">
        <f>SUBSTITUTE(SUBSTITUTE(SUBSTITUTE(SUBSTITUTE(SUBSTITUTE(SUBSTITUTE(SUBSTITUTE(SUBSTITUTE(SUBSTITUTE(SUBSTITUTE(SUBSTITUTE(SUBSTITUTE(SUBSTITUTE(LOWER(Table13[[#This Row],[Bedrijven]]),".",""),"-","")," bvba",""),"belgië",""),"belgium","")," nv","")," bv",""),"group",""),"groep","")," ", ""),"é","e"),"è","e"),"à","a")</f>
        <v>greystonerecruitement</v>
      </c>
      <c r="AC165" t="s">
        <v>2084</v>
      </c>
      <c r="AE165" t="s">
        <v>1362</v>
      </c>
      <c r="AF165" s="3">
        <v>44711</v>
      </c>
      <c r="AH165" s="3">
        <v>44711</v>
      </c>
      <c r="AI165" s="3">
        <v>44775</v>
      </c>
      <c r="AJ165">
        <v>0</v>
      </c>
      <c r="AQ165" t="str">
        <f>_xlfn.XLOOKUP(Table13[[#This Row],[Voornaam]]&amp;Table13[[#This Row],[Achternaam]]&amp;Table13[[#This Row],[Basisnaam]],Table15[ContactenLookup],Table15[E-mail],"",0,1)</f>
        <v/>
      </c>
      <c r="AR165" t="str">
        <f>_xlfn.XLOOKUP(Table13[[#This Row],[E-mailadres]],Table15[E-mail],Table15[E-mail],"",0)</f>
        <v/>
      </c>
      <c r="AS165" t="str">
        <f>_xlfn.XLOOKUP(Table13[[#This Row],[Telefoon]],Table15[Telefoonnummer],Table15[Naam],"",0)</f>
        <v/>
      </c>
      <c r="AT165" t="str">
        <f>IF(Table13[[#This Row],[Match on name + company]]&lt;&gt;"","Bizzy/Hanne",IF(Table13[[#This Row],[match on Email]]&lt;&gt;"","Bizzy/Hanne",""))</f>
        <v/>
      </c>
    </row>
    <row r="166" spans="1:46" ht="42.75" x14ac:dyDescent="0.45">
      <c r="A166">
        <v>62187063</v>
      </c>
      <c r="B166" t="s">
        <v>1710</v>
      </c>
      <c r="C166" t="s">
        <v>2085</v>
      </c>
      <c r="H166" s="4" t="s">
        <v>2086</v>
      </c>
      <c r="I166" t="s">
        <v>1362</v>
      </c>
      <c r="N166" t="s">
        <v>19</v>
      </c>
      <c r="O166" t="s">
        <v>908</v>
      </c>
      <c r="V166" t="s">
        <v>21</v>
      </c>
      <c r="X166" t="s">
        <v>1431</v>
      </c>
      <c r="Y166" t="s">
        <v>1362</v>
      </c>
      <c r="Z166" t="s">
        <v>904</v>
      </c>
      <c r="AA166" t="str">
        <f>SUBSTITUTE(SUBSTITUTE(SUBSTITUTE(SUBSTITUTE(SUBSTITUTE(SUBSTITUTE(SUBSTITUTE(SUBSTITUTE(SUBSTITUTE(SUBSTITUTE(SUBSTITUTE(SUBSTITUTE(SUBSTITUTE(LOWER(Table13[[#This Row],[Bedrijven]]),".",""),"-","")," bvba",""),"belgië",""),"belgium","")," nv","")," bv",""),"group",""),"groep","")," ", ""),"é","e"),"è","e"),"à","a")</f>
        <v>nvmourik</v>
      </c>
      <c r="AB166" t="s">
        <v>1390</v>
      </c>
      <c r="AC166" t="s">
        <v>2087</v>
      </c>
      <c r="AE166" t="s">
        <v>1362</v>
      </c>
      <c r="AF166" s="3">
        <v>45468</v>
      </c>
      <c r="AG166" s="3">
        <v>45070</v>
      </c>
      <c r="AH166" s="3">
        <v>45050</v>
      </c>
      <c r="AI166" s="3">
        <v>45468</v>
      </c>
      <c r="AJ166">
        <v>0</v>
      </c>
      <c r="AQ166" t="str">
        <f>_xlfn.XLOOKUP(Table13[[#This Row],[Voornaam]]&amp;Table13[[#This Row],[Achternaam]]&amp;Table13[[#This Row],[Basisnaam]],Table15[ContactenLookup],Table15[E-mail],"",0,1)</f>
        <v/>
      </c>
      <c r="AR166" t="str">
        <f>_xlfn.XLOOKUP(Table13[[#This Row],[E-mailadres]],Table15[E-mail],Table15[E-mail],"",0)</f>
        <v/>
      </c>
      <c r="AS166" t="str">
        <f>_xlfn.XLOOKUP(Table13[[#This Row],[Telefoon]],Table15[Telefoonnummer],Table15[Naam],"",0)</f>
        <v/>
      </c>
      <c r="AT166" t="str">
        <f>IF(Table13[[#This Row],[Match on name + company]]&lt;&gt;"","Bizzy/Hanne",IF(Table13[[#This Row],[match on Email]]&lt;&gt;"","Bizzy/Hanne",""))</f>
        <v/>
      </c>
    </row>
    <row r="167" spans="1:46" x14ac:dyDescent="0.45">
      <c r="A167">
        <v>56501627</v>
      </c>
      <c r="B167" t="s">
        <v>2088</v>
      </c>
      <c r="C167" t="s">
        <v>2089</v>
      </c>
      <c r="I167" t="s">
        <v>1362</v>
      </c>
      <c r="K167" t="s">
        <v>18</v>
      </c>
      <c r="N167" t="s">
        <v>19</v>
      </c>
      <c r="O167" t="s">
        <v>2090</v>
      </c>
      <c r="P167" t="s">
        <v>2091</v>
      </c>
      <c r="V167" t="s">
        <v>21</v>
      </c>
      <c r="Y167" t="s">
        <v>1362</v>
      </c>
      <c r="Z167" t="s">
        <v>1254</v>
      </c>
      <c r="AA167" t="str">
        <f>SUBSTITUTE(SUBSTITUTE(SUBSTITUTE(SUBSTITUTE(SUBSTITUTE(SUBSTITUTE(SUBSTITUTE(SUBSTITUTE(SUBSTITUTE(SUBSTITUTE(SUBSTITUTE(SUBSTITUTE(SUBSTITUTE(LOWER(Table13[[#This Row],[Bedrijven]]),".",""),"-","")," bvba",""),"belgië",""),"belgium","")," nv","")," bv",""),"group",""),"groep","")," ", ""),"é","e"),"è","e"),"à","a")</f>
        <v>vandeputteinternational</v>
      </c>
      <c r="AC167" t="s">
        <v>2092</v>
      </c>
      <c r="AE167" t="s">
        <v>1362</v>
      </c>
      <c r="AF167" s="3">
        <v>44775</v>
      </c>
      <c r="AH167" s="3">
        <v>44775</v>
      </c>
      <c r="AI167" s="3">
        <v>44775</v>
      </c>
      <c r="AJ167">
        <v>0</v>
      </c>
      <c r="AQ167" t="str">
        <f>_xlfn.XLOOKUP(Table13[[#This Row],[Voornaam]]&amp;Table13[[#This Row],[Achternaam]]&amp;Table13[[#This Row],[Basisnaam]],Table15[ContactenLookup],Table15[E-mail],"",0,1)</f>
        <v/>
      </c>
      <c r="AR167" t="str">
        <f>_xlfn.XLOOKUP(Table13[[#This Row],[E-mailadres]],Table15[E-mail],Table15[E-mail],"",0)</f>
        <v/>
      </c>
      <c r="AS167" t="str">
        <f>_xlfn.XLOOKUP(Table13[[#This Row],[Telefoon]],Table15[Telefoonnummer],Table15[Naam],"",0)</f>
        <v/>
      </c>
      <c r="AT167" t="str">
        <f>IF(Table13[[#This Row],[Match on name + company]]&lt;&gt;"","Bizzy/Hanne",IF(Table13[[#This Row],[match on Email]]&lt;&gt;"","Bizzy/Hanne",""))</f>
        <v/>
      </c>
    </row>
    <row r="168" spans="1:46" ht="42.75" x14ac:dyDescent="0.45">
      <c r="A168">
        <v>62079247</v>
      </c>
      <c r="B168" t="s">
        <v>2093</v>
      </c>
      <c r="C168" t="s">
        <v>2089</v>
      </c>
      <c r="H168" s="4" t="s">
        <v>2094</v>
      </c>
      <c r="I168" t="s">
        <v>1362</v>
      </c>
      <c r="N168" t="s">
        <v>19</v>
      </c>
      <c r="O168" t="s">
        <v>864</v>
      </c>
      <c r="Q168" t="s">
        <v>866</v>
      </c>
      <c r="V168" t="s">
        <v>21</v>
      </c>
      <c r="Y168" t="s">
        <v>1362</v>
      </c>
      <c r="Z168" t="s">
        <v>858</v>
      </c>
      <c r="AA168" t="str">
        <f>SUBSTITUTE(SUBSTITUTE(SUBSTITUTE(SUBSTITUTE(SUBSTITUTE(SUBSTITUTE(SUBSTITUTE(SUBSTITUTE(SUBSTITUTE(SUBSTITUTE(SUBSTITUTE(SUBSTITUTE(SUBSTITUTE(LOWER(Table13[[#This Row],[Bedrijven]]),".",""),"-","")," bvba",""),"belgië",""),"belgium","")," nv","")," bv",""),"group",""),"groep","")," ", ""),"é","e"),"è","e"),"à","a")</f>
        <v>nveuropeantechnosteel</v>
      </c>
      <c r="AC168" t="s">
        <v>2095</v>
      </c>
      <c r="AE168" t="s">
        <v>21</v>
      </c>
      <c r="AF168" s="3">
        <v>45047</v>
      </c>
      <c r="AH168" s="3">
        <v>45047</v>
      </c>
      <c r="AI168" s="3">
        <v>45047</v>
      </c>
      <c r="AJ168">
        <v>0</v>
      </c>
      <c r="AQ168" t="str">
        <f>_xlfn.XLOOKUP(Table13[[#This Row],[Voornaam]]&amp;Table13[[#This Row],[Achternaam]]&amp;Table13[[#This Row],[Basisnaam]],Table15[ContactenLookup],Table15[E-mail],"",0,1)</f>
        <v/>
      </c>
      <c r="AR168" t="str">
        <f>_xlfn.XLOOKUP(Table13[[#This Row],[E-mailadres]],Table15[E-mail],Table15[E-mail],"",0)</f>
        <v/>
      </c>
      <c r="AS168" t="str">
        <f>_xlfn.XLOOKUP(Table13[[#This Row],[Telefoon]],Table15[Telefoonnummer],Table15[Naam],"",0)</f>
        <v/>
      </c>
      <c r="AT168" t="str">
        <f>IF(Table13[[#This Row],[Match on name + company]]&lt;&gt;"","Bizzy/Hanne",IF(Table13[[#This Row],[match on Email]]&lt;&gt;"","Bizzy/Hanne",""))</f>
        <v/>
      </c>
    </row>
    <row r="169" spans="1:46" ht="42.75" x14ac:dyDescent="0.45">
      <c r="A169">
        <v>56501558</v>
      </c>
      <c r="B169" t="s">
        <v>2096</v>
      </c>
      <c r="C169" t="s">
        <v>2097</v>
      </c>
      <c r="H169" s="4" t="s">
        <v>1537</v>
      </c>
      <c r="I169" t="s">
        <v>1362</v>
      </c>
      <c r="K169" t="s">
        <v>18</v>
      </c>
      <c r="N169" t="s">
        <v>19</v>
      </c>
      <c r="O169" t="s">
        <v>2098</v>
      </c>
      <c r="P169" t="s">
        <v>2099</v>
      </c>
      <c r="V169" t="s">
        <v>21</v>
      </c>
      <c r="Y169" t="s">
        <v>1362</v>
      </c>
      <c r="Z169" t="s">
        <v>1044</v>
      </c>
      <c r="AA169" t="str">
        <f>SUBSTITUTE(SUBSTITUTE(SUBSTITUTE(SUBSTITUTE(SUBSTITUTE(SUBSTITUTE(SUBSTITUTE(SUBSTITUTE(SUBSTITUTE(SUBSTITUTE(SUBSTITUTE(SUBSTITUTE(SUBSTITUTE(LOWER(Table13[[#This Row],[Bedrijven]]),".",""),"-","")," bvba",""),"belgië",""),"belgium","")," nv","")," bv",""),"group",""),"groep","")," ", ""),"é","e"),"è","e"),"à","a")</f>
        <v>poolstok</v>
      </c>
      <c r="AC169" t="s">
        <v>14</v>
      </c>
      <c r="AE169" t="s">
        <v>1362</v>
      </c>
      <c r="AF169" s="3">
        <v>44775</v>
      </c>
      <c r="AH169" s="3">
        <v>44775</v>
      </c>
      <c r="AI169" s="3">
        <v>44775</v>
      </c>
      <c r="AJ169">
        <v>0</v>
      </c>
      <c r="AQ169" t="str">
        <f>_xlfn.XLOOKUP(Table13[[#This Row],[Voornaam]]&amp;Table13[[#This Row],[Achternaam]]&amp;Table13[[#This Row],[Basisnaam]],Table15[ContactenLookup],Table15[E-mail],"",0,1)</f>
        <v/>
      </c>
      <c r="AR169" t="str">
        <f>_xlfn.XLOOKUP(Table13[[#This Row],[E-mailadres]],Table15[E-mail],Table15[E-mail],"",0)</f>
        <v/>
      </c>
      <c r="AS169" t="str">
        <f>_xlfn.XLOOKUP(Table13[[#This Row],[Telefoon]],Table15[Telefoonnummer],Table15[Naam],"",0)</f>
        <v/>
      </c>
      <c r="AT169" t="str">
        <f>IF(Table13[[#This Row],[Match on name + company]]&lt;&gt;"","Bizzy/Hanne",IF(Table13[[#This Row],[match on Email]]&lt;&gt;"","Bizzy/Hanne",""))</f>
        <v/>
      </c>
    </row>
    <row r="170" spans="1:46" x14ac:dyDescent="0.45">
      <c r="A170">
        <v>55438612</v>
      </c>
      <c r="B170" t="s">
        <v>2061</v>
      </c>
      <c r="C170" t="s">
        <v>2100</v>
      </c>
      <c r="I170" t="s">
        <v>1362</v>
      </c>
      <c r="K170" t="s">
        <v>18</v>
      </c>
      <c r="N170" t="s">
        <v>19</v>
      </c>
      <c r="P170" t="s">
        <v>2101</v>
      </c>
      <c r="V170" t="s">
        <v>21</v>
      </c>
      <c r="Y170" t="s">
        <v>1362</v>
      </c>
      <c r="AA170" t="str">
        <f>SUBSTITUTE(SUBSTITUTE(SUBSTITUTE(SUBSTITUTE(SUBSTITUTE(SUBSTITUTE(SUBSTITUTE(SUBSTITUTE(SUBSTITUTE(SUBSTITUTE(SUBSTITUTE(SUBSTITUTE(SUBSTITUTE(LOWER(Table13[[#This Row],[Bedrijven]]),".",""),"-","")," bvba",""),"belgië",""),"belgium","")," nv","")," bv",""),"group",""),"groep","")," ", ""),"é","e"),"è","e"),"à","a")</f>
        <v/>
      </c>
      <c r="AF170" s="3">
        <v>44887</v>
      </c>
      <c r="AH170" s="3">
        <v>44711</v>
      </c>
      <c r="AI170" s="3">
        <v>44775</v>
      </c>
      <c r="AJ170">
        <v>0</v>
      </c>
      <c r="AQ170" t="str">
        <f>_xlfn.XLOOKUP(Table13[[#This Row],[Voornaam]]&amp;Table13[[#This Row],[Achternaam]]&amp;Table13[[#This Row],[Basisnaam]],Table15[ContactenLookup],Table15[E-mail],"",0,1)</f>
        <v/>
      </c>
      <c r="AR170" t="str">
        <f>_xlfn.XLOOKUP(Table13[[#This Row],[E-mailadres]],Table15[E-mail],Table15[E-mail],"",0)</f>
        <v/>
      </c>
      <c r="AS170" t="str">
        <f>_xlfn.XLOOKUP(Table13[[#This Row],[Telefoon]],Table15[Telefoonnummer],Table15[Naam],"",0)</f>
        <v/>
      </c>
      <c r="AT170" t="str">
        <f>IF(Table13[[#This Row],[Match on name + company]]&lt;&gt;"","Bizzy/Hanne",IF(Table13[[#This Row],[match on Email]]&lt;&gt;"","Bizzy/Hanne",""))</f>
        <v/>
      </c>
    </row>
    <row r="171" spans="1:46" ht="42.75" x14ac:dyDescent="0.45">
      <c r="A171">
        <v>55438909</v>
      </c>
      <c r="B171" t="s">
        <v>1978</v>
      </c>
      <c r="C171" t="s">
        <v>2102</v>
      </c>
      <c r="H171" s="4" t="s">
        <v>1508</v>
      </c>
      <c r="I171" t="s">
        <v>1362</v>
      </c>
      <c r="K171" t="s">
        <v>18</v>
      </c>
      <c r="N171" t="s">
        <v>19</v>
      </c>
      <c r="O171" t="s">
        <v>2103</v>
      </c>
      <c r="P171" t="s">
        <v>2104</v>
      </c>
      <c r="V171" t="s">
        <v>21</v>
      </c>
      <c r="Y171" t="s">
        <v>1362</v>
      </c>
      <c r="Z171" t="s">
        <v>630</v>
      </c>
      <c r="AA171" t="str">
        <f>SUBSTITUTE(SUBSTITUTE(SUBSTITUTE(SUBSTITUTE(SUBSTITUTE(SUBSTITUTE(SUBSTITUTE(SUBSTITUTE(SUBSTITUTE(SUBSTITUTE(SUBSTITUTE(SUBSTITUTE(SUBSTITUTE(LOWER(Table13[[#This Row],[Bedrijven]]),".",""),"-","")," bvba",""),"belgië",""),"belgium","")," nv","")," bv",""),"group",""),"groep","")," ", ""),"é","e"),"è","e"),"à","a")</f>
        <v>hrrail</v>
      </c>
      <c r="AC171" t="s">
        <v>2105</v>
      </c>
      <c r="AE171" t="s">
        <v>1362</v>
      </c>
      <c r="AF171" s="3">
        <v>44711</v>
      </c>
      <c r="AH171" s="3">
        <v>44711</v>
      </c>
      <c r="AI171" s="3">
        <v>44775</v>
      </c>
      <c r="AJ171">
        <v>0</v>
      </c>
      <c r="AQ171" t="str">
        <f>_xlfn.XLOOKUP(Table13[[#This Row],[Voornaam]]&amp;Table13[[#This Row],[Achternaam]]&amp;Table13[[#This Row],[Basisnaam]],Table15[ContactenLookup],Table15[E-mail],"",0,1)</f>
        <v/>
      </c>
      <c r="AR171" t="str">
        <f>_xlfn.XLOOKUP(Table13[[#This Row],[E-mailadres]],Table15[E-mail],Table15[E-mail],"",0)</f>
        <v/>
      </c>
      <c r="AS171" t="str">
        <f>_xlfn.XLOOKUP(Table13[[#This Row],[Telefoon]],Table15[Telefoonnummer],Table15[Naam],"",0)</f>
        <v/>
      </c>
      <c r="AT171" t="str">
        <f>IF(Table13[[#This Row],[Match on name + company]]&lt;&gt;"","Bizzy/Hanne",IF(Table13[[#This Row],[match on Email]]&lt;&gt;"","Bizzy/Hanne",""))</f>
        <v/>
      </c>
    </row>
    <row r="172" spans="1:46" x14ac:dyDescent="0.45">
      <c r="A172">
        <v>55438665</v>
      </c>
      <c r="B172" t="s">
        <v>2106</v>
      </c>
      <c r="C172" t="s">
        <v>2107</v>
      </c>
      <c r="I172" t="s">
        <v>1362</v>
      </c>
      <c r="K172" t="s">
        <v>18</v>
      </c>
      <c r="N172" t="s">
        <v>19</v>
      </c>
      <c r="O172" t="s">
        <v>2108</v>
      </c>
      <c r="P172" t="s">
        <v>2109</v>
      </c>
      <c r="V172" t="s">
        <v>21</v>
      </c>
      <c r="Y172" t="s">
        <v>1362</v>
      </c>
      <c r="Z172" t="s">
        <v>131</v>
      </c>
      <c r="AA172" t="str">
        <f>SUBSTITUTE(SUBSTITUTE(SUBSTITUTE(SUBSTITUTE(SUBSTITUTE(SUBSTITUTE(SUBSTITUTE(SUBSTITUTE(SUBSTITUTE(SUBSTITUTE(SUBSTITUTE(SUBSTITUTE(SUBSTITUTE(LOWER(Table13[[#This Row],[Bedrijven]]),".",""),"-","")," bvba",""),"belgië",""),"belgium","")," nv","")," bv",""),"group",""),"groep","")," ", ""),"é","e"),"è","e"),"à","a")</f>
        <v>astrasweets</v>
      </c>
      <c r="AC172" t="s">
        <v>2110</v>
      </c>
      <c r="AE172" t="s">
        <v>1362</v>
      </c>
      <c r="AF172" s="3">
        <v>44711</v>
      </c>
      <c r="AH172" s="3">
        <v>44711</v>
      </c>
      <c r="AI172" s="3">
        <v>44711</v>
      </c>
      <c r="AJ172">
        <v>0</v>
      </c>
      <c r="AQ172" t="str">
        <f>_xlfn.XLOOKUP(Table13[[#This Row],[Voornaam]]&amp;Table13[[#This Row],[Achternaam]]&amp;Table13[[#This Row],[Basisnaam]],Table15[ContactenLookup],Table15[E-mail],"",0,1)</f>
        <v/>
      </c>
      <c r="AR172" t="str">
        <f>_xlfn.XLOOKUP(Table13[[#This Row],[E-mailadres]],Table15[E-mail],Table15[E-mail],"",0)</f>
        <v/>
      </c>
      <c r="AS172" t="str">
        <f>_xlfn.XLOOKUP(Table13[[#This Row],[Telefoon]],Table15[Telefoonnummer],Table15[Naam],"",0)</f>
        <v/>
      </c>
      <c r="AT172" t="str">
        <f>IF(Table13[[#This Row],[Match on name + company]]&lt;&gt;"","Bizzy/Hanne",IF(Table13[[#This Row],[match on Email]]&lt;&gt;"","Bizzy/Hanne",""))</f>
        <v/>
      </c>
    </row>
    <row r="173" spans="1:46" x14ac:dyDescent="0.45">
      <c r="A173">
        <v>56501641</v>
      </c>
      <c r="B173" t="s">
        <v>1448</v>
      </c>
      <c r="C173" t="s">
        <v>2111</v>
      </c>
      <c r="I173" t="s">
        <v>1362</v>
      </c>
      <c r="K173" t="s">
        <v>18</v>
      </c>
      <c r="N173" t="s">
        <v>19</v>
      </c>
      <c r="O173" t="s">
        <v>2112</v>
      </c>
      <c r="P173" t="s">
        <v>2113</v>
      </c>
      <c r="V173" t="s">
        <v>21</v>
      </c>
      <c r="Y173" t="s">
        <v>1362</v>
      </c>
      <c r="Z173" t="s">
        <v>1316</v>
      </c>
      <c r="AA173" t="str">
        <f>SUBSTITUTE(SUBSTITUTE(SUBSTITUTE(SUBSTITUTE(SUBSTITUTE(SUBSTITUTE(SUBSTITUTE(SUBSTITUTE(SUBSTITUTE(SUBSTITUTE(SUBSTITUTE(SUBSTITUTE(SUBSTITUTE(LOWER(Table13[[#This Row],[Bedrijven]]),".",""),"-","")," bvba",""),"belgië",""),"belgium","")," nv","")," bv",""),"group",""),"groep","")," ", ""),"é","e"),"è","e"),"à","a")</f>
        <v>zeeman</v>
      </c>
      <c r="AC173" t="s">
        <v>1411</v>
      </c>
      <c r="AE173" t="s">
        <v>1362</v>
      </c>
      <c r="AF173" s="3">
        <v>44775</v>
      </c>
      <c r="AH173" s="3">
        <v>44775</v>
      </c>
      <c r="AI173" s="3">
        <v>44775</v>
      </c>
      <c r="AJ173">
        <v>0</v>
      </c>
      <c r="AQ173" t="str">
        <f>_xlfn.XLOOKUP(Table13[[#This Row],[Voornaam]]&amp;Table13[[#This Row],[Achternaam]]&amp;Table13[[#This Row],[Basisnaam]],Table15[ContactenLookup],Table15[E-mail],"",0,1)</f>
        <v/>
      </c>
      <c r="AR173" t="str">
        <f>_xlfn.XLOOKUP(Table13[[#This Row],[E-mailadres]],Table15[E-mail],Table15[E-mail],"",0)</f>
        <v/>
      </c>
      <c r="AS173" t="str">
        <f>_xlfn.XLOOKUP(Table13[[#This Row],[Telefoon]],Table15[Telefoonnummer],Table15[Naam],"",0)</f>
        <v/>
      </c>
      <c r="AT173" t="str">
        <f>IF(Table13[[#This Row],[Match on name + company]]&lt;&gt;"","Bizzy/Hanne",IF(Table13[[#This Row],[match on Email]]&lt;&gt;"","Bizzy/Hanne",""))</f>
        <v/>
      </c>
    </row>
    <row r="174" spans="1:46" x14ac:dyDescent="0.45">
      <c r="A174">
        <v>55438815</v>
      </c>
      <c r="B174" t="s">
        <v>2114</v>
      </c>
      <c r="C174" t="s">
        <v>2115</v>
      </c>
      <c r="I174" t="s">
        <v>1362</v>
      </c>
      <c r="K174" t="s">
        <v>18</v>
      </c>
      <c r="N174" t="s">
        <v>19</v>
      </c>
      <c r="O174" t="s">
        <v>2116</v>
      </c>
      <c r="V174" t="s">
        <v>21</v>
      </c>
      <c r="Y174" t="s">
        <v>1362</v>
      </c>
      <c r="Z174" t="s">
        <v>525</v>
      </c>
      <c r="AA174" t="str">
        <f>SUBSTITUTE(SUBSTITUTE(SUBSTITUTE(SUBSTITUTE(SUBSTITUTE(SUBSTITUTE(SUBSTITUTE(SUBSTITUTE(SUBSTITUTE(SUBSTITUTE(SUBSTITUTE(SUBSTITUTE(SUBSTITUTE(LOWER(Table13[[#This Row],[Bedrijven]]),".",""),"-","")," bvba",""),"belgië",""),"belgium","")," nv","")," bv",""),"group",""),"groep","")," ", ""),"é","e"),"è","e"),"à","a")</f>
        <v>gemeentebrasschaat</v>
      </c>
      <c r="AC174" t="s">
        <v>2117</v>
      </c>
      <c r="AE174" t="s">
        <v>1362</v>
      </c>
      <c r="AF174" s="3">
        <v>44711</v>
      </c>
      <c r="AH174" s="3">
        <v>44711</v>
      </c>
      <c r="AI174" s="3">
        <v>44711</v>
      </c>
      <c r="AJ174">
        <v>0</v>
      </c>
      <c r="AQ174" t="str">
        <f>_xlfn.XLOOKUP(Table13[[#This Row],[Voornaam]]&amp;Table13[[#This Row],[Achternaam]]&amp;Table13[[#This Row],[Basisnaam]],Table15[ContactenLookup],Table15[E-mail],"",0,1)</f>
        <v/>
      </c>
      <c r="AR174" t="str">
        <f>_xlfn.XLOOKUP(Table13[[#This Row],[E-mailadres]],Table15[E-mail],Table15[E-mail],"",0)</f>
        <v/>
      </c>
      <c r="AS174" t="str">
        <f>_xlfn.XLOOKUP(Table13[[#This Row],[Telefoon]],Table15[Telefoonnummer],Table15[Naam],"",0)</f>
        <v/>
      </c>
      <c r="AT174" t="str">
        <f>IF(Table13[[#This Row],[Match on name + company]]&lt;&gt;"","Bizzy/Hanne",IF(Table13[[#This Row],[match on Email]]&lt;&gt;"","Bizzy/Hanne",""))</f>
        <v/>
      </c>
    </row>
    <row r="175" spans="1:46" ht="42.75" x14ac:dyDescent="0.45">
      <c r="A175">
        <v>70743316</v>
      </c>
      <c r="B175" t="s">
        <v>2118</v>
      </c>
      <c r="C175" t="s">
        <v>2119</v>
      </c>
      <c r="H175" s="4" t="s">
        <v>2120</v>
      </c>
      <c r="I175" t="s">
        <v>1362</v>
      </c>
      <c r="K175" t="s">
        <v>18</v>
      </c>
      <c r="N175" t="s">
        <v>19</v>
      </c>
      <c r="O175" t="s">
        <v>211</v>
      </c>
      <c r="P175" t="s">
        <v>2121</v>
      </c>
      <c r="V175" t="s">
        <v>21</v>
      </c>
      <c r="Y175" t="s">
        <v>1362</v>
      </c>
      <c r="Z175" t="s">
        <v>205</v>
      </c>
      <c r="AA175" t="str">
        <f>SUBSTITUTE(SUBSTITUTE(SUBSTITUTE(SUBSTITUTE(SUBSTITUTE(SUBSTITUTE(SUBSTITUTE(SUBSTITUTE(SUBSTITUTE(SUBSTITUTE(SUBSTITUTE(SUBSTITUTE(SUBSTITUTE(LOWER(Table13[[#This Row],[Bedrijven]]),".",""),"-","")," bvba",""),"belgië",""),"belgium","")," nv","")," bv",""),"group",""),"groep","")," ", ""),"é","e"),"è","e"),"à","a")</f>
        <v>bvalphaheating(warmwonen)</v>
      </c>
      <c r="AC175" t="s">
        <v>2122</v>
      </c>
      <c r="AE175" t="s">
        <v>21</v>
      </c>
      <c r="AF175" s="3">
        <v>45539</v>
      </c>
      <c r="AH175" s="3">
        <v>45539</v>
      </c>
      <c r="AI175" s="3">
        <v>45539</v>
      </c>
      <c r="AJ175">
        <v>0</v>
      </c>
      <c r="AQ175" t="str">
        <f>_xlfn.XLOOKUP(Table13[[#This Row],[Voornaam]]&amp;Table13[[#This Row],[Achternaam]]&amp;Table13[[#This Row],[Basisnaam]],Table15[ContactenLookup],Table15[E-mail],"",0,1)</f>
        <v/>
      </c>
      <c r="AR175" t="str">
        <f>_xlfn.XLOOKUP(Table13[[#This Row],[E-mailadres]],Table15[E-mail],Table15[E-mail],"",0)</f>
        <v/>
      </c>
      <c r="AS175" t="str">
        <f>_xlfn.XLOOKUP(Table13[[#This Row],[Telefoon]],Table15[Telefoonnummer],Table15[Naam],"",0)</f>
        <v/>
      </c>
      <c r="AT175" t="str">
        <f>IF(Table13[[#This Row],[Match on name + company]]&lt;&gt;"","Bizzy/Hanne",IF(Table13[[#This Row],[match on Email]]&lt;&gt;"","Bizzy/Hanne",""))</f>
        <v/>
      </c>
    </row>
    <row r="176" spans="1:46" ht="42.75" x14ac:dyDescent="0.45">
      <c r="A176">
        <v>67209156</v>
      </c>
      <c r="B176" t="s">
        <v>2123</v>
      </c>
      <c r="C176" t="s">
        <v>2124</v>
      </c>
      <c r="H176" s="4" t="s">
        <v>1660</v>
      </c>
      <c r="I176" t="s">
        <v>1362</v>
      </c>
      <c r="K176" t="s">
        <v>18</v>
      </c>
      <c r="M176" t="s">
        <v>1428</v>
      </c>
      <c r="N176" t="s">
        <v>19</v>
      </c>
      <c r="O176" t="s">
        <v>2125</v>
      </c>
      <c r="Q176" t="s">
        <v>2126</v>
      </c>
      <c r="V176" t="s">
        <v>21</v>
      </c>
      <c r="X176" t="s">
        <v>1431</v>
      </c>
      <c r="Y176" t="s">
        <v>1362</v>
      </c>
      <c r="Z176" t="s">
        <v>270</v>
      </c>
      <c r="AA176" t="str">
        <f>SUBSTITUTE(SUBSTITUTE(SUBSTITUTE(SUBSTITUTE(SUBSTITUTE(SUBSTITUTE(SUBSTITUTE(SUBSTITUTE(SUBSTITUTE(SUBSTITUTE(SUBSTITUTE(SUBSTITUTE(SUBSTITUTE(LOWER(Table13[[#This Row],[Bedrijven]]),".",""),"-","")," bvba",""),"belgië",""),"belgium","")," nv","")," bv",""),"group",""),"groep","")," ", ""),"é","e"),"è","e"),"à","a")</f>
        <v>bvstandicantwerpen</v>
      </c>
      <c r="AB176" t="s">
        <v>1390</v>
      </c>
      <c r="AC176" t="s">
        <v>1813</v>
      </c>
      <c r="AE176" t="s">
        <v>1362</v>
      </c>
      <c r="AF176" s="3">
        <v>45321</v>
      </c>
      <c r="AH176" s="3">
        <v>45321</v>
      </c>
      <c r="AI176" s="3">
        <v>45321</v>
      </c>
      <c r="AJ176">
        <v>0</v>
      </c>
      <c r="AQ176" t="str">
        <f>_xlfn.XLOOKUP(Table13[[#This Row],[Voornaam]]&amp;Table13[[#This Row],[Achternaam]]&amp;Table13[[#This Row],[Basisnaam]],Table15[ContactenLookup],Table15[E-mail],"",0,1)</f>
        <v/>
      </c>
      <c r="AR176" t="str">
        <f>_xlfn.XLOOKUP(Table13[[#This Row],[E-mailadres]],Table15[E-mail],Table15[E-mail],"",0)</f>
        <v/>
      </c>
      <c r="AS176" t="str">
        <f>_xlfn.XLOOKUP(Table13[[#This Row],[Telefoon]],Table15[Telefoonnummer],Table15[Naam],"",0)</f>
        <v/>
      </c>
      <c r="AT176" t="str">
        <f>IF(Table13[[#This Row],[Match on name + company]]&lt;&gt;"","Bizzy/Hanne",IF(Table13[[#This Row],[match on Email]]&lt;&gt;"","Bizzy/Hanne",""))</f>
        <v/>
      </c>
    </row>
    <row r="177" spans="1:46" x14ac:dyDescent="0.45">
      <c r="A177">
        <v>55438788</v>
      </c>
      <c r="B177" t="s">
        <v>2127</v>
      </c>
      <c r="C177" t="s">
        <v>2128</v>
      </c>
      <c r="I177" t="s">
        <v>1362</v>
      </c>
      <c r="K177" t="s">
        <v>18</v>
      </c>
      <c r="N177" t="s">
        <v>19</v>
      </c>
      <c r="O177" t="s">
        <v>2129</v>
      </c>
      <c r="P177" t="s">
        <v>2130</v>
      </c>
      <c r="V177" t="s">
        <v>21</v>
      </c>
      <c r="Y177" t="s">
        <v>1362</v>
      </c>
      <c r="Z177" t="s">
        <v>510</v>
      </c>
      <c r="AA177" t="str">
        <f>SUBSTITUTE(SUBSTITUTE(SUBSTITUTE(SUBSTITUTE(SUBSTITUTE(SUBSTITUTE(SUBSTITUTE(SUBSTITUTE(SUBSTITUTE(SUBSTITUTE(SUBSTITUTE(SUBSTITUTE(SUBSTITUTE(LOWER(Table13[[#This Row],[Bedrijven]]),".",""),"-","")," bvba",""),"belgië",""),"belgium","")," nv","")," bv",""),"group",""),"groep","")," ", ""),"é","e"),"è","e"),"à","a")</f>
        <v>freshconnection</v>
      </c>
      <c r="AC177" t="s">
        <v>1453</v>
      </c>
      <c r="AE177" t="s">
        <v>1362</v>
      </c>
      <c r="AF177" s="3">
        <v>44711</v>
      </c>
      <c r="AH177" s="3">
        <v>44711</v>
      </c>
      <c r="AI177" s="3">
        <v>44775</v>
      </c>
      <c r="AJ177">
        <v>0</v>
      </c>
      <c r="AQ177" t="str">
        <f>_xlfn.XLOOKUP(Table13[[#This Row],[Voornaam]]&amp;Table13[[#This Row],[Achternaam]]&amp;Table13[[#This Row],[Basisnaam]],Table15[ContactenLookup],Table15[E-mail],"",0,1)</f>
        <v/>
      </c>
      <c r="AR177" t="str">
        <f>_xlfn.XLOOKUP(Table13[[#This Row],[E-mailadres]],Table15[E-mail],Table15[E-mail],"",0)</f>
        <v/>
      </c>
      <c r="AS177" t="str">
        <f>_xlfn.XLOOKUP(Table13[[#This Row],[Telefoon]],Table15[Telefoonnummer],Table15[Naam],"",0)</f>
        <v/>
      </c>
      <c r="AT177" t="str">
        <f>IF(Table13[[#This Row],[Match on name + company]]&lt;&gt;"","Bizzy/Hanne",IF(Table13[[#This Row],[match on Email]]&lt;&gt;"","Bizzy/Hanne",""))</f>
        <v/>
      </c>
    </row>
    <row r="178" spans="1:46" x14ac:dyDescent="0.45">
      <c r="A178">
        <v>60840126</v>
      </c>
      <c r="B178" t="s">
        <v>1750</v>
      </c>
      <c r="C178" t="s">
        <v>2131</v>
      </c>
      <c r="I178" t="s">
        <v>1362</v>
      </c>
      <c r="K178" t="s">
        <v>18</v>
      </c>
      <c r="N178" t="s">
        <v>19</v>
      </c>
      <c r="V178" t="s">
        <v>21</v>
      </c>
      <c r="Y178" t="s">
        <v>1362</v>
      </c>
      <c r="Z178" t="s">
        <v>1315</v>
      </c>
      <c r="AA178" t="str">
        <f>SUBSTITUTE(SUBSTITUTE(SUBSTITUTE(SUBSTITUTE(SUBSTITUTE(SUBSTITUTE(SUBSTITUTE(SUBSTITUTE(SUBSTITUTE(SUBSTITUTE(SUBSTITUTE(SUBSTITUTE(SUBSTITUTE(LOWER(Table13[[#This Row],[Bedrijven]]),".",""),"-","")," bvba",""),"belgië",""),"belgium","")," nv","")," bv",""),"group",""),"groep","")," ", ""),"é","e"),"è","e"),"à","a")</f>
        <v>zeelandia</v>
      </c>
      <c r="AE178" t="s">
        <v>1362</v>
      </c>
      <c r="AF178" s="3">
        <v>44989</v>
      </c>
      <c r="AH178" s="3">
        <v>44989</v>
      </c>
      <c r="AI178" s="3">
        <v>44989</v>
      </c>
      <c r="AJ178">
        <v>0</v>
      </c>
      <c r="AQ178" t="str">
        <f>_xlfn.XLOOKUP(Table13[[#This Row],[Voornaam]]&amp;Table13[[#This Row],[Achternaam]]&amp;Table13[[#This Row],[Basisnaam]],Table15[ContactenLookup],Table15[E-mail],"",0,1)</f>
        <v/>
      </c>
      <c r="AR178" t="str">
        <f>_xlfn.XLOOKUP(Table13[[#This Row],[E-mailadres]],Table15[E-mail],Table15[E-mail],"",0)</f>
        <v/>
      </c>
      <c r="AS178" t="str">
        <f>_xlfn.XLOOKUP(Table13[[#This Row],[Telefoon]],Table15[Telefoonnummer],Table15[Naam],"",0)</f>
        <v/>
      </c>
      <c r="AT178" t="str">
        <f>IF(Table13[[#This Row],[Match on name + company]]&lt;&gt;"","Bizzy/Hanne",IF(Table13[[#This Row],[match on Email]]&lt;&gt;"","Bizzy/Hanne",""))</f>
        <v/>
      </c>
    </row>
    <row r="179" spans="1:46" x14ac:dyDescent="0.45">
      <c r="A179">
        <v>59116645</v>
      </c>
      <c r="B179" t="s">
        <v>2132</v>
      </c>
      <c r="C179" t="s">
        <v>2133</v>
      </c>
      <c r="G179" t="s">
        <v>334</v>
      </c>
      <c r="I179" t="s">
        <v>1362</v>
      </c>
      <c r="K179" t="s">
        <v>18</v>
      </c>
      <c r="N179" t="s">
        <v>19</v>
      </c>
      <c r="O179" t="s">
        <v>1235</v>
      </c>
      <c r="Q179" t="s">
        <v>2134</v>
      </c>
      <c r="V179" t="s">
        <v>21</v>
      </c>
      <c r="X179" t="s">
        <v>1431</v>
      </c>
      <c r="Y179" t="s">
        <v>1362</v>
      </c>
      <c r="Z179" t="s">
        <v>1234</v>
      </c>
      <c r="AA179" t="str">
        <f>SUBSTITUTE(SUBSTITUTE(SUBSTITUTE(SUBSTITUTE(SUBSTITUTE(SUBSTITUTE(SUBSTITUTE(SUBSTITUTE(SUBSTITUTE(SUBSTITUTE(SUBSTITUTE(SUBSTITUTE(SUBSTITUTE(LOWER(Table13[[#This Row],[Bedrijven]]),".",""),"-","")," bvba",""),"belgië",""),"belgium","")," nv","")," bv",""),"group",""),"groep","")," ", ""),"é","e"),"è","e"),"à","a")</f>
        <v>vab</v>
      </c>
      <c r="AB179" t="s">
        <v>1390</v>
      </c>
      <c r="AC179" t="s">
        <v>2135</v>
      </c>
      <c r="AE179" t="s">
        <v>1362</v>
      </c>
      <c r="AF179" s="3">
        <v>44900</v>
      </c>
      <c r="AH179" s="3">
        <v>44900</v>
      </c>
      <c r="AI179" s="3">
        <v>44900</v>
      </c>
      <c r="AJ179">
        <v>0</v>
      </c>
      <c r="AQ179" t="str">
        <f>_xlfn.XLOOKUP(Table13[[#This Row],[Voornaam]]&amp;Table13[[#This Row],[Achternaam]]&amp;Table13[[#This Row],[Basisnaam]],Table15[ContactenLookup],Table15[E-mail],"",0,1)</f>
        <v/>
      </c>
      <c r="AR179" t="str">
        <f>_xlfn.XLOOKUP(Table13[[#This Row],[E-mailadres]],Table15[E-mail],Table15[E-mail],"",0)</f>
        <v/>
      </c>
      <c r="AS179" t="str">
        <f>_xlfn.XLOOKUP(Table13[[#This Row],[Telefoon]],Table15[Telefoonnummer],Table15[Naam],"",0)</f>
        <v/>
      </c>
      <c r="AT179" t="str">
        <f>IF(Table13[[#This Row],[Match on name + company]]&lt;&gt;"","Bizzy/Hanne",IF(Table13[[#This Row],[match on Email]]&lt;&gt;"","Bizzy/Hanne",""))</f>
        <v/>
      </c>
    </row>
    <row r="180" spans="1:46" x14ac:dyDescent="0.45">
      <c r="A180">
        <v>55438830</v>
      </c>
      <c r="B180" t="s">
        <v>1978</v>
      </c>
      <c r="C180" t="s">
        <v>2136</v>
      </c>
      <c r="I180" t="s">
        <v>1362</v>
      </c>
      <c r="K180" t="s">
        <v>18</v>
      </c>
      <c r="N180" t="s">
        <v>19</v>
      </c>
      <c r="O180" t="s">
        <v>2137</v>
      </c>
      <c r="P180" t="s">
        <v>2138</v>
      </c>
      <c r="V180" t="s">
        <v>21</v>
      </c>
      <c r="Y180" t="s">
        <v>1362</v>
      </c>
      <c r="Z180" t="s">
        <v>574</v>
      </c>
      <c r="AA180" t="str">
        <f>SUBSTITUTE(SUBSTITUTE(SUBSTITUTE(SUBSTITUTE(SUBSTITUTE(SUBSTITUTE(SUBSTITUTE(SUBSTITUTE(SUBSTITUTE(SUBSTITUTE(SUBSTITUTE(SUBSTITUTE(SUBSTITUTE(LOWER(Table13[[#This Row],[Bedrijven]]),".",""),"-","")," bvba",""),"belgië",""),"belgium","")," nv","")," bv",""),"group",""),"groep","")," ", ""),"é","e"),"è","e"),"à","a")</f>
        <v>gemeentezemst</v>
      </c>
      <c r="AC180" t="s">
        <v>2139</v>
      </c>
      <c r="AE180" t="s">
        <v>1362</v>
      </c>
      <c r="AF180" s="3">
        <v>44711</v>
      </c>
      <c r="AH180" s="3">
        <v>44711</v>
      </c>
      <c r="AI180" s="3">
        <v>44775</v>
      </c>
      <c r="AJ180">
        <v>0</v>
      </c>
      <c r="AQ180" t="str">
        <f>_xlfn.XLOOKUP(Table13[[#This Row],[Voornaam]]&amp;Table13[[#This Row],[Achternaam]]&amp;Table13[[#This Row],[Basisnaam]],Table15[ContactenLookup],Table15[E-mail],"",0,1)</f>
        <v/>
      </c>
      <c r="AR180" t="str">
        <f>_xlfn.XLOOKUP(Table13[[#This Row],[E-mailadres]],Table15[E-mail],Table15[E-mail],"",0)</f>
        <v/>
      </c>
      <c r="AS180" t="str">
        <f>_xlfn.XLOOKUP(Table13[[#This Row],[Telefoon]],Table15[Telefoonnummer],Table15[Naam],"",0)</f>
        <v/>
      </c>
      <c r="AT180" t="str">
        <f>IF(Table13[[#This Row],[Match on name + company]]&lt;&gt;"","Bizzy/Hanne",IF(Table13[[#This Row],[match on Email]]&lt;&gt;"","Bizzy/Hanne",""))</f>
        <v/>
      </c>
    </row>
    <row r="181" spans="1:46" x14ac:dyDescent="0.45">
      <c r="A181">
        <v>56501486</v>
      </c>
      <c r="B181" t="s">
        <v>2140</v>
      </c>
      <c r="C181" t="s">
        <v>2141</v>
      </c>
      <c r="I181" t="s">
        <v>1362</v>
      </c>
      <c r="K181" t="s">
        <v>18</v>
      </c>
      <c r="N181" t="s">
        <v>19</v>
      </c>
      <c r="O181" t="s">
        <v>2142</v>
      </c>
      <c r="P181" t="s">
        <v>2143</v>
      </c>
      <c r="V181" t="s">
        <v>21</v>
      </c>
      <c r="Y181" t="s">
        <v>1362</v>
      </c>
      <c r="Z181" t="s">
        <v>659</v>
      </c>
      <c r="AA181" t="str">
        <f>SUBSTITUTE(SUBSTITUTE(SUBSTITUTE(SUBSTITUTE(SUBSTITUTE(SUBSTITUTE(SUBSTITUTE(SUBSTITUTE(SUBSTITUTE(SUBSTITUTE(SUBSTITUTE(SUBSTITUTE(SUBSTITUTE(LOWER(Table13[[#This Row],[Bedrijven]]),".",""),"-","")," bvba",""),"belgië",""),"belgium","")," nv","")," bv",""),"group",""),"groep","")," ", ""),"é","e"),"è","e"),"à","a")</f>
        <v>indaver</v>
      </c>
      <c r="AC181" t="s">
        <v>1391</v>
      </c>
      <c r="AE181" t="s">
        <v>1362</v>
      </c>
      <c r="AF181" s="3">
        <v>44775</v>
      </c>
      <c r="AH181" s="3">
        <v>44775</v>
      </c>
      <c r="AI181" s="3">
        <v>44775</v>
      </c>
      <c r="AJ181">
        <v>0</v>
      </c>
      <c r="AQ181" t="str">
        <f>_xlfn.XLOOKUP(Table13[[#This Row],[Voornaam]]&amp;Table13[[#This Row],[Achternaam]]&amp;Table13[[#This Row],[Basisnaam]],Table15[ContactenLookup],Table15[E-mail],"",0,1)</f>
        <v/>
      </c>
      <c r="AR181" t="str">
        <f>_xlfn.XLOOKUP(Table13[[#This Row],[E-mailadres]],Table15[E-mail],Table15[E-mail],"",0)</f>
        <v/>
      </c>
      <c r="AS181" t="str">
        <f>_xlfn.XLOOKUP(Table13[[#This Row],[Telefoon]],Table15[Telefoonnummer],Table15[Naam],"",0)</f>
        <v/>
      </c>
      <c r="AT181" t="str">
        <f>IF(Table13[[#This Row],[Match on name + company]]&lt;&gt;"","Bizzy/Hanne",IF(Table13[[#This Row],[match on Email]]&lt;&gt;"","Bizzy/Hanne",""))</f>
        <v/>
      </c>
    </row>
    <row r="182" spans="1:46" ht="42.75" x14ac:dyDescent="0.45">
      <c r="A182">
        <v>63623866</v>
      </c>
      <c r="B182" t="s">
        <v>1840</v>
      </c>
      <c r="C182" t="s">
        <v>2144</v>
      </c>
      <c r="H182" s="4" t="s">
        <v>2145</v>
      </c>
      <c r="I182" t="s">
        <v>1362</v>
      </c>
      <c r="K182" t="s">
        <v>18</v>
      </c>
      <c r="N182" t="s">
        <v>19</v>
      </c>
      <c r="O182" t="s">
        <v>1004</v>
      </c>
      <c r="P182" t="s">
        <v>2146</v>
      </c>
      <c r="V182" t="s">
        <v>21</v>
      </c>
      <c r="Y182" t="s">
        <v>1362</v>
      </c>
      <c r="Z182" t="s">
        <v>999</v>
      </c>
      <c r="AA182" t="str">
        <f>SUBSTITUTE(SUBSTITUTE(SUBSTITUTE(SUBSTITUTE(SUBSTITUTE(SUBSTITUTE(SUBSTITUTE(SUBSTITUTE(SUBSTITUTE(SUBSTITUTE(SUBSTITUTE(SUBSTITUTE(SUBSTITUTE(LOWER(Table13[[#This Row],[Bedrijven]]),".",""),"-","")," bvba",""),"belgië",""),"belgium","")," nv","")," bv",""),"group",""),"groep","")," ", ""),"é","e"),"è","e"),"à","a")</f>
        <v>nvwarehousesdepauw</v>
      </c>
      <c r="AB182" t="s">
        <v>1390</v>
      </c>
      <c r="AC182" t="s">
        <v>2147</v>
      </c>
      <c r="AE182" t="s">
        <v>21</v>
      </c>
      <c r="AF182" s="3">
        <v>45131</v>
      </c>
      <c r="AH182" s="3">
        <v>45131</v>
      </c>
      <c r="AI182" s="3">
        <v>45131</v>
      </c>
      <c r="AJ182">
        <v>0</v>
      </c>
      <c r="AQ182" t="str">
        <f>_xlfn.XLOOKUP(Table13[[#This Row],[Voornaam]]&amp;Table13[[#This Row],[Achternaam]]&amp;Table13[[#This Row],[Basisnaam]],Table15[ContactenLookup],Table15[E-mail],"",0,1)</f>
        <v/>
      </c>
      <c r="AR182" t="str">
        <f>_xlfn.XLOOKUP(Table13[[#This Row],[E-mailadres]],Table15[E-mail],Table15[E-mail],"",0)</f>
        <v/>
      </c>
      <c r="AS182" t="str">
        <f>_xlfn.XLOOKUP(Table13[[#This Row],[Telefoon]],Table15[Telefoonnummer],Table15[Naam],"",0)</f>
        <v/>
      </c>
      <c r="AT182" t="str">
        <f>IF(Table13[[#This Row],[Match on name + company]]&lt;&gt;"","Bizzy/Hanne",IF(Table13[[#This Row],[match on Email]]&lt;&gt;"","Bizzy/Hanne",""))</f>
        <v/>
      </c>
    </row>
    <row r="183" spans="1:46" ht="42.75" x14ac:dyDescent="0.45">
      <c r="A183">
        <v>64882208</v>
      </c>
      <c r="B183" t="s">
        <v>2148</v>
      </c>
      <c r="C183" t="s">
        <v>2149</v>
      </c>
      <c r="H183" s="4" t="s">
        <v>2150</v>
      </c>
      <c r="I183" t="s">
        <v>1362</v>
      </c>
      <c r="K183" t="s">
        <v>18</v>
      </c>
      <c r="M183" t="s">
        <v>1428</v>
      </c>
      <c r="N183" t="s">
        <v>19</v>
      </c>
      <c r="O183" t="s">
        <v>2151</v>
      </c>
      <c r="P183" t="s">
        <v>2152</v>
      </c>
      <c r="Q183" t="s">
        <v>2153</v>
      </c>
      <c r="V183" t="s">
        <v>21</v>
      </c>
      <c r="X183" t="s">
        <v>1431</v>
      </c>
      <c r="Y183" t="s">
        <v>1362</v>
      </c>
      <c r="Z183" t="s">
        <v>765</v>
      </c>
      <c r="AA183" t="str">
        <f>SUBSTITUTE(SUBSTITUTE(SUBSTITUTE(SUBSTITUTE(SUBSTITUTE(SUBSTITUTE(SUBSTITUTE(SUBSTITUTE(SUBSTITUTE(SUBSTITUTE(SUBSTITUTE(SUBSTITUTE(SUBSTITUTE(LOWER(Table13[[#This Row],[Bedrijven]]),".",""),"-","")," bvba",""),"belgië",""),"belgium","")," nv","")," bv",""),"group",""),"groep","")," ", ""),"é","e"),"è","e"),"à","a")</f>
        <v>netschpumps</v>
      </c>
      <c r="AC183" t="s">
        <v>1741</v>
      </c>
      <c r="AE183" t="s">
        <v>21</v>
      </c>
      <c r="AF183" s="3">
        <v>45183</v>
      </c>
      <c r="AH183" s="3">
        <v>45183</v>
      </c>
      <c r="AI183" s="3">
        <v>45183</v>
      </c>
      <c r="AJ183">
        <v>0</v>
      </c>
      <c r="AQ183" t="str">
        <f>_xlfn.XLOOKUP(Table13[[#This Row],[Voornaam]]&amp;Table13[[#This Row],[Achternaam]]&amp;Table13[[#This Row],[Basisnaam]],Table15[ContactenLookup],Table15[E-mail],"",0,1)</f>
        <v/>
      </c>
      <c r="AR183" t="str">
        <f>_xlfn.XLOOKUP(Table13[[#This Row],[E-mailadres]],Table15[E-mail],Table15[E-mail],"",0)</f>
        <v/>
      </c>
      <c r="AS183" t="str">
        <f>_xlfn.XLOOKUP(Table13[[#This Row],[Telefoon]],Table15[Telefoonnummer],Table15[Naam],"",0)</f>
        <v/>
      </c>
      <c r="AT183" t="str">
        <f>IF(Table13[[#This Row],[Match on name + company]]&lt;&gt;"","Bizzy/Hanne",IF(Table13[[#This Row],[match on Email]]&lt;&gt;"","Bizzy/Hanne",""))</f>
        <v/>
      </c>
    </row>
    <row r="184" spans="1:46" x14ac:dyDescent="0.45">
      <c r="A184">
        <v>55438733</v>
      </c>
      <c r="B184" t="s">
        <v>2154</v>
      </c>
      <c r="C184" t="s">
        <v>2155</v>
      </c>
      <c r="I184" t="s">
        <v>1362</v>
      </c>
      <c r="K184" t="s">
        <v>18</v>
      </c>
      <c r="N184" t="s">
        <v>19</v>
      </c>
      <c r="O184" t="s">
        <v>2156</v>
      </c>
      <c r="P184" t="s">
        <v>2157</v>
      </c>
      <c r="V184" t="s">
        <v>21</v>
      </c>
      <c r="Y184" t="s">
        <v>1362</v>
      </c>
      <c r="Z184" t="s">
        <v>445</v>
      </c>
      <c r="AA184" t="str">
        <f>SUBSTITUTE(SUBSTITUTE(SUBSTITUTE(SUBSTITUTE(SUBSTITUTE(SUBSTITUTE(SUBSTITUTE(SUBSTITUTE(SUBSTITUTE(SUBSTITUTE(SUBSTITUTE(SUBSTITUTE(SUBSTITUTE(LOWER(Table13[[#This Row],[Bedrijven]]),".",""),"-","")," bvba",""),"belgië",""),"belgium","")," nv","")," bv",""),"group",""),"groep","")," ", ""),"é","e"),"è","e"),"à","a")</f>
        <v>eneco</v>
      </c>
      <c r="AC184" t="s">
        <v>2158</v>
      </c>
      <c r="AE184" t="s">
        <v>1362</v>
      </c>
      <c r="AF184" s="3">
        <v>44775</v>
      </c>
      <c r="AH184" s="3">
        <v>44711</v>
      </c>
      <c r="AI184" s="3">
        <v>44775</v>
      </c>
      <c r="AJ184">
        <v>0</v>
      </c>
      <c r="AQ184" t="str">
        <f>_xlfn.XLOOKUP(Table13[[#This Row],[Voornaam]]&amp;Table13[[#This Row],[Achternaam]]&amp;Table13[[#This Row],[Basisnaam]],Table15[ContactenLookup],Table15[E-mail],"",0,1)</f>
        <v/>
      </c>
      <c r="AR184" t="str">
        <f>_xlfn.XLOOKUP(Table13[[#This Row],[E-mailadres]],Table15[E-mail],Table15[E-mail],"",0)</f>
        <v/>
      </c>
      <c r="AS184" t="str">
        <f>_xlfn.XLOOKUP(Table13[[#This Row],[Telefoon]],Table15[Telefoonnummer],Table15[Naam],"",0)</f>
        <v/>
      </c>
      <c r="AT184" t="str">
        <f>IF(Table13[[#This Row],[Match on name + company]]&lt;&gt;"","Bizzy/Hanne",IF(Table13[[#This Row],[match on Email]]&lt;&gt;"","Bizzy/Hanne",""))</f>
        <v/>
      </c>
    </row>
    <row r="185" spans="1:46" x14ac:dyDescent="0.45">
      <c r="A185">
        <v>55438611</v>
      </c>
      <c r="B185" t="s">
        <v>1515</v>
      </c>
      <c r="C185" t="s">
        <v>2159</v>
      </c>
      <c r="I185" t="s">
        <v>1362</v>
      </c>
      <c r="K185" t="s">
        <v>18</v>
      </c>
      <c r="N185" t="s">
        <v>19</v>
      </c>
      <c r="V185" t="s">
        <v>1362</v>
      </c>
      <c r="X185" t="s">
        <v>1431</v>
      </c>
      <c r="Y185" t="s">
        <v>1362</v>
      </c>
      <c r="AA185" t="str">
        <f>SUBSTITUTE(SUBSTITUTE(SUBSTITUTE(SUBSTITUTE(SUBSTITUTE(SUBSTITUTE(SUBSTITUTE(SUBSTITUTE(SUBSTITUTE(SUBSTITUTE(SUBSTITUTE(SUBSTITUTE(SUBSTITUTE(LOWER(Table13[[#This Row],[Bedrijven]]),".",""),"-","")," bvba",""),"belgië",""),"belgium","")," nv","")," bv",""),"group",""),"groep","")," ", ""),"é","e"),"è","e"),"à","a")</f>
        <v/>
      </c>
      <c r="AF185" s="3">
        <v>44967</v>
      </c>
      <c r="AH185" s="3">
        <v>44711</v>
      </c>
      <c r="AI185" s="3">
        <v>44967</v>
      </c>
      <c r="AJ185">
        <v>0</v>
      </c>
      <c r="AQ185" t="str">
        <f>_xlfn.XLOOKUP(Table13[[#This Row],[Voornaam]]&amp;Table13[[#This Row],[Achternaam]]&amp;Table13[[#This Row],[Basisnaam]],Table15[ContactenLookup],Table15[E-mail],"",0,1)</f>
        <v/>
      </c>
      <c r="AR185" t="str">
        <f>_xlfn.XLOOKUP(Table13[[#This Row],[E-mailadres]],Table15[E-mail],Table15[E-mail],"",0)</f>
        <v/>
      </c>
      <c r="AS185" t="str">
        <f>_xlfn.XLOOKUP(Table13[[#This Row],[Telefoon]],Table15[Telefoonnummer],Table15[Naam],"",0)</f>
        <v/>
      </c>
      <c r="AT185" t="str">
        <f>IF(Table13[[#This Row],[Match on name + company]]&lt;&gt;"","Bizzy/Hanne",IF(Table13[[#This Row],[match on Email]]&lt;&gt;"","Bizzy/Hanne",""))</f>
        <v/>
      </c>
    </row>
    <row r="186" spans="1:46" ht="42.75" x14ac:dyDescent="0.45">
      <c r="A186">
        <v>61366805</v>
      </c>
      <c r="B186" t="s">
        <v>2160</v>
      </c>
      <c r="C186" t="s">
        <v>2161</v>
      </c>
      <c r="H186" s="4" t="s">
        <v>2162</v>
      </c>
      <c r="I186" t="s">
        <v>1362</v>
      </c>
      <c r="K186" t="s">
        <v>18</v>
      </c>
      <c r="M186" t="s">
        <v>1463</v>
      </c>
      <c r="N186" t="s">
        <v>19</v>
      </c>
      <c r="O186" t="s">
        <v>2163</v>
      </c>
      <c r="P186" t="s">
        <v>2164</v>
      </c>
      <c r="V186" t="s">
        <v>21</v>
      </c>
      <c r="Y186" t="s">
        <v>1362</v>
      </c>
      <c r="Z186" t="s">
        <v>140</v>
      </c>
      <c r="AA186" t="str">
        <f>SUBSTITUTE(SUBSTITUTE(SUBSTITUTE(SUBSTITUTE(SUBSTITUTE(SUBSTITUTE(SUBSTITUTE(SUBSTITUTE(SUBSTITUTE(SUBSTITUTE(SUBSTITUTE(SUBSTITUTE(SUBSTITUTE(LOWER(Table13[[#This Row],[Bedrijven]]),".",""),"-","")," bvba",""),"belgië",""),"belgium","")," nv","")," bv",""),"group",""),"groep","")," ", ""),"é","e"),"è","e"),"à","a")</f>
        <v>bankvanbreda</v>
      </c>
      <c r="AB186" t="s">
        <v>1390</v>
      </c>
      <c r="AC186" t="s">
        <v>2165</v>
      </c>
      <c r="AE186" t="s">
        <v>1362</v>
      </c>
      <c r="AF186" s="3">
        <v>45021</v>
      </c>
      <c r="AH186" s="3">
        <v>45009</v>
      </c>
      <c r="AI186" s="3">
        <v>45021</v>
      </c>
      <c r="AJ186">
        <v>0</v>
      </c>
      <c r="AQ186" t="str">
        <f>_xlfn.XLOOKUP(Table13[[#This Row],[Voornaam]]&amp;Table13[[#This Row],[Achternaam]]&amp;Table13[[#This Row],[Basisnaam]],Table15[ContactenLookup],Table15[E-mail],"",0,1)</f>
        <v/>
      </c>
      <c r="AR186" t="str">
        <f>_xlfn.XLOOKUP(Table13[[#This Row],[E-mailadres]],Table15[E-mail],Table15[E-mail],"",0)</f>
        <v/>
      </c>
      <c r="AS186" t="str">
        <f>_xlfn.XLOOKUP(Table13[[#This Row],[Telefoon]],Table15[Telefoonnummer],Table15[Naam],"",0)</f>
        <v/>
      </c>
      <c r="AT186" t="str">
        <f>IF(Table13[[#This Row],[Match on name + company]]&lt;&gt;"","Bizzy/Hanne",IF(Table13[[#This Row],[match on Email]]&lt;&gt;"","Bizzy/Hanne",""))</f>
        <v/>
      </c>
    </row>
    <row r="187" spans="1:46" ht="42.75" x14ac:dyDescent="0.45">
      <c r="A187">
        <v>58006927</v>
      </c>
      <c r="B187" t="s">
        <v>2166</v>
      </c>
      <c r="C187" t="s">
        <v>2167</v>
      </c>
      <c r="H187" s="4" t="s">
        <v>1902</v>
      </c>
      <c r="I187" t="s">
        <v>21</v>
      </c>
      <c r="K187" t="s">
        <v>18</v>
      </c>
      <c r="N187" t="s">
        <v>19</v>
      </c>
      <c r="O187" t="s">
        <v>2168</v>
      </c>
      <c r="Q187" t="s">
        <v>2169</v>
      </c>
      <c r="V187" t="s">
        <v>21</v>
      </c>
      <c r="W187" t="s">
        <v>38</v>
      </c>
      <c r="X187" t="s">
        <v>1431</v>
      </c>
      <c r="Y187" t="s">
        <v>1362</v>
      </c>
      <c r="Z187" t="s">
        <v>1321</v>
      </c>
      <c r="AA187" t="str">
        <f>SUBSTITUTE(SUBSTITUTE(SUBSTITUTE(SUBSTITUTE(SUBSTITUTE(SUBSTITUTE(SUBSTITUTE(SUBSTITUTE(SUBSTITUTE(SUBSTITUTE(SUBSTITUTE(SUBSTITUTE(SUBSTITUTE(LOWER(Table13[[#This Row],[Bedrijven]]),".",""),"-","")," bvba",""),"belgië",""),"belgium","")," nv","")," bv",""),"group",""),"groep","")," ", ""),"é","e"),"è","e"),"à","a")</f>
        <v>zorgbedrijfantwerpen</v>
      </c>
      <c r="AC187" t="s">
        <v>1421</v>
      </c>
      <c r="AE187" t="s">
        <v>21</v>
      </c>
      <c r="AF187" s="3">
        <v>45110</v>
      </c>
      <c r="AH187" s="3">
        <v>44860</v>
      </c>
      <c r="AI187" s="3">
        <v>45110</v>
      </c>
      <c r="AJ187">
        <v>0</v>
      </c>
      <c r="AQ187" t="str">
        <f>_xlfn.XLOOKUP(Table13[[#This Row],[Voornaam]]&amp;Table13[[#This Row],[Achternaam]]&amp;Table13[[#This Row],[Basisnaam]],Table15[ContactenLookup],Table15[E-mail],"",0,1)</f>
        <v/>
      </c>
      <c r="AR187" t="str">
        <f>_xlfn.XLOOKUP(Table13[[#This Row],[E-mailadres]],Table15[E-mail],Table15[E-mail],"",0)</f>
        <v/>
      </c>
      <c r="AS187" t="str">
        <f>_xlfn.XLOOKUP(Table13[[#This Row],[Telefoon]],Table15[Telefoonnummer],Table15[Naam],"",0)</f>
        <v/>
      </c>
      <c r="AT187" t="str">
        <f>IF(Table13[[#This Row],[Match on name + company]]&lt;&gt;"","Bizzy/Hanne",IF(Table13[[#This Row],[match on Email]]&lt;&gt;"","Bizzy/Hanne",""))</f>
        <v/>
      </c>
    </row>
    <row r="188" spans="1:46" x14ac:dyDescent="0.45">
      <c r="A188">
        <v>55438800</v>
      </c>
      <c r="B188" t="s">
        <v>2170</v>
      </c>
      <c r="C188" t="s">
        <v>2171</v>
      </c>
      <c r="I188" t="s">
        <v>1362</v>
      </c>
      <c r="K188" t="s">
        <v>18</v>
      </c>
      <c r="N188" t="s">
        <v>19</v>
      </c>
      <c r="O188" t="s">
        <v>2172</v>
      </c>
      <c r="P188" t="s">
        <v>2173</v>
      </c>
      <c r="V188" t="s">
        <v>21</v>
      </c>
      <c r="Y188" t="s">
        <v>1362</v>
      </c>
      <c r="Z188" t="s">
        <v>17</v>
      </c>
      <c r="AA188" t="str">
        <f>SUBSTITUTE(SUBSTITUTE(SUBSTITUTE(SUBSTITUTE(SUBSTITUTE(SUBSTITUTE(SUBSTITUTE(SUBSTITUTE(SUBSTITUTE(SUBSTITUTE(SUBSTITUTE(SUBSTITUTE(SUBSTITUTE(LOWER(Table13[[#This Row],[Bedrijven]]),".",""),"-","")," bvba",""),"belgië",""),"belgium","")," nv","")," bv",""),"group",""),"groep","")," ", ""),"é","e"),"è","e"),"à","a")</f>
        <v>(inter)gamma</v>
      </c>
      <c r="AC188" t="s">
        <v>1720</v>
      </c>
      <c r="AE188" t="s">
        <v>1362</v>
      </c>
      <c r="AF188" s="3">
        <v>44711</v>
      </c>
      <c r="AH188" s="3">
        <v>44711</v>
      </c>
      <c r="AI188" s="3">
        <v>44775</v>
      </c>
      <c r="AJ188">
        <v>0</v>
      </c>
      <c r="AQ188" t="str">
        <f>_xlfn.XLOOKUP(Table13[[#This Row],[Voornaam]]&amp;Table13[[#This Row],[Achternaam]]&amp;Table13[[#This Row],[Basisnaam]],Table15[ContactenLookup],Table15[E-mail],"",0,1)</f>
        <v/>
      </c>
      <c r="AR188" t="str">
        <f>_xlfn.XLOOKUP(Table13[[#This Row],[E-mailadres]],Table15[E-mail],Table15[E-mail],"",0)</f>
        <v/>
      </c>
      <c r="AS188" t="str">
        <f>_xlfn.XLOOKUP(Table13[[#This Row],[Telefoon]],Table15[Telefoonnummer],Table15[Naam],"",0)</f>
        <v/>
      </c>
      <c r="AT188" t="str">
        <f>IF(Table13[[#This Row],[Match on name + company]]&lt;&gt;"","Bizzy/Hanne",IF(Table13[[#This Row],[match on Email]]&lt;&gt;"","Bizzy/Hanne",""))</f>
        <v/>
      </c>
    </row>
    <row r="189" spans="1:46" ht="42.75" x14ac:dyDescent="0.45">
      <c r="A189">
        <v>55438804</v>
      </c>
      <c r="B189" t="s">
        <v>2174</v>
      </c>
      <c r="C189" t="s">
        <v>2175</v>
      </c>
      <c r="H189" s="4" t="s">
        <v>1437</v>
      </c>
      <c r="I189" t="s">
        <v>1362</v>
      </c>
      <c r="K189" t="s">
        <v>18</v>
      </c>
      <c r="N189" t="s">
        <v>19</v>
      </c>
      <c r="O189" t="s">
        <v>2176</v>
      </c>
      <c r="P189" t="s">
        <v>2177</v>
      </c>
      <c r="V189" t="s">
        <v>21</v>
      </c>
      <c r="Y189" t="s">
        <v>1362</v>
      </c>
      <c r="Z189" t="s">
        <v>517</v>
      </c>
      <c r="AA189" t="str">
        <f>SUBSTITUTE(SUBSTITUTE(SUBSTITUTE(SUBSTITUTE(SUBSTITUTE(SUBSTITUTE(SUBSTITUTE(SUBSTITUTE(SUBSTITUTE(SUBSTITUTE(SUBSTITUTE(SUBSTITUTE(SUBSTITUTE(LOWER(Table13[[#This Row],[Bedrijven]]),".",""),"-","")," bvba",""),"belgië",""),"belgium","")," nv","")," bv",""),"group",""),"groep","")," ", ""),"é","e"),"è","e"),"à","a")</f>
        <v>gea</v>
      </c>
      <c r="AC189" t="s">
        <v>2178</v>
      </c>
      <c r="AE189" t="s">
        <v>1362</v>
      </c>
      <c r="AF189" s="3">
        <v>44711</v>
      </c>
      <c r="AH189" s="3">
        <v>44711</v>
      </c>
      <c r="AI189" s="3">
        <v>44775</v>
      </c>
      <c r="AJ189">
        <v>0</v>
      </c>
      <c r="AQ189" t="str">
        <f>_xlfn.XLOOKUP(Table13[[#This Row],[Voornaam]]&amp;Table13[[#This Row],[Achternaam]]&amp;Table13[[#This Row],[Basisnaam]],Table15[ContactenLookup],Table15[E-mail],"",0,1)</f>
        <v/>
      </c>
      <c r="AR189" t="str">
        <f>_xlfn.XLOOKUP(Table13[[#This Row],[E-mailadres]],Table15[E-mail],Table15[E-mail],"",0)</f>
        <v/>
      </c>
      <c r="AS189" t="str">
        <f>_xlfn.XLOOKUP(Table13[[#This Row],[Telefoon]],Table15[Telefoonnummer],Table15[Naam],"",0)</f>
        <v/>
      </c>
      <c r="AT189" t="str">
        <f>IF(Table13[[#This Row],[Match on name + company]]&lt;&gt;"","Bizzy/Hanne",IF(Table13[[#This Row],[match on Email]]&lt;&gt;"","Bizzy/Hanne",""))</f>
        <v/>
      </c>
    </row>
    <row r="190" spans="1:46" x14ac:dyDescent="0.45">
      <c r="A190">
        <v>60136093</v>
      </c>
      <c r="B190" t="s">
        <v>2179</v>
      </c>
      <c r="C190" t="s">
        <v>2175</v>
      </c>
      <c r="I190" t="s">
        <v>21</v>
      </c>
      <c r="K190" t="s">
        <v>18</v>
      </c>
      <c r="M190" t="s">
        <v>1463</v>
      </c>
      <c r="N190" t="s">
        <v>19</v>
      </c>
      <c r="O190" t="s">
        <v>2180</v>
      </c>
      <c r="P190" t="s">
        <v>2181</v>
      </c>
      <c r="V190" t="s">
        <v>21</v>
      </c>
      <c r="X190" t="s">
        <v>1431</v>
      </c>
      <c r="Y190" t="s">
        <v>1362</v>
      </c>
      <c r="Z190" t="s">
        <v>642</v>
      </c>
      <c r="AA190" t="str">
        <f>SUBSTITUTE(SUBSTITUTE(SUBSTITUTE(SUBSTITUTE(SUBSTITUTE(SUBSTITUTE(SUBSTITUTE(SUBSTITUTE(SUBSTITUTE(SUBSTITUTE(SUBSTITUTE(SUBSTITUTE(SUBSTITUTE(LOWER(Table13[[#This Row],[Bedrijven]]),".",""),"-","")," bvba",""),"belgië",""),"belgium","")," nv","")," bv",""),"group",""),"groep","")," ", ""),"é","e"),"è","e"),"à","a")</f>
        <v>hubo</v>
      </c>
      <c r="AB190" t="s">
        <v>1390</v>
      </c>
      <c r="AC190" t="s">
        <v>2182</v>
      </c>
      <c r="AE190" t="s">
        <v>1362</v>
      </c>
      <c r="AF190" s="3">
        <v>44971</v>
      </c>
      <c r="AH190" s="3">
        <v>44958</v>
      </c>
      <c r="AI190" s="3">
        <v>44971</v>
      </c>
      <c r="AJ190">
        <v>0</v>
      </c>
      <c r="AQ190" t="str">
        <f>_xlfn.XLOOKUP(Table13[[#This Row],[Voornaam]]&amp;Table13[[#This Row],[Achternaam]]&amp;Table13[[#This Row],[Basisnaam]],Table15[ContactenLookup],Table15[E-mail],"",0,1)</f>
        <v/>
      </c>
      <c r="AR190" t="str">
        <f>_xlfn.XLOOKUP(Table13[[#This Row],[E-mailadres]],Table15[E-mail],Table15[E-mail],"",0)</f>
        <v/>
      </c>
      <c r="AS190" t="str">
        <f>_xlfn.XLOOKUP(Table13[[#This Row],[Telefoon]],Table15[Telefoonnummer],Table15[Naam],"",0)</f>
        <v/>
      </c>
      <c r="AT190" t="str">
        <f>IF(Table13[[#This Row],[Match on name + company]]&lt;&gt;"","Bizzy/Hanne",IF(Table13[[#This Row],[match on Email]]&lt;&gt;"","Bizzy/Hanne",""))</f>
        <v/>
      </c>
    </row>
    <row r="191" spans="1:46" x14ac:dyDescent="0.45">
      <c r="A191">
        <v>55438664</v>
      </c>
      <c r="B191" t="s">
        <v>2183</v>
      </c>
      <c r="C191" t="s">
        <v>2184</v>
      </c>
      <c r="I191" t="s">
        <v>1362</v>
      </c>
      <c r="K191" t="s">
        <v>18</v>
      </c>
      <c r="N191" t="s">
        <v>19</v>
      </c>
      <c r="O191" t="s">
        <v>2185</v>
      </c>
      <c r="P191" t="s">
        <v>2186</v>
      </c>
      <c r="V191" t="s">
        <v>21</v>
      </c>
      <c r="Y191" t="s">
        <v>1362</v>
      </c>
      <c r="AA191" t="str">
        <f>SUBSTITUTE(SUBSTITUTE(SUBSTITUTE(SUBSTITUTE(SUBSTITUTE(SUBSTITUTE(SUBSTITUTE(SUBSTITUTE(SUBSTITUTE(SUBSTITUTE(SUBSTITUTE(SUBSTITUTE(SUBSTITUTE(LOWER(Table13[[#This Row],[Bedrijven]]),".",""),"-","")," bvba",""),"belgië",""),"belgium","")," nv","")," bv",""),"group",""),"groep","")," ", ""),"é","e"),"è","e"),"à","a")</f>
        <v/>
      </c>
      <c r="AF191" s="3">
        <v>45559</v>
      </c>
      <c r="AH191" s="3">
        <v>44711</v>
      </c>
      <c r="AI191" s="3">
        <v>44775</v>
      </c>
      <c r="AJ191">
        <v>0</v>
      </c>
      <c r="AQ191" t="str">
        <f>_xlfn.XLOOKUP(Table13[[#This Row],[Voornaam]]&amp;Table13[[#This Row],[Achternaam]]&amp;Table13[[#This Row],[Basisnaam]],Table15[ContactenLookup],Table15[E-mail],"",0,1)</f>
        <v/>
      </c>
      <c r="AR191" t="str">
        <f>_xlfn.XLOOKUP(Table13[[#This Row],[E-mailadres]],Table15[E-mail],Table15[E-mail],"",0)</f>
        <v/>
      </c>
      <c r="AS191" t="str">
        <f>_xlfn.XLOOKUP(Table13[[#This Row],[Telefoon]],Table15[Telefoonnummer],Table15[Naam],"",0)</f>
        <v/>
      </c>
      <c r="AT191" t="str">
        <f>IF(Table13[[#This Row],[Match on name + company]]&lt;&gt;"","Bizzy/Hanne",IF(Table13[[#This Row],[match on Email]]&lt;&gt;"","Bizzy/Hanne",""))</f>
        <v/>
      </c>
    </row>
    <row r="192" spans="1:46" ht="42.75" x14ac:dyDescent="0.45">
      <c r="A192">
        <v>67892897</v>
      </c>
      <c r="B192" t="s">
        <v>2187</v>
      </c>
      <c r="C192" t="s">
        <v>2188</v>
      </c>
      <c r="H192" s="4" t="s">
        <v>2026</v>
      </c>
      <c r="I192" t="s">
        <v>1362</v>
      </c>
      <c r="K192" t="s">
        <v>18</v>
      </c>
      <c r="M192" t="s">
        <v>1463</v>
      </c>
      <c r="N192" t="s">
        <v>19</v>
      </c>
      <c r="O192" t="s">
        <v>2189</v>
      </c>
      <c r="V192" t="s">
        <v>21</v>
      </c>
      <c r="X192" t="s">
        <v>1431</v>
      </c>
      <c r="Y192" t="s">
        <v>1362</v>
      </c>
      <c r="Z192" t="s">
        <v>1177</v>
      </c>
      <c r="AA192" t="str">
        <f>SUBSTITUTE(SUBSTITUTE(SUBSTITUTE(SUBSTITUTE(SUBSTITUTE(SUBSTITUTE(SUBSTITUTE(SUBSTITUTE(SUBSTITUTE(SUBSTITUTE(SUBSTITUTE(SUBSTITUTE(SUBSTITUTE(LOWER(Table13[[#This Row],[Bedrijven]]),".",""),"-","")," bvba",""),"belgië",""),"belgium","")," nv","")," bv",""),"group",""),"groep","")," ", ""),"é","e"),"è","e"),"à","a")</f>
        <v>telenet</v>
      </c>
      <c r="AB192" t="s">
        <v>1390</v>
      </c>
      <c r="AC192" t="s">
        <v>2190</v>
      </c>
      <c r="AE192" t="s">
        <v>1362</v>
      </c>
      <c r="AF192" s="3">
        <v>45360</v>
      </c>
      <c r="AH192" s="3">
        <v>45360</v>
      </c>
      <c r="AI192" s="3">
        <v>45360</v>
      </c>
      <c r="AJ192">
        <v>0</v>
      </c>
      <c r="AQ192" t="str">
        <f>_xlfn.XLOOKUP(Table13[[#This Row],[Voornaam]]&amp;Table13[[#This Row],[Achternaam]]&amp;Table13[[#This Row],[Basisnaam]],Table15[ContactenLookup],Table15[E-mail],"",0,1)</f>
        <v/>
      </c>
      <c r="AR192" t="str">
        <f>_xlfn.XLOOKUP(Table13[[#This Row],[E-mailadres]],Table15[E-mail],Table15[E-mail],"",0)</f>
        <v/>
      </c>
      <c r="AS192" t="str">
        <f>_xlfn.XLOOKUP(Table13[[#This Row],[Telefoon]],Table15[Telefoonnummer],Table15[Naam],"",0)</f>
        <v/>
      </c>
      <c r="AT192" t="str">
        <f>IF(Table13[[#This Row],[Match on name + company]]&lt;&gt;"","Bizzy/Hanne",IF(Table13[[#This Row],[match on Email]]&lt;&gt;"","Bizzy/Hanne",""))</f>
        <v/>
      </c>
    </row>
    <row r="193" spans="1:46" ht="42.75" x14ac:dyDescent="0.45">
      <c r="A193">
        <v>67899494</v>
      </c>
      <c r="B193" t="s">
        <v>2191</v>
      </c>
      <c r="C193" t="s">
        <v>2192</v>
      </c>
      <c r="H193" s="4" t="s">
        <v>2193</v>
      </c>
      <c r="I193" t="s">
        <v>1362</v>
      </c>
      <c r="K193" t="s">
        <v>18</v>
      </c>
      <c r="M193" t="s">
        <v>1463</v>
      </c>
      <c r="N193" t="s">
        <v>19</v>
      </c>
      <c r="Q193" t="s">
        <v>2194</v>
      </c>
      <c r="V193" t="s">
        <v>21</v>
      </c>
      <c r="X193" t="s">
        <v>1431</v>
      </c>
      <c r="Y193" t="s">
        <v>1362</v>
      </c>
      <c r="Z193" t="s">
        <v>714</v>
      </c>
      <c r="AA193" t="str">
        <f>SUBSTITUTE(SUBSTITUTE(SUBSTITUTE(SUBSTITUTE(SUBSTITUTE(SUBSTITUTE(SUBSTITUTE(SUBSTITUTE(SUBSTITUTE(SUBSTITUTE(SUBSTITUTE(SUBSTITUTE(SUBSTITUTE(LOWER(Table13[[#This Row],[Bedrijven]]),".",""),"-","")," bvba",""),"belgië",""),"belgium","")," nv","")," bv",""),"group",""),"groep","")," ", ""),"é","e"),"è","e"),"à","a")</f>
        <v>lidl</v>
      </c>
      <c r="AB193" t="s">
        <v>1390</v>
      </c>
      <c r="AC193" t="s">
        <v>2195</v>
      </c>
      <c r="AE193" t="s">
        <v>1362</v>
      </c>
      <c r="AF193" s="3">
        <v>45361</v>
      </c>
      <c r="AH193" s="3">
        <v>45361</v>
      </c>
      <c r="AI193" s="3">
        <v>45361</v>
      </c>
      <c r="AJ193">
        <v>0</v>
      </c>
      <c r="AQ193" t="str">
        <f>_xlfn.XLOOKUP(Table13[[#This Row],[Voornaam]]&amp;Table13[[#This Row],[Achternaam]]&amp;Table13[[#This Row],[Basisnaam]],Table15[ContactenLookup],Table15[E-mail],"",0,1)</f>
        <v/>
      </c>
      <c r="AR193" t="str">
        <f>_xlfn.XLOOKUP(Table13[[#This Row],[E-mailadres]],Table15[E-mail],Table15[E-mail],"",0)</f>
        <v/>
      </c>
      <c r="AS193" t="str">
        <f>_xlfn.XLOOKUP(Table13[[#This Row],[Telefoon]],Table15[Telefoonnummer],Table15[Naam],"",0)</f>
        <v/>
      </c>
      <c r="AT193" t="str">
        <f>IF(Table13[[#This Row],[Match on name + company]]&lt;&gt;"","Bizzy/Hanne",IF(Table13[[#This Row],[match on Email]]&lt;&gt;"","Bizzy/Hanne",""))</f>
        <v/>
      </c>
    </row>
    <row r="194" spans="1:46" ht="42.75" x14ac:dyDescent="0.45">
      <c r="A194">
        <v>55438670</v>
      </c>
      <c r="B194" t="s">
        <v>2196</v>
      </c>
      <c r="C194" t="s">
        <v>2197</v>
      </c>
      <c r="H194" s="4" t="s">
        <v>2198</v>
      </c>
      <c r="I194" t="s">
        <v>1362</v>
      </c>
      <c r="K194" t="s">
        <v>18</v>
      </c>
      <c r="N194" t="s">
        <v>19</v>
      </c>
      <c r="O194" t="s">
        <v>2199</v>
      </c>
      <c r="V194" t="s">
        <v>21</v>
      </c>
      <c r="Y194" t="s">
        <v>1362</v>
      </c>
      <c r="Z194" t="s">
        <v>790</v>
      </c>
      <c r="AA194" t="str">
        <f>SUBSTITUTE(SUBSTITUTE(SUBSTITUTE(SUBSTITUTE(SUBSTITUTE(SUBSTITUTE(SUBSTITUTE(SUBSTITUTE(SUBSTITUTE(SUBSTITUTE(SUBSTITUTE(SUBSTITUTE(SUBSTITUTE(LOWER(Table13[[#This Row],[Bedrijven]]),".",""),"-","")," bvba",""),"belgië",""),"belgium","")," nv","")," bv",""),"group",""),"groep","")," ", ""),"é","e"),"è","e"),"à","a")</f>
        <v>nvbasfantwerpen</v>
      </c>
      <c r="AC194" t="s">
        <v>2200</v>
      </c>
      <c r="AE194" t="s">
        <v>1362</v>
      </c>
      <c r="AF194" s="3">
        <v>44711</v>
      </c>
      <c r="AH194" s="3">
        <v>44711</v>
      </c>
      <c r="AI194" s="3">
        <v>44775</v>
      </c>
      <c r="AJ194">
        <v>0</v>
      </c>
      <c r="AQ194" t="str">
        <f>_xlfn.XLOOKUP(Table13[[#This Row],[Voornaam]]&amp;Table13[[#This Row],[Achternaam]]&amp;Table13[[#This Row],[Basisnaam]],Table15[ContactenLookup],Table15[E-mail],"",0,1)</f>
        <v/>
      </c>
      <c r="AR194" t="str">
        <f>_xlfn.XLOOKUP(Table13[[#This Row],[E-mailadres]],Table15[E-mail],Table15[E-mail],"",0)</f>
        <v/>
      </c>
      <c r="AS194" t="str">
        <f>_xlfn.XLOOKUP(Table13[[#This Row],[Telefoon]],Table15[Telefoonnummer],Table15[Naam],"",0)</f>
        <v/>
      </c>
      <c r="AT194" t="str">
        <f>IF(Table13[[#This Row],[Match on name + company]]&lt;&gt;"","Bizzy/Hanne",IF(Table13[[#This Row],[match on Email]]&lt;&gt;"","Bizzy/Hanne",""))</f>
        <v/>
      </c>
    </row>
    <row r="195" spans="1:46" x14ac:dyDescent="0.45">
      <c r="A195">
        <v>55438776</v>
      </c>
      <c r="B195" t="s">
        <v>2044</v>
      </c>
      <c r="C195" t="s">
        <v>2201</v>
      </c>
      <c r="I195" t="s">
        <v>1362</v>
      </c>
      <c r="K195" t="s">
        <v>18</v>
      </c>
      <c r="N195" t="s">
        <v>19</v>
      </c>
      <c r="O195" t="s">
        <v>2202</v>
      </c>
      <c r="P195" t="s">
        <v>2203</v>
      </c>
      <c r="V195" t="s">
        <v>21</v>
      </c>
      <c r="Y195" t="s">
        <v>1362</v>
      </c>
      <c r="Z195" t="s">
        <v>502</v>
      </c>
      <c r="AA195" t="str">
        <f>SUBSTITUTE(SUBSTITUTE(SUBSTITUTE(SUBSTITUTE(SUBSTITUTE(SUBSTITUTE(SUBSTITUTE(SUBSTITUTE(SUBSTITUTE(SUBSTITUTE(SUBSTITUTE(SUBSTITUTE(SUBSTITUTE(LOWER(Table13[[#This Row],[Bedrijven]]),".",""),"-","")," bvba",""),"belgië",""),"belgium","")," nv","")," bv",""),"group",""),"groep","")," ", ""),"é","e"),"è","e"),"à","a")</f>
        <v>fidea</v>
      </c>
      <c r="AC195" t="s">
        <v>2204</v>
      </c>
      <c r="AE195" t="s">
        <v>1362</v>
      </c>
      <c r="AF195" s="3">
        <v>44711</v>
      </c>
      <c r="AH195" s="3">
        <v>44711</v>
      </c>
      <c r="AI195" s="3">
        <v>44775</v>
      </c>
      <c r="AJ195">
        <v>0</v>
      </c>
      <c r="AQ195" t="str">
        <f>_xlfn.XLOOKUP(Table13[[#This Row],[Voornaam]]&amp;Table13[[#This Row],[Achternaam]]&amp;Table13[[#This Row],[Basisnaam]],Table15[ContactenLookup],Table15[E-mail],"",0,1)</f>
        <v/>
      </c>
      <c r="AR195" t="str">
        <f>_xlfn.XLOOKUP(Table13[[#This Row],[E-mailadres]],Table15[E-mail],Table15[E-mail],"",0)</f>
        <v/>
      </c>
      <c r="AS195" t="str">
        <f>_xlfn.XLOOKUP(Table13[[#This Row],[Telefoon]],Table15[Telefoonnummer],Table15[Naam],"",0)</f>
        <v/>
      </c>
      <c r="AT195" t="str">
        <f>IF(Table13[[#This Row],[Match on name + company]]&lt;&gt;"","Bizzy/Hanne",IF(Table13[[#This Row],[match on Email]]&lt;&gt;"","Bizzy/Hanne",""))</f>
        <v/>
      </c>
    </row>
    <row r="196" spans="1:46" ht="42.75" x14ac:dyDescent="0.45">
      <c r="A196">
        <v>66153316</v>
      </c>
      <c r="B196" t="s">
        <v>2205</v>
      </c>
      <c r="C196" t="s">
        <v>2206</v>
      </c>
      <c r="H196" s="4" t="s">
        <v>2068</v>
      </c>
      <c r="I196" t="s">
        <v>1362</v>
      </c>
      <c r="K196" t="s">
        <v>18</v>
      </c>
      <c r="N196" t="s">
        <v>19</v>
      </c>
      <c r="V196" t="s">
        <v>21</v>
      </c>
      <c r="Y196" t="s">
        <v>1362</v>
      </c>
      <c r="Z196" t="s">
        <v>950</v>
      </c>
      <c r="AA196" t="str">
        <f>SUBSTITUTE(SUBSTITUTE(SUBSTITUTE(SUBSTITUTE(SUBSTITUTE(SUBSTITUTE(SUBSTITUTE(SUBSTITUTE(SUBSTITUTE(SUBSTITUTE(SUBSTITUTE(SUBSTITUTE(SUBSTITUTE(LOWER(Table13[[#This Row],[Bedrijven]]),".",""),"-","")," bvba",""),"belgië",""),"belgium","")," nv","")," bv",""),"group",""),"groep","")," ", ""),"é","e"),"è","e"),"à","a")</f>
        <v>nvshowpad</v>
      </c>
      <c r="AE196" t="s">
        <v>1362</v>
      </c>
      <c r="AF196" s="3">
        <v>45254</v>
      </c>
      <c r="AH196" s="3">
        <v>45254</v>
      </c>
      <c r="AI196" s="3">
        <v>45254</v>
      </c>
      <c r="AJ196">
        <v>0</v>
      </c>
      <c r="AQ196" t="str">
        <f>_xlfn.XLOOKUP(Table13[[#This Row],[Voornaam]]&amp;Table13[[#This Row],[Achternaam]]&amp;Table13[[#This Row],[Basisnaam]],Table15[ContactenLookup],Table15[E-mail],"",0,1)</f>
        <v/>
      </c>
      <c r="AR196" t="str">
        <f>_xlfn.XLOOKUP(Table13[[#This Row],[E-mailadres]],Table15[E-mail],Table15[E-mail],"",0)</f>
        <v/>
      </c>
      <c r="AS196" t="str">
        <f>_xlfn.XLOOKUP(Table13[[#This Row],[Telefoon]],Table15[Telefoonnummer],Table15[Naam],"",0)</f>
        <v/>
      </c>
      <c r="AT196" t="str">
        <f>IF(Table13[[#This Row],[Match on name + company]]&lt;&gt;"","Bizzy/Hanne",IF(Table13[[#This Row],[match on Email]]&lt;&gt;"","Bizzy/Hanne",""))</f>
        <v/>
      </c>
    </row>
    <row r="197" spans="1:46" x14ac:dyDescent="0.45">
      <c r="A197">
        <v>55438749</v>
      </c>
      <c r="B197" t="s">
        <v>1678</v>
      </c>
      <c r="C197" t="s">
        <v>2207</v>
      </c>
      <c r="I197" t="s">
        <v>1362</v>
      </c>
      <c r="K197" t="s">
        <v>18</v>
      </c>
      <c r="N197" t="s">
        <v>19</v>
      </c>
      <c r="O197" t="s">
        <v>2208</v>
      </c>
      <c r="P197" t="s">
        <v>2209</v>
      </c>
      <c r="V197" t="s">
        <v>21</v>
      </c>
      <c r="Y197" t="s">
        <v>1362</v>
      </c>
      <c r="Z197" t="s">
        <v>467</v>
      </c>
      <c r="AA197" t="str">
        <f>SUBSTITUTE(SUBSTITUTE(SUBSTITUTE(SUBSTITUTE(SUBSTITUTE(SUBSTITUTE(SUBSTITUTE(SUBSTITUTE(SUBSTITUTE(SUBSTITUTE(SUBSTITUTE(SUBSTITUTE(SUBSTITUTE(LOWER(Table13[[#This Row],[Bedrijven]]),".",""),"-","")," bvba",""),"belgië",""),"belgium","")," nv","")," bv",""),"group",""),"groep","")," ", ""),"é","e"),"è","e"),"à","a")</f>
        <v>essent</v>
      </c>
      <c r="AC197" t="s">
        <v>2210</v>
      </c>
      <c r="AE197" t="s">
        <v>1362</v>
      </c>
      <c r="AF197" s="3">
        <v>44711</v>
      </c>
      <c r="AH197" s="3">
        <v>44711</v>
      </c>
      <c r="AI197" s="3">
        <v>44711</v>
      </c>
      <c r="AJ197">
        <v>0</v>
      </c>
      <c r="AQ197" t="str">
        <f>_xlfn.XLOOKUP(Table13[[#This Row],[Voornaam]]&amp;Table13[[#This Row],[Achternaam]]&amp;Table13[[#This Row],[Basisnaam]],Table15[ContactenLookup],Table15[E-mail],"",0,1)</f>
        <v/>
      </c>
      <c r="AR197" t="str">
        <f>_xlfn.XLOOKUP(Table13[[#This Row],[E-mailadres]],Table15[E-mail],Table15[E-mail],"",0)</f>
        <v/>
      </c>
      <c r="AS197" t="str">
        <f>_xlfn.XLOOKUP(Table13[[#This Row],[Telefoon]],Table15[Telefoonnummer],Table15[Naam],"",0)</f>
        <v/>
      </c>
      <c r="AT197" t="str">
        <f>IF(Table13[[#This Row],[Match on name + company]]&lt;&gt;"","Bizzy/Hanne",IF(Table13[[#This Row],[match on Email]]&lt;&gt;"","Bizzy/Hanne",""))</f>
        <v/>
      </c>
    </row>
    <row r="198" spans="1:46" x14ac:dyDescent="0.45">
      <c r="A198">
        <v>67899459</v>
      </c>
      <c r="B198" t="s">
        <v>1515</v>
      </c>
      <c r="C198" t="s">
        <v>2211</v>
      </c>
      <c r="I198" t="s">
        <v>1362</v>
      </c>
      <c r="K198" t="s">
        <v>18</v>
      </c>
      <c r="M198" t="s">
        <v>1463</v>
      </c>
      <c r="N198" t="s">
        <v>19</v>
      </c>
      <c r="O198" t="s">
        <v>2212</v>
      </c>
      <c r="Q198" t="s">
        <v>2213</v>
      </c>
      <c r="V198" t="s">
        <v>21</v>
      </c>
      <c r="X198" t="s">
        <v>1431</v>
      </c>
      <c r="Y198" t="s">
        <v>1362</v>
      </c>
      <c r="Z198" t="s">
        <v>345</v>
      </c>
      <c r="AA198" t="str">
        <f>SUBSTITUTE(SUBSTITUTE(SUBSTITUTE(SUBSTITUTE(SUBSTITUTE(SUBSTITUTE(SUBSTITUTE(SUBSTITUTE(SUBSTITUTE(SUBSTITUTE(SUBSTITUTE(SUBSTITUTE(SUBSTITUTE(LOWER(Table13[[#This Row],[Bedrijven]]),".",""),"-","")," bvba",""),"belgië",""),"belgium","")," nv","")," bv",""),"group",""),"groep","")," ", ""),"é","e"),"è","e"),"à","a")</f>
        <v>carrefour</v>
      </c>
      <c r="AB198" t="s">
        <v>1390</v>
      </c>
      <c r="AC198" t="s">
        <v>1485</v>
      </c>
      <c r="AE198" t="s">
        <v>1362</v>
      </c>
      <c r="AF198" s="3">
        <v>45361</v>
      </c>
      <c r="AH198" s="3">
        <v>45361</v>
      </c>
      <c r="AI198" s="3">
        <v>45361</v>
      </c>
      <c r="AJ198">
        <v>0</v>
      </c>
      <c r="AQ198" t="str">
        <f>_xlfn.XLOOKUP(Table13[[#This Row],[Voornaam]]&amp;Table13[[#This Row],[Achternaam]]&amp;Table13[[#This Row],[Basisnaam]],Table15[ContactenLookup],Table15[E-mail],"",0,1)</f>
        <v/>
      </c>
      <c r="AR198" t="str">
        <f>_xlfn.XLOOKUP(Table13[[#This Row],[E-mailadres]],Table15[E-mail],Table15[E-mail],"",0)</f>
        <v/>
      </c>
      <c r="AS198" t="str">
        <f>_xlfn.XLOOKUP(Table13[[#This Row],[Telefoon]],Table15[Telefoonnummer],Table15[Naam],"",0)</f>
        <v/>
      </c>
      <c r="AT198" t="str">
        <f>IF(Table13[[#This Row],[Match on name + company]]&lt;&gt;"","Bizzy/Hanne",IF(Table13[[#This Row],[match on Email]]&lt;&gt;"","Bizzy/Hanne",""))</f>
        <v/>
      </c>
    </row>
    <row r="199" spans="1:46" ht="42.75" x14ac:dyDescent="0.45">
      <c r="A199">
        <v>62062295</v>
      </c>
      <c r="B199" t="s">
        <v>2066</v>
      </c>
      <c r="C199" t="s">
        <v>2214</v>
      </c>
      <c r="H199" s="4" t="s">
        <v>2215</v>
      </c>
      <c r="I199" t="s">
        <v>1362</v>
      </c>
      <c r="K199" t="s">
        <v>18</v>
      </c>
      <c r="M199" t="s">
        <v>1463</v>
      </c>
      <c r="N199" t="s">
        <v>19</v>
      </c>
      <c r="Q199" t="s">
        <v>2216</v>
      </c>
      <c r="V199" t="s">
        <v>21</v>
      </c>
      <c r="X199" t="s">
        <v>1431</v>
      </c>
      <c r="Y199" t="s">
        <v>1362</v>
      </c>
      <c r="Z199" t="s">
        <v>1070</v>
      </c>
      <c r="AA199" t="str">
        <f>SUBSTITUTE(SUBSTITUTE(SUBSTITUTE(SUBSTITUTE(SUBSTITUTE(SUBSTITUTE(SUBSTITUTE(SUBSTITUTE(SUBSTITUTE(SUBSTITUTE(SUBSTITUTE(SUBSTITUTE(SUBSTITUTE(LOWER(Table13[[#This Row],[Bedrijven]]),".",""),"-","")," bvba",""),"belgië",""),"belgium","")," nv","")," bv",""),"group",""),"groep","")," ", ""),"é","e"),"è","e"),"à","a")</f>
        <v>raincarbon</v>
      </c>
      <c r="AB199" t="s">
        <v>1390</v>
      </c>
      <c r="AC199" t="s">
        <v>1480</v>
      </c>
      <c r="AE199" t="s">
        <v>21</v>
      </c>
      <c r="AF199" s="3">
        <v>45044</v>
      </c>
      <c r="AH199" s="3">
        <v>45044</v>
      </c>
      <c r="AI199" s="3">
        <v>45044</v>
      </c>
      <c r="AJ199">
        <v>0</v>
      </c>
      <c r="AR199" t="str">
        <f>_xlfn.XLOOKUP(Table13[[#This Row],[E-mailadres]],Table15[E-mail],Table15[E-mail],"",0)</f>
        <v/>
      </c>
      <c r="AS199" t="str">
        <f>_xlfn.XLOOKUP(Table13[[#This Row],[Telefoon]],Table15[Telefoonnummer],Table15[Naam],"",0)</f>
        <v/>
      </c>
      <c r="AT199" t="str">
        <f>IF(Table13[[#This Row],[Match on name + company]]&lt;&gt;"","Bizzy/Hanne",IF(Table13[[#This Row],[match on Email]]&lt;&gt;"","Bizzy/Hanne",""))</f>
        <v/>
      </c>
    </row>
    <row r="200" spans="1:46" ht="42.75" x14ac:dyDescent="0.45">
      <c r="A200">
        <v>60311470</v>
      </c>
      <c r="B200" t="s">
        <v>1789</v>
      </c>
      <c r="C200" t="s">
        <v>2217</v>
      </c>
      <c r="H200" s="4" t="s">
        <v>1427</v>
      </c>
      <c r="I200" t="s">
        <v>1362</v>
      </c>
      <c r="K200" t="s">
        <v>18</v>
      </c>
      <c r="M200" t="s">
        <v>1428</v>
      </c>
      <c r="N200" t="s">
        <v>19</v>
      </c>
      <c r="O200" t="s">
        <v>2218</v>
      </c>
      <c r="Q200" t="s">
        <v>2219</v>
      </c>
      <c r="S200" t="s">
        <v>641</v>
      </c>
      <c r="V200" t="s">
        <v>21</v>
      </c>
      <c r="X200" t="s">
        <v>1431</v>
      </c>
      <c r="Y200" t="s">
        <v>1362</v>
      </c>
      <c r="Z200" t="s">
        <v>637</v>
      </c>
      <c r="AA200" t="str">
        <f>SUBSTITUTE(SUBSTITUTE(SUBSTITUTE(SUBSTITUTE(SUBSTITUTE(SUBSTITUTE(SUBSTITUTE(SUBSTITUTE(SUBSTITUTE(SUBSTITUTE(SUBSTITUTE(SUBSTITUTE(SUBSTITUTE(LOWER(Table13[[#This Row],[Bedrijven]]),".",""),"-","")," bvba",""),"belgië",""),"belgium","")," nv","")," bv",""),"group",""),"groep","")," ", ""),"é","e"),"è","e"),"à","a")</f>
        <v>huapii</v>
      </c>
      <c r="AC200" t="s">
        <v>1453</v>
      </c>
      <c r="AE200" t="s">
        <v>21</v>
      </c>
      <c r="AF200" s="3">
        <v>44966</v>
      </c>
      <c r="AH200" s="3">
        <v>44966</v>
      </c>
      <c r="AI200" s="3">
        <v>44966</v>
      </c>
      <c r="AJ200">
        <v>0</v>
      </c>
      <c r="AQ200" t="str">
        <f>_xlfn.XLOOKUP(Table13[[#This Row],[Voornaam]]&amp;Table13[[#This Row],[Achternaam]]&amp;Table13[[#This Row],[Basisnaam]],Table15[ContactenLookup],Table15[E-mail],"",0,1)</f>
        <v/>
      </c>
      <c r="AR200" t="str">
        <f>_xlfn.XLOOKUP(Table13[[#This Row],[E-mailadres]],Table15[E-mail],Table15[E-mail],"",0)</f>
        <v/>
      </c>
      <c r="AS200" t="str">
        <f>_xlfn.XLOOKUP(Table13[[#This Row],[Telefoon]],Table15[Telefoonnummer],Table15[Naam],"",0)</f>
        <v/>
      </c>
      <c r="AT200" t="str">
        <f>IF(Table13[[#This Row],[Match on name + company]]&lt;&gt;"","Bizzy/Hanne",IF(Table13[[#This Row],[match on Email]]&lt;&gt;"","Bizzy/Hanne",""))</f>
        <v/>
      </c>
    </row>
    <row r="201" spans="1:46" x14ac:dyDescent="0.45">
      <c r="A201">
        <v>58079145</v>
      </c>
      <c r="B201" t="s">
        <v>2220</v>
      </c>
      <c r="C201" t="s">
        <v>2221</v>
      </c>
      <c r="I201" t="s">
        <v>1362</v>
      </c>
      <c r="K201" t="s">
        <v>18</v>
      </c>
      <c r="M201" t="s">
        <v>1463</v>
      </c>
      <c r="N201" t="s">
        <v>19</v>
      </c>
      <c r="O201" t="s">
        <v>2222</v>
      </c>
      <c r="Q201" t="s">
        <v>2223</v>
      </c>
      <c r="V201" t="s">
        <v>21</v>
      </c>
      <c r="X201" t="s">
        <v>1431</v>
      </c>
      <c r="Y201" t="s">
        <v>1362</v>
      </c>
      <c r="Z201" t="s">
        <v>730</v>
      </c>
      <c r="AA201" t="str">
        <f>SUBSTITUTE(SUBSTITUTE(SUBSTITUTE(SUBSTITUTE(SUBSTITUTE(SUBSTITUTE(SUBSTITUTE(SUBSTITUTE(SUBSTITUTE(SUBSTITUTE(SUBSTITUTE(SUBSTITUTE(SUBSTITUTE(LOWER(Table13[[#This Row],[Bedrijven]]),".",""),"-","")," bvba",""),"belgië",""),"belgium","")," nv","")," bv",""),"group",""),"groep","")," ", ""),"é","e"),"è","e"),"à","a")</f>
        <v>materialise</v>
      </c>
      <c r="AC201" t="s">
        <v>2224</v>
      </c>
      <c r="AE201" t="s">
        <v>1362</v>
      </c>
      <c r="AF201" s="3">
        <v>44865</v>
      </c>
      <c r="AH201" s="3">
        <v>44865</v>
      </c>
      <c r="AI201" s="3">
        <v>44865</v>
      </c>
      <c r="AJ201">
        <v>0</v>
      </c>
      <c r="AQ201" t="str">
        <f>_xlfn.XLOOKUP(Table13[[#This Row],[Voornaam]]&amp;Table13[[#This Row],[Achternaam]]&amp;Table13[[#This Row],[Basisnaam]],Table15[ContactenLookup],Table15[E-mail],"",0,1)</f>
        <v/>
      </c>
      <c r="AR201" t="str">
        <f>_xlfn.XLOOKUP(Table13[[#This Row],[E-mailadres]],Table15[E-mail],Table15[E-mail],"",0)</f>
        <v/>
      </c>
      <c r="AS201" t="str">
        <f>_xlfn.XLOOKUP(Table13[[#This Row],[Telefoon]],Table15[Telefoonnummer],Table15[Naam],"",0)</f>
        <v/>
      </c>
      <c r="AT201" t="str">
        <f>IF(Table13[[#This Row],[Match on name + company]]&lt;&gt;"","Bizzy/Hanne",IF(Table13[[#This Row],[match on Email]]&lt;&gt;"","Bizzy/Hanne",""))</f>
        <v/>
      </c>
    </row>
    <row r="202" spans="1:46" x14ac:dyDescent="0.45">
      <c r="A202">
        <v>69881203</v>
      </c>
      <c r="B202" t="s">
        <v>2225</v>
      </c>
      <c r="C202" t="s">
        <v>2226</v>
      </c>
      <c r="I202" t="s">
        <v>1362</v>
      </c>
      <c r="K202" t="s">
        <v>18</v>
      </c>
      <c r="M202" t="s">
        <v>1463</v>
      </c>
      <c r="N202" t="s">
        <v>19</v>
      </c>
      <c r="O202" t="s">
        <v>2227</v>
      </c>
      <c r="P202" t="s">
        <v>2228</v>
      </c>
      <c r="Q202" t="s">
        <v>2229</v>
      </c>
      <c r="S202" t="s">
        <v>2230</v>
      </c>
      <c r="V202" t="s">
        <v>21</v>
      </c>
      <c r="X202" t="s">
        <v>1431</v>
      </c>
      <c r="Y202" t="s">
        <v>1362</v>
      </c>
      <c r="AA202" t="str">
        <f>SUBSTITUTE(SUBSTITUTE(SUBSTITUTE(SUBSTITUTE(SUBSTITUTE(SUBSTITUTE(SUBSTITUTE(SUBSTITUTE(SUBSTITUTE(SUBSTITUTE(SUBSTITUTE(SUBSTITUTE(SUBSTITUTE(LOWER(Table13[[#This Row],[Bedrijven]]),".",""),"-","")," bvba",""),"belgië",""),"belgium","")," nv","")," bv",""),"group",""),"groep","")," ", ""),"é","e"),"è","e"),"à","a")</f>
        <v/>
      </c>
      <c r="AF202" s="3">
        <v>45482</v>
      </c>
      <c r="AH202" s="3">
        <v>45482</v>
      </c>
      <c r="AI202" s="3">
        <v>45482</v>
      </c>
      <c r="AJ202">
        <v>0</v>
      </c>
      <c r="AQ202" t="str">
        <f>_xlfn.XLOOKUP(Table13[[#This Row],[Voornaam]]&amp;Table13[[#This Row],[Achternaam]]&amp;Table13[[#This Row],[Basisnaam]],Table15[ContactenLookup],Table15[E-mail],"",0,1)</f>
        <v/>
      </c>
      <c r="AR202" t="str">
        <f>_xlfn.XLOOKUP(Table13[[#This Row],[E-mailadres]],Table15[E-mail],Table15[E-mail],"",0)</f>
        <v/>
      </c>
      <c r="AS202" t="str">
        <f>_xlfn.XLOOKUP(Table13[[#This Row],[Telefoon]],Table15[Telefoonnummer],Table15[Naam],"",0)</f>
        <v/>
      </c>
      <c r="AT202" t="str">
        <f>IF(Table13[[#This Row],[Match on name + company]]&lt;&gt;"","Bizzy/Hanne",IF(Table13[[#This Row],[match on Email]]&lt;&gt;"","Bizzy/Hanne",""))</f>
        <v/>
      </c>
    </row>
    <row r="203" spans="1:46" x14ac:dyDescent="0.45">
      <c r="A203">
        <v>69959000</v>
      </c>
      <c r="B203" t="s">
        <v>2231</v>
      </c>
      <c r="C203" t="s">
        <v>2226</v>
      </c>
      <c r="I203" t="s">
        <v>21</v>
      </c>
      <c r="K203" t="s">
        <v>18</v>
      </c>
      <c r="N203" t="s">
        <v>19</v>
      </c>
      <c r="O203" t="s">
        <v>2232</v>
      </c>
      <c r="Q203" t="s">
        <v>2233</v>
      </c>
      <c r="V203" t="s">
        <v>21</v>
      </c>
      <c r="X203" t="s">
        <v>1431</v>
      </c>
      <c r="Y203" t="s">
        <v>1362</v>
      </c>
      <c r="Z203" t="s">
        <v>108</v>
      </c>
      <c r="AA203" t="str">
        <f>SUBSTITUTE(SUBSTITUTE(SUBSTITUTE(SUBSTITUTE(SUBSTITUTE(SUBSTITUTE(SUBSTITUTE(SUBSTITUTE(SUBSTITUTE(SUBSTITUTE(SUBSTITUTE(SUBSTITUTE(SUBSTITUTE(LOWER(Table13[[#This Row],[Bedrijven]]),".",""),"-","")," bvba",""),"belgië",""),"belgium","")," nv","")," bv",""),"group",""),"groep","")," ", ""),"é","e"),"è","e"),"à","a")</f>
        <v>aquasecurity</v>
      </c>
      <c r="AE203" t="s">
        <v>1362</v>
      </c>
      <c r="AF203" s="3">
        <v>45488</v>
      </c>
      <c r="AH203" s="3">
        <v>45488</v>
      </c>
      <c r="AI203" s="3">
        <v>45488</v>
      </c>
      <c r="AJ203">
        <v>0</v>
      </c>
      <c r="AQ203" t="str">
        <f>_xlfn.XLOOKUP(Table13[[#This Row],[Voornaam]]&amp;Table13[[#This Row],[Achternaam]]&amp;Table13[[#This Row],[Basisnaam]],Table15[ContactenLookup],Table15[E-mail],"",0,1)</f>
        <v/>
      </c>
      <c r="AR203" t="str">
        <f>_xlfn.XLOOKUP(Table13[[#This Row],[E-mailadres]],Table15[E-mail],Table15[E-mail],"",0)</f>
        <v/>
      </c>
      <c r="AS203" t="str">
        <f>_xlfn.XLOOKUP(Table13[[#This Row],[Telefoon]],Table15[Telefoonnummer],Table15[Naam],"",0)</f>
        <v/>
      </c>
      <c r="AT203" t="str">
        <f>IF(Table13[[#This Row],[Match on name + company]]&lt;&gt;"","Bizzy/Hanne",IF(Table13[[#This Row],[match on Email]]&lt;&gt;"","Bizzy/Hanne",""))</f>
        <v/>
      </c>
    </row>
    <row r="204" spans="1:46" ht="42.75" x14ac:dyDescent="0.45">
      <c r="A204">
        <v>66121380</v>
      </c>
      <c r="B204" t="s">
        <v>2058</v>
      </c>
      <c r="C204" t="s">
        <v>2234</v>
      </c>
      <c r="H204" s="4" t="s">
        <v>1427</v>
      </c>
      <c r="I204" t="s">
        <v>1362</v>
      </c>
      <c r="K204" t="s">
        <v>18</v>
      </c>
      <c r="M204" t="s">
        <v>1428</v>
      </c>
      <c r="N204" t="s">
        <v>19</v>
      </c>
      <c r="O204" t="s">
        <v>2235</v>
      </c>
      <c r="Q204" t="s">
        <v>2236</v>
      </c>
      <c r="V204" t="s">
        <v>21</v>
      </c>
      <c r="X204" t="s">
        <v>1431</v>
      </c>
      <c r="Y204" t="s">
        <v>1362</v>
      </c>
      <c r="Z204" t="s">
        <v>1105</v>
      </c>
      <c r="AA204" t="str">
        <f>SUBSTITUTE(SUBSTITUTE(SUBSTITUTE(SUBSTITUTE(SUBSTITUTE(SUBSTITUTE(SUBSTITUTE(SUBSTITUTE(SUBSTITUTE(SUBSTITUTE(SUBSTITUTE(SUBSTITUTE(SUBSTITUTE(LOWER(Table13[[#This Row],[Bedrijven]]),".",""),"-","")," bvba",""),"belgië",""),"belgium","")," nv","")," bv",""),"group",""),"groep","")," ", ""),"é","e"),"è","e"),"à","a")</f>
        <v>sdworx</v>
      </c>
      <c r="AE204" t="s">
        <v>1362</v>
      </c>
      <c r="AF204" s="3">
        <v>45253</v>
      </c>
      <c r="AH204" s="3">
        <v>45253</v>
      </c>
      <c r="AI204" s="3">
        <v>45253</v>
      </c>
      <c r="AJ204">
        <v>0</v>
      </c>
      <c r="AQ204" t="str">
        <f>_xlfn.XLOOKUP(Table13[[#This Row],[Voornaam]]&amp;Table13[[#This Row],[Achternaam]]&amp;Table13[[#This Row],[Basisnaam]],Table15[ContactenLookup],Table15[E-mail],"",0,1)</f>
        <v/>
      </c>
      <c r="AR204" t="str">
        <f>_xlfn.XLOOKUP(Table13[[#This Row],[E-mailadres]],Table15[E-mail],Table15[E-mail],"",0)</f>
        <v/>
      </c>
      <c r="AS204" t="str">
        <f>_xlfn.XLOOKUP(Table13[[#This Row],[Telefoon]],Table15[Telefoonnummer],Table15[Naam],"",0)</f>
        <v/>
      </c>
      <c r="AT204" t="str">
        <f>IF(Table13[[#This Row],[Match on name + company]]&lt;&gt;"","Bizzy/Hanne",IF(Table13[[#This Row],[match on Email]]&lt;&gt;"","Bizzy/Hanne",""))</f>
        <v/>
      </c>
    </row>
    <row r="205" spans="1:46" ht="42.75" x14ac:dyDescent="0.45">
      <c r="A205">
        <v>70735089</v>
      </c>
      <c r="B205" t="s">
        <v>1667</v>
      </c>
      <c r="C205" t="s">
        <v>2237</v>
      </c>
      <c r="H205" s="4" t="s">
        <v>2026</v>
      </c>
      <c r="I205" t="s">
        <v>1362</v>
      </c>
      <c r="K205" t="s">
        <v>18</v>
      </c>
      <c r="M205" t="s">
        <v>1428</v>
      </c>
      <c r="N205" t="s">
        <v>19</v>
      </c>
      <c r="O205" t="s">
        <v>2238</v>
      </c>
      <c r="V205" t="s">
        <v>21</v>
      </c>
      <c r="X205" t="s">
        <v>1431</v>
      </c>
      <c r="Y205" t="s">
        <v>1362</v>
      </c>
      <c r="Z205" t="s">
        <v>1177</v>
      </c>
      <c r="AA205" t="str">
        <f>SUBSTITUTE(SUBSTITUTE(SUBSTITUTE(SUBSTITUTE(SUBSTITUTE(SUBSTITUTE(SUBSTITUTE(SUBSTITUTE(SUBSTITUTE(SUBSTITUTE(SUBSTITUTE(SUBSTITUTE(SUBSTITUTE(LOWER(Table13[[#This Row],[Bedrijven]]),".",""),"-","")," bvba",""),"belgië",""),"belgium","")," nv","")," bv",""),"group",""),"groep","")," ", ""),"é","e"),"è","e"),"à","a")</f>
        <v>telenet</v>
      </c>
      <c r="AB205" t="s">
        <v>1390</v>
      </c>
      <c r="AC205" t="s">
        <v>1637</v>
      </c>
      <c r="AE205" t="s">
        <v>1362</v>
      </c>
      <c r="AF205" s="3">
        <v>45539</v>
      </c>
      <c r="AH205" s="3">
        <v>45539</v>
      </c>
      <c r="AI205" s="3">
        <v>45539</v>
      </c>
      <c r="AJ205">
        <v>0</v>
      </c>
      <c r="AQ205" t="str">
        <f>_xlfn.XLOOKUP(Table13[[#This Row],[Voornaam]]&amp;Table13[[#This Row],[Achternaam]]&amp;Table13[[#This Row],[Basisnaam]],Table15[ContactenLookup],Table15[E-mail],"",0,1)</f>
        <v/>
      </c>
      <c r="AR205" t="str">
        <f>_xlfn.XLOOKUP(Table13[[#This Row],[E-mailadres]],Table15[E-mail],Table15[E-mail],"",0)</f>
        <v/>
      </c>
      <c r="AS205" t="str">
        <f>_xlfn.XLOOKUP(Table13[[#This Row],[Telefoon]],Table15[Telefoonnummer],Table15[Naam],"",0)</f>
        <v/>
      </c>
      <c r="AT205" t="str">
        <f>IF(Table13[[#This Row],[Match on name + company]]&lt;&gt;"","Bizzy/Hanne",IF(Table13[[#This Row],[match on Email]]&lt;&gt;"","Bizzy/Hanne",""))</f>
        <v/>
      </c>
    </row>
    <row r="206" spans="1:46" ht="42.75" x14ac:dyDescent="0.45">
      <c r="A206">
        <v>63364415</v>
      </c>
      <c r="B206" t="s">
        <v>2239</v>
      </c>
      <c r="C206" t="s">
        <v>2240</v>
      </c>
      <c r="H206" s="4" t="s">
        <v>2241</v>
      </c>
      <c r="I206" t="s">
        <v>1362</v>
      </c>
      <c r="K206" t="s">
        <v>18</v>
      </c>
      <c r="M206" t="s">
        <v>1463</v>
      </c>
      <c r="N206" t="s">
        <v>19</v>
      </c>
      <c r="O206" t="s">
        <v>2242</v>
      </c>
      <c r="Q206" t="s">
        <v>2243</v>
      </c>
      <c r="V206" t="s">
        <v>21</v>
      </c>
      <c r="W206" t="s">
        <v>38</v>
      </c>
      <c r="X206" t="s">
        <v>1431</v>
      </c>
      <c r="Y206" t="s">
        <v>1362</v>
      </c>
      <c r="Z206" t="s">
        <v>1144</v>
      </c>
      <c r="AA206" t="str">
        <f>SUBSTITUTE(SUBSTITUTE(SUBSTITUTE(SUBSTITUTE(SUBSTITUTE(SUBSTITUTE(SUBSTITUTE(SUBSTITUTE(SUBSTITUTE(SUBSTITUTE(SUBSTITUTE(SUBSTITUTE(SUBSTITUTE(LOWER(Table13[[#This Row],[Bedrijven]]),".",""),"-","")," bvba",""),"belgië",""),"belgium","")," nv","")," bv",""),"group",""),"groep","")," ", ""),"é","e"),"è","e"),"à","a")</f>
        <v>stadgenk</v>
      </c>
      <c r="AC206" t="s">
        <v>2244</v>
      </c>
      <c r="AE206" t="s">
        <v>21</v>
      </c>
      <c r="AF206" s="3">
        <v>45113</v>
      </c>
      <c r="AH206" s="3">
        <v>45113</v>
      </c>
      <c r="AI206" s="3">
        <v>45113</v>
      </c>
      <c r="AJ206">
        <v>0</v>
      </c>
      <c r="AQ206" t="str">
        <f>_xlfn.XLOOKUP(Table13[[#This Row],[Voornaam]]&amp;Table13[[#This Row],[Achternaam]]&amp;Table13[[#This Row],[Basisnaam]],Table15[ContactenLookup],Table15[E-mail],"",0,1)</f>
        <v/>
      </c>
      <c r="AR206" t="str">
        <f>_xlfn.XLOOKUP(Table13[[#This Row],[E-mailadres]],Table15[E-mail],Table15[E-mail],"",0)</f>
        <v/>
      </c>
      <c r="AS206" t="str">
        <f>_xlfn.XLOOKUP(Table13[[#This Row],[Telefoon]],Table15[Telefoonnummer],Table15[Naam],"",0)</f>
        <v/>
      </c>
      <c r="AT206" t="str">
        <f>IF(Table13[[#This Row],[Match on name + company]]&lt;&gt;"","Bizzy/Hanne",IF(Table13[[#This Row],[match on Email]]&lt;&gt;"","Bizzy/Hanne",""))</f>
        <v/>
      </c>
    </row>
    <row r="207" spans="1:46" x14ac:dyDescent="0.45">
      <c r="A207">
        <v>56501484</v>
      </c>
      <c r="B207" t="s">
        <v>2245</v>
      </c>
      <c r="C207" t="s">
        <v>2246</v>
      </c>
      <c r="I207" t="s">
        <v>1362</v>
      </c>
      <c r="K207" t="s">
        <v>18</v>
      </c>
      <c r="N207" t="s">
        <v>19</v>
      </c>
      <c r="O207" t="s">
        <v>2247</v>
      </c>
      <c r="P207" t="s">
        <v>2248</v>
      </c>
      <c r="V207" t="s">
        <v>21</v>
      </c>
      <c r="Y207" t="s">
        <v>1362</v>
      </c>
      <c r="Z207" t="s">
        <v>657</v>
      </c>
      <c r="AA207" t="str">
        <f>SUBSTITUTE(SUBSTITUTE(SUBSTITUTE(SUBSTITUTE(SUBSTITUTE(SUBSTITUTE(SUBSTITUTE(SUBSTITUTE(SUBSTITUTE(SUBSTITUTE(SUBSTITUTE(SUBSTITUTE(SUBSTITUTE(LOWER(Table13[[#This Row],[Bedrijven]]),".",""),"-","")," bvba",""),"belgië",""),"belgium","")," nv","")," bv",""),"group",""),"groep","")," ", ""),"é","e"),"è","e"),"à","a")</f>
        <v>iko</v>
      </c>
      <c r="AC207" t="s">
        <v>2249</v>
      </c>
      <c r="AE207" t="s">
        <v>1362</v>
      </c>
      <c r="AF207" s="3">
        <v>44775</v>
      </c>
      <c r="AH207" s="3">
        <v>44775</v>
      </c>
      <c r="AI207" s="3">
        <v>44775</v>
      </c>
      <c r="AJ207">
        <v>0</v>
      </c>
      <c r="AQ207" t="str">
        <f>_xlfn.XLOOKUP(Table13[[#This Row],[Voornaam]]&amp;Table13[[#This Row],[Achternaam]]&amp;Table13[[#This Row],[Basisnaam]],Table15[ContactenLookup],Table15[E-mail],"",0,1)</f>
        <v/>
      </c>
      <c r="AR207" t="str">
        <f>_xlfn.XLOOKUP(Table13[[#This Row],[E-mailadres]],Table15[E-mail],Table15[E-mail],"",0)</f>
        <v/>
      </c>
      <c r="AS207" t="str">
        <f>_xlfn.XLOOKUP(Table13[[#This Row],[Telefoon]],Table15[Telefoonnummer],Table15[Naam],"",0)</f>
        <v/>
      </c>
      <c r="AT207" t="str">
        <f>IF(Table13[[#This Row],[Match on name + company]]&lt;&gt;"","Bizzy/Hanne",IF(Table13[[#This Row],[match on Email]]&lt;&gt;"","Bizzy/Hanne",""))</f>
        <v/>
      </c>
    </row>
    <row r="208" spans="1:46" x14ac:dyDescent="0.45">
      <c r="A208">
        <v>61088975</v>
      </c>
      <c r="B208" t="s">
        <v>2250</v>
      </c>
      <c r="C208" t="s">
        <v>2246</v>
      </c>
      <c r="G208" t="s">
        <v>455</v>
      </c>
      <c r="I208" t="s">
        <v>21</v>
      </c>
      <c r="K208" t="s">
        <v>18</v>
      </c>
      <c r="M208" t="s">
        <v>1428</v>
      </c>
      <c r="N208" t="s">
        <v>19</v>
      </c>
      <c r="O208" t="s">
        <v>576</v>
      </c>
      <c r="Q208" t="s">
        <v>2251</v>
      </c>
      <c r="V208" t="s">
        <v>21</v>
      </c>
      <c r="X208" t="s">
        <v>1431</v>
      </c>
      <c r="Y208" t="s">
        <v>1362</v>
      </c>
      <c r="Z208" t="s">
        <v>575</v>
      </c>
      <c r="AA208" t="str">
        <f>SUBSTITUTE(SUBSTITUTE(SUBSTITUTE(SUBSTITUTE(SUBSTITUTE(SUBSTITUTE(SUBSTITUTE(SUBSTITUTE(SUBSTITUTE(SUBSTITUTE(SUBSTITUTE(SUBSTITUTE(SUBSTITUTE(LOWER(Table13[[#This Row],[Bedrijven]]),".",""),"-","")," bvba",""),"belgië",""),"belgium","")," nv","")," bv",""),"group",""),"groep","")," ", ""),"é","e"),"è","e"),"à","a")</f>
        <v>gettime&amp;security</v>
      </c>
      <c r="AB208" t="s">
        <v>1390</v>
      </c>
      <c r="AC208" t="s">
        <v>1480</v>
      </c>
      <c r="AE208" t="s">
        <v>21</v>
      </c>
      <c r="AF208" s="3">
        <v>45000</v>
      </c>
      <c r="AH208" s="3">
        <v>45000</v>
      </c>
      <c r="AI208" s="3">
        <v>45000</v>
      </c>
      <c r="AJ208">
        <v>0</v>
      </c>
      <c r="AQ208" t="str">
        <f>_xlfn.XLOOKUP(Table13[[#This Row],[Voornaam]]&amp;Table13[[#This Row],[Achternaam]]&amp;Table13[[#This Row],[Basisnaam]],Table15[ContactenLookup],Table15[E-mail],"",0,1)</f>
        <v/>
      </c>
      <c r="AR208" t="str">
        <f>_xlfn.XLOOKUP(Table13[[#This Row],[E-mailadres]],Table15[E-mail],Table15[E-mail],"",0)</f>
        <v/>
      </c>
      <c r="AS208" t="str">
        <f>_xlfn.XLOOKUP(Table13[[#This Row],[Telefoon]],Table15[Telefoonnummer],Table15[Naam],"",0)</f>
        <v/>
      </c>
      <c r="AT208" t="str">
        <f>IF(Table13[[#This Row],[Match on name + company]]&lt;&gt;"","Bizzy/Hanne",IF(Table13[[#This Row],[match on Email]]&lt;&gt;"","Bizzy/Hanne",""))</f>
        <v/>
      </c>
    </row>
    <row r="209" spans="1:46" x14ac:dyDescent="0.45">
      <c r="A209">
        <v>63118654</v>
      </c>
      <c r="B209" t="s">
        <v>2252</v>
      </c>
      <c r="C209" t="s">
        <v>2253</v>
      </c>
      <c r="I209" t="s">
        <v>1362</v>
      </c>
      <c r="K209" t="s">
        <v>18</v>
      </c>
      <c r="N209" t="s">
        <v>19</v>
      </c>
      <c r="O209" t="s">
        <v>2254</v>
      </c>
      <c r="Q209" t="s">
        <v>2255</v>
      </c>
      <c r="V209" t="s">
        <v>21</v>
      </c>
      <c r="Y209" t="s">
        <v>1362</v>
      </c>
      <c r="AA209" t="str">
        <f>SUBSTITUTE(SUBSTITUTE(SUBSTITUTE(SUBSTITUTE(SUBSTITUTE(SUBSTITUTE(SUBSTITUTE(SUBSTITUTE(SUBSTITUTE(SUBSTITUTE(SUBSTITUTE(SUBSTITUTE(SUBSTITUTE(LOWER(Table13[[#This Row],[Bedrijven]]),".",""),"-","")," bvba",""),"belgië",""),"belgium","")," nv","")," bv",""),"group",""),"groep","")," ", ""),"é","e"),"è","e"),"à","a")</f>
        <v/>
      </c>
      <c r="AF209" s="3">
        <v>45324</v>
      </c>
      <c r="AH209" s="3">
        <v>45106</v>
      </c>
      <c r="AI209" s="3">
        <v>45106</v>
      </c>
      <c r="AJ209">
        <v>0</v>
      </c>
      <c r="AQ209" t="str">
        <f>_xlfn.XLOOKUP(Table13[[#This Row],[Voornaam]]&amp;Table13[[#This Row],[Achternaam]]&amp;Table13[[#This Row],[Basisnaam]],Table15[ContactenLookup],Table15[E-mail],"",0,1)</f>
        <v/>
      </c>
      <c r="AR209" t="str">
        <f>_xlfn.XLOOKUP(Table13[[#This Row],[E-mailadres]],Table15[E-mail],Table15[E-mail],"",0)</f>
        <v/>
      </c>
      <c r="AS209" t="str">
        <f>_xlfn.XLOOKUP(Table13[[#This Row],[Telefoon]],Table15[Telefoonnummer],Table15[Naam],"",0)</f>
        <v/>
      </c>
      <c r="AT209" t="str">
        <f>IF(Table13[[#This Row],[Match on name + company]]&lt;&gt;"","Bizzy/Hanne",IF(Table13[[#This Row],[match on Email]]&lt;&gt;"","Bizzy/Hanne",""))</f>
        <v/>
      </c>
    </row>
    <row r="210" spans="1:46" ht="42.75" x14ac:dyDescent="0.45">
      <c r="A210">
        <v>61487408</v>
      </c>
      <c r="B210" t="s">
        <v>2256</v>
      </c>
      <c r="C210" t="s">
        <v>2257</v>
      </c>
      <c r="H210" s="4" t="s">
        <v>1605</v>
      </c>
      <c r="I210" t="s">
        <v>1362</v>
      </c>
      <c r="N210" t="s">
        <v>19</v>
      </c>
      <c r="O210" t="s">
        <v>2258</v>
      </c>
      <c r="Q210" t="s">
        <v>2259</v>
      </c>
      <c r="V210" t="s">
        <v>21</v>
      </c>
      <c r="Y210" t="s">
        <v>1362</v>
      </c>
      <c r="Z210" t="s">
        <v>965</v>
      </c>
      <c r="AA210" t="str">
        <f>SUBSTITUTE(SUBSTITUTE(SUBSTITUTE(SUBSTITUTE(SUBSTITUTE(SUBSTITUTE(SUBSTITUTE(SUBSTITUTE(SUBSTITUTE(SUBSTITUTE(SUBSTITUTE(SUBSTITUTE(SUBSTITUTE(LOWER(Table13[[#This Row],[Bedrijven]]),".",""),"-","")," bvba",""),"belgië",""),"belgium","")," nv","")," bv",""),"group",""),"groep","")," ", ""),"é","e"),"è","e"),"à","a")</f>
        <v>nvsulo</v>
      </c>
      <c r="AC210" t="s">
        <v>1494</v>
      </c>
      <c r="AE210" t="s">
        <v>21</v>
      </c>
      <c r="AF210" s="3">
        <v>45016</v>
      </c>
      <c r="AH210" s="3">
        <v>45016</v>
      </c>
      <c r="AI210" s="3">
        <v>45016</v>
      </c>
      <c r="AJ210">
        <v>0</v>
      </c>
      <c r="AQ210" t="str">
        <f>_xlfn.XLOOKUP(Table13[[#This Row],[Voornaam]]&amp;Table13[[#This Row],[Achternaam]]&amp;Table13[[#This Row],[Basisnaam]],Table15[ContactenLookup],Table15[E-mail],"",0,1)</f>
        <v/>
      </c>
      <c r="AR210" t="str">
        <f>_xlfn.XLOOKUP(Table13[[#This Row],[E-mailadres]],Table15[E-mail],Table15[E-mail],"",0)</f>
        <v/>
      </c>
      <c r="AS210" t="str">
        <f>_xlfn.XLOOKUP(Table13[[#This Row],[Telefoon]],Table15[Telefoonnummer],Table15[Naam],"",0)</f>
        <v/>
      </c>
      <c r="AT210" t="str">
        <f>IF(Table13[[#This Row],[Match on name + company]]&lt;&gt;"","Bizzy/Hanne",IF(Table13[[#This Row],[match on Email]]&lt;&gt;"","Bizzy/Hanne",""))</f>
        <v/>
      </c>
    </row>
    <row r="211" spans="1:46" x14ac:dyDescent="0.45">
      <c r="A211">
        <v>55438904</v>
      </c>
      <c r="B211" t="s">
        <v>2093</v>
      </c>
      <c r="C211" t="s">
        <v>2260</v>
      </c>
      <c r="I211" t="s">
        <v>1362</v>
      </c>
      <c r="K211" t="s">
        <v>18</v>
      </c>
      <c r="N211" t="s">
        <v>19</v>
      </c>
      <c r="O211" t="s">
        <v>2261</v>
      </c>
      <c r="V211" t="s">
        <v>21</v>
      </c>
      <c r="Y211" t="s">
        <v>1362</v>
      </c>
      <c r="Z211" t="s">
        <v>628</v>
      </c>
      <c r="AA211" t="str">
        <f>SUBSTITUTE(SUBSTITUTE(SUBSTITUTE(SUBSTITUTE(SUBSTITUTE(SUBSTITUTE(SUBSTITUTE(SUBSTITUTE(SUBSTITUTE(SUBSTITUTE(SUBSTITUTE(SUBSTITUTE(SUBSTITUTE(LOWER(Table13[[#This Row],[Bedrijven]]),".",""),"-","")," bvba",""),"belgië",""),"belgium","")," nv","")," bv",""),"group",""),"groep","")," ", ""),"é","e"),"è","e"),"à","a")</f>
        <v>hopitalerasme</v>
      </c>
      <c r="AC211" t="s">
        <v>1737</v>
      </c>
      <c r="AE211" t="s">
        <v>1362</v>
      </c>
      <c r="AF211" s="3">
        <v>44711</v>
      </c>
      <c r="AH211" s="3">
        <v>44711</v>
      </c>
      <c r="AI211" s="3">
        <v>44711</v>
      </c>
      <c r="AJ211">
        <v>0</v>
      </c>
      <c r="AQ211" t="str">
        <f>_xlfn.XLOOKUP(Table13[[#This Row],[Voornaam]]&amp;Table13[[#This Row],[Achternaam]]&amp;Table13[[#This Row],[Basisnaam]],Table15[ContactenLookup],Table15[E-mail],"",0,1)</f>
        <v/>
      </c>
      <c r="AR211" t="str">
        <f>_xlfn.XLOOKUP(Table13[[#This Row],[E-mailadres]],Table15[E-mail],Table15[E-mail],"",0)</f>
        <v/>
      </c>
      <c r="AS211" t="str">
        <f>_xlfn.XLOOKUP(Table13[[#This Row],[Telefoon]],Table15[Telefoonnummer],Table15[Naam],"",0)</f>
        <v/>
      </c>
      <c r="AT211" t="str">
        <f>IF(Table13[[#This Row],[Match on name + company]]&lt;&gt;"","Bizzy/Hanne",IF(Table13[[#This Row],[match on Email]]&lt;&gt;"","Bizzy/Hanne",""))</f>
        <v/>
      </c>
    </row>
    <row r="212" spans="1:46" ht="42.75" x14ac:dyDescent="0.45">
      <c r="A212">
        <v>55438808</v>
      </c>
      <c r="B212" t="s">
        <v>1929</v>
      </c>
      <c r="C212" t="s">
        <v>2262</v>
      </c>
      <c r="H212" s="4" t="s">
        <v>1437</v>
      </c>
      <c r="I212" t="s">
        <v>1362</v>
      </c>
      <c r="K212" t="s">
        <v>18</v>
      </c>
      <c r="N212" t="s">
        <v>19</v>
      </c>
      <c r="O212" t="s">
        <v>2263</v>
      </c>
      <c r="P212" t="s">
        <v>2264</v>
      </c>
      <c r="V212" t="s">
        <v>21</v>
      </c>
      <c r="Y212" t="s">
        <v>1362</v>
      </c>
      <c r="Z212" t="s">
        <v>517</v>
      </c>
      <c r="AA212" t="str">
        <f>SUBSTITUTE(SUBSTITUTE(SUBSTITUTE(SUBSTITUTE(SUBSTITUTE(SUBSTITUTE(SUBSTITUTE(SUBSTITUTE(SUBSTITUTE(SUBSTITUTE(SUBSTITUTE(SUBSTITUTE(SUBSTITUTE(LOWER(Table13[[#This Row],[Bedrijven]]),".",""),"-","")," bvba",""),"belgië",""),"belgium","")," nv","")," bv",""),"group",""),"groep","")," ", ""),"é","e"),"è","e"),"à","a")</f>
        <v>gea</v>
      </c>
      <c r="AC212" t="s">
        <v>2265</v>
      </c>
      <c r="AE212" t="s">
        <v>1362</v>
      </c>
      <c r="AF212" s="3">
        <v>44711</v>
      </c>
      <c r="AH212" s="3">
        <v>44711</v>
      </c>
      <c r="AI212" s="3">
        <v>44775</v>
      </c>
      <c r="AJ212">
        <v>0</v>
      </c>
      <c r="AQ212" t="str">
        <f>_xlfn.XLOOKUP(Table13[[#This Row],[Voornaam]]&amp;Table13[[#This Row],[Achternaam]]&amp;Table13[[#This Row],[Basisnaam]],Table15[ContactenLookup],Table15[E-mail],"",0,1)</f>
        <v/>
      </c>
      <c r="AR212" t="str">
        <f>_xlfn.XLOOKUP(Table13[[#This Row],[E-mailadres]],Table15[E-mail],Table15[E-mail],"",0)</f>
        <v/>
      </c>
      <c r="AS212" t="str">
        <f>_xlfn.XLOOKUP(Table13[[#This Row],[Telefoon]],Table15[Telefoonnummer],Table15[Naam],"",0)</f>
        <v/>
      </c>
      <c r="AT212" t="str">
        <f>IF(Table13[[#This Row],[Match on name + company]]&lt;&gt;"","Bizzy/Hanne",IF(Table13[[#This Row],[match on Email]]&lt;&gt;"","Bizzy/Hanne",""))</f>
        <v/>
      </c>
    </row>
    <row r="213" spans="1:46" x14ac:dyDescent="0.45">
      <c r="A213">
        <v>57916682</v>
      </c>
      <c r="B213" t="s">
        <v>2266</v>
      </c>
      <c r="C213" t="s">
        <v>2267</v>
      </c>
      <c r="I213" t="s">
        <v>1362</v>
      </c>
      <c r="K213" t="s">
        <v>18</v>
      </c>
      <c r="N213" t="s">
        <v>19</v>
      </c>
      <c r="O213" t="s">
        <v>2268</v>
      </c>
      <c r="Q213" t="s">
        <v>2269</v>
      </c>
      <c r="V213" t="s">
        <v>21</v>
      </c>
      <c r="X213" t="s">
        <v>1431</v>
      </c>
      <c r="Y213" t="s">
        <v>1362</v>
      </c>
      <c r="Z213" t="s">
        <v>445</v>
      </c>
      <c r="AA213" t="str">
        <f>SUBSTITUTE(SUBSTITUTE(SUBSTITUTE(SUBSTITUTE(SUBSTITUTE(SUBSTITUTE(SUBSTITUTE(SUBSTITUTE(SUBSTITUTE(SUBSTITUTE(SUBSTITUTE(SUBSTITUTE(SUBSTITUTE(LOWER(Table13[[#This Row],[Bedrijven]]),".",""),"-","")," bvba",""),"belgië",""),"belgium","")," nv","")," bv",""),"group",""),"groep","")," ", ""),"é","e"),"è","e"),"à","a")</f>
        <v>eneco</v>
      </c>
      <c r="AC213" t="s">
        <v>1563</v>
      </c>
      <c r="AE213" t="s">
        <v>1362</v>
      </c>
      <c r="AF213" s="3">
        <v>44854</v>
      </c>
      <c r="AH213" s="3">
        <v>44854</v>
      </c>
      <c r="AI213" s="3">
        <v>44854</v>
      </c>
      <c r="AJ213">
        <v>0</v>
      </c>
      <c r="AQ213" t="str">
        <f>_xlfn.XLOOKUP(Table13[[#This Row],[Voornaam]]&amp;Table13[[#This Row],[Achternaam]]&amp;Table13[[#This Row],[Basisnaam]],Table15[ContactenLookup],Table15[E-mail],"",0,1)</f>
        <v/>
      </c>
      <c r="AR213" t="str">
        <f>_xlfn.XLOOKUP(Table13[[#This Row],[E-mailadres]],Table15[E-mail],Table15[E-mail],"",0)</f>
        <v/>
      </c>
      <c r="AS213" t="str">
        <f>_xlfn.XLOOKUP(Table13[[#This Row],[Telefoon]],Table15[Telefoonnummer],Table15[Naam],"",0)</f>
        <v/>
      </c>
      <c r="AT213" t="str">
        <f>IF(Table13[[#This Row],[Match on name + company]]&lt;&gt;"","Bizzy/Hanne",IF(Table13[[#This Row],[match on Email]]&lt;&gt;"","Bizzy/Hanne",""))</f>
        <v/>
      </c>
    </row>
    <row r="214" spans="1:46" x14ac:dyDescent="0.45">
      <c r="A214">
        <v>57921417</v>
      </c>
      <c r="B214" t="s">
        <v>2270</v>
      </c>
      <c r="C214" t="s">
        <v>2271</v>
      </c>
      <c r="I214" t="s">
        <v>1362</v>
      </c>
      <c r="K214" t="s">
        <v>18</v>
      </c>
      <c r="N214" t="s">
        <v>19</v>
      </c>
      <c r="O214" t="s">
        <v>2272</v>
      </c>
      <c r="Q214" t="s">
        <v>2273</v>
      </c>
      <c r="V214" t="s">
        <v>21</v>
      </c>
      <c r="X214" t="s">
        <v>1431</v>
      </c>
      <c r="Y214" t="s">
        <v>1362</v>
      </c>
      <c r="Z214" t="s">
        <v>423</v>
      </c>
      <c r="AA214" t="str">
        <f>SUBSTITUTE(SUBSTITUTE(SUBSTITUTE(SUBSTITUTE(SUBSTITUTE(SUBSTITUTE(SUBSTITUTE(SUBSTITUTE(SUBSTITUTE(SUBSTITUTE(SUBSTITUTE(SUBSTITUTE(SUBSTITUTE(LOWER(Table13[[#This Row],[Bedrijven]]),".",""),"-","")," bvba",""),"belgië",""),"belgium","")," nv","")," bv",""),"group",""),"groep","")," ", ""),"é","e"),"è","e"),"à","a")</f>
        <v>dhl</v>
      </c>
      <c r="AC214" t="s">
        <v>2274</v>
      </c>
      <c r="AE214" t="s">
        <v>21</v>
      </c>
      <c r="AF214" s="3">
        <v>44854</v>
      </c>
      <c r="AH214" s="3">
        <v>44854</v>
      </c>
      <c r="AI214" s="3">
        <v>44854</v>
      </c>
      <c r="AJ214">
        <v>0</v>
      </c>
      <c r="AQ214" t="str">
        <f>_xlfn.XLOOKUP(Table13[[#This Row],[Voornaam]]&amp;Table13[[#This Row],[Achternaam]]&amp;Table13[[#This Row],[Basisnaam]],Table15[ContactenLookup],Table15[E-mail],"",0,1)</f>
        <v/>
      </c>
      <c r="AR214" t="str">
        <f>_xlfn.XLOOKUP(Table13[[#This Row],[E-mailadres]],Table15[E-mail],Table15[E-mail],"",0)</f>
        <v/>
      </c>
      <c r="AS214" t="str">
        <f>_xlfn.XLOOKUP(Table13[[#This Row],[Telefoon]],Table15[Telefoonnummer],Table15[Naam],"",0)</f>
        <v/>
      </c>
      <c r="AT214" t="str">
        <f>IF(Table13[[#This Row],[Match on name + company]]&lt;&gt;"","Bizzy/Hanne",IF(Table13[[#This Row],[match on Email]]&lt;&gt;"","Bizzy/Hanne",""))</f>
        <v/>
      </c>
    </row>
    <row r="215" spans="1:46" x14ac:dyDescent="0.45">
      <c r="A215">
        <v>65226242</v>
      </c>
      <c r="B215" t="s">
        <v>2160</v>
      </c>
      <c r="C215" t="s">
        <v>2275</v>
      </c>
      <c r="I215" t="s">
        <v>1362</v>
      </c>
      <c r="K215" t="s">
        <v>18</v>
      </c>
      <c r="N215" t="s">
        <v>19</v>
      </c>
      <c r="O215" t="s">
        <v>2276</v>
      </c>
      <c r="P215" t="s">
        <v>2277</v>
      </c>
      <c r="V215" t="s">
        <v>21</v>
      </c>
      <c r="Y215" t="s">
        <v>1362</v>
      </c>
      <c r="Z215" t="s">
        <v>386</v>
      </c>
      <c r="AA215" t="str">
        <f>SUBSTITUTE(SUBSTITUTE(SUBSTITUTE(SUBSTITUTE(SUBSTITUTE(SUBSTITUTE(SUBSTITUTE(SUBSTITUTE(SUBSTITUTE(SUBSTITUTE(SUBSTITUTE(SUBSTITUTE(SUBSTITUTE(LOWER(Table13[[#This Row],[Bedrijven]]),".",""),"-","")," bvba",""),"belgië",""),"belgium","")," nv","")," bv",""),"group",""),"groep","")," ", ""),"é","e"),"è","e"),"à","a")</f>
        <v>crhleviat</v>
      </c>
      <c r="AC215" t="s">
        <v>2278</v>
      </c>
      <c r="AE215" t="s">
        <v>1362</v>
      </c>
      <c r="AF215" s="3">
        <v>45204</v>
      </c>
      <c r="AH215" s="3">
        <v>45204</v>
      </c>
      <c r="AI215" s="3">
        <v>45204</v>
      </c>
      <c r="AJ215">
        <v>0</v>
      </c>
      <c r="AQ215" t="str">
        <f>_xlfn.XLOOKUP(Table13[[#This Row],[Voornaam]]&amp;Table13[[#This Row],[Achternaam]]&amp;Table13[[#This Row],[Basisnaam]],Table15[ContactenLookup],Table15[E-mail],"",0,1)</f>
        <v/>
      </c>
      <c r="AR215" t="str">
        <f>_xlfn.XLOOKUP(Table13[[#This Row],[E-mailadres]],Table15[E-mail],Table15[E-mail],"",0)</f>
        <v/>
      </c>
      <c r="AS215" t="str">
        <f>_xlfn.XLOOKUP(Table13[[#This Row],[Telefoon]],Table15[Telefoonnummer],Table15[Naam],"",0)</f>
        <v/>
      </c>
      <c r="AT215" t="str">
        <f>IF(Table13[[#This Row],[Match on name + company]]&lt;&gt;"","Bizzy/Hanne",IF(Table13[[#This Row],[match on Email]]&lt;&gt;"","Bizzy/Hanne",""))</f>
        <v/>
      </c>
    </row>
    <row r="216" spans="1:46" x14ac:dyDescent="0.45">
      <c r="A216">
        <v>56501478</v>
      </c>
      <c r="B216" t="s">
        <v>2279</v>
      </c>
      <c r="C216" t="s">
        <v>2275</v>
      </c>
      <c r="I216" t="s">
        <v>1362</v>
      </c>
      <c r="K216" t="s">
        <v>18</v>
      </c>
      <c r="N216" t="s">
        <v>19</v>
      </c>
      <c r="O216" t="s">
        <v>2280</v>
      </c>
      <c r="V216" t="s">
        <v>21</v>
      </c>
      <c r="Y216" t="s">
        <v>1362</v>
      </c>
      <c r="Z216" t="s">
        <v>1102</v>
      </c>
      <c r="AA216" t="str">
        <f>SUBSTITUTE(SUBSTITUTE(SUBSTITUTE(SUBSTITUTE(SUBSTITUTE(SUBSTITUTE(SUBSTITUTE(SUBSTITUTE(SUBSTITUTE(SUBSTITUTE(SUBSTITUTE(SUBSTITUTE(SUBSTITUTE(LOWER(Table13[[#This Row],[Bedrijven]]),".",""),"-","")," bvba",""),"belgië",""),"belgium","")," nv","")," bv",""),"group",""),"groep","")," ", ""),"é","e"),"è","e"),"à","a")</f>
        <v>scholenhuis12</v>
      </c>
      <c r="AC216" t="s">
        <v>2281</v>
      </c>
      <c r="AE216" t="s">
        <v>1362</v>
      </c>
      <c r="AF216" s="3">
        <v>44775</v>
      </c>
      <c r="AH216" s="3">
        <v>44775</v>
      </c>
      <c r="AI216" s="3">
        <v>44775</v>
      </c>
      <c r="AJ216">
        <v>0</v>
      </c>
      <c r="AQ216" t="str">
        <f>_xlfn.XLOOKUP(Table13[[#This Row],[Voornaam]]&amp;Table13[[#This Row],[Achternaam]]&amp;Table13[[#This Row],[Basisnaam]],Table15[ContactenLookup],Table15[E-mail],"",0,1)</f>
        <v/>
      </c>
      <c r="AR216" t="str">
        <f>_xlfn.XLOOKUP(Table13[[#This Row],[E-mailadres]],Table15[E-mail],Table15[E-mail],"",0)</f>
        <v/>
      </c>
      <c r="AS216" t="str">
        <f>_xlfn.XLOOKUP(Table13[[#This Row],[Telefoon]],Table15[Telefoonnummer],Table15[Naam],"",0)</f>
        <v/>
      </c>
      <c r="AT216" t="str">
        <f>IF(Table13[[#This Row],[Match on name + company]]&lt;&gt;"","Bizzy/Hanne",IF(Table13[[#This Row],[match on Email]]&lt;&gt;"","Bizzy/Hanne",""))</f>
        <v/>
      </c>
    </row>
    <row r="217" spans="1:46" ht="42.75" x14ac:dyDescent="0.45">
      <c r="A217">
        <v>60087577</v>
      </c>
      <c r="B217" t="s">
        <v>1460</v>
      </c>
      <c r="C217" t="s">
        <v>2282</v>
      </c>
      <c r="H217" s="4" t="s">
        <v>2283</v>
      </c>
      <c r="I217" t="s">
        <v>21</v>
      </c>
      <c r="M217" t="s">
        <v>1463</v>
      </c>
      <c r="N217" t="s">
        <v>19</v>
      </c>
      <c r="O217" t="s">
        <v>2284</v>
      </c>
      <c r="Q217" t="s">
        <v>2285</v>
      </c>
      <c r="V217" t="s">
        <v>21</v>
      </c>
      <c r="X217" t="s">
        <v>1431</v>
      </c>
      <c r="Y217" t="s">
        <v>1362</v>
      </c>
      <c r="Z217" t="s">
        <v>1317</v>
      </c>
      <c r="AA217" t="str">
        <f>SUBSTITUTE(SUBSTITUTE(SUBSTITUTE(SUBSTITUTE(SUBSTITUTE(SUBSTITUTE(SUBSTITUTE(SUBSTITUTE(SUBSTITUTE(SUBSTITUTE(SUBSTITUTE(SUBSTITUTE(SUBSTITUTE(LOWER(Table13[[#This Row],[Bedrijven]]),".",""),"-","")," bvba",""),"belgië",""),"belgium","")," nv","")," bv",""),"group",""),"groep","")," ", ""),"é","e"),"è","e"),"à","a")</f>
        <v>zorgstekene</v>
      </c>
      <c r="AB217" t="s">
        <v>1390</v>
      </c>
      <c r="AE217" t="s">
        <v>1362</v>
      </c>
      <c r="AF217" s="3">
        <v>44959</v>
      </c>
      <c r="AH217" s="3">
        <v>44957</v>
      </c>
      <c r="AI217" s="3">
        <v>44959</v>
      </c>
      <c r="AJ217">
        <v>0</v>
      </c>
      <c r="AQ217" t="str">
        <f>_xlfn.XLOOKUP(Table13[[#This Row],[Voornaam]]&amp;Table13[[#This Row],[Achternaam]]&amp;Table13[[#This Row],[Basisnaam]],Table15[ContactenLookup],Table15[E-mail],"",0,1)</f>
        <v/>
      </c>
      <c r="AR217" t="str">
        <f>_xlfn.XLOOKUP(Table13[[#This Row],[E-mailadres]],Table15[E-mail],Table15[E-mail],"",0)</f>
        <v/>
      </c>
      <c r="AS217" t="str">
        <f>_xlfn.XLOOKUP(Table13[[#This Row],[Telefoon]],Table15[Telefoonnummer],Table15[Naam],"",0)</f>
        <v/>
      </c>
      <c r="AT217" t="str">
        <f>IF(Table13[[#This Row],[Match on name + company]]&lt;&gt;"","Bizzy/Hanne",IF(Table13[[#This Row],[match on Email]]&lt;&gt;"","Bizzy/Hanne",""))</f>
        <v/>
      </c>
    </row>
    <row r="218" spans="1:46" ht="42.75" x14ac:dyDescent="0.45">
      <c r="A218">
        <v>61129773</v>
      </c>
      <c r="B218" t="s">
        <v>2286</v>
      </c>
      <c r="C218" t="s">
        <v>2287</v>
      </c>
      <c r="H218" s="4" t="s">
        <v>2288</v>
      </c>
      <c r="I218" t="s">
        <v>1362</v>
      </c>
      <c r="K218" t="s">
        <v>18</v>
      </c>
      <c r="N218" t="s">
        <v>19</v>
      </c>
      <c r="V218" t="s">
        <v>21</v>
      </c>
      <c r="Y218" t="s">
        <v>1362</v>
      </c>
      <c r="Z218" t="s">
        <v>1214</v>
      </c>
      <c r="AA218" t="str">
        <f>SUBSTITUTE(SUBSTITUTE(SUBSTITUTE(SUBSTITUTE(SUBSTITUTE(SUBSTITUTE(SUBSTITUTE(SUBSTITUTE(SUBSTITUTE(SUBSTITUTE(SUBSTITUTE(SUBSTITUTE(SUBSTITUTE(LOWER(Table13[[#This Row],[Bedrijven]]),".",""),"-","")," bvba",""),"belgië",""),"belgium","")," nv","")," bv",""),"group",""),"groep","")," ", ""),"é","e"),"è","e"),"à","a")</f>
        <v>ugent</v>
      </c>
      <c r="AE218" t="s">
        <v>1362</v>
      </c>
      <c r="AF218" s="3">
        <v>45001</v>
      </c>
      <c r="AH218" s="3">
        <v>45001</v>
      </c>
      <c r="AI218" s="3">
        <v>45001</v>
      </c>
      <c r="AJ218">
        <v>0</v>
      </c>
      <c r="AQ218" t="str">
        <f>_xlfn.XLOOKUP(Table13[[#This Row],[Voornaam]]&amp;Table13[[#This Row],[Achternaam]]&amp;Table13[[#This Row],[Basisnaam]],Table15[ContactenLookup],Table15[E-mail],"",0,1)</f>
        <v/>
      </c>
      <c r="AR218" t="str">
        <f>_xlfn.XLOOKUP(Table13[[#This Row],[E-mailadres]],Table15[E-mail],Table15[E-mail],"",0)</f>
        <v/>
      </c>
      <c r="AS218" t="str">
        <f>_xlfn.XLOOKUP(Table13[[#This Row],[Telefoon]],Table15[Telefoonnummer],Table15[Naam],"",0)</f>
        <v/>
      </c>
      <c r="AT218" t="str">
        <f>IF(Table13[[#This Row],[Match on name + company]]&lt;&gt;"","Bizzy/Hanne",IF(Table13[[#This Row],[match on Email]]&lt;&gt;"","Bizzy/Hanne",""))</f>
        <v/>
      </c>
    </row>
    <row r="219" spans="1:46" x14ac:dyDescent="0.45">
      <c r="A219">
        <v>55438662</v>
      </c>
      <c r="B219" t="s">
        <v>2289</v>
      </c>
      <c r="C219" t="s">
        <v>2290</v>
      </c>
      <c r="I219" t="s">
        <v>1362</v>
      </c>
      <c r="K219" t="s">
        <v>18</v>
      </c>
      <c r="N219" t="s">
        <v>88</v>
      </c>
      <c r="O219" t="s">
        <v>2291</v>
      </c>
      <c r="V219" t="s">
        <v>21</v>
      </c>
      <c r="X219" t="s">
        <v>1431</v>
      </c>
      <c r="Y219" t="s">
        <v>1362</v>
      </c>
      <c r="Z219" t="s">
        <v>130</v>
      </c>
      <c r="AA219" t="str">
        <f>SUBSTITUTE(SUBSTITUTE(SUBSTITUTE(SUBSTITUTE(SUBSTITUTE(SUBSTITUTE(SUBSTITUTE(SUBSTITUTE(SUBSTITUTE(SUBSTITUTE(SUBSTITUTE(SUBSTITUTE(SUBSTITUTE(LOWER(Table13[[#This Row],[Bedrijven]]),".",""),"-","")," bvba",""),"belgië",""),"belgium","")," nv","")," bv",""),"group",""),"groep","")," ", ""),"é","e"),"è","e"),"à","a")</f>
        <v>assuralia</v>
      </c>
      <c r="AC219" t="s">
        <v>1813</v>
      </c>
      <c r="AE219" t="s">
        <v>1362</v>
      </c>
      <c r="AF219" s="3">
        <v>45331</v>
      </c>
      <c r="AH219" s="3">
        <v>44711</v>
      </c>
      <c r="AI219" s="3">
        <v>45331</v>
      </c>
      <c r="AJ219">
        <v>0</v>
      </c>
      <c r="AQ219" t="str">
        <f>_xlfn.XLOOKUP(Table13[[#This Row],[Voornaam]]&amp;Table13[[#This Row],[Achternaam]]&amp;Table13[[#This Row],[Basisnaam]],Table15[ContactenLookup],Table15[E-mail],"",0,1)</f>
        <v/>
      </c>
      <c r="AR219" t="str">
        <f>_xlfn.XLOOKUP(Table13[[#This Row],[E-mailadres]],Table15[E-mail],Table15[E-mail],"",0)</f>
        <v/>
      </c>
      <c r="AS219" t="str">
        <f>_xlfn.XLOOKUP(Table13[[#This Row],[Telefoon]],Table15[Telefoonnummer],Table15[Naam],"",0)</f>
        <v/>
      </c>
      <c r="AT219" t="str">
        <f>IF(Table13[[#This Row],[Match on name + company]]&lt;&gt;"","Bizzy/Hanne",IF(Table13[[#This Row],[match on Email]]&lt;&gt;"","Bizzy/Hanne",""))</f>
        <v/>
      </c>
    </row>
    <row r="220" spans="1:46" x14ac:dyDescent="0.45">
      <c r="A220">
        <v>55438729</v>
      </c>
      <c r="B220" t="s">
        <v>2096</v>
      </c>
      <c r="C220" t="s">
        <v>2292</v>
      </c>
      <c r="I220" t="s">
        <v>1362</v>
      </c>
      <c r="K220" t="s">
        <v>18</v>
      </c>
      <c r="N220" t="s">
        <v>19</v>
      </c>
      <c r="P220" t="s">
        <v>2293</v>
      </c>
      <c r="V220" t="s">
        <v>1362</v>
      </c>
      <c r="Y220" t="s">
        <v>1362</v>
      </c>
      <c r="Z220" t="s">
        <v>445</v>
      </c>
      <c r="AA220" t="str">
        <f>SUBSTITUTE(SUBSTITUTE(SUBSTITUTE(SUBSTITUTE(SUBSTITUTE(SUBSTITUTE(SUBSTITUTE(SUBSTITUTE(SUBSTITUTE(SUBSTITUTE(SUBSTITUTE(SUBSTITUTE(SUBSTITUTE(LOWER(Table13[[#This Row],[Bedrijven]]),".",""),"-","")," bvba",""),"belgië",""),"belgium","")," nv","")," bv",""),"group",""),"groep","")," ", ""),"é","e"),"è","e"),"à","a")</f>
        <v>eneco</v>
      </c>
      <c r="AC220" t="s">
        <v>2294</v>
      </c>
      <c r="AE220" t="s">
        <v>1362</v>
      </c>
      <c r="AF220" s="3">
        <v>44967</v>
      </c>
      <c r="AH220" s="3">
        <v>44711</v>
      </c>
      <c r="AI220" s="3">
        <v>44967</v>
      </c>
      <c r="AJ220">
        <v>0</v>
      </c>
      <c r="AQ220" t="str">
        <f>_xlfn.XLOOKUP(Table13[[#This Row],[Voornaam]]&amp;Table13[[#This Row],[Achternaam]]&amp;Table13[[#This Row],[Basisnaam]],Table15[ContactenLookup],Table15[E-mail],"",0,1)</f>
        <v/>
      </c>
      <c r="AR220" t="str">
        <f>_xlfn.XLOOKUP(Table13[[#This Row],[E-mailadres]],Table15[E-mail],Table15[E-mail],"",0)</f>
        <v/>
      </c>
      <c r="AS220" t="str">
        <f>_xlfn.XLOOKUP(Table13[[#This Row],[Telefoon]],Table15[Telefoonnummer],Table15[Naam],"",0)</f>
        <v/>
      </c>
      <c r="AT220" t="str">
        <f>IF(Table13[[#This Row],[Match on name + company]]&lt;&gt;"","Bizzy/Hanne",IF(Table13[[#This Row],[match on Email]]&lt;&gt;"","Bizzy/Hanne",""))</f>
        <v/>
      </c>
    </row>
    <row r="221" spans="1:46" x14ac:dyDescent="0.45">
      <c r="A221">
        <v>55438687</v>
      </c>
      <c r="B221" t="s">
        <v>2295</v>
      </c>
      <c r="C221" t="s">
        <v>2296</v>
      </c>
      <c r="I221" t="s">
        <v>1362</v>
      </c>
      <c r="K221" t="s">
        <v>18</v>
      </c>
      <c r="N221" t="s">
        <v>19</v>
      </c>
      <c r="O221" t="s">
        <v>2297</v>
      </c>
      <c r="P221" t="s">
        <v>2298</v>
      </c>
      <c r="V221" t="s">
        <v>21</v>
      </c>
      <c r="Y221" t="s">
        <v>1362</v>
      </c>
      <c r="Z221" t="s">
        <v>361</v>
      </c>
      <c r="AA221" t="str">
        <f>SUBSTITUTE(SUBSTITUTE(SUBSTITUTE(SUBSTITUTE(SUBSTITUTE(SUBSTITUTE(SUBSTITUTE(SUBSTITUTE(SUBSTITUTE(SUBSTITUTE(SUBSTITUTE(SUBSTITUTE(SUBSTITUTE(LOWER(Table13[[#This Row],[Bedrijven]]),".",""),"-","")," bvba",""),"belgië",""),"belgium","")," nv","")," bv",""),"group",""),"groep","")," ", ""),"é","e"),"è","e"),"à","a")</f>
        <v>codit</v>
      </c>
      <c r="AC221" t="s">
        <v>1453</v>
      </c>
      <c r="AE221" t="s">
        <v>1362</v>
      </c>
      <c r="AF221" s="3">
        <v>44711</v>
      </c>
      <c r="AH221" s="3">
        <v>44711</v>
      </c>
      <c r="AI221" s="3">
        <v>44775</v>
      </c>
      <c r="AJ221">
        <v>0</v>
      </c>
      <c r="AQ221" t="str">
        <f>_xlfn.XLOOKUP(Table13[[#This Row],[Voornaam]]&amp;Table13[[#This Row],[Achternaam]]&amp;Table13[[#This Row],[Basisnaam]],Table15[ContactenLookup],Table15[E-mail],"",0,1)</f>
        <v/>
      </c>
      <c r="AR221" t="str">
        <f>_xlfn.XLOOKUP(Table13[[#This Row],[E-mailadres]],Table15[E-mail],Table15[E-mail],"",0)</f>
        <v/>
      </c>
      <c r="AS221" t="str">
        <f>_xlfn.XLOOKUP(Table13[[#This Row],[Telefoon]],Table15[Telefoonnummer],Table15[Naam],"",0)</f>
        <v/>
      </c>
      <c r="AT221" t="str">
        <f>IF(Table13[[#This Row],[Match on name + company]]&lt;&gt;"","Bizzy/Hanne",IF(Table13[[#This Row],[match on Email]]&lt;&gt;"","Bizzy/Hanne",""))</f>
        <v/>
      </c>
    </row>
    <row r="222" spans="1:46" x14ac:dyDescent="0.45">
      <c r="A222">
        <v>67899452</v>
      </c>
      <c r="B222" t="s">
        <v>1491</v>
      </c>
      <c r="C222" t="s">
        <v>2299</v>
      </c>
      <c r="I222" t="s">
        <v>1362</v>
      </c>
      <c r="K222" t="s">
        <v>18</v>
      </c>
      <c r="M222" t="s">
        <v>1463</v>
      </c>
      <c r="N222" t="s">
        <v>19</v>
      </c>
      <c r="O222" t="s">
        <v>2300</v>
      </c>
      <c r="Q222" t="s">
        <v>2301</v>
      </c>
      <c r="V222" t="s">
        <v>21</v>
      </c>
      <c r="X222" t="s">
        <v>1431</v>
      </c>
      <c r="Y222" t="s">
        <v>1362</v>
      </c>
      <c r="Z222" t="s">
        <v>147</v>
      </c>
      <c r="AA222" t="str">
        <f>SUBSTITUTE(SUBSTITUTE(SUBSTITUTE(SUBSTITUTE(SUBSTITUTE(SUBSTITUTE(SUBSTITUTE(SUBSTITUTE(SUBSTITUTE(SUBSTITUTE(SUBSTITUTE(SUBSTITUTE(SUBSTITUTE(LOWER(Table13[[#This Row],[Bedrijven]]),".",""),"-","")," bvba",""),"belgië",""),"belgium","")," nv","")," bv",""),"group",""),"groep","")," ", ""),"é","e"),"è","e"),"à","a")</f>
        <v>bdmyshopi</v>
      </c>
      <c r="AC222" t="s">
        <v>2244</v>
      </c>
      <c r="AE222" t="s">
        <v>21</v>
      </c>
      <c r="AF222" s="3">
        <v>45361</v>
      </c>
      <c r="AH222" s="3">
        <v>45361</v>
      </c>
      <c r="AI222" s="3">
        <v>45361</v>
      </c>
      <c r="AJ222">
        <v>0</v>
      </c>
      <c r="AQ222" t="str">
        <f>_xlfn.XLOOKUP(Table13[[#This Row],[Voornaam]]&amp;Table13[[#This Row],[Achternaam]]&amp;Table13[[#This Row],[Basisnaam]],Table15[ContactenLookup],Table15[E-mail],"",0,1)</f>
        <v/>
      </c>
      <c r="AR222" t="str">
        <f>_xlfn.XLOOKUP(Table13[[#This Row],[E-mailadres]],Table15[E-mail],Table15[E-mail],"",0)</f>
        <v/>
      </c>
      <c r="AS222" t="str">
        <f>_xlfn.XLOOKUP(Table13[[#This Row],[Telefoon]],Table15[Telefoonnummer],Table15[Naam],"",0)</f>
        <v/>
      </c>
      <c r="AT222" t="str">
        <f>IF(Table13[[#This Row],[Match on name + company]]&lt;&gt;"","Bizzy/Hanne",IF(Table13[[#This Row],[match on Email]]&lt;&gt;"","Bizzy/Hanne",""))</f>
        <v/>
      </c>
    </row>
    <row r="223" spans="1:46" ht="42.75" x14ac:dyDescent="0.45">
      <c r="A223">
        <v>55438798</v>
      </c>
      <c r="B223" t="s">
        <v>2302</v>
      </c>
      <c r="C223" t="s">
        <v>2303</v>
      </c>
      <c r="H223" s="4" t="s">
        <v>1995</v>
      </c>
      <c r="I223" t="s">
        <v>1362</v>
      </c>
      <c r="K223" t="s">
        <v>18</v>
      </c>
      <c r="N223" t="s">
        <v>19</v>
      </c>
      <c r="O223" t="s">
        <v>2304</v>
      </c>
      <c r="P223" t="s">
        <v>2305</v>
      </c>
      <c r="V223" t="s">
        <v>21</v>
      </c>
      <c r="Y223" t="s">
        <v>1362</v>
      </c>
      <c r="Z223" t="s">
        <v>512</v>
      </c>
      <c r="AA223" t="str">
        <f>SUBSTITUTE(SUBSTITUTE(SUBSTITUTE(SUBSTITUTE(SUBSTITUTE(SUBSTITUTE(SUBSTITUTE(SUBSTITUTE(SUBSTITUTE(SUBSTITUTE(SUBSTITUTE(SUBSTITUTE(SUBSTITUTE(LOWER(Table13[[#This Row],[Bedrijven]]),".",""),"-","")," bvba",""),"belgië",""),"belgium","")," nv","")," bv",""),"group",""),"groep","")," ", ""),"é","e"),"è","e"),"à","a")</f>
        <v>fsma</v>
      </c>
      <c r="AC223" t="s">
        <v>2306</v>
      </c>
      <c r="AE223" t="s">
        <v>1362</v>
      </c>
      <c r="AF223" s="3">
        <v>44711</v>
      </c>
      <c r="AH223" s="3">
        <v>44711</v>
      </c>
      <c r="AI223" s="3">
        <v>44711</v>
      </c>
      <c r="AJ223">
        <v>0</v>
      </c>
      <c r="AQ223" t="str">
        <f>_xlfn.XLOOKUP(Table13[[#This Row],[Voornaam]]&amp;Table13[[#This Row],[Achternaam]]&amp;Table13[[#This Row],[Basisnaam]],Table15[ContactenLookup],Table15[E-mail],"",0,1)</f>
        <v/>
      </c>
      <c r="AR223" t="str">
        <f>_xlfn.XLOOKUP(Table13[[#This Row],[E-mailadres]],Table15[E-mail],Table15[E-mail],"",0)</f>
        <v/>
      </c>
      <c r="AS223" t="str">
        <f>_xlfn.XLOOKUP(Table13[[#This Row],[Telefoon]],Table15[Telefoonnummer],Table15[Naam],"",0)</f>
        <v/>
      </c>
      <c r="AT223" t="str">
        <f>IF(Table13[[#This Row],[Match on name + company]]&lt;&gt;"","Bizzy/Hanne",IF(Table13[[#This Row],[match on Email]]&lt;&gt;"","Bizzy/Hanne",""))</f>
        <v/>
      </c>
    </row>
    <row r="224" spans="1:46" ht="42.75" x14ac:dyDescent="0.45">
      <c r="A224">
        <v>59271113</v>
      </c>
      <c r="B224" t="s">
        <v>2307</v>
      </c>
      <c r="C224" t="s">
        <v>2308</v>
      </c>
      <c r="H224" s="4" t="s">
        <v>2309</v>
      </c>
      <c r="I224" t="s">
        <v>21</v>
      </c>
      <c r="K224" t="s">
        <v>18</v>
      </c>
      <c r="M224" t="s">
        <v>1428</v>
      </c>
      <c r="N224" t="s">
        <v>19</v>
      </c>
      <c r="O224" t="s">
        <v>478</v>
      </c>
      <c r="V224" t="s">
        <v>21</v>
      </c>
      <c r="X224" t="s">
        <v>1431</v>
      </c>
      <c r="Y224" t="s">
        <v>1362</v>
      </c>
      <c r="Z224" t="s">
        <v>472</v>
      </c>
      <c r="AA224" t="str">
        <f>SUBSTITUTE(SUBSTITUTE(SUBSTITUTE(SUBSTITUTE(SUBSTITUTE(SUBSTITUTE(SUBSTITUTE(SUBSTITUTE(SUBSTITUTE(SUBSTITUTE(SUBSTITUTE(SUBSTITUTE(SUBSTITUTE(LOWER(Table13[[#This Row],[Bedrijven]]),".",""),"-","")," bvba",""),"belgië",""),"belgium","")," nv","")," bv",""),"group",""),"groep","")," ", ""),"é","e"),"è","e"),"à","a")</f>
        <v>europeanendowmentofdemocracy</v>
      </c>
      <c r="AB224" t="s">
        <v>1390</v>
      </c>
      <c r="AC224" t="s">
        <v>1480</v>
      </c>
      <c r="AE224" t="s">
        <v>21</v>
      </c>
      <c r="AF224" s="3">
        <v>44965</v>
      </c>
      <c r="AH224" s="3">
        <v>44908</v>
      </c>
      <c r="AI224" s="3">
        <v>44965</v>
      </c>
      <c r="AJ224">
        <v>0</v>
      </c>
      <c r="AQ224" t="str">
        <f>_xlfn.XLOOKUP(Table13[[#This Row],[Voornaam]]&amp;Table13[[#This Row],[Achternaam]]&amp;Table13[[#This Row],[Basisnaam]],Table15[ContactenLookup],Table15[E-mail],"",0,1)</f>
        <v/>
      </c>
      <c r="AR224" t="str">
        <f>_xlfn.XLOOKUP(Table13[[#This Row],[E-mailadres]],Table15[E-mail],Table15[E-mail],"",0)</f>
        <v/>
      </c>
      <c r="AS224" t="str">
        <f>_xlfn.XLOOKUP(Table13[[#This Row],[Telefoon]],Table15[Telefoonnummer],Table15[Naam],"",0)</f>
        <v/>
      </c>
      <c r="AT224" t="str">
        <f>IF(Table13[[#This Row],[Match on name + company]]&lt;&gt;"","Bizzy/Hanne",IF(Table13[[#This Row],[match on Email]]&lt;&gt;"","Bizzy/Hanne",""))</f>
        <v/>
      </c>
    </row>
    <row r="225" spans="1:46" x14ac:dyDescent="0.45">
      <c r="A225">
        <v>56501616</v>
      </c>
      <c r="B225" t="s">
        <v>1495</v>
      </c>
      <c r="C225" t="s">
        <v>2310</v>
      </c>
      <c r="I225" t="s">
        <v>1362</v>
      </c>
      <c r="K225" t="s">
        <v>18</v>
      </c>
      <c r="N225" t="s">
        <v>19</v>
      </c>
      <c r="O225" t="s">
        <v>2311</v>
      </c>
      <c r="P225" t="s">
        <v>2312</v>
      </c>
      <c r="V225" t="s">
        <v>21</v>
      </c>
      <c r="Y225" t="s">
        <v>1362</v>
      </c>
      <c r="Z225" t="s">
        <v>1233</v>
      </c>
      <c r="AA225" t="str">
        <f>SUBSTITUTE(SUBSTITUTE(SUBSTITUTE(SUBSTITUTE(SUBSTITUTE(SUBSTITUTE(SUBSTITUTE(SUBSTITUTE(SUBSTITUTE(SUBSTITUTE(SUBSTITUTE(SUBSTITUTE(SUBSTITUTE(LOWER(Table13[[#This Row],[Bedrijven]]),".",""),"-","")," bvba",""),"belgië",""),"belgium","")," nv","")," bv",""),"group",""),"groep","")," ", ""),"é","e"),"è","e"),"à","a")</f>
        <v>uza</v>
      </c>
      <c r="AC225" t="s">
        <v>2313</v>
      </c>
      <c r="AE225" t="s">
        <v>1362</v>
      </c>
      <c r="AF225" s="3">
        <v>44775</v>
      </c>
      <c r="AH225" s="3">
        <v>44775</v>
      </c>
      <c r="AI225" s="3">
        <v>44775</v>
      </c>
      <c r="AJ225">
        <v>0</v>
      </c>
      <c r="AQ225" t="str">
        <f>_xlfn.XLOOKUP(Table13[[#This Row],[Voornaam]]&amp;Table13[[#This Row],[Achternaam]]&amp;Table13[[#This Row],[Basisnaam]],Table15[ContactenLookup],Table15[E-mail],"",0,1)</f>
        <v/>
      </c>
      <c r="AR225" t="str">
        <f>_xlfn.XLOOKUP(Table13[[#This Row],[E-mailadres]],Table15[E-mail],Table15[E-mail],"",0)</f>
        <v/>
      </c>
      <c r="AS225" t="str">
        <f>_xlfn.XLOOKUP(Table13[[#This Row],[Telefoon]],Table15[Telefoonnummer],Table15[Naam],"",0)</f>
        <v/>
      </c>
      <c r="AT225" t="str">
        <f>IF(Table13[[#This Row],[Match on name + company]]&lt;&gt;"","Bizzy/Hanne",IF(Table13[[#This Row],[match on Email]]&lt;&gt;"","Bizzy/Hanne",""))</f>
        <v/>
      </c>
    </row>
    <row r="226" spans="1:46" x14ac:dyDescent="0.45">
      <c r="A226">
        <v>55438639</v>
      </c>
      <c r="B226" t="s">
        <v>2044</v>
      </c>
      <c r="C226" t="s">
        <v>2314</v>
      </c>
      <c r="I226" t="s">
        <v>1362</v>
      </c>
      <c r="K226" t="s">
        <v>18</v>
      </c>
      <c r="N226" t="s">
        <v>19</v>
      </c>
      <c r="O226" t="s">
        <v>2315</v>
      </c>
      <c r="V226" t="s">
        <v>21</v>
      </c>
      <c r="Y226" t="s">
        <v>1362</v>
      </c>
      <c r="Z226" t="s">
        <v>80</v>
      </c>
      <c r="AA226" t="str">
        <f>SUBSTITUTE(SUBSTITUTE(SUBSTITUTE(SUBSTITUTE(SUBSTITUTE(SUBSTITUTE(SUBSTITUTE(SUBSTITUTE(SUBSTITUTE(SUBSTITUTE(SUBSTITUTE(SUBSTITUTE(SUBSTITUTE(LOWER(Table13[[#This Row],[Bedrijven]]),".",""),"-","")," bvba",""),"belgië",""),"belgium","")," nv","")," bv",""),"group",""),"groep","")," ", ""),"é","e"),"è","e"),"à","a")</f>
        <v>agfa</v>
      </c>
      <c r="AC226" t="s">
        <v>2316</v>
      </c>
      <c r="AE226" t="s">
        <v>1362</v>
      </c>
      <c r="AF226" s="3">
        <v>44711</v>
      </c>
      <c r="AH226" s="3">
        <v>44711</v>
      </c>
      <c r="AI226" s="3">
        <v>44711</v>
      </c>
      <c r="AJ226">
        <v>0</v>
      </c>
      <c r="AQ226" t="str">
        <f>_xlfn.XLOOKUP(Table13[[#This Row],[Voornaam]]&amp;Table13[[#This Row],[Achternaam]]&amp;Table13[[#This Row],[Basisnaam]],Table15[ContactenLookup],Table15[E-mail],"",0,1)</f>
        <v/>
      </c>
      <c r="AR226" t="str">
        <f>_xlfn.XLOOKUP(Table13[[#This Row],[E-mailadres]],Table15[E-mail],Table15[E-mail],"",0)</f>
        <v/>
      </c>
      <c r="AS226" t="str">
        <f>_xlfn.XLOOKUP(Table13[[#This Row],[Telefoon]],Table15[Telefoonnummer],Table15[Naam],"",0)</f>
        <v/>
      </c>
      <c r="AT226" t="str">
        <f>IF(Table13[[#This Row],[Match on name + company]]&lt;&gt;"","Bizzy/Hanne",IF(Table13[[#This Row],[match on Email]]&lt;&gt;"","Bizzy/Hanne",""))</f>
        <v/>
      </c>
    </row>
    <row r="227" spans="1:46" ht="42.75" x14ac:dyDescent="0.45">
      <c r="A227">
        <v>68639478</v>
      </c>
      <c r="B227" t="s">
        <v>2317</v>
      </c>
      <c r="C227" t="s">
        <v>2318</v>
      </c>
      <c r="H227" s="4" t="s">
        <v>1706</v>
      </c>
      <c r="I227" t="s">
        <v>21</v>
      </c>
      <c r="K227" t="s">
        <v>18</v>
      </c>
      <c r="M227" t="s">
        <v>1463</v>
      </c>
      <c r="N227" t="s">
        <v>19</v>
      </c>
      <c r="O227" t="s">
        <v>2319</v>
      </c>
      <c r="P227" t="s">
        <v>2320</v>
      </c>
      <c r="V227" t="s">
        <v>21</v>
      </c>
      <c r="X227" t="s">
        <v>1431</v>
      </c>
      <c r="Y227" t="s">
        <v>1362</v>
      </c>
      <c r="Z227" t="s">
        <v>1108</v>
      </c>
      <c r="AA227" t="str">
        <f>SUBSTITUTE(SUBSTITUTE(SUBSTITUTE(SUBSTITUTE(SUBSTITUTE(SUBSTITUTE(SUBSTITUTE(SUBSTITUTE(SUBSTITUTE(SUBSTITUTE(SUBSTITUTE(SUBSTITUTE(SUBSTITUTE(LOWER(Table13[[#This Row],[Bedrijven]]),".",""),"-","")," bvba",""),"belgië",""),"belgium","")," nv","")," bv",""),"group",""),"groep","")," ", ""),"é","e"),"è","e"),"à","a")</f>
        <v>securitas</v>
      </c>
      <c r="AB227" t="s">
        <v>1390</v>
      </c>
      <c r="AC227" t="s">
        <v>1380</v>
      </c>
      <c r="AE227" t="s">
        <v>1362</v>
      </c>
      <c r="AF227" s="3">
        <v>45405</v>
      </c>
      <c r="AH227" s="3">
        <v>45405</v>
      </c>
      <c r="AI227" s="3">
        <v>45405</v>
      </c>
      <c r="AJ227">
        <v>0</v>
      </c>
      <c r="AQ227" t="str">
        <f>_xlfn.XLOOKUP(Table13[[#This Row],[Voornaam]]&amp;Table13[[#This Row],[Achternaam]]&amp;Table13[[#This Row],[Basisnaam]],Table15[ContactenLookup],Table15[E-mail],"",0,1)</f>
        <v/>
      </c>
      <c r="AR227" t="str">
        <f>_xlfn.XLOOKUP(Table13[[#This Row],[E-mailadres]],Table15[E-mail],Table15[E-mail],"",0)</f>
        <v/>
      </c>
      <c r="AS227" t="str">
        <f>_xlfn.XLOOKUP(Table13[[#This Row],[Telefoon]],Table15[Telefoonnummer],Table15[Naam],"",0)</f>
        <v/>
      </c>
      <c r="AT227" t="str">
        <f>IF(Table13[[#This Row],[Match on name + company]]&lt;&gt;"","Bizzy/Hanne",IF(Table13[[#This Row],[match on Email]]&lt;&gt;"","Bizzy/Hanne",""))</f>
        <v/>
      </c>
    </row>
    <row r="228" spans="1:46" x14ac:dyDescent="0.45">
      <c r="A228">
        <v>63118649</v>
      </c>
      <c r="B228" t="s">
        <v>2321</v>
      </c>
      <c r="C228" t="s">
        <v>2322</v>
      </c>
      <c r="I228" t="s">
        <v>1362</v>
      </c>
      <c r="K228" t="s">
        <v>18</v>
      </c>
      <c r="N228" t="s">
        <v>19</v>
      </c>
      <c r="O228" t="s">
        <v>2323</v>
      </c>
      <c r="P228" t="s">
        <v>2324</v>
      </c>
      <c r="V228" t="s">
        <v>21</v>
      </c>
      <c r="Y228" t="s">
        <v>1362</v>
      </c>
      <c r="Z228" t="s">
        <v>526</v>
      </c>
      <c r="AA228" t="str">
        <f>SUBSTITUTE(SUBSTITUTE(SUBSTITUTE(SUBSTITUTE(SUBSTITUTE(SUBSTITUTE(SUBSTITUTE(SUBSTITUTE(SUBSTITUTE(SUBSTITUTE(SUBSTITUTE(SUBSTITUTE(SUBSTITUTE(LOWER(Table13[[#This Row],[Bedrijven]]),".",""),"-","")," bvba",""),"belgië",""),"belgium","")," nv","")," bv",""),"group",""),"groep","")," ", ""),"é","e"),"è","e"),"à","a")</f>
        <v>gemeentedilbeek</v>
      </c>
      <c r="AB228" t="s">
        <v>2325</v>
      </c>
      <c r="AC228" t="s">
        <v>1889</v>
      </c>
      <c r="AE228" t="s">
        <v>1362</v>
      </c>
      <c r="AF228" s="3">
        <v>45106</v>
      </c>
      <c r="AH228" s="3">
        <v>45106</v>
      </c>
      <c r="AI228" s="3">
        <v>45106</v>
      </c>
      <c r="AJ228">
        <v>0</v>
      </c>
      <c r="AQ228" t="str">
        <f>_xlfn.XLOOKUP(Table13[[#This Row],[Voornaam]]&amp;Table13[[#This Row],[Achternaam]]&amp;Table13[[#This Row],[Basisnaam]],Table15[ContactenLookup],Table15[E-mail],"",0,1)</f>
        <v/>
      </c>
      <c r="AR228" t="str">
        <f>_xlfn.XLOOKUP(Table13[[#This Row],[E-mailadres]],Table15[E-mail],Table15[E-mail],"",0)</f>
        <v/>
      </c>
      <c r="AS228" t="str">
        <f>_xlfn.XLOOKUP(Table13[[#This Row],[Telefoon]],Table15[Telefoonnummer],Table15[Naam],"",0)</f>
        <v/>
      </c>
      <c r="AT228" t="str">
        <f>IF(Table13[[#This Row],[Match on name + company]]&lt;&gt;"","Bizzy/Hanne",IF(Table13[[#This Row],[match on Email]]&lt;&gt;"","Bizzy/Hanne",""))</f>
        <v/>
      </c>
    </row>
    <row r="229" spans="1:46" x14ac:dyDescent="0.45">
      <c r="A229">
        <v>63114948</v>
      </c>
      <c r="B229" t="s">
        <v>2326</v>
      </c>
      <c r="C229" t="s">
        <v>2327</v>
      </c>
      <c r="I229" t="s">
        <v>1362</v>
      </c>
      <c r="K229" t="s">
        <v>18</v>
      </c>
      <c r="M229" t="s">
        <v>1463</v>
      </c>
      <c r="N229" t="s">
        <v>19</v>
      </c>
      <c r="O229" t="s">
        <v>2328</v>
      </c>
      <c r="Q229" t="s">
        <v>2329</v>
      </c>
      <c r="V229" t="s">
        <v>21</v>
      </c>
      <c r="Y229" t="s">
        <v>1362</v>
      </c>
      <c r="Z229" t="s">
        <v>526</v>
      </c>
      <c r="AA229" t="str">
        <f>SUBSTITUTE(SUBSTITUTE(SUBSTITUTE(SUBSTITUTE(SUBSTITUTE(SUBSTITUTE(SUBSTITUTE(SUBSTITUTE(SUBSTITUTE(SUBSTITUTE(SUBSTITUTE(SUBSTITUTE(SUBSTITUTE(LOWER(Table13[[#This Row],[Bedrijven]]),".",""),"-","")," bvba",""),"belgië",""),"belgium","")," nv","")," bv",""),"group",""),"groep","")," ", ""),"é","e"),"è","e"),"à","a")</f>
        <v>gemeentedilbeek</v>
      </c>
      <c r="AB229" t="s">
        <v>2330</v>
      </c>
      <c r="AC229" t="s">
        <v>1889</v>
      </c>
      <c r="AE229" t="s">
        <v>1362</v>
      </c>
      <c r="AF229" s="3">
        <v>45105</v>
      </c>
      <c r="AH229" s="3">
        <v>45105</v>
      </c>
      <c r="AI229" s="3">
        <v>45105</v>
      </c>
      <c r="AJ229">
        <v>0</v>
      </c>
      <c r="AQ229" t="str">
        <f>_xlfn.XLOOKUP(Table13[[#This Row],[Voornaam]]&amp;Table13[[#This Row],[Achternaam]]&amp;Table13[[#This Row],[Basisnaam]],Table15[ContactenLookup],Table15[E-mail],"",0,1)</f>
        <v/>
      </c>
      <c r="AR229" t="str">
        <f>_xlfn.XLOOKUP(Table13[[#This Row],[E-mailadres]],Table15[E-mail],Table15[E-mail],"",0)</f>
        <v/>
      </c>
      <c r="AS229" t="str">
        <f>_xlfn.XLOOKUP(Table13[[#This Row],[Telefoon]],Table15[Telefoonnummer],Table15[Naam],"",0)</f>
        <v/>
      </c>
      <c r="AT229" t="str">
        <f>IF(Table13[[#This Row],[Match on name + company]]&lt;&gt;"","Bizzy/Hanne",IF(Table13[[#This Row],[match on Email]]&lt;&gt;"","Bizzy/Hanne",""))</f>
        <v/>
      </c>
    </row>
    <row r="230" spans="1:46" x14ac:dyDescent="0.45">
      <c r="A230">
        <v>55438731</v>
      </c>
      <c r="B230" t="s">
        <v>2331</v>
      </c>
      <c r="C230" t="s">
        <v>2332</v>
      </c>
      <c r="I230" t="s">
        <v>1362</v>
      </c>
      <c r="K230" t="s">
        <v>18</v>
      </c>
      <c r="N230" t="s">
        <v>19</v>
      </c>
      <c r="P230" t="s">
        <v>2333</v>
      </c>
      <c r="V230" t="s">
        <v>21</v>
      </c>
      <c r="Y230" t="s">
        <v>1362</v>
      </c>
      <c r="Z230" t="s">
        <v>445</v>
      </c>
      <c r="AA230" t="str">
        <f>SUBSTITUTE(SUBSTITUTE(SUBSTITUTE(SUBSTITUTE(SUBSTITUTE(SUBSTITUTE(SUBSTITUTE(SUBSTITUTE(SUBSTITUTE(SUBSTITUTE(SUBSTITUTE(SUBSTITUTE(SUBSTITUTE(LOWER(Table13[[#This Row],[Bedrijven]]),".",""),"-","")," bvba",""),"belgië",""),"belgium","")," nv","")," bv",""),"group",""),"groep","")," ", ""),"é","e"),"è","e"),"à","a")</f>
        <v>eneco</v>
      </c>
      <c r="AC230" t="s">
        <v>1453</v>
      </c>
      <c r="AE230" t="s">
        <v>1362</v>
      </c>
      <c r="AF230" s="3">
        <v>44711</v>
      </c>
      <c r="AH230" s="3">
        <v>44711</v>
      </c>
      <c r="AI230" s="3">
        <v>44775</v>
      </c>
      <c r="AJ230">
        <v>0</v>
      </c>
      <c r="AQ230" t="str">
        <f>_xlfn.XLOOKUP(Table13[[#This Row],[Voornaam]]&amp;Table13[[#This Row],[Achternaam]]&amp;Table13[[#This Row],[Basisnaam]],Table15[ContactenLookup],Table15[E-mail],"",0,1)</f>
        <v/>
      </c>
      <c r="AS230" t="str">
        <f>_xlfn.XLOOKUP(Table13[[#This Row],[Telefoon]],Table15[Telefoonnummer],Table15[Naam],"",0)</f>
        <v/>
      </c>
      <c r="AT230" t="str">
        <f>IF(Table13[[#This Row],[Match on name + company]]&lt;&gt;"","Bizzy/Hanne",IF(Table13[[#This Row],[match on Email]]&lt;&gt;"","Bizzy/Hanne",""))</f>
        <v/>
      </c>
    </row>
    <row r="231" spans="1:46" ht="42.75" x14ac:dyDescent="0.45">
      <c r="A231">
        <v>66879800</v>
      </c>
      <c r="B231" t="s">
        <v>2334</v>
      </c>
      <c r="C231" t="s">
        <v>2335</v>
      </c>
      <c r="D231" t="s">
        <v>2336</v>
      </c>
      <c r="E231" t="s">
        <v>2337</v>
      </c>
      <c r="F231" t="s">
        <v>236</v>
      </c>
      <c r="G231" t="s">
        <v>237</v>
      </c>
      <c r="H231" s="4" t="s">
        <v>2338</v>
      </c>
      <c r="I231" t="s">
        <v>1362</v>
      </c>
      <c r="J231" t="s">
        <v>66</v>
      </c>
      <c r="K231" t="s">
        <v>18</v>
      </c>
      <c r="M231" t="s">
        <v>1463</v>
      </c>
      <c r="N231" t="s">
        <v>19</v>
      </c>
      <c r="O231" t="s">
        <v>2339</v>
      </c>
      <c r="P231" t="s">
        <v>2340</v>
      </c>
      <c r="Q231" t="s">
        <v>2341</v>
      </c>
      <c r="V231" t="s">
        <v>21</v>
      </c>
      <c r="X231" t="s">
        <v>1431</v>
      </c>
      <c r="Y231" t="s">
        <v>1362</v>
      </c>
      <c r="Z231" t="s">
        <v>602</v>
      </c>
      <c r="AA231" t="str">
        <f>SUBSTITUTE(SUBSTITUTE(SUBSTITUTE(SUBSTITUTE(SUBSTITUTE(SUBSTITUTE(SUBSTITUTE(SUBSTITUTE(SUBSTITUTE(SUBSTITUTE(SUBSTITUTE(SUBSTITUTE(SUBSTITUTE(LOWER(Table13[[#This Row],[Bedrijven]]),".",""),"-","")," bvba",""),"belgië",""),"belgium","")," nv","")," bv",""),"group",""),"groep","")," ", ""),"é","e"),"è","e"),"à","a")</f>
        <v>heylen</v>
      </c>
      <c r="AB231" t="s">
        <v>1390</v>
      </c>
      <c r="AE231" t="s">
        <v>1362</v>
      </c>
      <c r="AF231" s="3">
        <v>45306</v>
      </c>
      <c r="AH231" s="3">
        <v>45306</v>
      </c>
      <c r="AI231" s="3">
        <v>45306</v>
      </c>
      <c r="AJ231">
        <v>0</v>
      </c>
      <c r="AQ231" t="str">
        <f>_xlfn.XLOOKUP(Table13[[#This Row],[Voornaam]]&amp;Table13[[#This Row],[Achternaam]]&amp;Table13[[#This Row],[Basisnaam]],Table15[ContactenLookup],Table15[E-mail],"",0,1)</f>
        <v/>
      </c>
      <c r="AR231" t="str">
        <f>_xlfn.XLOOKUP(Table13[[#This Row],[E-mailadres]],Table15[E-mail],Table15[E-mail],"",0)</f>
        <v/>
      </c>
      <c r="AS231" t="str">
        <f>_xlfn.XLOOKUP(Table13[[#This Row],[Telefoon]],Table15[Telefoonnummer],Table15[Naam],"",0)</f>
        <v/>
      </c>
      <c r="AT231" t="str">
        <f>IF(Table13[[#This Row],[Match on name + company]]&lt;&gt;"","Bizzy/Hanne",IF(Table13[[#This Row],[match on Email]]&lt;&gt;"","Bizzy/Hanne",""))</f>
        <v/>
      </c>
    </row>
    <row r="232" spans="1:46" x14ac:dyDescent="0.45">
      <c r="A232">
        <v>63274890</v>
      </c>
      <c r="B232" t="s">
        <v>2342</v>
      </c>
      <c r="C232" t="s">
        <v>2343</v>
      </c>
      <c r="I232" t="s">
        <v>21</v>
      </c>
      <c r="K232" t="s">
        <v>18</v>
      </c>
      <c r="M232" t="s">
        <v>1463</v>
      </c>
      <c r="N232" t="s">
        <v>19</v>
      </c>
      <c r="O232" t="s">
        <v>2344</v>
      </c>
      <c r="P232" t="s">
        <v>2345</v>
      </c>
      <c r="V232" t="s">
        <v>21</v>
      </c>
      <c r="Y232" t="s">
        <v>1362</v>
      </c>
      <c r="Z232" t="s">
        <v>1028</v>
      </c>
      <c r="AA232" t="str">
        <f>SUBSTITUTE(SUBSTITUTE(SUBSTITUTE(SUBSTITUTE(SUBSTITUTE(SUBSTITUTE(SUBSTITUTE(SUBSTITUTE(SUBSTITUTE(SUBSTITUTE(SUBSTITUTE(SUBSTITUTE(SUBSTITUTE(LOWER(Table13[[#This Row],[Bedrijven]]),".",""),"-","")," bvba",""),"belgië",""),"belgium","")," nv","")," bv",""),"group",""),"groep","")," ", ""),"é","e"),"è","e"),"à","a")</f>
        <v>p&amp;v</v>
      </c>
      <c r="AB232" t="s">
        <v>1390</v>
      </c>
      <c r="AC232" t="s">
        <v>2346</v>
      </c>
      <c r="AE232" t="s">
        <v>1362</v>
      </c>
      <c r="AF232" s="3">
        <v>45111</v>
      </c>
      <c r="AH232" s="3">
        <v>45111</v>
      </c>
      <c r="AI232" s="3">
        <v>45111</v>
      </c>
      <c r="AJ232">
        <v>0</v>
      </c>
      <c r="AQ232" t="str">
        <f>_xlfn.XLOOKUP(Table13[[#This Row],[Voornaam]]&amp;Table13[[#This Row],[Achternaam]]&amp;Table13[[#This Row],[Basisnaam]],Table15[ContactenLookup],Table15[E-mail],"",0,1)</f>
        <v/>
      </c>
      <c r="AR232" t="str">
        <f>_xlfn.XLOOKUP(Table13[[#This Row],[E-mailadres]],Table15[E-mail],Table15[E-mail],"",0)</f>
        <v/>
      </c>
      <c r="AS232" t="str">
        <f>_xlfn.XLOOKUP(Table13[[#This Row],[Telefoon]],Table15[Telefoonnummer],Table15[Naam],"",0)</f>
        <v/>
      </c>
      <c r="AT232" t="str">
        <f>IF(Table13[[#This Row],[Match on name + company]]&lt;&gt;"","Bizzy/Hanne",IF(Table13[[#This Row],[match on Email]]&lt;&gt;"","Bizzy/Hanne",""))</f>
        <v/>
      </c>
    </row>
    <row r="233" spans="1:46" ht="42.75" x14ac:dyDescent="0.45">
      <c r="A233">
        <v>67899485</v>
      </c>
      <c r="B233" t="s">
        <v>1595</v>
      </c>
      <c r="C233" t="s">
        <v>2347</v>
      </c>
      <c r="H233" s="4" t="s">
        <v>2348</v>
      </c>
      <c r="I233" t="s">
        <v>1362</v>
      </c>
      <c r="K233" t="s">
        <v>18</v>
      </c>
      <c r="M233" t="s">
        <v>1428</v>
      </c>
      <c r="N233" t="s">
        <v>19</v>
      </c>
      <c r="Q233" t="s">
        <v>2349</v>
      </c>
      <c r="V233" t="s">
        <v>21</v>
      </c>
      <c r="X233" t="s">
        <v>1431</v>
      </c>
      <c r="Y233" t="s">
        <v>1362</v>
      </c>
      <c r="Z233" t="s">
        <v>346</v>
      </c>
      <c r="AA233" t="str">
        <f>SUBSTITUTE(SUBSTITUTE(SUBSTITUTE(SUBSTITUTE(SUBSTITUTE(SUBSTITUTE(SUBSTITUTE(SUBSTITUTE(SUBSTITUTE(SUBSTITUTE(SUBSTITUTE(SUBSTITUTE(SUBSTITUTE(LOWER(Table13[[#This Row],[Bedrijven]]),".",""),"-","")," bvba",""),"belgië",""),"belgium","")," nv","")," bv",""),"group",""),"groep","")," ", ""),"é","e"),"è","e"),"à","a")</f>
        <v>cartamundi</v>
      </c>
      <c r="AB233" t="s">
        <v>1390</v>
      </c>
      <c r="AC233" t="s">
        <v>1599</v>
      </c>
      <c r="AE233" t="s">
        <v>1362</v>
      </c>
      <c r="AF233" s="3">
        <v>45361</v>
      </c>
      <c r="AH233" s="3">
        <v>45361</v>
      </c>
      <c r="AI233" s="3">
        <v>45361</v>
      </c>
      <c r="AJ233">
        <v>0</v>
      </c>
      <c r="AQ233" t="str">
        <f>_xlfn.XLOOKUP(Table13[[#This Row],[Voornaam]]&amp;Table13[[#This Row],[Achternaam]]&amp;Table13[[#This Row],[Basisnaam]],Table15[ContactenLookup],Table15[E-mail],"",0,1)</f>
        <v/>
      </c>
      <c r="AS233" t="str">
        <f>_xlfn.XLOOKUP(Table13[[#This Row],[Telefoon]],Table15[Telefoonnummer],Table15[Naam],"",0)</f>
        <v/>
      </c>
      <c r="AT233" t="str">
        <f>IF(Table13[[#This Row],[Match on name + company]]&lt;&gt;"","Bizzy/Hanne",IF(Table13[[#This Row],[match on Email]]&lt;&gt;"","Bizzy/Hanne",""))</f>
        <v/>
      </c>
    </row>
    <row r="234" spans="1:46" ht="42.75" x14ac:dyDescent="0.45">
      <c r="A234">
        <v>68422567</v>
      </c>
      <c r="B234" t="s">
        <v>2350</v>
      </c>
      <c r="C234" t="s">
        <v>2351</v>
      </c>
      <c r="H234" s="4" t="s">
        <v>2352</v>
      </c>
      <c r="I234" t="s">
        <v>1362</v>
      </c>
      <c r="K234" t="s">
        <v>18</v>
      </c>
      <c r="N234" t="s">
        <v>19</v>
      </c>
      <c r="V234" t="s">
        <v>21</v>
      </c>
      <c r="Y234" t="s">
        <v>1362</v>
      </c>
      <c r="Z234" t="s">
        <v>323</v>
      </c>
      <c r="AA234" t="str">
        <f>SUBSTITUTE(SUBSTITUTE(SUBSTITUTE(SUBSTITUTE(SUBSTITUTE(SUBSTITUTE(SUBSTITUTE(SUBSTITUTE(SUBSTITUTE(SUBSTITUTE(SUBSTITUTE(SUBSTITUTE(SUBSTITUTE(LOWER(Table13[[#This Row],[Bedrijven]]),".",""),"-","")," bvba",""),"belgië",""),"belgium","")," nv","")," bv",""),"group",""),"groep","")," ", ""),"é","e"),"è","e"),"à","a")</f>
        <v>bvbaentrio</v>
      </c>
      <c r="AE234" t="s">
        <v>1362</v>
      </c>
      <c r="AF234" s="3">
        <v>45391</v>
      </c>
      <c r="AH234" s="3">
        <v>45391</v>
      </c>
      <c r="AI234" s="3">
        <v>45391</v>
      </c>
      <c r="AJ234">
        <v>0</v>
      </c>
      <c r="AQ234" t="str">
        <f>_xlfn.XLOOKUP(Table13[[#This Row],[Voornaam]]&amp;Table13[[#This Row],[Achternaam]]&amp;Table13[[#This Row],[Basisnaam]],Table15[ContactenLookup],Table15[E-mail],"",0,1)</f>
        <v/>
      </c>
      <c r="AS234" t="str">
        <f>_xlfn.XLOOKUP(Table13[[#This Row],[Telefoon]],Table15[Telefoonnummer],Table15[Naam],"",0)</f>
        <v/>
      </c>
      <c r="AT234" t="str">
        <f>IF(Table13[[#This Row],[Match on name + company]]&lt;&gt;"","Bizzy/Hanne",IF(Table13[[#This Row],[match on Email]]&lt;&gt;"","Bizzy/Hanne",""))</f>
        <v/>
      </c>
    </row>
    <row r="235" spans="1:46" x14ac:dyDescent="0.45">
      <c r="A235">
        <v>55438630</v>
      </c>
      <c r="B235" t="s">
        <v>2353</v>
      </c>
      <c r="C235" t="s">
        <v>2354</v>
      </c>
      <c r="I235" t="s">
        <v>1362</v>
      </c>
      <c r="K235" t="s">
        <v>18</v>
      </c>
      <c r="N235" t="s">
        <v>19</v>
      </c>
      <c r="O235" t="s">
        <v>2355</v>
      </c>
      <c r="P235" t="s">
        <v>2356</v>
      </c>
      <c r="V235" t="s">
        <v>21</v>
      </c>
      <c r="Y235" t="s">
        <v>1362</v>
      </c>
      <c r="Z235" t="s">
        <v>52</v>
      </c>
      <c r="AA235" t="str">
        <f>SUBSTITUTE(SUBSTITUTE(SUBSTITUTE(SUBSTITUTE(SUBSTITUTE(SUBSTITUTE(SUBSTITUTE(SUBSTITUTE(SUBSTITUTE(SUBSTITUTE(SUBSTITUTE(SUBSTITUTE(SUBSTITUTE(LOWER(Table13[[#This Row],[Bedrijven]]),".",""),"-","")," bvba",""),"belgië",""),"belgium","")," nv","")," bv",""),"group",""),"groep","")," ", ""),"é","e"),"è","e"),"à","a")</f>
        <v>accent</v>
      </c>
      <c r="AC235" t="s">
        <v>2158</v>
      </c>
      <c r="AE235" t="s">
        <v>1362</v>
      </c>
      <c r="AF235" s="3">
        <v>44711</v>
      </c>
      <c r="AH235" s="3">
        <v>44711</v>
      </c>
      <c r="AI235" s="3">
        <v>44775</v>
      </c>
      <c r="AJ235">
        <v>0</v>
      </c>
      <c r="AQ235" t="str">
        <f>_xlfn.XLOOKUP(Table13[[#This Row],[Voornaam]]&amp;Table13[[#This Row],[Achternaam]]&amp;Table13[[#This Row],[Basisnaam]],Table15[ContactenLookup],Table15[E-mail],"",0,1)</f>
        <v/>
      </c>
      <c r="AR235" t="str">
        <f>_xlfn.XLOOKUP(Table13[[#This Row],[E-mailadres]],Table15[E-mail],Table15[E-mail],"",0)</f>
        <v/>
      </c>
      <c r="AS235" t="str">
        <f>_xlfn.XLOOKUP(Table13[[#This Row],[Telefoon]],Table15[Telefoonnummer],Table15[Naam],"",0)</f>
        <v/>
      </c>
      <c r="AT235" t="str">
        <f>IF(Table13[[#This Row],[Match on name + company]]&lt;&gt;"","Bizzy/Hanne",IF(Table13[[#This Row],[match on Email]]&lt;&gt;"","Bizzy/Hanne",""))</f>
        <v/>
      </c>
    </row>
    <row r="236" spans="1:46" ht="42.75" x14ac:dyDescent="0.45">
      <c r="A236">
        <v>70988278</v>
      </c>
      <c r="B236" t="s">
        <v>2357</v>
      </c>
      <c r="C236" t="s">
        <v>2354</v>
      </c>
      <c r="H236" s="4" t="s">
        <v>2358</v>
      </c>
      <c r="I236" t="s">
        <v>1362</v>
      </c>
      <c r="K236" t="s">
        <v>18</v>
      </c>
      <c r="N236" t="s">
        <v>19</v>
      </c>
      <c r="V236" t="s">
        <v>21</v>
      </c>
      <c r="Y236" t="s">
        <v>1362</v>
      </c>
      <c r="Z236" t="s">
        <v>887</v>
      </c>
      <c r="AA236" t="str">
        <f>SUBSTITUTE(SUBSTITUTE(SUBSTITUTE(SUBSTITUTE(SUBSTITUTE(SUBSTITUTE(SUBSTITUTE(SUBSTITUTE(SUBSTITUTE(SUBSTITUTE(SUBSTITUTE(SUBSTITUTE(SUBSTITUTE(LOWER(Table13[[#This Row],[Bedrijven]]),".",""),"-","")," bvba",""),"belgië",""),"belgium","")," nv","")," bv",""),"group",""),"groep","")," ", ""),"é","e"),"è","e"),"à","a")</f>
        <v>nvhouseofhr</v>
      </c>
      <c r="AE236" t="s">
        <v>1362</v>
      </c>
      <c r="AF236" s="3">
        <v>45554</v>
      </c>
      <c r="AH236" s="3">
        <v>45554</v>
      </c>
      <c r="AI236" s="3">
        <v>45554</v>
      </c>
      <c r="AJ236">
        <v>0</v>
      </c>
      <c r="AQ236" t="str">
        <f>_xlfn.XLOOKUP(Table13[[#This Row],[Voornaam]]&amp;Table13[[#This Row],[Achternaam]]&amp;Table13[[#This Row],[Basisnaam]],Table15[ContactenLookup],Table15[E-mail],"",0,1)</f>
        <v/>
      </c>
      <c r="AS236" t="str">
        <f>_xlfn.XLOOKUP(Table13[[#This Row],[Telefoon]],Table15[Telefoonnummer],Table15[Naam],"",0)</f>
        <v/>
      </c>
      <c r="AT236" t="str">
        <f>IF(Table13[[#This Row],[Match on name + company]]&lt;&gt;"","Bizzy/Hanne",IF(Table13[[#This Row],[match on Email]]&lt;&gt;"","Bizzy/Hanne",""))</f>
        <v/>
      </c>
    </row>
    <row r="237" spans="1:46" x14ac:dyDescent="0.45">
      <c r="A237">
        <v>56501614</v>
      </c>
      <c r="B237" t="s">
        <v>2359</v>
      </c>
      <c r="C237" t="s">
        <v>2360</v>
      </c>
      <c r="I237" t="s">
        <v>1362</v>
      </c>
      <c r="K237" t="s">
        <v>18</v>
      </c>
      <c r="N237" t="s">
        <v>19</v>
      </c>
      <c r="P237" t="s">
        <v>2361</v>
      </c>
      <c r="V237" t="s">
        <v>21</v>
      </c>
      <c r="Y237" t="s">
        <v>1362</v>
      </c>
      <c r="Z237" t="s">
        <v>1232</v>
      </c>
      <c r="AA237" t="str">
        <f>SUBSTITUTE(SUBSTITUTE(SUBSTITUTE(SUBSTITUTE(SUBSTITUTE(SUBSTITUTE(SUBSTITUTE(SUBSTITUTE(SUBSTITUTE(SUBSTITUTE(SUBSTITUTE(SUBSTITUTE(SUBSTITUTE(LOWER(Table13[[#This Row],[Bedrijven]]),".",""),"-","")," bvba",""),"belgië",""),"belgium","")," nv","")," bv",""),"group",""),"groep","")," ", ""),"é","e"),"è","e"),"à","a")</f>
        <v>uzgent</v>
      </c>
      <c r="AC237" t="s">
        <v>2362</v>
      </c>
      <c r="AE237" t="s">
        <v>1362</v>
      </c>
      <c r="AF237" s="3">
        <v>44775</v>
      </c>
      <c r="AH237" s="3">
        <v>44775</v>
      </c>
      <c r="AI237" s="3">
        <v>44775</v>
      </c>
      <c r="AJ237">
        <v>0</v>
      </c>
      <c r="AQ237" t="str">
        <f>_xlfn.XLOOKUP(Table13[[#This Row],[Voornaam]]&amp;Table13[[#This Row],[Achternaam]]&amp;Table13[[#This Row],[Basisnaam]],Table15[ContactenLookup],Table15[E-mail],"",0,1)</f>
        <v/>
      </c>
      <c r="AS237" t="str">
        <f>_xlfn.XLOOKUP(Table13[[#This Row],[Telefoon]],Table15[Telefoonnummer],Table15[Naam],"",0)</f>
        <v/>
      </c>
      <c r="AT237" t="str">
        <f>IF(Table13[[#This Row],[Match on name + company]]&lt;&gt;"","Bizzy/Hanne",IF(Table13[[#This Row],[match on Email]]&lt;&gt;"","Bizzy/Hanne",""))</f>
        <v/>
      </c>
    </row>
    <row r="238" spans="1:46" x14ac:dyDescent="0.45">
      <c r="A238">
        <v>55438626</v>
      </c>
      <c r="B238" t="s">
        <v>2363</v>
      </c>
      <c r="C238" t="s">
        <v>2360</v>
      </c>
      <c r="I238" t="s">
        <v>1362</v>
      </c>
      <c r="K238" t="s">
        <v>18</v>
      </c>
      <c r="N238" t="s">
        <v>19</v>
      </c>
      <c r="O238" t="s">
        <v>2364</v>
      </c>
      <c r="V238" t="s">
        <v>21</v>
      </c>
      <c r="Y238" t="s">
        <v>1362</v>
      </c>
      <c r="Z238" t="s">
        <v>2365</v>
      </c>
      <c r="AA238" t="str">
        <f>SUBSTITUTE(SUBSTITUTE(SUBSTITUTE(SUBSTITUTE(SUBSTITUTE(SUBSTITUTE(SUBSTITUTE(SUBSTITUTE(SUBSTITUTE(SUBSTITUTE(SUBSTITUTE(SUBSTITUTE(SUBSTITUTE(LOWER(Table13[[#This Row],[Bedrijven]]),".",""),"-","")," bvba",""),"belgië",""),"belgium","")," nv","")," bv",""),"group",""),"groep","")," ", ""),"é","e"),"è","e"),"à","a")</f>
        <v>accent,nowjobs</v>
      </c>
      <c r="AC238" t="s">
        <v>1602</v>
      </c>
      <c r="AE238" t="s">
        <v>1362</v>
      </c>
      <c r="AF238" s="3">
        <v>45420</v>
      </c>
      <c r="AH238" s="3">
        <v>44711</v>
      </c>
      <c r="AI238" s="3">
        <v>44711</v>
      </c>
      <c r="AJ238">
        <v>0</v>
      </c>
      <c r="AQ238" t="str">
        <f>_xlfn.XLOOKUP(Table13[[#This Row],[Voornaam]]&amp;Table13[[#This Row],[Achternaam]]&amp;Table13[[#This Row],[Basisnaam]],Table15[ContactenLookup],Table15[E-mail],"",0,1)</f>
        <v/>
      </c>
      <c r="AR238" t="str">
        <f>_xlfn.XLOOKUP(Table13[[#This Row],[E-mailadres]],Table15[E-mail],Table15[E-mail],"",0)</f>
        <v/>
      </c>
      <c r="AS238" t="str">
        <f>_xlfn.XLOOKUP(Table13[[#This Row],[Telefoon]],Table15[Telefoonnummer],Table15[Naam],"",0)</f>
        <v/>
      </c>
      <c r="AT238" t="str">
        <f>IF(Table13[[#This Row],[Match on name + company]]&lt;&gt;"","Bizzy/Hanne",IF(Table13[[#This Row],[match on Email]]&lt;&gt;"","Bizzy/Hanne",""))</f>
        <v/>
      </c>
    </row>
    <row r="239" spans="1:46" x14ac:dyDescent="0.45">
      <c r="A239">
        <v>55438839</v>
      </c>
      <c r="B239" t="s">
        <v>2366</v>
      </c>
      <c r="C239" t="s">
        <v>2367</v>
      </c>
      <c r="I239" t="s">
        <v>1362</v>
      </c>
      <c r="K239" t="s">
        <v>18</v>
      </c>
      <c r="N239" t="s">
        <v>19</v>
      </c>
      <c r="O239" t="s">
        <v>2368</v>
      </c>
      <c r="P239" t="s">
        <v>2369</v>
      </c>
      <c r="V239" t="s">
        <v>21</v>
      </c>
      <c r="Y239" t="s">
        <v>1362</v>
      </c>
      <c r="Z239" t="s">
        <v>1370</v>
      </c>
      <c r="AA239" t="str">
        <f>SUBSTITUTE(SUBSTITUTE(SUBSTITUTE(SUBSTITUTE(SUBSTITUTE(SUBSTITUTE(SUBSTITUTE(SUBSTITUTE(SUBSTITUTE(SUBSTITUTE(SUBSTITUTE(SUBSTITUTE(SUBSTITUTE(LOWER(Table13[[#This Row],[Bedrijven]]),".",""),"-","")," bvba",""),"belgië",""),"belgium","")," nv","")," bv",""),"group",""),"groep","")," ", ""),"é","e"),"è","e"),"à","a")</f>
        <v>gitppicompany</v>
      </c>
      <c r="AC239" t="s">
        <v>2370</v>
      </c>
      <c r="AE239" t="s">
        <v>1362</v>
      </c>
      <c r="AF239" s="3">
        <v>44711</v>
      </c>
      <c r="AH239" s="3">
        <v>44711</v>
      </c>
      <c r="AI239" s="3">
        <v>44775</v>
      </c>
      <c r="AJ239">
        <v>0</v>
      </c>
      <c r="AQ239" t="str">
        <f>_xlfn.XLOOKUP(Table13[[#This Row],[Voornaam]]&amp;Table13[[#This Row],[Achternaam]]&amp;Table13[[#This Row],[Basisnaam]],Table15[ContactenLookup],Table15[E-mail],"",0,1)</f>
        <v/>
      </c>
      <c r="AR239" t="str">
        <f>_xlfn.XLOOKUP(Table13[[#This Row],[E-mailadres]],Table15[E-mail],Table15[E-mail],"",0)</f>
        <v/>
      </c>
      <c r="AS239" t="str">
        <f>_xlfn.XLOOKUP(Table13[[#This Row],[Telefoon]],Table15[Telefoonnummer],Table15[Naam],"",0)</f>
        <v/>
      </c>
      <c r="AT239" t="str">
        <f>IF(Table13[[#This Row],[Match on name + company]]&lt;&gt;"","Bizzy/Hanne",IF(Table13[[#This Row],[match on Email]]&lt;&gt;"","Bizzy/Hanne",""))</f>
        <v/>
      </c>
    </row>
    <row r="240" spans="1:46" ht="42.75" x14ac:dyDescent="0.45">
      <c r="A240">
        <v>62256277</v>
      </c>
      <c r="B240" t="s">
        <v>1786</v>
      </c>
      <c r="C240" t="s">
        <v>2371</v>
      </c>
      <c r="H240" s="4" t="s">
        <v>2372</v>
      </c>
      <c r="I240" t="s">
        <v>1362</v>
      </c>
      <c r="K240" t="s">
        <v>18</v>
      </c>
      <c r="M240" t="s">
        <v>1463</v>
      </c>
      <c r="N240" t="s">
        <v>19</v>
      </c>
      <c r="O240" t="s">
        <v>2373</v>
      </c>
      <c r="P240" t="s">
        <v>2374</v>
      </c>
      <c r="Q240" t="s">
        <v>2375</v>
      </c>
      <c r="V240" t="s">
        <v>21</v>
      </c>
      <c r="W240" t="s">
        <v>38</v>
      </c>
      <c r="X240" t="s">
        <v>1431</v>
      </c>
      <c r="Y240" t="s">
        <v>1362</v>
      </c>
      <c r="Z240" t="s">
        <v>567</v>
      </c>
      <c r="AA240" t="str">
        <f>SUBSTITUTE(SUBSTITUTE(SUBSTITUTE(SUBSTITUTE(SUBSTITUTE(SUBSTITUTE(SUBSTITUTE(SUBSTITUTE(SUBSTITUTE(SUBSTITUTE(SUBSTITUTE(SUBSTITUTE(SUBSTITUTE(LOWER(Table13[[#This Row],[Bedrijven]]),".",""),"-","")," bvba",""),"belgië",""),"belgium","")," nv","")," bv",""),"group",""),"groep","")," ", ""),"é","e"),"è","e"),"à","a")</f>
        <v>gemeentestabroek</v>
      </c>
      <c r="AC240" t="s">
        <v>2244</v>
      </c>
      <c r="AE240" t="s">
        <v>21</v>
      </c>
      <c r="AF240" s="3">
        <v>45055</v>
      </c>
      <c r="AH240" s="3">
        <v>45055</v>
      </c>
      <c r="AI240" s="3">
        <v>45055</v>
      </c>
      <c r="AJ240">
        <v>0</v>
      </c>
      <c r="AQ240" t="str">
        <f>_xlfn.XLOOKUP(Table13[[#This Row],[Voornaam]]&amp;Table13[[#This Row],[Achternaam]]&amp;Table13[[#This Row],[Basisnaam]],Table15[ContactenLookup],Table15[E-mail],"",0,1)</f>
        <v/>
      </c>
      <c r="AR240" t="str">
        <f>_xlfn.XLOOKUP(Table13[[#This Row],[E-mailadres]],Table15[E-mail],Table15[E-mail],"",0)</f>
        <v/>
      </c>
      <c r="AS240" t="str">
        <f>_xlfn.XLOOKUP(Table13[[#This Row],[Telefoon]],Table15[Telefoonnummer],Table15[Naam],"",0)</f>
        <v/>
      </c>
      <c r="AT240" t="str">
        <f>IF(Table13[[#This Row],[Match on name + company]]&lt;&gt;"","Bizzy/Hanne",IF(Table13[[#This Row],[match on Email]]&lt;&gt;"","Bizzy/Hanne",""))</f>
        <v/>
      </c>
    </row>
    <row r="241" spans="1:46" x14ac:dyDescent="0.45">
      <c r="A241">
        <v>55438764</v>
      </c>
      <c r="B241" t="s">
        <v>2376</v>
      </c>
      <c r="C241" t="s">
        <v>2377</v>
      </c>
      <c r="I241" t="s">
        <v>1362</v>
      </c>
      <c r="K241" t="s">
        <v>18</v>
      </c>
      <c r="N241" t="s">
        <v>19</v>
      </c>
      <c r="O241" t="s">
        <v>2378</v>
      </c>
      <c r="P241" t="s">
        <v>2379</v>
      </c>
      <c r="V241" t="s">
        <v>21</v>
      </c>
      <c r="Y241" t="s">
        <v>1362</v>
      </c>
      <c r="AA241" t="str">
        <f>SUBSTITUTE(SUBSTITUTE(SUBSTITUTE(SUBSTITUTE(SUBSTITUTE(SUBSTITUTE(SUBSTITUTE(SUBSTITUTE(SUBSTITUTE(SUBSTITUTE(SUBSTITUTE(SUBSTITUTE(SUBSTITUTE(LOWER(Table13[[#This Row],[Bedrijven]]),".",""),"-","")," bvba",""),"belgië",""),"belgium","")," nv","")," bv",""),"group",""),"groep","")," ", ""),"é","e"),"è","e"),"à","a")</f>
        <v/>
      </c>
      <c r="AF241" s="3">
        <v>44914</v>
      </c>
      <c r="AH241" s="3">
        <v>44711</v>
      </c>
      <c r="AI241" s="3">
        <v>44775</v>
      </c>
      <c r="AJ241">
        <v>0</v>
      </c>
      <c r="AQ241" t="str">
        <f>_xlfn.XLOOKUP(Table13[[#This Row],[Voornaam]]&amp;Table13[[#This Row],[Achternaam]]&amp;Table13[[#This Row],[Basisnaam]],Table15[ContactenLookup],Table15[E-mail],"",0,1)</f>
        <v/>
      </c>
      <c r="AR241" t="str">
        <f>_xlfn.XLOOKUP(Table13[[#This Row],[E-mailadres]],Table15[E-mail],Table15[E-mail],"",0)</f>
        <v/>
      </c>
      <c r="AS241" t="str">
        <f>_xlfn.XLOOKUP(Table13[[#This Row],[Telefoon]],Table15[Telefoonnummer],Table15[Naam],"",0)</f>
        <v/>
      </c>
      <c r="AT241" t="str">
        <f>IF(Table13[[#This Row],[Match on name + company]]&lt;&gt;"","Bizzy/Hanne",IF(Table13[[#This Row],[match on Email]]&lt;&gt;"","Bizzy/Hanne",""))</f>
        <v/>
      </c>
    </row>
    <row r="242" spans="1:46" x14ac:dyDescent="0.45">
      <c r="A242">
        <v>56501517</v>
      </c>
      <c r="B242" t="s">
        <v>2380</v>
      </c>
      <c r="C242" t="s">
        <v>2381</v>
      </c>
      <c r="I242" t="s">
        <v>1362</v>
      </c>
      <c r="K242" t="s">
        <v>18</v>
      </c>
      <c r="N242" t="s">
        <v>19</v>
      </c>
      <c r="O242" t="s">
        <v>2382</v>
      </c>
      <c r="P242" t="s">
        <v>2383</v>
      </c>
      <c r="V242" t="s">
        <v>21</v>
      </c>
      <c r="Y242" t="s">
        <v>1362</v>
      </c>
      <c r="Z242" t="s">
        <v>730</v>
      </c>
      <c r="AA242" t="str">
        <f>SUBSTITUTE(SUBSTITUTE(SUBSTITUTE(SUBSTITUTE(SUBSTITUTE(SUBSTITUTE(SUBSTITUTE(SUBSTITUTE(SUBSTITUTE(SUBSTITUTE(SUBSTITUTE(SUBSTITUTE(SUBSTITUTE(LOWER(Table13[[#This Row],[Bedrijven]]),".",""),"-","")," bvba",""),"belgië",""),"belgium","")," nv","")," bv",""),"group",""),"groep","")," ", ""),"é","e"),"è","e"),"à","a")</f>
        <v>materialise</v>
      </c>
      <c r="AC242" t="s">
        <v>2346</v>
      </c>
      <c r="AE242" t="s">
        <v>1362</v>
      </c>
      <c r="AF242" s="3">
        <v>44775</v>
      </c>
      <c r="AH242" s="3">
        <v>44775</v>
      </c>
      <c r="AI242" s="3">
        <v>44775</v>
      </c>
      <c r="AJ242">
        <v>0</v>
      </c>
      <c r="AQ242" t="str">
        <f>_xlfn.XLOOKUP(Table13[[#This Row],[Voornaam]]&amp;Table13[[#This Row],[Achternaam]]&amp;Table13[[#This Row],[Basisnaam]],Table15[ContactenLookup],Table15[E-mail],"",0,1)</f>
        <v/>
      </c>
      <c r="AR242" t="str">
        <f>_xlfn.XLOOKUP(Table13[[#This Row],[E-mailadres]],Table15[E-mail],Table15[E-mail],"",0)</f>
        <v/>
      </c>
      <c r="AS242" t="str">
        <f>_xlfn.XLOOKUP(Table13[[#This Row],[Telefoon]],Table15[Telefoonnummer],Table15[Naam],"",0)</f>
        <v/>
      </c>
      <c r="AT242" t="str">
        <f>IF(Table13[[#This Row],[Match on name + company]]&lt;&gt;"","Bizzy/Hanne",IF(Table13[[#This Row],[match on Email]]&lt;&gt;"","Bizzy/Hanne",""))</f>
        <v/>
      </c>
    </row>
    <row r="243" spans="1:46" ht="42.75" x14ac:dyDescent="0.45">
      <c r="A243">
        <v>70778492</v>
      </c>
      <c r="B243" t="s">
        <v>2384</v>
      </c>
      <c r="C243" t="s">
        <v>2385</v>
      </c>
      <c r="H243" s="4" t="s">
        <v>2386</v>
      </c>
      <c r="I243" t="s">
        <v>1362</v>
      </c>
      <c r="K243" t="s">
        <v>18</v>
      </c>
      <c r="N243" t="s">
        <v>19</v>
      </c>
      <c r="O243" t="s">
        <v>2387</v>
      </c>
      <c r="P243" t="s">
        <v>2388</v>
      </c>
      <c r="V243" t="s">
        <v>21</v>
      </c>
      <c r="Y243" t="s">
        <v>1362</v>
      </c>
      <c r="Z243" t="s">
        <v>1207</v>
      </c>
      <c r="AA243" t="str">
        <f>SUBSTITUTE(SUBSTITUTE(SUBSTITUTE(SUBSTITUTE(SUBSTITUTE(SUBSTITUTE(SUBSTITUTE(SUBSTITUTE(SUBSTITUTE(SUBSTITUTE(SUBSTITUTE(SUBSTITUTE(SUBSTITUTE(LOWER(Table13[[#This Row],[Bedrijven]]),".",""),"-","")," bvba",""),"belgië",""),"belgium","")," nv","")," bv",""),"group",""),"groep","")," ", ""),"é","e"),"è","e"),"à","a")</f>
        <v>ucmasblserviced'assistancetechniqueetdegestionenfaveurdespetitesetmoyennesentreprises</v>
      </c>
      <c r="AC243" t="s">
        <v>2389</v>
      </c>
      <c r="AE243" t="s">
        <v>1362</v>
      </c>
      <c r="AF243" s="3">
        <v>45541</v>
      </c>
      <c r="AH243" s="3">
        <v>45541</v>
      </c>
      <c r="AI243" s="3">
        <v>45541</v>
      </c>
      <c r="AJ243">
        <v>0</v>
      </c>
      <c r="AQ243" t="str">
        <f>_xlfn.XLOOKUP(Table13[[#This Row],[Voornaam]]&amp;Table13[[#This Row],[Achternaam]]&amp;Table13[[#This Row],[Basisnaam]],Table15[ContactenLookup],Table15[E-mail],"",0,1)</f>
        <v/>
      </c>
      <c r="AR243" t="str">
        <f>_xlfn.XLOOKUP(Table13[[#This Row],[E-mailadres]],Table15[E-mail],Table15[E-mail],"",0)</f>
        <v/>
      </c>
      <c r="AS243" t="str">
        <f>_xlfn.XLOOKUP(Table13[[#This Row],[Telefoon]],Table15[Telefoonnummer],Table15[Naam],"",0)</f>
        <v/>
      </c>
      <c r="AT243" t="str">
        <f>IF(Table13[[#This Row],[Match on name + company]]&lt;&gt;"","Bizzy/Hanne",IF(Table13[[#This Row],[match on Email]]&lt;&gt;"","Bizzy/Hanne",""))</f>
        <v/>
      </c>
    </row>
    <row r="244" spans="1:46" x14ac:dyDescent="0.45">
      <c r="A244">
        <v>60228478</v>
      </c>
      <c r="B244" t="s">
        <v>2390</v>
      </c>
      <c r="C244" t="s">
        <v>2391</v>
      </c>
      <c r="I244" t="s">
        <v>1362</v>
      </c>
      <c r="K244" t="s">
        <v>18</v>
      </c>
      <c r="M244" t="s">
        <v>1463</v>
      </c>
      <c r="N244" t="s">
        <v>19</v>
      </c>
      <c r="O244" t="s">
        <v>2392</v>
      </c>
      <c r="V244" t="s">
        <v>21</v>
      </c>
      <c r="X244" t="s">
        <v>1431</v>
      </c>
      <c r="Y244" t="s">
        <v>1362</v>
      </c>
      <c r="Z244" t="s">
        <v>659</v>
      </c>
      <c r="AA244" t="str">
        <f>SUBSTITUTE(SUBSTITUTE(SUBSTITUTE(SUBSTITUTE(SUBSTITUTE(SUBSTITUTE(SUBSTITUTE(SUBSTITUTE(SUBSTITUTE(SUBSTITUTE(SUBSTITUTE(SUBSTITUTE(SUBSTITUTE(LOWER(Table13[[#This Row],[Bedrijven]]),".",""),"-","")," bvba",""),"belgië",""),"belgium","")," nv","")," bv",""),"group",""),"groep","")," ", ""),"é","e"),"è","e"),"à","a")</f>
        <v>indaver</v>
      </c>
      <c r="AB244" t="s">
        <v>1390</v>
      </c>
      <c r="AC244" t="s">
        <v>2393</v>
      </c>
      <c r="AE244" t="s">
        <v>21</v>
      </c>
      <c r="AF244" s="3">
        <v>44963</v>
      </c>
      <c r="AH244" s="3">
        <v>44963</v>
      </c>
      <c r="AI244" s="3">
        <v>44963</v>
      </c>
      <c r="AJ244">
        <v>0</v>
      </c>
      <c r="AQ244" t="str">
        <f>_xlfn.XLOOKUP(Table13[[#This Row],[Voornaam]]&amp;Table13[[#This Row],[Achternaam]]&amp;Table13[[#This Row],[Basisnaam]],Table15[ContactenLookup],Table15[E-mail],"",0,1)</f>
        <v/>
      </c>
      <c r="AR244" t="str">
        <f>_xlfn.XLOOKUP(Table13[[#This Row],[E-mailadres]],Table15[E-mail],Table15[E-mail],"",0)</f>
        <v/>
      </c>
      <c r="AS244" t="str">
        <f>_xlfn.XLOOKUP(Table13[[#This Row],[Telefoon]],Table15[Telefoonnummer],Table15[Naam],"",0)</f>
        <v/>
      </c>
      <c r="AT244" t="str">
        <f>IF(Table13[[#This Row],[Match on name + company]]&lt;&gt;"","Bizzy/Hanne",IF(Table13[[#This Row],[match on Email]]&lt;&gt;"","Bizzy/Hanne",""))</f>
        <v/>
      </c>
    </row>
    <row r="245" spans="1:46" x14ac:dyDescent="0.45">
      <c r="A245">
        <v>63149734</v>
      </c>
      <c r="B245" t="s">
        <v>2394</v>
      </c>
      <c r="C245" t="s">
        <v>2395</v>
      </c>
      <c r="I245" t="s">
        <v>1362</v>
      </c>
      <c r="K245" t="s">
        <v>18</v>
      </c>
      <c r="M245" t="s">
        <v>1463</v>
      </c>
      <c r="N245" t="s">
        <v>88</v>
      </c>
      <c r="O245" t="s">
        <v>2396</v>
      </c>
      <c r="P245" t="s">
        <v>2397</v>
      </c>
      <c r="Q245" t="s">
        <v>2398</v>
      </c>
      <c r="V245" t="s">
        <v>21</v>
      </c>
      <c r="X245" t="s">
        <v>1431</v>
      </c>
      <c r="Y245" t="s">
        <v>1362</v>
      </c>
      <c r="Z245" t="s">
        <v>750</v>
      </c>
      <c r="AA245" t="str">
        <f>SUBSTITUTE(SUBSTITUTE(SUBSTITUTE(SUBSTITUTE(SUBSTITUTE(SUBSTITUTE(SUBSTITUTE(SUBSTITUTE(SUBSTITUTE(SUBSTITUTE(SUBSTITUTE(SUBSTITUTE(SUBSTITUTE(LOWER(Table13[[#This Row],[Bedrijven]]),".",""),"-","")," bvba",""),"belgië",""),"belgium","")," nv","")," bv",""),"group",""),"groep","")," ", ""),"é","e"),"è","e"),"à","a")</f>
        <v>mivbstib</v>
      </c>
      <c r="AB245" t="s">
        <v>1390</v>
      </c>
      <c r="AC245" t="s">
        <v>2399</v>
      </c>
      <c r="AE245" t="s">
        <v>1362</v>
      </c>
      <c r="AF245" s="3">
        <v>45108</v>
      </c>
      <c r="AH245" s="3">
        <v>45108</v>
      </c>
      <c r="AI245" s="3">
        <v>45108</v>
      </c>
      <c r="AJ245">
        <v>0</v>
      </c>
      <c r="AQ245" t="str">
        <f>_xlfn.XLOOKUP(Table13[[#This Row],[Voornaam]]&amp;Table13[[#This Row],[Achternaam]]&amp;Table13[[#This Row],[Basisnaam]],Table15[ContactenLookup],Table15[E-mail],"",0,1)</f>
        <v/>
      </c>
      <c r="AR245" t="str">
        <f>_xlfn.XLOOKUP(Table13[[#This Row],[E-mailadres]],Table15[E-mail],Table15[E-mail],"",0)</f>
        <v/>
      </c>
      <c r="AS245" t="str">
        <f>_xlfn.XLOOKUP(Table13[[#This Row],[Telefoon]],Table15[Telefoonnummer],Table15[Naam],"",0)</f>
        <v/>
      </c>
      <c r="AT245" t="str">
        <f>IF(Table13[[#This Row],[Match on name + company]]&lt;&gt;"","Bizzy/Hanne",IF(Table13[[#This Row],[match on Email]]&lt;&gt;"","Bizzy/Hanne",""))</f>
        <v/>
      </c>
    </row>
    <row r="246" spans="1:46" x14ac:dyDescent="0.45">
      <c r="A246">
        <v>55438689</v>
      </c>
      <c r="B246" t="s">
        <v>2400</v>
      </c>
      <c r="C246" t="s">
        <v>2401</v>
      </c>
      <c r="I246" t="s">
        <v>1362</v>
      </c>
      <c r="K246" t="s">
        <v>18</v>
      </c>
      <c r="N246" t="s">
        <v>19</v>
      </c>
      <c r="O246" t="s">
        <v>2402</v>
      </c>
      <c r="P246" t="s">
        <v>2403</v>
      </c>
      <c r="V246" t="s">
        <v>21</v>
      </c>
      <c r="Y246" t="s">
        <v>1362</v>
      </c>
      <c r="Z246" t="s">
        <v>368</v>
      </c>
      <c r="AA246" t="str">
        <f>SUBSTITUTE(SUBSTITUTE(SUBSTITUTE(SUBSTITUTE(SUBSTITUTE(SUBSTITUTE(SUBSTITUTE(SUBSTITUTE(SUBSTITUTE(SUBSTITUTE(SUBSTITUTE(SUBSTITUTE(SUBSTITUTE(LOWER(Table13[[#This Row],[Bedrijven]]),".",""),"-","")," bvba",""),"belgië",""),"belgium","")," nv","")," bv",""),"group",""),"groep","")," ", ""),"é","e"),"è","e"),"à","a")</f>
        <v>colruyt</v>
      </c>
      <c r="AC246" t="s">
        <v>2404</v>
      </c>
      <c r="AE246" t="s">
        <v>1362</v>
      </c>
      <c r="AF246" s="3">
        <v>44711</v>
      </c>
      <c r="AH246" s="3">
        <v>44711</v>
      </c>
      <c r="AI246" s="3">
        <v>44775</v>
      </c>
      <c r="AJ246">
        <v>0</v>
      </c>
      <c r="AQ246" t="str">
        <f>_xlfn.XLOOKUP(Table13[[#This Row],[Voornaam]]&amp;Table13[[#This Row],[Achternaam]]&amp;Table13[[#This Row],[Basisnaam]],Table15[ContactenLookup],Table15[E-mail],"",0,1)</f>
        <v/>
      </c>
      <c r="AR246" t="str">
        <f>_xlfn.XLOOKUP(Table13[[#This Row],[E-mailadres]],Table15[E-mail],Table15[E-mail],"",0)</f>
        <v/>
      </c>
      <c r="AS246" t="str">
        <f>_xlfn.XLOOKUP(Table13[[#This Row],[Telefoon]],Table15[Telefoonnummer],Table15[Naam],"",0)</f>
        <v>Colruyt Group</v>
      </c>
      <c r="AT246" t="str">
        <f>IF(Table13[[#This Row],[Match on name + company]]&lt;&gt;"","Bizzy/Hanne",IF(Table13[[#This Row],[match on Email]]&lt;&gt;"","Bizzy/Hanne",""))</f>
        <v/>
      </c>
    </row>
    <row r="247" spans="1:46" x14ac:dyDescent="0.45">
      <c r="A247">
        <v>55438885</v>
      </c>
      <c r="B247" t="s">
        <v>2405</v>
      </c>
      <c r="C247" t="s">
        <v>2406</v>
      </c>
      <c r="I247" t="s">
        <v>1362</v>
      </c>
      <c r="K247" t="s">
        <v>18</v>
      </c>
      <c r="N247" t="s">
        <v>19</v>
      </c>
      <c r="O247" t="s">
        <v>2407</v>
      </c>
      <c r="P247" t="s">
        <v>2408</v>
      </c>
      <c r="V247" t="s">
        <v>21</v>
      </c>
      <c r="Y247" t="s">
        <v>1362</v>
      </c>
      <c r="Z247" t="s">
        <v>613</v>
      </c>
      <c r="AA247" t="str">
        <f>SUBSTITUTE(SUBSTITUTE(SUBSTITUTE(SUBSTITUTE(SUBSTITUTE(SUBSTITUTE(SUBSTITUTE(SUBSTITUTE(SUBSTITUTE(SUBSTITUTE(SUBSTITUTE(SUBSTITUTE(SUBSTITUTE(LOWER(Table13[[#This Row],[Bedrijven]]),".",""),"-","")," bvba",""),"belgië",""),"belgium","")," nv","")," bv",""),"group",""),"groep","")," ", ""),"é","e"),"è","e"),"à","a")</f>
        <v>havenbedrijfantwerpen</v>
      </c>
      <c r="AC247" t="s">
        <v>1380</v>
      </c>
      <c r="AE247" t="s">
        <v>1362</v>
      </c>
      <c r="AF247" s="3">
        <v>44711</v>
      </c>
      <c r="AH247" s="3">
        <v>44711</v>
      </c>
      <c r="AI247" s="3">
        <v>44775</v>
      </c>
      <c r="AJ247">
        <v>0</v>
      </c>
      <c r="AQ247" t="str">
        <f>_xlfn.XLOOKUP(Table13[[#This Row],[Voornaam]]&amp;Table13[[#This Row],[Achternaam]]&amp;Table13[[#This Row],[Basisnaam]],Table15[ContactenLookup],Table15[E-mail],"",0,1)</f>
        <v/>
      </c>
      <c r="AR247" t="str">
        <f>_xlfn.XLOOKUP(Table13[[#This Row],[E-mailadres]],Table15[E-mail],Table15[E-mail],"",0)</f>
        <v/>
      </c>
      <c r="AS247" t="str">
        <f>_xlfn.XLOOKUP(Table13[[#This Row],[Telefoon]],Table15[Telefoonnummer],Table15[Naam],"",0)</f>
        <v/>
      </c>
      <c r="AT247" t="str">
        <f>IF(Table13[[#This Row],[Match on name + company]]&lt;&gt;"","Bizzy/Hanne",IF(Table13[[#This Row],[match on Email]]&lt;&gt;"","Bizzy/Hanne",""))</f>
        <v/>
      </c>
    </row>
    <row r="248" spans="1:46" ht="42.75" x14ac:dyDescent="0.45">
      <c r="A248">
        <v>56501491</v>
      </c>
      <c r="B248" t="s">
        <v>1476</v>
      </c>
      <c r="C248" t="s">
        <v>2409</v>
      </c>
      <c r="H248" s="4" t="s">
        <v>1456</v>
      </c>
      <c r="I248" t="s">
        <v>1362</v>
      </c>
      <c r="K248" t="s">
        <v>18</v>
      </c>
      <c r="N248" t="s">
        <v>19</v>
      </c>
      <c r="O248" t="s">
        <v>2410</v>
      </c>
      <c r="P248" t="s">
        <v>2411</v>
      </c>
      <c r="V248" t="s">
        <v>21</v>
      </c>
      <c r="Y248" t="s">
        <v>1362</v>
      </c>
      <c r="Z248" t="s">
        <v>670</v>
      </c>
      <c r="AA248" t="str">
        <f>SUBSTITUTE(SUBSTITUTE(SUBSTITUTE(SUBSTITUTE(SUBSTITUTE(SUBSTITUTE(SUBSTITUTE(SUBSTITUTE(SUBSTITUTE(SUBSTITUTE(SUBSTITUTE(SUBSTITUTE(SUBSTITUTE(LOWER(Table13[[#This Row],[Bedrijven]]),".",""),"-","")," bvba",""),"belgië",""),"belgium","")," nv","")," bv",""),"group",""),"groep","")," ", ""),"é","e"),"è","e"),"à","a")</f>
        <v>infrabel</v>
      </c>
      <c r="AC248" t="s">
        <v>2412</v>
      </c>
      <c r="AE248" t="s">
        <v>1362</v>
      </c>
      <c r="AF248" s="3">
        <v>44775</v>
      </c>
      <c r="AH248" s="3">
        <v>44775</v>
      </c>
      <c r="AI248" s="3">
        <v>44775</v>
      </c>
      <c r="AJ248">
        <v>0</v>
      </c>
      <c r="AQ248" t="str">
        <f>_xlfn.XLOOKUP(Table13[[#This Row],[Voornaam]]&amp;Table13[[#This Row],[Achternaam]]&amp;Table13[[#This Row],[Basisnaam]],Table15[ContactenLookup],Table15[E-mail],"",0,1)</f>
        <v/>
      </c>
      <c r="AR248" t="str">
        <f>_xlfn.XLOOKUP(Table13[[#This Row],[E-mailadres]],Table15[E-mail],Table15[E-mail],"",0)</f>
        <v/>
      </c>
      <c r="AS248" t="str">
        <f>_xlfn.XLOOKUP(Table13[[#This Row],[Telefoon]],Table15[Telefoonnummer],Table15[Naam],"",0)</f>
        <v/>
      </c>
      <c r="AT248" t="str">
        <f>IF(Table13[[#This Row],[Match on name + company]]&lt;&gt;"","Bizzy/Hanne",IF(Table13[[#This Row],[match on Email]]&lt;&gt;"","Bizzy/Hanne",""))</f>
        <v/>
      </c>
    </row>
    <row r="249" spans="1:46" ht="42.75" x14ac:dyDescent="0.45">
      <c r="A249">
        <v>61185750</v>
      </c>
      <c r="B249" t="s">
        <v>2413</v>
      </c>
      <c r="C249" t="s">
        <v>2414</v>
      </c>
      <c r="H249" s="4" t="s">
        <v>2415</v>
      </c>
      <c r="I249" t="s">
        <v>1362</v>
      </c>
      <c r="K249" t="s">
        <v>18</v>
      </c>
      <c r="M249" t="s">
        <v>1463</v>
      </c>
      <c r="N249" t="s">
        <v>19</v>
      </c>
      <c r="O249" t="s">
        <v>2416</v>
      </c>
      <c r="P249" t="s">
        <v>2417</v>
      </c>
      <c r="Q249" t="s">
        <v>2418</v>
      </c>
      <c r="V249" t="s">
        <v>21</v>
      </c>
      <c r="X249" t="s">
        <v>1431</v>
      </c>
      <c r="Y249" t="s">
        <v>1362</v>
      </c>
      <c r="Z249" t="s">
        <v>352</v>
      </c>
      <c r="AA249" t="str">
        <f>SUBSTITUTE(SUBSTITUTE(SUBSTITUTE(SUBSTITUTE(SUBSTITUTE(SUBSTITUTE(SUBSTITUTE(SUBSTITUTE(SUBSTITUTE(SUBSTITUTE(SUBSTITUTE(SUBSTITUTE(SUBSTITUTE(LOWER(Table13[[#This Row],[Bedrijven]]),".",""),"-","")," bvba",""),"belgië",""),"belgium","")," nv","")," bv",""),"group",""),"groep","")," ", ""),"é","e"),"è","e"),"à","a")</f>
        <v>claeys&amp;engels</v>
      </c>
      <c r="AC249" t="s">
        <v>1529</v>
      </c>
      <c r="AE249" t="s">
        <v>21</v>
      </c>
      <c r="AF249" s="3">
        <v>45005</v>
      </c>
      <c r="AH249" s="3">
        <v>45005</v>
      </c>
      <c r="AI249" s="3">
        <v>45005</v>
      </c>
      <c r="AJ249">
        <v>0</v>
      </c>
      <c r="AQ249" t="str">
        <f>_xlfn.XLOOKUP(Table13[[#This Row],[Voornaam]]&amp;Table13[[#This Row],[Achternaam]]&amp;Table13[[#This Row],[Basisnaam]],Table15[ContactenLookup],Table15[E-mail],"",0,1)</f>
        <v/>
      </c>
      <c r="AR249" t="str">
        <f>_xlfn.XLOOKUP(Table13[[#This Row],[E-mailadres]],Table15[E-mail],Table15[E-mail],"",0)</f>
        <v/>
      </c>
      <c r="AS249" t="str">
        <f>_xlfn.XLOOKUP(Table13[[#This Row],[Telefoon]],Table15[Telefoonnummer],Table15[Naam],"",0)</f>
        <v/>
      </c>
      <c r="AT249" t="str">
        <f>IF(Table13[[#This Row],[Match on name + company]]&lt;&gt;"","Bizzy/Hanne",IF(Table13[[#This Row],[match on Email]]&lt;&gt;"","Bizzy/Hanne",""))</f>
        <v/>
      </c>
    </row>
    <row r="250" spans="1:46" x14ac:dyDescent="0.45">
      <c r="A250">
        <v>55438837</v>
      </c>
      <c r="B250" t="s">
        <v>1448</v>
      </c>
      <c r="C250" t="s">
        <v>2419</v>
      </c>
      <c r="I250" t="s">
        <v>1362</v>
      </c>
      <c r="K250" t="s">
        <v>18</v>
      </c>
      <c r="N250" t="s">
        <v>19</v>
      </c>
      <c r="O250" t="s">
        <v>2420</v>
      </c>
      <c r="P250" t="s">
        <v>2421</v>
      </c>
      <c r="V250" t="s">
        <v>21</v>
      </c>
      <c r="Y250" t="s">
        <v>1362</v>
      </c>
      <c r="Z250" t="s">
        <v>1370</v>
      </c>
      <c r="AA250" t="str">
        <f>SUBSTITUTE(SUBSTITUTE(SUBSTITUTE(SUBSTITUTE(SUBSTITUTE(SUBSTITUTE(SUBSTITUTE(SUBSTITUTE(SUBSTITUTE(SUBSTITUTE(SUBSTITUTE(SUBSTITUTE(SUBSTITUTE(LOWER(Table13[[#This Row],[Bedrijven]]),".",""),"-","")," bvba",""),"belgië",""),"belgium","")," nv","")," bv",""),"group",""),"groep","")," ", ""),"é","e"),"è","e"),"à","a")</f>
        <v>gitppicompany</v>
      </c>
      <c r="AC250" t="s">
        <v>1847</v>
      </c>
      <c r="AE250" t="s">
        <v>1362</v>
      </c>
      <c r="AF250" s="3">
        <v>44711</v>
      </c>
      <c r="AH250" s="3">
        <v>44711</v>
      </c>
      <c r="AI250" s="3">
        <v>44775</v>
      </c>
      <c r="AJ250">
        <v>0</v>
      </c>
      <c r="AQ250" t="str">
        <f>_xlfn.XLOOKUP(Table13[[#This Row],[Voornaam]]&amp;Table13[[#This Row],[Achternaam]]&amp;Table13[[#This Row],[Basisnaam]],Table15[ContactenLookup],Table15[E-mail],"",0,1)</f>
        <v/>
      </c>
      <c r="AR250" t="str">
        <f>_xlfn.XLOOKUP(Table13[[#This Row],[E-mailadres]],Table15[E-mail],Table15[E-mail],"",0)</f>
        <v/>
      </c>
      <c r="AS250" t="str">
        <f>_xlfn.XLOOKUP(Table13[[#This Row],[Telefoon]],Table15[Telefoonnummer],Table15[Naam],"",0)</f>
        <v/>
      </c>
      <c r="AT250" t="str">
        <f>IF(Table13[[#This Row],[Match on name + company]]&lt;&gt;"","Bizzy/Hanne",IF(Table13[[#This Row],[match on Email]]&lt;&gt;"","Bizzy/Hanne",""))</f>
        <v/>
      </c>
    </row>
    <row r="251" spans="1:46" ht="42.75" x14ac:dyDescent="0.45">
      <c r="A251">
        <v>64615032</v>
      </c>
      <c r="B251" t="s">
        <v>1923</v>
      </c>
      <c r="C251" t="s">
        <v>2422</v>
      </c>
      <c r="H251" s="4" t="s">
        <v>2423</v>
      </c>
      <c r="I251" t="s">
        <v>1362</v>
      </c>
      <c r="K251" t="s">
        <v>18</v>
      </c>
      <c r="N251" t="s">
        <v>19</v>
      </c>
      <c r="O251" t="s">
        <v>2424</v>
      </c>
      <c r="P251" t="s">
        <v>2425</v>
      </c>
      <c r="V251" t="s">
        <v>21</v>
      </c>
      <c r="Y251" t="s">
        <v>1362</v>
      </c>
      <c r="Z251" t="s">
        <v>929</v>
      </c>
      <c r="AA251" t="str">
        <f>SUBSTITUTE(SUBSTITUTE(SUBSTITUTE(SUBSTITUTE(SUBSTITUTE(SUBSTITUTE(SUBSTITUTE(SUBSTITUTE(SUBSTITUTE(SUBSTITUTE(SUBSTITUTE(SUBSTITUTE(SUBSTITUTE(LOWER(Table13[[#This Row],[Bedrijven]]),".",""),"-","")," bvba",""),"belgië",""),"belgium","")," nv","")," bv",""),"group",""),"groep","")," ", ""),"é","e"),"è","e"),"à","a")</f>
        <v>nvqbus</v>
      </c>
      <c r="AC251" t="s">
        <v>2426</v>
      </c>
      <c r="AE251" t="s">
        <v>1362</v>
      </c>
      <c r="AF251" s="3">
        <v>45167</v>
      </c>
      <c r="AH251" s="3">
        <v>45167</v>
      </c>
      <c r="AI251" s="3">
        <v>45167</v>
      </c>
      <c r="AJ251">
        <v>0</v>
      </c>
      <c r="AQ251" t="str">
        <f>_xlfn.XLOOKUP(Table13[[#This Row],[Voornaam]]&amp;Table13[[#This Row],[Achternaam]]&amp;Table13[[#This Row],[Basisnaam]],Table15[ContactenLookup],Table15[E-mail],"",0,1)</f>
        <v/>
      </c>
      <c r="AR251" t="str">
        <f>_xlfn.XLOOKUP(Table13[[#This Row],[E-mailadres]],Table15[E-mail],Table15[E-mail],"",0)</f>
        <v/>
      </c>
      <c r="AS251" t="str">
        <f>_xlfn.XLOOKUP(Table13[[#This Row],[Telefoon]],Table15[Telefoonnummer],Table15[Naam],"",0)</f>
        <v/>
      </c>
      <c r="AT251" t="str">
        <f>IF(Table13[[#This Row],[Match on name + company]]&lt;&gt;"","Bizzy/Hanne",IF(Table13[[#This Row],[match on Email]]&lt;&gt;"","Bizzy/Hanne",""))</f>
        <v/>
      </c>
    </row>
    <row r="252" spans="1:46" ht="42.75" x14ac:dyDescent="0.45">
      <c r="A252">
        <v>66342732</v>
      </c>
      <c r="B252" t="s">
        <v>2044</v>
      </c>
      <c r="C252" t="s">
        <v>2427</v>
      </c>
      <c r="H252" s="4" t="s">
        <v>2428</v>
      </c>
      <c r="I252" t="s">
        <v>1362</v>
      </c>
      <c r="K252" t="s">
        <v>18</v>
      </c>
      <c r="M252" t="s">
        <v>1428</v>
      </c>
      <c r="N252" t="s">
        <v>19</v>
      </c>
      <c r="O252" t="s">
        <v>2429</v>
      </c>
      <c r="Q252" t="s">
        <v>2430</v>
      </c>
      <c r="V252" t="s">
        <v>21</v>
      </c>
      <c r="W252" t="s">
        <v>38</v>
      </c>
      <c r="X252" t="s">
        <v>1431</v>
      </c>
      <c r="Y252" t="s">
        <v>1362</v>
      </c>
      <c r="Z252" t="s">
        <v>397</v>
      </c>
      <c r="AA252" t="str">
        <f>SUBSTITUTE(SUBSTITUTE(SUBSTITUTE(SUBSTITUTE(SUBSTITUTE(SUBSTITUTE(SUBSTITUTE(SUBSTITUTE(SUBSTITUTE(SUBSTITUTE(SUBSTITUTE(SUBSTITUTE(SUBSTITUTE(LOWER(Table13[[#This Row],[Bedrijven]]),".",""),"-","")," bvba",""),"belgië",""),"belgium","")," nv","")," bv",""),"group",""),"groep","")," ", ""),"é","e"),"è","e"),"à","a")</f>
        <v>debrakkegrond</v>
      </c>
      <c r="AC252" t="s">
        <v>2431</v>
      </c>
      <c r="AE252" t="s">
        <v>21</v>
      </c>
      <c r="AF252" s="3">
        <v>45266</v>
      </c>
      <c r="AH252" s="3">
        <v>45266</v>
      </c>
      <c r="AI252" s="3">
        <v>45266</v>
      </c>
      <c r="AJ252">
        <v>0</v>
      </c>
      <c r="AQ252" t="str">
        <f>_xlfn.XLOOKUP(Table13[[#This Row],[Voornaam]]&amp;Table13[[#This Row],[Achternaam]]&amp;Table13[[#This Row],[Basisnaam]],Table15[ContactenLookup],Table15[E-mail],"",0,1)</f>
        <v/>
      </c>
      <c r="AR252" t="str">
        <f>_xlfn.XLOOKUP(Table13[[#This Row],[E-mailadres]],Table15[E-mail],Table15[E-mail],"",0)</f>
        <v/>
      </c>
      <c r="AS252" t="str">
        <f>_xlfn.XLOOKUP(Table13[[#This Row],[Telefoon]],Table15[Telefoonnummer],Table15[Naam],"",0)</f>
        <v/>
      </c>
      <c r="AT252" t="str">
        <f>IF(Table13[[#This Row],[Match on name + company]]&lt;&gt;"","Bizzy/Hanne",IF(Table13[[#This Row],[match on Email]]&lt;&gt;"","Bizzy/Hanne",""))</f>
        <v/>
      </c>
    </row>
    <row r="253" spans="1:46" ht="42.75" x14ac:dyDescent="0.45">
      <c r="A253">
        <v>58096881</v>
      </c>
      <c r="B253" t="s">
        <v>2432</v>
      </c>
      <c r="C253" t="s">
        <v>2433</v>
      </c>
      <c r="H253" s="4" t="s">
        <v>1437</v>
      </c>
      <c r="I253" t="s">
        <v>1362</v>
      </c>
      <c r="K253" t="s">
        <v>18</v>
      </c>
      <c r="N253" t="s">
        <v>19</v>
      </c>
      <c r="O253" t="s">
        <v>2434</v>
      </c>
      <c r="Q253" t="s">
        <v>2435</v>
      </c>
      <c r="V253" t="s">
        <v>21</v>
      </c>
      <c r="Y253" t="s">
        <v>1362</v>
      </c>
      <c r="Z253" t="s">
        <v>517</v>
      </c>
      <c r="AA253" t="str">
        <f>SUBSTITUTE(SUBSTITUTE(SUBSTITUTE(SUBSTITUTE(SUBSTITUTE(SUBSTITUTE(SUBSTITUTE(SUBSTITUTE(SUBSTITUTE(SUBSTITUTE(SUBSTITUTE(SUBSTITUTE(SUBSTITUTE(LOWER(Table13[[#This Row],[Bedrijven]]),".",""),"-","")," bvba",""),"belgië",""),"belgium","")," nv","")," bv",""),"group",""),"groep","")," ", ""),"é","e"),"è","e"),"à","a")</f>
        <v>gea</v>
      </c>
      <c r="AC253" t="s">
        <v>2436</v>
      </c>
      <c r="AE253" t="s">
        <v>1362</v>
      </c>
      <c r="AF253" s="3">
        <v>44867</v>
      </c>
      <c r="AH253" s="3">
        <v>44867</v>
      </c>
      <c r="AI253" s="3">
        <v>44867</v>
      </c>
      <c r="AJ253">
        <v>0</v>
      </c>
      <c r="AQ253" t="str">
        <f>_xlfn.XLOOKUP(Table13[[#This Row],[Voornaam]]&amp;Table13[[#This Row],[Achternaam]]&amp;Table13[[#This Row],[Basisnaam]],Table15[ContactenLookup],Table15[E-mail],"",0,1)</f>
        <v/>
      </c>
      <c r="AR253" t="str">
        <f>_xlfn.XLOOKUP(Table13[[#This Row],[E-mailadres]],Table15[E-mail],Table15[E-mail],"",0)</f>
        <v/>
      </c>
      <c r="AS253" t="str">
        <f>_xlfn.XLOOKUP(Table13[[#This Row],[Telefoon]],Table15[Telefoonnummer],Table15[Naam],"",0)</f>
        <v/>
      </c>
      <c r="AT253" t="str">
        <f>IF(Table13[[#This Row],[Match on name + company]]&lt;&gt;"","Bizzy/Hanne",IF(Table13[[#This Row],[match on Email]]&lt;&gt;"","Bizzy/Hanne",""))</f>
        <v/>
      </c>
    </row>
    <row r="254" spans="1:46" x14ac:dyDescent="0.45">
      <c r="A254">
        <v>60138769</v>
      </c>
      <c r="B254" t="s">
        <v>2437</v>
      </c>
      <c r="C254" t="s">
        <v>2438</v>
      </c>
      <c r="I254" t="s">
        <v>1362</v>
      </c>
      <c r="K254" t="s">
        <v>18</v>
      </c>
      <c r="N254" t="s">
        <v>471</v>
      </c>
      <c r="O254" t="s">
        <v>2439</v>
      </c>
      <c r="V254" t="s">
        <v>21</v>
      </c>
      <c r="X254" t="s">
        <v>1431</v>
      </c>
      <c r="Y254" t="s">
        <v>1362</v>
      </c>
      <c r="AA254" t="str">
        <f>SUBSTITUTE(SUBSTITUTE(SUBSTITUTE(SUBSTITUTE(SUBSTITUTE(SUBSTITUTE(SUBSTITUTE(SUBSTITUTE(SUBSTITUTE(SUBSTITUTE(SUBSTITUTE(SUBSTITUTE(SUBSTITUTE(LOWER(Table13[[#This Row],[Bedrijven]]),".",""),"-","")," bvba",""),"belgië",""),"belgium","")," nv","")," bv",""),"group",""),"groep","")," ", ""),"é","e"),"è","e"),"à","a")</f>
        <v/>
      </c>
      <c r="AF254" s="3">
        <v>44959</v>
      </c>
      <c r="AH254" s="3">
        <v>44959</v>
      </c>
      <c r="AI254" s="3">
        <v>44959</v>
      </c>
      <c r="AJ254">
        <v>0</v>
      </c>
      <c r="AQ254" t="str">
        <f>_xlfn.XLOOKUP(Table13[[#This Row],[Voornaam]]&amp;Table13[[#This Row],[Achternaam]]&amp;Table13[[#This Row],[Basisnaam]],Table15[ContactenLookup],Table15[E-mail],"",0,1)</f>
        <v/>
      </c>
      <c r="AR254" t="str">
        <f>_xlfn.XLOOKUP(Table13[[#This Row],[E-mailadres]],Table15[E-mail],Table15[E-mail],"",0)</f>
        <v/>
      </c>
      <c r="AS254" t="str">
        <f>_xlfn.XLOOKUP(Table13[[#This Row],[Telefoon]],Table15[Telefoonnummer],Table15[Naam],"",0)</f>
        <v/>
      </c>
      <c r="AT254" t="str">
        <f>IF(Table13[[#This Row],[Match on name + company]]&lt;&gt;"","Bizzy/Hanne",IF(Table13[[#This Row],[match on Email]]&lt;&gt;"","Bizzy/Hanne",""))</f>
        <v/>
      </c>
    </row>
    <row r="255" spans="1:46" x14ac:dyDescent="0.45">
      <c r="A255">
        <v>55438699</v>
      </c>
      <c r="B255" t="s">
        <v>2400</v>
      </c>
      <c r="C255" t="s">
        <v>2440</v>
      </c>
      <c r="I255" t="s">
        <v>1362</v>
      </c>
      <c r="K255" t="s">
        <v>18</v>
      </c>
      <c r="N255" t="s">
        <v>19</v>
      </c>
      <c r="O255" t="s">
        <v>2441</v>
      </c>
      <c r="V255" t="s">
        <v>21</v>
      </c>
      <c r="Y255" t="s">
        <v>1362</v>
      </c>
      <c r="Z255" t="s">
        <v>436</v>
      </c>
      <c r="AA255" t="str">
        <f>SUBSTITUTE(SUBSTITUTE(SUBSTITUTE(SUBSTITUTE(SUBSTITUTE(SUBSTITUTE(SUBSTITUTE(SUBSTITUTE(SUBSTITUTE(SUBSTITUTE(SUBSTITUTE(SUBSTITUTE(SUBSTITUTE(LOWER(Table13[[#This Row],[Bedrijven]]),".",""),"-","")," bvba",""),"belgië",""),"belgium","")," nv","")," bv",""),"group",""),"groep","")," ", ""),"é","e"),"è","e"),"à","a")</f>
        <v>eckbrio</v>
      </c>
      <c r="AC255" t="s">
        <v>2442</v>
      </c>
      <c r="AE255" t="s">
        <v>1362</v>
      </c>
      <c r="AF255" s="3">
        <v>44711</v>
      </c>
      <c r="AH255" s="3">
        <v>44711</v>
      </c>
      <c r="AI255" s="3">
        <v>44775</v>
      </c>
      <c r="AJ255">
        <v>0</v>
      </c>
      <c r="AQ255" t="str">
        <f>_xlfn.XLOOKUP(Table13[[#This Row],[Voornaam]]&amp;Table13[[#This Row],[Achternaam]]&amp;Table13[[#This Row],[Basisnaam]],Table15[ContactenLookup],Table15[E-mail],"",0,1)</f>
        <v/>
      </c>
      <c r="AR255" t="str">
        <f>_xlfn.XLOOKUP(Table13[[#This Row],[E-mailadres]],Table15[E-mail],Table15[E-mail],"",0)</f>
        <v/>
      </c>
      <c r="AS255" t="str">
        <f>_xlfn.XLOOKUP(Table13[[#This Row],[Telefoon]],Table15[Telefoonnummer],Table15[Naam],"",0)</f>
        <v/>
      </c>
      <c r="AT255" t="str">
        <f>IF(Table13[[#This Row],[Match on name + company]]&lt;&gt;"","Bizzy/Hanne",IF(Table13[[#This Row],[match on Email]]&lt;&gt;"","Bizzy/Hanne",""))</f>
        <v/>
      </c>
    </row>
    <row r="256" spans="1:46" x14ac:dyDescent="0.45">
      <c r="A256">
        <v>56501576</v>
      </c>
      <c r="B256" t="s">
        <v>1763</v>
      </c>
      <c r="C256" t="s">
        <v>2443</v>
      </c>
      <c r="I256" t="s">
        <v>1362</v>
      </c>
      <c r="K256" t="s">
        <v>18</v>
      </c>
      <c r="N256" t="s">
        <v>19</v>
      </c>
      <c r="O256" t="s">
        <v>2444</v>
      </c>
      <c r="P256" t="s">
        <v>2445</v>
      </c>
      <c r="V256" t="s">
        <v>21</v>
      </c>
      <c r="Y256" t="s">
        <v>1362</v>
      </c>
      <c r="Z256" t="s">
        <v>1098</v>
      </c>
      <c r="AA256" t="str">
        <f>SUBSTITUTE(SUBSTITUTE(SUBSTITUTE(SUBSTITUTE(SUBSTITUTE(SUBSTITUTE(SUBSTITUTE(SUBSTITUTE(SUBSTITUTE(SUBSTITUTE(SUBSTITUTE(SUBSTITUTE(SUBSTITUTE(LOWER(Table13[[#This Row],[Bedrijven]]),".",""),"-","")," bvba",""),"belgië",""),"belgium","")," nv","")," bv",""),"group",""),"groep","")," ", ""),"é","e"),"è","e"),"à","a")</f>
        <v>sbs</v>
      </c>
      <c r="AC256" t="s">
        <v>2446</v>
      </c>
      <c r="AE256" t="s">
        <v>1362</v>
      </c>
      <c r="AF256" s="3">
        <v>44775</v>
      </c>
      <c r="AH256" s="3">
        <v>44775</v>
      </c>
      <c r="AI256" s="3">
        <v>44775</v>
      </c>
      <c r="AJ256">
        <v>0</v>
      </c>
      <c r="AQ256" t="str">
        <f>_xlfn.XLOOKUP(Table13[[#This Row],[Voornaam]]&amp;Table13[[#This Row],[Achternaam]]&amp;Table13[[#This Row],[Basisnaam]],Table15[ContactenLookup],Table15[E-mail],"",0,1)</f>
        <v/>
      </c>
      <c r="AR256" t="str">
        <f>_xlfn.XLOOKUP(Table13[[#This Row],[E-mailadres]],Table15[E-mail],Table15[E-mail],"",0)</f>
        <v/>
      </c>
      <c r="AS256" t="str">
        <f>_xlfn.XLOOKUP(Table13[[#This Row],[Telefoon]],Table15[Telefoonnummer],Table15[Naam],"",0)</f>
        <v/>
      </c>
      <c r="AT256" t="str">
        <f>IF(Table13[[#This Row],[Match on name + company]]&lt;&gt;"","Bizzy/Hanne",IF(Table13[[#This Row],[match on Email]]&lt;&gt;"","Bizzy/Hanne",""))</f>
        <v/>
      </c>
    </row>
    <row r="257" spans="1:46" ht="42.75" x14ac:dyDescent="0.45">
      <c r="A257">
        <v>61210009</v>
      </c>
      <c r="B257" t="s">
        <v>2447</v>
      </c>
      <c r="C257" t="s">
        <v>2448</v>
      </c>
      <c r="H257" s="4" t="s">
        <v>1712</v>
      </c>
      <c r="I257" t="s">
        <v>21</v>
      </c>
      <c r="K257" t="s">
        <v>18</v>
      </c>
      <c r="M257" t="s">
        <v>1428</v>
      </c>
      <c r="N257" t="s">
        <v>19</v>
      </c>
      <c r="O257" t="s">
        <v>2449</v>
      </c>
      <c r="S257" t="s">
        <v>1714</v>
      </c>
      <c r="V257" t="s">
        <v>21</v>
      </c>
      <c r="X257" t="s">
        <v>1431</v>
      </c>
      <c r="Y257" t="s">
        <v>1362</v>
      </c>
      <c r="Z257" t="s">
        <v>1715</v>
      </c>
      <c r="AA257" t="str">
        <f>SUBSTITUTE(SUBSTITUTE(SUBSTITUTE(SUBSTITUTE(SUBSTITUTE(SUBSTITUTE(SUBSTITUTE(SUBSTITUTE(SUBSTITUTE(SUBSTITUTE(SUBSTITUTE(SUBSTITUTE(SUBSTITUTE(LOWER(Table13[[#This Row],[Bedrijven]]),".",""),"-","")," bvba",""),"belgië",""),"belgium","")," nv","")," bv",""),"group",""),"groep","")," ", ""),"é","e"),"è","e"),"à","a")</f>
        <v>gimv</v>
      </c>
      <c r="AE257" t="s">
        <v>1362</v>
      </c>
      <c r="AF257" s="3">
        <v>45006</v>
      </c>
      <c r="AH257" s="3">
        <v>45006</v>
      </c>
      <c r="AI257" s="3">
        <v>45006</v>
      </c>
      <c r="AJ257">
        <v>0</v>
      </c>
      <c r="AQ257" t="str">
        <f>_xlfn.XLOOKUP(Table13[[#This Row],[Voornaam]]&amp;Table13[[#This Row],[Achternaam]]&amp;Table13[[#This Row],[Basisnaam]],Table15[ContactenLookup],Table15[E-mail],"",0,1)</f>
        <v/>
      </c>
      <c r="AR257" t="str">
        <f>_xlfn.XLOOKUP(Table13[[#This Row],[E-mailadres]],Table15[E-mail],Table15[E-mail],"",0)</f>
        <v/>
      </c>
      <c r="AS257" t="str">
        <f>_xlfn.XLOOKUP(Table13[[#This Row],[Telefoon]],Table15[Telefoonnummer],Table15[Naam],"",0)</f>
        <v/>
      </c>
      <c r="AT257" t="str">
        <f>IF(Table13[[#This Row],[Match on name + company]]&lt;&gt;"","Bizzy/Hanne",IF(Table13[[#This Row],[match on Email]]&lt;&gt;"","Bizzy/Hanne",""))</f>
        <v/>
      </c>
    </row>
    <row r="258" spans="1:46" x14ac:dyDescent="0.45">
      <c r="A258">
        <v>55438907</v>
      </c>
      <c r="B258" t="s">
        <v>2450</v>
      </c>
      <c r="C258" t="s">
        <v>2451</v>
      </c>
      <c r="I258" t="s">
        <v>1362</v>
      </c>
      <c r="K258" t="s">
        <v>18</v>
      </c>
      <c r="N258" t="s">
        <v>19</v>
      </c>
      <c r="O258" t="s">
        <v>2452</v>
      </c>
      <c r="V258" t="s">
        <v>21</v>
      </c>
      <c r="Y258" t="s">
        <v>1362</v>
      </c>
      <c r="Z258" t="s">
        <v>628</v>
      </c>
      <c r="AA258" t="str">
        <f>SUBSTITUTE(SUBSTITUTE(SUBSTITUTE(SUBSTITUTE(SUBSTITUTE(SUBSTITUTE(SUBSTITUTE(SUBSTITUTE(SUBSTITUTE(SUBSTITUTE(SUBSTITUTE(SUBSTITUTE(SUBSTITUTE(LOWER(Table13[[#This Row],[Bedrijven]]),".",""),"-","")," bvba",""),"belgië",""),"belgium","")," nv","")," bv",""),"group",""),"groep","")," ", ""),"é","e"),"è","e"),"à","a")</f>
        <v>hopitalerasme</v>
      </c>
      <c r="AC258" t="s">
        <v>2453</v>
      </c>
      <c r="AE258" t="s">
        <v>1362</v>
      </c>
      <c r="AF258" s="3">
        <v>44711</v>
      </c>
      <c r="AH258" s="3">
        <v>44711</v>
      </c>
      <c r="AI258" s="3">
        <v>44711</v>
      </c>
      <c r="AJ258">
        <v>0</v>
      </c>
      <c r="AQ258" t="str">
        <f>_xlfn.XLOOKUP(Table13[[#This Row],[Voornaam]]&amp;Table13[[#This Row],[Achternaam]]&amp;Table13[[#This Row],[Basisnaam]],Table15[ContactenLookup],Table15[E-mail],"",0,1)</f>
        <v/>
      </c>
      <c r="AR258" t="str">
        <f>_xlfn.XLOOKUP(Table13[[#This Row],[E-mailadres]],Table15[E-mail],Table15[E-mail],"",0)</f>
        <v/>
      </c>
      <c r="AS258" t="str">
        <f>_xlfn.XLOOKUP(Table13[[#This Row],[Telefoon]],Table15[Telefoonnummer],Table15[Naam],"",0)</f>
        <v/>
      </c>
      <c r="AT258" t="str">
        <f>IF(Table13[[#This Row],[Match on name + company]]&lt;&gt;"","Bizzy/Hanne",IF(Table13[[#This Row],[match on Email]]&lt;&gt;"","Bizzy/Hanne",""))</f>
        <v/>
      </c>
    </row>
    <row r="259" spans="1:46" x14ac:dyDescent="0.45">
      <c r="A259">
        <v>55438736</v>
      </c>
      <c r="B259" t="s">
        <v>2454</v>
      </c>
      <c r="C259" t="s">
        <v>2455</v>
      </c>
      <c r="I259" t="s">
        <v>1362</v>
      </c>
      <c r="K259" t="s">
        <v>18</v>
      </c>
      <c r="N259" t="s">
        <v>19</v>
      </c>
      <c r="P259" t="s">
        <v>2456</v>
      </c>
      <c r="V259" t="s">
        <v>21</v>
      </c>
      <c r="Y259" t="s">
        <v>1362</v>
      </c>
      <c r="Z259" t="s">
        <v>446</v>
      </c>
      <c r="AA259" t="str">
        <f>SUBSTITUTE(SUBSTITUTE(SUBSTITUTE(SUBSTITUTE(SUBSTITUTE(SUBSTITUTE(SUBSTITUTE(SUBSTITUTE(SUBSTITUTE(SUBSTITUTE(SUBSTITUTE(SUBSTITUTE(SUBSTITUTE(LOWER(Table13[[#This Row],[Bedrijven]]),".",""),"-","")," bvba",""),"belgië",""),"belgium","")," nv","")," bv",""),"group",""),"groep","")," ", ""),"é","e"),"è","e"),"à","a")</f>
        <v>energeticanatura</v>
      </c>
      <c r="AC259" t="s">
        <v>1453</v>
      </c>
      <c r="AE259" t="s">
        <v>1362</v>
      </c>
      <c r="AF259" s="3">
        <v>44711</v>
      </c>
      <c r="AH259" s="3">
        <v>44711</v>
      </c>
      <c r="AI259" s="3">
        <v>44775</v>
      </c>
      <c r="AJ259">
        <v>0</v>
      </c>
      <c r="AQ259" t="str">
        <f>_xlfn.XLOOKUP(Table13[[#This Row],[Voornaam]]&amp;Table13[[#This Row],[Achternaam]]&amp;Table13[[#This Row],[Basisnaam]],Table15[ContactenLookup],Table15[E-mail],"",0,1)</f>
        <v/>
      </c>
      <c r="AS259" t="str">
        <f>_xlfn.XLOOKUP(Table13[[#This Row],[Telefoon]],Table15[Telefoonnummer],Table15[Naam],"",0)</f>
        <v/>
      </c>
      <c r="AT259" t="str">
        <f>IF(Table13[[#This Row],[Match on name + company]]&lt;&gt;"","Bizzy/Hanne",IF(Table13[[#This Row],[match on Email]]&lt;&gt;"","Bizzy/Hanne",""))</f>
        <v/>
      </c>
    </row>
    <row r="260" spans="1:46" x14ac:dyDescent="0.45">
      <c r="A260">
        <v>57916897</v>
      </c>
      <c r="B260" t="s">
        <v>2457</v>
      </c>
      <c r="C260" t="s">
        <v>2458</v>
      </c>
      <c r="I260" t="s">
        <v>1362</v>
      </c>
      <c r="K260" t="s">
        <v>18</v>
      </c>
      <c r="N260" t="s">
        <v>19</v>
      </c>
      <c r="O260" t="s">
        <v>2459</v>
      </c>
      <c r="Q260" t="s">
        <v>2460</v>
      </c>
      <c r="V260" t="s">
        <v>21</v>
      </c>
      <c r="X260" t="s">
        <v>1431</v>
      </c>
      <c r="Y260" t="s">
        <v>1362</v>
      </c>
      <c r="Z260" t="s">
        <v>676</v>
      </c>
      <c r="AA260" t="str">
        <f>SUBSTITUTE(SUBSTITUTE(SUBSTITUTE(SUBSTITUTE(SUBSTITUTE(SUBSTITUTE(SUBSTITUTE(SUBSTITUTE(SUBSTITUTE(SUBSTITUTE(SUBSTITUTE(SUBSTITUTE(SUBSTITUTE(LOWER(Table13[[#This Row],[Bedrijven]]),".",""),"-","")," bvba",""),"belgië",""),"belgium","")," nv","")," bv",""),"group",""),"groep","")," ", ""),"é","e"),"è","e"),"à","a")</f>
        <v>ipcos</v>
      </c>
      <c r="AC260" t="s">
        <v>1480</v>
      </c>
      <c r="AE260" t="s">
        <v>21</v>
      </c>
      <c r="AF260" s="3">
        <v>44854</v>
      </c>
      <c r="AH260" s="3">
        <v>44854</v>
      </c>
      <c r="AI260" s="3">
        <v>44854</v>
      </c>
      <c r="AJ260">
        <v>0</v>
      </c>
      <c r="AQ260" t="str">
        <f>_xlfn.XLOOKUP(Table13[[#This Row],[Voornaam]]&amp;Table13[[#This Row],[Achternaam]]&amp;Table13[[#This Row],[Basisnaam]],Table15[ContactenLookup],Table15[E-mail],"",0,1)</f>
        <v/>
      </c>
      <c r="AR260" t="str">
        <f>_xlfn.XLOOKUP(Table13[[#This Row],[E-mailadres]],Table15[E-mail],Table15[E-mail],"",0)</f>
        <v/>
      </c>
      <c r="AS260" t="str">
        <f>_xlfn.XLOOKUP(Table13[[#This Row],[Telefoon]],Table15[Telefoonnummer],Table15[Naam],"",0)</f>
        <v/>
      </c>
      <c r="AT260" t="str">
        <f>IF(Table13[[#This Row],[Match on name + company]]&lt;&gt;"","Bizzy/Hanne",IF(Table13[[#This Row],[match on Email]]&lt;&gt;"","Bizzy/Hanne",""))</f>
        <v/>
      </c>
    </row>
    <row r="261" spans="1:46" x14ac:dyDescent="0.45">
      <c r="A261">
        <v>55438906</v>
      </c>
      <c r="B261" t="s">
        <v>2461</v>
      </c>
      <c r="C261" t="s">
        <v>2462</v>
      </c>
      <c r="I261" t="s">
        <v>1362</v>
      </c>
      <c r="K261" t="s">
        <v>18</v>
      </c>
      <c r="N261" t="s">
        <v>19</v>
      </c>
      <c r="O261" t="s">
        <v>2463</v>
      </c>
      <c r="V261" t="s">
        <v>21</v>
      </c>
      <c r="Y261" t="s">
        <v>1362</v>
      </c>
      <c r="Z261" t="s">
        <v>628</v>
      </c>
      <c r="AA261" t="str">
        <f>SUBSTITUTE(SUBSTITUTE(SUBSTITUTE(SUBSTITUTE(SUBSTITUTE(SUBSTITUTE(SUBSTITUTE(SUBSTITUTE(SUBSTITUTE(SUBSTITUTE(SUBSTITUTE(SUBSTITUTE(SUBSTITUTE(LOWER(Table13[[#This Row],[Bedrijven]]),".",""),"-","")," bvba",""),"belgië",""),"belgium","")," nv","")," bv",""),"group",""),"groep","")," ", ""),"é","e"),"è","e"),"à","a")</f>
        <v>hopitalerasme</v>
      </c>
      <c r="AC261" t="s">
        <v>1380</v>
      </c>
      <c r="AE261" t="s">
        <v>1362</v>
      </c>
      <c r="AF261" s="3">
        <v>44711</v>
      </c>
      <c r="AH261" s="3">
        <v>44711</v>
      </c>
      <c r="AI261" s="3">
        <v>44711</v>
      </c>
      <c r="AJ261">
        <v>0</v>
      </c>
      <c r="AQ261" t="str">
        <f>_xlfn.XLOOKUP(Table13[[#This Row],[Voornaam]]&amp;Table13[[#This Row],[Achternaam]]&amp;Table13[[#This Row],[Basisnaam]],Table15[ContactenLookup],Table15[E-mail],"",0,1)</f>
        <v/>
      </c>
      <c r="AR261" t="str">
        <f>_xlfn.XLOOKUP(Table13[[#This Row],[E-mailadres]],Table15[E-mail],Table15[E-mail],"",0)</f>
        <v/>
      </c>
      <c r="AS261" t="str">
        <f>_xlfn.XLOOKUP(Table13[[#This Row],[Telefoon]],Table15[Telefoonnummer],Table15[Naam],"",0)</f>
        <v/>
      </c>
      <c r="AT261" t="str">
        <f>IF(Table13[[#This Row],[Match on name + company]]&lt;&gt;"","Bizzy/Hanne",IF(Table13[[#This Row],[match on Email]]&lt;&gt;"","Bizzy/Hanne",""))</f>
        <v/>
      </c>
    </row>
    <row r="262" spans="1:46" ht="42.75" x14ac:dyDescent="0.45">
      <c r="A262">
        <v>65637181</v>
      </c>
      <c r="B262" t="s">
        <v>2464</v>
      </c>
      <c r="C262" t="s">
        <v>2465</v>
      </c>
      <c r="H262" s="4" t="s">
        <v>2466</v>
      </c>
      <c r="I262" t="s">
        <v>1362</v>
      </c>
      <c r="K262" t="s">
        <v>18</v>
      </c>
      <c r="N262" t="s">
        <v>19</v>
      </c>
      <c r="O262" t="s">
        <v>301</v>
      </c>
      <c r="P262" t="s">
        <v>303</v>
      </c>
      <c r="V262" t="s">
        <v>21</v>
      </c>
      <c r="Y262" t="s">
        <v>1362</v>
      </c>
      <c r="Z262" t="s">
        <v>296</v>
      </c>
      <c r="AA262" t="str">
        <f>SUBSTITUTE(SUBSTITUTE(SUBSTITUTE(SUBSTITUTE(SUBSTITUTE(SUBSTITUTE(SUBSTITUTE(SUBSTITUTE(SUBSTITUTE(SUBSTITUTE(SUBSTITUTE(SUBSTITUTE(SUBSTITUTE(LOWER(Table13[[#This Row],[Bedrijven]]),".",""),"-","")," bvba",""),"belgië",""),"belgium","")," nv","")," bv",""),"group",""),"groep","")," ", ""),"é","e"),"è","e"),"à","a")</f>
        <v>bvtoreon</v>
      </c>
      <c r="AC262" t="s">
        <v>2467</v>
      </c>
      <c r="AE262" t="s">
        <v>21</v>
      </c>
      <c r="AF262" s="3">
        <v>45224</v>
      </c>
      <c r="AH262" s="3">
        <v>45224</v>
      </c>
      <c r="AI262" s="3">
        <v>45224</v>
      </c>
      <c r="AJ262">
        <v>0</v>
      </c>
      <c r="AQ262" t="str">
        <f>_xlfn.XLOOKUP(Table13[[#This Row],[Voornaam]]&amp;Table13[[#This Row],[Achternaam]]&amp;Table13[[#This Row],[Basisnaam]],Table15[ContactenLookup],Table15[E-mail],"",0,1)</f>
        <v/>
      </c>
      <c r="AR262" t="str">
        <f>_xlfn.XLOOKUP(Table13[[#This Row],[E-mailadres]],Table15[E-mail],Table15[E-mail],"",0)</f>
        <v/>
      </c>
      <c r="AS262" t="str">
        <f>_xlfn.XLOOKUP(Table13[[#This Row],[Telefoon]],Table15[Telefoonnummer],Table15[Naam],"",0)</f>
        <v/>
      </c>
      <c r="AT262" t="str">
        <f>IF(Table13[[#This Row],[Match on name + company]]&lt;&gt;"","Bizzy/Hanne",IF(Table13[[#This Row],[match on Email]]&lt;&gt;"","Bizzy/Hanne",""))</f>
        <v/>
      </c>
    </row>
    <row r="263" spans="1:46" ht="42.75" x14ac:dyDescent="0.45">
      <c r="A263">
        <v>60983945</v>
      </c>
      <c r="B263" t="s">
        <v>1608</v>
      </c>
      <c r="C263" t="s">
        <v>2468</v>
      </c>
      <c r="H263" s="4" t="s">
        <v>2469</v>
      </c>
      <c r="I263" t="s">
        <v>1362</v>
      </c>
      <c r="K263" t="s">
        <v>18</v>
      </c>
      <c r="M263" t="s">
        <v>1463</v>
      </c>
      <c r="N263" t="s">
        <v>19</v>
      </c>
      <c r="Q263" t="s">
        <v>2470</v>
      </c>
      <c r="V263" t="s">
        <v>21</v>
      </c>
      <c r="X263" t="s">
        <v>1431</v>
      </c>
      <c r="Y263" t="s">
        <v>1362</v>
      </c>
      <c r="Z263" t="s">
        <v>742</v>
      </c>
      <c r="AA263" t="str">
        <f>SUBSTITUTE(SUBSTITUTE(SUBSTITUTE(SUBSTITUTE(SUBSTITUTE(SUBSTITUTE(SUBSTITUTE(SUBSTITUTE(SUBSTITUTE(SUBSTITUTE(SUBSTITUTE(SUBSTITUTE(SUBSTITUTE(LOWER(Table13[[#This Row],[Bedrijven]]),".",""),"-","")," bvba",""),"belgië",""),"belgium","")," nv","")," bv",""),"group",""),"groep","")," ", ""),"é","e"),"è","e"),"à","a")</f>
        <v>millikenchemical</v>
      </c>
      <c r="AB263" t="s">
        <v>1390</v>
      </c>
      <c r="AC263" t="s">
        <v>1380</v>
      </c>
      <c r="AE263" t="s">
        <v>1362</v>
      </c>
      <c r="AF263" s="3">
        <v>44994</v>
      </c>
      <c r="AH263" s="3">
        <v>44994</v>
      </c>
      <c r="AI263" s="3">
        <v>44994</v>
      </c>
      <c r="AJ263">
        <v>0</v>
      </c>
      <c r="AQ263" t="str">
        <f>_xlfn.XLOOKUP(Table13[[#This Row],[Voornaam]]&amp;Table13[[#This Row],[Achternaam]]&amp;Table13[[#This Row],[Basisnaam]],Table15[ContactenLookup],Table15[E-mail],"",0,1)</f>
        <v/>
      </c>
      <c r="AS263" t="str">
        <f>_xlfn.XLOOKUP(Table13[[#This Row],[Telefoon]],Table15[Telefoonnummer],Table15[Naam],"",0)</f>
        <v/>
      </c>
      <c r="AT263" t="str">
        <f>IF(Table13[[#This Row],[Match on name + company]]&lt;&gt;"","Bizzy/Hanne",IF(Table13[[#This Row],[match on Email]]&lt;&gt;"","Bizzy/Hanne",""))</f>
        <v/>
      </c>
    </row>
    <row r="264" spans="1:46" ht="42.75" x14ac:dyDescent="0.45">
      <c r="A264">
        <v>55438655</v>
      </c>
      <c r="B264" t="s">
        <v>1978</v>
      </c>
      <c r="C264" t="s">
        <v>2471</v>
      </c>
      <c r="H264" s="4" t="s">
        <v>2472</v>
      </c>
      <c r="I264" t="s">
        <v>1362</v>
      </c>
      <c r="K264" t="s">
        <v>18</v>
      </c>
      <c r="N264" t="s">
        <v>19</v>
      </c>
      <c r="O264" t="s">
        <v>2473</v>
      </c>
      <c r="P264" t="s">
        <v>2474</v>
      </c>
      <c r="V264" t="s">
        <v>21</v>
      </c>
      <c r="Y264" t="s">
        <v>1362</v>
      </c>
      <c r="Z264" t="s">
        <v>101</v>
      </c>
      <c r="AA264" t="str">
        <f>SUBSTITUTE(SUBSTITUTE(SUBSTITUTE(SUBSTITUTE(SUBSTITUTE(SUBSTITUTE(SUBSTITUTE(SUBSTITUTE(SUBSTITUTE(SUBSTITUTE(SUBSTITUTE(SUBSTITUTE(SUBSTITUTE(LOWER(Table13[[#This Row],[Bedrijven]]),".",""),"-","")," bvba",""),"belgië",""),"belgium","")," nv","")," bv",""),"group",""),"groep","")," ", ""),"é","e"),"è","e"),"à","a")</f>
        <v>aquafin</v>
      </c>
      <c r="AC264" t="s">
        <v>1391</v>
      </c>
      <c r="AE264" t="s">
        <v>1362</v>
      </c>
      <c r="AF264" s="3">
        <v>44711</v>
      </c>
      <c r="AH264" s="3">
        <v>44711</v>
      </c>
      <c r="AI264" s="3">
        <v>44775</v>
      </c>
      <c r="AJ264">
        <v>0</v>
      </c>
      <c r="AQ264" t="str">
        <f>_xlfn.XLOOKUP(Table13[[#This Row],[Voornaam]]&amp;Table13[[#This Row],[Achternaam]]&amp;Table13[[#This Row],[Basisnaam]],Table15[ContactenLookup],Table15[E-mail],"",0,1)</f>
        <v/>
      </c>
      <c r="AR264" t="str">
        <f>_xlfn.XLOOKUP(Table13[[#This Row],[E-mailadres]],Table15[E-mail],Table15[E-mail],"",0)</f>
        <v/>
      </c>
      <c r="AS264" t="str">
        <f>_xlfn.XLOOKUP(Table13[[#This Row],[Telefoon]],Table15[Telefoonnummer],Table15[Naam],"",0)</f>
        <v/>
      </c>
      <c r="AT264" t="str">
        <f>IF(Table13[[#This Row],[Match on name + company]]&lt;&gt;"","Bizzy/Hanne",IF(Table13[[#This Row],[match on Email]]&lt;&gt;"","Bizzy/Hanne",""))</f>
        <v/>
      </c>
    </row>
    <row r="265" spans="1:46" x14ac:dyDescent="0.45">
      <c r="A265">
        <v>55438744</v>
      </c>
      <c r="B265" t="s">
        <v>2475</v>
      </c>
      <c r="C265" t="s">
        <v>2476</v>
      </c>
      <c r="I265" t="s">
        <v>1362</v>
      </c>
      <c r="K265" t="s">
        <v>18</v>
      </c>
      <c r="N265" t="s">
        <v>19</v>
      </c>
      <c r="O265" t="s">
        <v>2477</v>
      </c>
      <c r="P265" t="s">
        <v>2478</v>
      </c>
      <c r="V265" t="s">
        <v>21</v>
      </c>
      <c r="Y265" t="s">
        <v>1362</v>
      </c>
      <c r="Z265" t="s">
        <v>466</v>
      </c>
      <c r="AA265" t="str">
        <f>SUBSTITUTE(SUBSTITUTE(SUBSTITUTE(SUBSTITUTE(SUBSTITUTE(SUBSTITUTE(SUBSTITUTE(SUBSTITUTE(SUBSTITUTE(SUBSTITUTE(SUBSTITUTE(SUBSTITUTE(SUBSTITUTE(LOWER(Table13[[#This Row],[Bedrijven]]),".",""),"-","")," bvba",""),"belgië",""),"belgium","")," nv","")," bv",""),"group",""),"groep","")," ", ""),"é","e"),"è","e"),"à","a")</f>
        <v>eriks</v>
      </c>
      <c r="AC265" t="s">
        <v>2479</v>
      </c>
      <c r="AE265" t="s">
        <v>1362</v>
      </c>
      <c r="AF265" s="3">
        <v>44711</v>
      </c>
      <c r="AH265" s="3">
        <v>44711</v>
      </c>
      <c r="AI265" s="3">
        <v>44775</v>
      </c>
      <c r="AJ265">
        <v>0</v>
      </c>
      <c r="AQ265" t="str">
        <f>_xlfn.XLOOKUP(Table13[[#This Row],[Voornaam]]&amp;Table13[[#This Row],[Achternaam]]&amp;Table13[[#This Row],[Basisnaam]],Table15[ContactenLookup],Table15[E-mail],"",0,1)</f>
        <v/>
      </c>
      <c r="AR265" t="str">
        <f>_xlfn.XLOOKUP(Table13[[#This Row],[E-mailadres]],Table15[E-mail],Table15[E-mail],"",0)</f>
        <v/>
      </c>
      <c r="AS265" t="str">
        <f>_xlfn.XLOOKUP(Table13[[#This Row],[Telefoon]],Table15[Telefoonnummer],Table15[Naam],"",0)</f>
        <v/>
      </c>
      <c r="AT265" t="str">
        <f>IF(Table13[[#This Row],[Match on name + company]]&lt;&gt;"","Bizzy/Hanne",IF(Table13[[#This Row],[match on Email]]&lt;&gt;"","Bizzy/Hanne",""))</f>
        <v/>
      </c>
    </row>
    <row r="266" spans="1:46" x14ac:dyDescent="0.45">
      <c r="A266">
        <v>64795586</v>
      </c>
      <c r="B266" t="s">
        <v>2480</v>
      </c>
      <c r="C266" t="s">
        <v>2481</v>
      </c>
      <c r="I266" t="s">
        <v>1362</v>
      </c>
      <c r="K266" t="s">
        <v>18</v>
      </c>
      <c r="M266" t="s">
        <v>1463</v>
      </c>
      <c r="N266" t="s">
        <v>88</v>
      </c>
      <c r="O266" t="s">
        <v>2482</v>
      </c>
      <c r="Q266" t="s">
        <v>2483</v>
      </c>
      <c r="V266" t="s">
        <v>21</v>
      </c>
      <c r="X266" t="s">
        <v>1431</v>
      </c>
      <c r="Y266" t="s">
        <v>1362</v>
      </c>
      <c r="Z266" t="s">
        <v>1028</v>
      </c>
      <c r="AA266" t="str">
        <f>SUBSTITUTE(SUBSTITUTE(SUBSTITUTE(SUBSTITUTE(SUBSTITUTE(SUBSTITUTE(SUBSTITUTE(SUBSTITUTE(SUBSTITUTE(SUBSTITUTE(SUBSTITUTE(SUBSTITUTE(SUBSTITUTE(LOWER(Table13[[#This Row],[Bedrijven]]),".",""),"-","")," bvba",""),"belgië",""),"belgium","")," nv","")," bv",""),"group",""),"groep","")," ", ""),"é","e"),"è","e"),"à","a")</f>
        <v>p&amp;v</v>
      </c>
      <c r="AB266" t="s">
        <v>1390</v>
      </c>
      <c r="AC266" t="s">
        <v>2484</v>
      </c>
      <c r="AE266" t="s">
        <v>1362</v>
      </c>
      <c r="AF266" s="3">
        <v>45179</v>
      </c>
      <c r="AH266" s="3">
        <v>45179</v>
      </c>
      <c r="AI266" s="3">
        <v>45179</v>
      </c>
      <c r="AJ266">
        <v>0</v>
      </c>
      <c r="AQ266" t="str">
        <f>_xlfn.XLOOKUP(Table13[[#This Row],[Voornaam]]&amp;Table13[[#This Row],[Achternaam]]&amp;Table13[[#This Row],[Basisnaam]],Table15[ContactenLookup],Table15[E-mail],"",0,1)</f>
        <v/>
      </c>
      <c r="AR266" t="str">
        <f>_xlfn.XLOOKUP(Table13[[#This Row],[E-mailadres]],Table15[E-mail],Table15[E-mail],"",0)</f>
        <v/>
      </c>
      <c r="AS266" t="str">
        <f>_xlfn.XLOOKUP(Table13[[#This Row],[Telefoon]],Table15[Telefoonnummer],Table15[Naam],"",0)</f>
        <v/>
      </c>
      <c r="AT266" t="str">
        <f>IF(Table13[[#This Row],[Match on name + company]]&lt;&gt;"","Bizzy/Hanne",IF(Table13[[#This Row],[match on Email]]&lt;&gt;"","Bizzy/Hanne",""))</f>
        <v/>
      </c>
    </row>
    <row r="267" spans="1:46" x14ac:dyDescent="0.45">
      <c r="A267">
        <v>56501588</v>
      </c>
      <c r="B267" t="s">
        <v>2485</v>
      </c>
      <c r="C267" t="s">
        <v>2486</v>
      </c>
      <c r="I267" t="s">
        <v>1362</v>
      </c>
      <c r="K267" t="s">
        <v>18</v>
      </c>
      <c r="N267" t="s">
        <v>19</v>
      </c>
      <c r="O267" t="s">
        <v>2487</v>
      </c>
      <c r="V267" t="s">
        <v>1362</v>
      </c>
      <c r="Y267" t="s">
        <v>1362</v>
      </c>
      <c r="AA267" t="str">
        <f>SUBSTITUTE(SUBSTITUTE(SUBSTITUTE(SUBSTITUTE(SUBSTITUTE(SUBSTITUTE(SUBSTITUTE(SUBSTITUTE(SUBSTITUTE(SUBSTITUTE(SUBSTITUTE(SUBSTITUTE(SUBSTITUTE(LOWER(Table13[[#This Row],[Bedrijven]]),".",""),"-","")," bvba",""),"belgië",""),"belgium","")," nv","")," bv",""),"group",""),"groep","")," ", ""),"é","e"),"è","e"),"à","a")</f>
        <v/>
      </c>
      <c r="AF267" s="3">
        <v>45551</v>
      </c>
      <c r="AH267" s="3">
        <v>44775</v>
      </c>
      <c r="AI267" s="3">
        <v>44986</v>
      </c>
      <c r="AJ267">
        <v>0</v>
      </c>
      <c r="AQ267" t="str">
        <f>_xlfn.XLOOKUP(Table13[[#This Row],[Voornaam]]&amp;Table13[[#This Row],[Achternaam]]&amp;Table13[[#This Row],[Basisnaam]],Table15[ContactenLookup],Table15[E-mail],"",0,1)</f>
        <v/>
      </c>
      <c r="AR267" t="str">
        <f>_xlfn.XLOOKUP(Table13[[#This Row],[E-mailadres]],Table15[E-mail],Table15[E-mail],"",0)</f>
        <v/>
      </c>
      <c r="AS267" t="str">
        <f>_xlfn.XLOOKUP(Table13[[#This Row],[Telefoon]],Table15[Telefoonnummer],Table15[Naam],"",0)</f>
        <v/>
      </c>
      <c r="AT267" t="str">
        <f>IF(Table13[[#This Row],[Match on name + company]]&lt;&gt;"","Bizzy/Hanne",IF(Table13[[#This Row],[match on Email]]&lt;&gt;"","Bizzy/Hanne",""))</f>
        <v/>
      </c>
    </row>
    <row r="268" spans="1:46" ht="42.75" x14ac:dyDescent="0.45">
      <c r="A268">
        <v>63457855</v>
      </c>
      <c r="B268" t="s">
        <v>2488</v>
      </c>
      <c r="C268" t="s">
        <v>2489</v>
      </c>
      <c r="H268" s="4" t="s">
        <v>2490</v>
      </c>
      <c r="I268" t="s">
        <v>21</v>
      </c>
      <c r="K268" t="s">
        <v>18</v>
      </c>
      <c r="M268" t="s">
        <v>1428</v>
      </c>
      <c r="N268" t="s">
        <v>88</v>
      </c>
      <c r="O268" t="s">
        <v>2491</v>
      </c>
      <c r="P268" t="s">
        <v>2492</v>
      </c>
      <c r="V268" t="s">
        <v>21</v>
      </c>
      <c r="X268" t="s">
        <v>1431</v>
      </c>
      <c r="Y268" t="s">
        <v>1362</v>
      </c>
      <c r="Z268" t="s">
        <v>498</v>
      </c>
      <c r="AA268" t="str">
        <f>SUBSTITUTE(SUBSTITUTE(SUBSTITUTE(SUBSTITUTE(SUBSTITUTE(SUBSTITUTE(SUBSTITUTE(SUBSTITUTE(SUBSTITUTE(SUBSTITUTE(SUBSTITUTE(SUBSTITUTE(SUBSTITUTE(LOWER(Table13[[#This Row],[Bedrijven]]),".",""),"-","")," bvba",""),"belgië",""),"belgium","")," nv","")," bv",""),"group",""),"groep","")," ", ""),"é","e"),"è","e"),"à","a")</f>
        <v>federatievanalgemenebouwaannemers(faba)</v>
      </c>
      <c r="AC268" t="s">
        <v>2244</v>
      </c>
      <c r="AE268" t="s">
        <v>21</v>
      </c>
      <c r="AF268" s="3">
        <v>45117</v>
      </c>
      <c r="AH268" s="3">
        <v>45117</v>
      </c>
      <c r="AI268" s="3">
        <v>45117</v>
      </c>
      <c r="AJ268">
        <v>0</v>
      </c>
      <c r="AQ268" t="str">
        <f>_xlfn.XLOOKUP(Table13[[#This Row],[Voornaam]]&amp;Table13[[#This Row],[Achternaam]]&amp;Table13[[#This Row],[Basisnaam]],Table15[ContactenLookup],Table15[E-mail],"",0,1)</f>
        <v/>
      </c>
      <c r="AR268" t="str">
        <f>_xlfn.XLOOKUP(Table13[[#This Row],[E-mailadres]],Table15[E-mail],Table15[E-mail],"",0)</f>
        <v/>
      </c>
      <c r="AS268" t="str">
        <f>_xlfn.XLOOKUP(Table13[[#This Row],[Telefoon]],Table15[Telefoonnummer],Table15[Naam],"",0)</f>
        <v/>
      </c>
      <c r="AT268" t="str">
        <f>IF(Table13[[#This Row],[Match on name + company]]&lt;&gt;"","Bizzy/Hanne",IF(Table13[[#This Row],[match on Email]]&lt;&gt;"","Bizzy/Hanne",""))</f>
        <v/>
      </c>
    </row>
    <row r="269" spans="1:46" x14ac:dyDescent="0.45">
      <c r="A269">
        <v>55438867</v>
      </c>
      <c r="B269" t="s">
        <v>1874</v>
      </c>
      <c r="C269" t="s">
        <v>2493</v>
      </c>
      <c r="I269" t="s">
        <v>1362</v>
      </c>
      <c r="K269" t="s">
        <v>18</v>
      </c>
      <c r="N269" t="s">
        <v>19</v>
      </c>
      <c r="O269" t="s">
        <v>2494</v>
      </c>
      <c r="P269" t="s">
        <v>2495</v>
      </c>
      <c r="V269" t="s">
        <v>21</v>
      </c>
      <c r="Y269" t="s">
        <v>1362</v>
      </c>
      <c r="Z269" t="s">
        <v>595</v>
      </c>
      <c r="AA269" t="str">
        <f>SUBSTITUTE(SUBSTITUTE(SUBSTITUTE(SUBSTITUTE(SUBSTITUTE(SUBSTITUTE(SUBSTITUTE(SUBSTITUTE(SUBSTITUTE(SUBSTITUTE(SUBSTITUTE(SUBSTITUTE(SUBSTITUTE(LOWER(Table13[[#This Row],[Bedrijven]]),".",""),"-","")," bvba",""),"belgië",""),"belgium","")," nv","")," bv",""),"group",""),"groep","")," ", ""),"é","e"),"è","e"),"à","a")</f>
        <v>greenyard</v>
      </c>
      <c r="AC269" t="s">
        <v>2496</v>
      </c>
      <c r="AE269" t="s">
        <v>1362</v>
      </c>
      <c r="AF269" s="3">
        <v>44711</v>
      </c>
      <c r="AH269" s="3">
        <v>44711</v>
      </c>
      <c r="AI269" s="3">
        <v>44775</v>
      </c>
      <c r="AJ269">
        <v>0</v>
      </c>
      <c r="AQ269" t="str">
        <f>_xlfn.XLOOKUP(Table13[[#This Row],[Voornaam]]&amp;Table13[[#This Row],[Achternaam]]&amp;Table13[[#This Row],[Basisnaam]],Table15[ContactenLookup],Table15[E-mail],"",0,1)</f>
        <v/>
      </c>
      <c r="AR269" t="str">
        <f>_xlfn.XLOOKUP(Table13[[#This Row],[E-mailadres]],Table15[E-mail],Table15[E-mail],"",0)</f>
        <v/>
      </c>
      <c r="AS269" t="str">
        <f>_xlfn.XLOOKUP(Table13[[#This Row],[Telefoon]],Table15[Telefoonnummer],Table15[Naam],"",0)</f>
        <v/>
      </c>
      <c r="AT269" t="str">
        <f>IF(Table13[[#This Row],[Match on name + company]]&lt;&gt;"","Bizzy/Hanne",IF(Table13[[#This Row],[match on Email]]&lt;&gt;"","Bizzy/Hanne",""))</f>
        <v/>
      </c>
    </row>
    <row r="270" spans="1:46" ht="42.75" x14ac:dyDescent="0.45">
      <c r="A270">
        <v>55438873</v>
      </c>
      <c r="B270" t="s">
        <v>2497</v>
      </c>
      <c r="C270" t="s">
        <v>2498</v>
      </c>
      <c r="H270" s="4" t="s">
        <v>2499</v>
      </c>
      <c r="I270" t="s">
        <v>21</v>
      </c>
      <c r="K270" t="s">
        <v>18</v>
      </c>
      <c r="N270" t="s">
        <v>19</v>
      </c>
      <c r="O270" t="s">
        <v>2500</v>
      </c>
      <c r="V270" t="s">
        <v>21</v>
      </c>
      <c r="X270" t="s">
        <v>1431</v>
      </c>
      <c r="Y270" t="s">
        <v>1362</v>
      </c>
      <c r="Z270" t="s">
        <v>723</v>
      </c>
      <c r="AA270" t="str">
        <f>SUBSTITUTE(SUBSTITUTE(SUBSTITUTE(SUBSTITUTE(SUBSTITUTE(SUBSTITUTE(SUBSTITUTE(SUBSTITUTE(SUBSTITUTE(SUBSTITUTE(SUBSTITUTE(SUBSTITUTE(SUBSTITUTE(LOWER(Table13[[#This Row],[Bedrijven]]),".",""),"-","")," bvba",""),"belgië",""),"belgium","")," nv","")," bv",""),"group",""),"groep","")," ", ""),"é","e"),"è","e"),"à","a")</f>
        <v>logitechnic</v>
      </c>
      <c r="AC270" t="s">
        <v>1933</v>
      </c>
      <c r="AE270" t="s">
        <v>21</v>
      </c>
      <c r="AF270" s="3">
        <v>45542</v>
      </c>
      <c r="AH270" s="3">
        <v>44711</v>
      </c>
      <c r="AI270" s="3">
        <v>45542</v>
      </c>
      <c r="AJ270">
        <v>0</v>
      </c>
      <c r="AQ270" t="str">
        <f>_xlfn.XLOOKUP(Table13[[#This Row],[Voornaam]]&amp;Table13[[#This Row],[Achternaam]]&amp;Table13[[#This Row],[Basisnaam]],Table15[ContactenLookup],Table15[E-mail],"",0,1)</f>
        <v/>
      </c>
      <c r="AR270" t="str">
        <f>_xlfn.XLOOKUP(Table13[[#This Row],[E-mailadres]],Table15[E-mail],Table15[E-mail],"",0)</f>
        <v/>
      </c>
      <c r="AS270" t="str">
        <f>_xlfn.XLOOKUP(Table13[[#This Row],[Telefoon]],Table15[Telefoonnummer],Table15[Naam],"",0)</f>
        <v/>
      </c>
      <c r="AT270" t="str">
        <f>IF(Table13[[#This Row],[Match on name + company]]&lt;&gt;"","Bizzy/Hanne",IF(Table13[[#This Row],[match on Email]]&lt;&gt;"","Bizzy/Hanne",""))</f>
        <v/>
      </c>
    </row>
    <row r="271" spans="1:46" ht="42.75" x14ac:dyDescent="0.45">
      <c r="A271">
        <v>60584814</v>
      </c>
      <c r="B271" t="s">
        <v>1495</v>
      </c>
      <c r="C271" t="s">
        <v>2501</v>
      </c>
      <c r="H271" s="4" t="s">
        <v>2502</v>
      </c>
      <c r="I271" t="s">
        <v>21</v>
      </c>
      <c r="M271" t="s">
        <v>1463</v>
      </c>
      <c r="N271" t="s">
        <v>19</v>
      </c>
      <c r="O271" t="s">
        <v>2503</v>
      </c>
      <c r="V271" t="s">
        <v>21</v>
      </c>
      <c r="X271" t="s">
        <v>1431</v>
      </c>
      <c r="Y271" t="s">
        <v>1362</v>
      </c>
      <c r="Z271" t="s">
        <v>935</v>
      </c>
      <c r="AA271" t="str">
        <f>SUBSTITUTE(SUBSTITUTE(SUBSTITUTE(SUBSTITUTE(SUBSTITUTE(SUBSTITUTE(SUBSTITUTE(SUBSTITUTE(SUBSTITUTE(SUBSTITUTE(SUBSTITUTE(SUBSTITUTE(SUBSTITUTE(LOWER(Table13[[#This Row],[Bedrijven]]),".",""),"-","")," bvba",""),"belgië",""),"belgium","")," nv","")," bv",""),"group",""),"groep","")," ", ""),"é","e"),"è","e"),"à","a")</f>
        <v>nvreynaersaluminium</v>
      </c>
      <c r="AC271" t="s">
        <v>1737</v>
      </c>
      <c r="AE271" t="s">
        <v>21</v>
      </c>
      <c r="AF271" s="3">
        <v>44979</v>
      </c>
      <c r="AH271" s="3">
        <v>44979</v>
      </c>
      <c r="AI271" s="3">
        <v>44979</v>
      </c>
      <c r="AJ271">
        <v>0</v>
      </c>
      <c r="AQ271" t="str">
        <f>_xlfn.XLOOKUP(Table13[[#This Row],[Voornaam]]&amp;Table13[[#This Row],[Achternaam]]&amp;Table13[[#This Row],[Basisnaam]],Table15[ContactenLookup],Table15[E-mail],"",0,1)</f>
        <v/>
      </c>
      <c r="AR271" t="str">
        <f>_xlfn.XLOOKUP(Table13[[#This Row],[E-mailadres]],Table15[E-mail],Table15[E-mail],"",0)</f>
        <v>kathleen.dupont@reynaers.com</v>
      </c>
      <c r="AS271" t="str">
        <f>_xlfn.XLOOKUP(Table13[[#This Row],[Telefoon]],Table15[Telefoonnummer],Table15[Naam],"",0)</f>
        <v/>
      </c>
      <c r="AT271" t="str">
        <f>IF(Table13[[#This Row],[Match on name + company]]&lt;&gt;"","Bizzy/Hanne",IF(Table13[[#This Row],[match on Email]]&lt;&gt;"","Bizzy/Hanne",""))</f>
        <v>Bizzy/Hanne</v>
      </c>
    </row>
    <row r="272" spans="1:46" x14ac:dyDescent="0.45">
      <c r="A272">
        <v>56501639</v>
      </c>
      <c r="B272" t="s">
        <v>2504</v>
      </c>
      <c r="C272" t="s">
        <v>2505</v>
      </c>
      <c r="I272" t="s">
        <v>1362</v>
      </c>
      <c r="K272" t="s">
        <v>18</v>
      </c>
      <c r="N272" t="s">
        <v>19</v>
      </c>
      <c r="O272" t="s">
        <v>2506</v>
      </c>
      <c r="P272" t="s">
        <v>2507</v>
      </c>
      <c r="V272" t="s">
        <v>21</v>
      </c>
      <c r="Y272" t="s">
        <v>1362</v>
      </c>
      <c r="Z272" t="s">
        <v>1315</v>
      </c>
      <c r="AA272" t="str">
        <f>SUBSTITUTE(SUBSTITUTE(SUBSTITUTE(SUBSTITUTE(SUBSTITUTE(SUBSTITUTE(SUBSTITUTE(SUBSTITUTE(SUBSTITUTE(SUBSTITUTE(SUBSTITUTE(SUBSTITUTE(SUBSTITUTE(LOWER(Table13[[#This Row],[Bedrijven]]),".",""),"-","")," bvba",""),"belgië",""),"belgium","")," nv","")," bv",""),"group",""),"groep","")," ", ""),"é","e"),"è","e"),"à","a")</f>
        <v>zeelandia</v>
      </c>
      <c r="AC272" t="s">
        <v>2508</v>
      </c>
      <c r="AE272" t="s">
        <v>1362</v>
      </c>
      <c r="AF272" s="3">
        <v>44775</v>
      </c>
      <c r="AH272" s="3">
        <v>44775</v>
      </c>
      <c r="AI272" s="3">
        <v>44775</v>
      </c>
      <c r="AJ272">
        <v>0</v>
      </c>
      <c r="AQ272" t="str">
        <f>_xlfn.XLOOKUP(Table13[[#This Row],[Voornaam]]&amp;Table13[[#This Row],[Achternaam]]&amp;Table13[[#This Row],[Basisnaam]],Table15[ContactenLookup],Table15[E-mail],"",0,1)</f>
        <v/>
      </c>
      <c r="AR272" t="str">
        <f>_xlfn.XLOOKUP(Table13[[#This Row],[E-mailadres]],Table15[E-mail],Table15[E-mail],"",0)</f>
        <v/>
      </c>
      <c r="AS272" t="str">
        <f>_xlfn.XLOOKUP(Table13[[#This Row],[Telefoon]],Table15[Telefoonnummer],Table15[Naam],"",0)</f>
        <v/>
      </c>
      <c r="AT272" t="str">
        <f>IF(Table13[[#This Row],[Match on name + company]]&lt;&gt;"","Bizzy/Hanne",IF(Table13[[#This Row],[match on Email]]&lt;&gt;"","Bizzy/Hanne",""))</f>
        <v/>
      </c>
    </row>
    <row r="273" spans="1:46" x14ac:dyDescent="0.45">
      <c r="A273">
        <v>56501562</v>
      </c>
      <c r="B273" t="s">
        <v>2509</v>
      </c>
      <c r="C273" t="s">
        <v>2510</v>
      </c>
      <c r="I273" t="s">
        <v>1362</v>
      </c>
      <c r="K273" t="s">
        <v>18</v>
      </c>
      <c r="N273" t="s">
        <v>19</v>
      </c>
      <c r="O273" t="s">
        <v>2511</v>
      </c>
      <c r="V273" t="s">
        <v>21</v>
      </c>
      <c r="Y273" t="s">
        <v>1362</v>
      </c>
      <c r="Z273" t="s">
        <v>1067</v>
      </c>
      <c r="AA273" t="str">
        <f>SUBSTITUTE(SUBSTITUTE(SUBSTITUTE(SUBSTITUTE(SUBSTITUTE(SUBSTITUTE(SUBSTITUTE(SUBSTITUTE(SUBSTITUTE(SUBSTITUTE(SUBSTITUTE(SUBSTITUTE(SUBSTITUTE(LOWER(Table13[[#This Row],[Bedrijven]]),".",""),"-","")," bvba",""),"belgië",""),"belgium","")," nv","")," bv",""),"group",""),"groep","")," ", ""),"é","e"),"è","e"),"à","a")</f>
        <v>punchpowertrain</v>
      </c>
      <c r="AC273" t="s">
        <v>1391</v>
      </c>
      <c r="AE273" t="s">
        <v>1362</v>
      </c>
      <c r="AF273" s="3">
        <v>44775</v>
      </c>
      <c r="AH273" s="3">
        <v>44775</v>
      </c>
      <c r="AI273" s="3">
        <v>44775</v>
      </c>
      <c r="AJ273">
        <v>0</v>
      </c>
      <c r="AQ273" t="str">
        <f>_xlfn.XLOOKUP(Table13[[#This Row],[Voornaam]]&amp;Table13[[#This Row],[Achternaam]]&amp;Table13[[#This Row],[Basisnaam]],Table15[ContactenLookup],Table15[E-mail],"",0,1)</f>
        <v/>
      </c>
      <c r="AR273" t="str">
        <f>_xlfn.XLOOKUP(Table13[[#This Row],[E-mailadres]],Table15[E-mail],Table15[E-mail],"",0)</f>
        <v/>
      </c>
      <c r="AS273" t="str">
        <f>_xlfn.XLOOKUP(Table13[[#This Row],[Telefoon]],Table15[Telefoonnummer],Table15[Naam],"",0)</f>
        <v/>
      </c>
      <c r="AT273" t="str">
        <f>IF(Table13[[#This Row],[Match on name + company]]&lt;&gt;"","Bizzy/Hanne",IF(Table13[[#This Row],[match on Email]]&lt;&gt;"","Bizzy/Hanne",""))</f>
        <v/>
      </c>
    </row>
    <row r="274" spans="1:46" x14ac:dyDescent="0.45">
      <c r="A274">
        <v>56501623</v>
      </c>
      <c r="B274" t="s">
        <v>1938</v>
      </c>
      <c r="C274" t="s">
        <v>2512</v>
      </c>
      <c r="I274" t="s">
        <v>1362</v>
      </c>
      <c r="K274" t="s">
        <v>18</v>
      </c>
      <c r="N274" t="s">
        <v>19</v>
      </c>
      <c r="O274" t="s">
        <v>2513</v>
      </c>
      <c r="P274" t="s">
        <v>2514</v>
      </c>
      <c r="V274" t="s">
        <v>21</v>
      </c>
      <c r="Y274" t="s">
        <v>1362</v>
      </c>
      <c r="AA274" t="str">
        <f>SUBSTITUTE(SUBSTITUTE(SUBSTITUTE(SUBSTITUTE(SUBSTITUTE(SUBSTITUTE(SUBSTITUTE(SUBSTITUTE(SUBSTITUTE(SUBSTITUTE(SUBSTITUTE(SUBSTITUTE(SUBSTITUTE(LOWER(Table13[[#This Row],[Bedrijven]]),".",""),"-","")," bvba",""),"belgië",""),"belgium","")," nv","")," bv",""),"group",""),"groep","")," ", ""),"é","e"),"è","e"),"à","a")</f>
        <v/>
      </c>
      <c r="AF274" s="3">
        <v>44965</v>
      </c>
      <c r="AH274" s="3">
        <v>44775</v>
      </c>
      <c r="AI274" s="3">
        <v>44775</v>
      </c>
      <c r="AJ274">
        <v>0</v>
      </c>
      <c r="AQ274" t="str">
        <f>_xlfn.XLOOKUP(Table13[[#This Row],[Voornaam]]&amp;Table13[[#This Row],[Achternaam]]&amp;Table13[[#This Row],[Basisnaam]],Table15[ContactenLookup],Table15[E-mail],"",0,1)</f>
        <v/>
      </c>
      <c r="AR274" t="str">
        <f>_xlfn.XLOOKUP(Table13[[#This Row],[E-mailadres]],Table15[E-mail],Table15[E-mail],"",0)</f>
        <v/>
      </c>
      <c r="AS274" t="str">
        <f>_xlfn.XLOOKUP(Table13[[#This Row],[Telefoon]],Table15[Telefoonnummer],Table15[Naam],"",0)</f>
        <v/>
      </c>
      <c r="AT274" t="str">
        <f>IF(Table13[[#This Row],[Match on name + company]]&lt;&gt;"","Bizzy/Hanne",IF(Table13[[#This Row],[match on Email]]&lt;&gt;"","Bizzy/Hanne",""))</f>
        <v/>
      </c>
    </row>
    <row r="275" spans="1:46" ht="42.75" x14ac:dyDescent="0.45">
      <c r="A275">
        <v>55438631</v>
      </c>
      <c r="B275" t="s">
        <v>1733</v>
      </c>
      <c r="C275" t="s">
        <v>2515</v>
      </c>
      <c r="H275" s="4" t="s">
        <v>2516</v>
      </c>
      <c r="I275" t="s">
        <v>1362</v>
      </c>
      <c r="K275" t="s">
        <v>18</v>
      </c>
      <c r="N275" t="s">
        <v>19</v>
      </c>
      <c r="O275" t="s">
        <v>2517</v>
      </c>
      <c r="Q275" t="s">
        <v>2518</v>
      </c>
      <c r="V275" t="s">
        <v>21</v>
      </c>
      <c r="X275" t="s">
        <v>1431</v>
      </c>
      <c r="Y275" t="s">
        <v>1362</v>
      </c>
      <c r="Z275" t="s">
        <v>57</v>
      </c>
      <c r="AA275" t="str">
        <f>SUBSTITUTE(SUBSTITUTE(SUBSTITUTE(SUBSTITUTE(SUBSTITUTE(SUBSTITUTE(SUBSTITUTE(SUBSTITUTE(SUBSTITUTE(SUBSTITUTE(SUBSTITUTE(SUBSTITUTE(SUBSTITUTE(LOWER(Table13[[#This Row],[Bedrijven]]),".",""),"-","")," bvba",""),"belgië",""),"belgium","")," nv","")," bv",""),"group",""),"groep","")," ", ""),"é","e"),"è","e"),"à","a")</f>
        <v>acvnationaal</v>
      </c>
      <c r="AB275" t="s">
        <v>1390</v>
      </c>
      <c r="AC275" t="s">
        <v>2519</v>
      </c>
      <c r="AE275" t="s">
        <v>1362</v>
      </c>
      <c r="AF275" s="3">
        <v>45021</v>
      </c>
      <c r="AH275" s="3">
        <v>44711</v>
      </c>
      <c r="AI275" s="3">
        <v>45021</v>
      </c>
      <c r="AJ275">
        <v>0</v>
      </c>
      <c r="AQ275" t="str">
        <f>_xlfn.XLOOKUP(Table13[[#This Row],[Voornaam]]&amp;Table13[[#This Row],[Achternaam]]&amp;Table13[[#This Row],[Basisnaam]],Table15[ContactenLookup],Table15[E-mail],"",0,1)</f>
        <v/>
      </c>
      <c r="AR275" t="str">
        <f>_xlfn.XLOOKUP(Table13[[#This Row],[E-mailadres]],Table15[E-mail],Table15[E-mail],"",0)</f>
        <v/>
      </c>
      <c r="AS275" t="str">
        <f>_xlfn.XLOOKUP(Table13[[#This Row],[Telefoon]],Table15[Telefoonnummer],Table15[Naam],"",0)</f>
        <v/>
      </c>
      <c r="AT275" t="str">
        <f>IF(Table13[[#This Row],[Match on name + company]]&lt;&gt;"","Bizzy/Hanne",IF(Table13[[#This Row],[match on Email]]&lt;&gt;"","Bizzy/Hanne",""))</f>
        <v/>
      </c>
    </row>
    <row r="276" spans="1:46" ht="42.75" x14ac:dyDescent="0.45">
      <c r="A276">
        <v>66449114</v>
      </c>
      <c r="B276" t="s">
        <v>2520</v>
      </c>
      <c r="C276" t="s">
        <v>2521</v>
      </c>
      <c r="H276" s="4" t="s">
        <v>2522</v>
      </c>
      <c r="I276" t="s">
        <v>1362</v>
      </c>
      <c r="K276" t="s">
        <v>18</v>
      </c>
      <c r="N276" t="s">
        <v>19</v>
      </c>
      <c r="O276" t="s">
        <v>367</v>
      </c>
      <c r="P276" t="s">
        <v>2523</v>
      </c>
      <c r="V276" t="s">
        <v>21</v>
      </c>
      <c r="Y276" t="s">
        <v>1362</v>
      </c>
      <c r="Z276" t="s">
        <v>362</v>
      </c>
      <c r="AA276" t="str">
        <f>SUBSTITUTE(SUBSTITUTE(SUBSTITUTE(SUBSTITUTE(SUBSTITUTE(SUBSTITUTE(SUBSTITUTE(SUBSTITUTE(SUBSTITUTE(SUBSTITUTE(SUBSTITUTE(SUBSTITUTE(SUBSTITUTE(LOWER(Table13[[#This Row],[Bedrijven]]),".",""),"-","")," bvba",""),"belgië",""),"belgium","")," nv","")," bv",""),"group",""),"groep","")," ", ""),"é","e"),"è","e"),"à","a")</f>
        <v>cohedronhouse</v>
      </c>
      <c r="AC276" t="s">
        <v>1453</v>
      </c>
      <c r="AE276" t="s">
        <v>21</v>
      </c>
      <c r="AF276" s="3">
        <v>45274</v>
      </c>
      <c r="AH276" s="3">
        <v>45274</v>
      </c>
      <c r="AI276" s="3">
        <v>45274</v>
      </c>
      <c r="AJ276">
        <v>0</v>
      </c>
      <c r="AQ276" t="str">
        <f>_xlfn.XLOOKUP(Table13[[#This Row],[Voornaam]]&amp;Table13[[#This Row],[Achternaam]]&amp;Table13[[#This Row],[Basisnaam]],Table15[ContactenLookup],Table15[E-mail],"",0,1)</f>
        <v/>
      </c>
      <c r="AR276" t="str">
        <f>_xlfn.XLOOKUP(Table13[[#This Row],[E-mailadres]],Table15[E-mail],Table15[E-mail],"",0)</f>
        <v/>
      </c>
      <c r="AS276" t="str">
        <f>_xlfn.XLOOKUP(Table13[[#This Row],[Telefoon]],Table15[Telefoonnummer],Table15[Naam],"",0)</f>
        <v/>
      </c>
      <c r="AT276" t="str">
        <f>IF(Table13[[#This Row],[Match on name + company]]&lt;&gt;"","Bizzy/Hanne",IF(Table13[[#This Row],[match on Email]]&lt;&gt;"","Bizzy/Hanne",""))</f>
        <v/>
      </c>
    </row>
    <row r="277" spans="1:46" ht="42.75" x14ac:dyDescent="0.45">
      <c r="A277">
        <v>56501587</v>
      </c>
      <c r="B277" t="s">
        <v>2524</v>
      </c>
      <c r="C277" t="s">
        <v>2525</v>
      </c>
      <c r="H277" s="4" t="s">
        <v>1706</v>
      </c>
      <c r="I277" t="s">
        <v>1362</v>
      </c>
      <c r="K277" t="s">
        <v>18</v>
      </c>
      <c r="N277" t="s">
        <v>19</v>
      </c>
      <c r="O277" t="s">
        <v>2526</v>
      </c>
      <c r="P277" t="s">
        <v>2527</v>
      </c>
      <c r="V277" t="s">
        <v>21</v>
      </c>
      <c r="Y277" t="s">
        <v>1362</v>
      </c>
      <c r="Z277" t="s">
        <v>1108</v>
      </c>
      <c r="AA277" t="str">
        <f>SUBSTITUTE(SUBSTITUTE(SUBSTITUTE(SUBSTITUTE(SUBSTITUTE(SUBSTITUTE(SUBSTITUTE(SUBSTITUTE(SUBSTITUTE(SUBSTITUTE(SUBSTITUTE(SUBSTITUTE(SUBSTITUTE(LOWER(Table13[[#This Row],[Bedrijven]]),".",""),"-","")," bvba",""),"belgië",""),"belgium","")," nv","")," bv",""),"group",""),"groep","")," ", ""),"é","e"),"è","e"),"à","a")</f>
        <v>securitas</v>
      </c>
      <c r="AC277" t="s">
        <v>2528</v>
      </c>
      <c r="AE277" t="s">
        <v>1362</v>
      </c>
      <c r="AF277" s="3">
        <v>44775</v>
      </c>
      <c r="AH277" s="3">
        <v>44775</v>
      </c>
      <c r="AI277" s="3">
        <v>44775</v>
      </c>
      <c r="AJ277">
        <v>0</v>
      </c>
      <c r="AQ277" t="str">
        <f>_xlfn.XLOOKUP(Table13[[#This Row],[Voornaam]]&amp;Table13[[#This Row],[Achternaam]]&amp;Table13[[#This Row],[Basisnaam]],Table15[ContactenLookup],Table15[E-mail],"",0,1)</f>
        <v/>
      </c>
      <c r="AR277" t="str">
        <f>_xlfn.XLOOKUP(Table13[[#This Row],[E-mailadres]],Table15[E-mail],Table15[E-mail],"",0)</f>
        <v/>
      </c>
      <c r="AS277" t="str">
        <f>_xlfn.XLOOKUP(Table13[[#This Row],[Telefoon]],Table15[Telefoonnummer],Table15[Naam],"",0)</f>
        <v/>
      </c>
      <c r="AT277" t="str">
        <f>IF(Table13[[#This Row],[Match on name + company]]&lt;&gt;"","Bizzy/Hanne",IF(Table13[[#This Row],[match on Email]]&lt;&gt;"","Bizzy/Hanne",""))</f>
        <v/>
      </c>
    </row>
    <row r="278" spans="1:46" x14ac:dyDescent="0.45">
      <c r="A278">
        <v>55438854</v>
      </c>
      <c r="B278" t="s">
        <v>1515</v>
      </c>
      <c r="C278" t="s">
        <v>2529</v>
      </c>
      <c r="I278" t="s">
        <v>1362</v>
      </c>
      <c r="K278" t="s">
        <v>18</v>
      </c>
      <c r="N278" t="s">
        <v>19</v>
      </c>
      <c r="O278" t="s">
        <v>2530</v>
      </c>
      <c r="P278" t="s">
        <v>2531</v>
      </c>
      <c r="Q278" t="s">
        <v>2532</v>
      </c>
      <c r="V278" t="s">
        <v>21</v>
      </c>
      <c r="X278" t="s">
        <v>1431</v>
      </c>
      <c r="Y278" t="s">
        <v>1362</v>
      </c>
      <c r="Z278" t="s">
        <v>587</v>
      </c>
      <c r="AA278" t="str">
        <f>SUBSTITUTE(SUBSTITUTE(SUBSTITUTE(SUBSTITUTE(SUBSTITUTE(SUBSTITUTE(SUBSTITUTE(SUBSTITUTE(SUBSTITUTE(SUBSTITUTE(SUBSTITUTE(SUBSTITUTE(SUBSTITUTE(LOWER(Table13[[#This Row],[Bedrijven]]),".",""),"-","")," bvba",""),"belgië",""),"belgium","")," nv","")," bv",""),"group",""),"groep","")," ", ""),"é","e"),"è","e"),"à","a")</f>
        <v>go!</v>
      </c>
      <c r="AC278" t="s">
        <v>2533</v>
      </c>
      <c r="AE278" t="s">
        <v>1362</v>
      </c>
      <c r="AF278" s="3">
        <v>45345</v>
      </c>
      <c r="AH278" s="3">
        <v>44711</v>
      </c>
      <c r="AI278" s="3">
        <v>45345</v>
      </c>
      <c r="AJ278">
        <v>0</v>
      </c>
      <c r="AQ278" t="str">
        <f>_xlfn.XLOOKUP(Table13[[#This Row],[Voornaam]]&amp;Table13[[#This Row],[Achternaam]]&amp;Table13[[#This Row],[Basisnaam]],Table15[ContactenLookup],Table15[E-mail],"",0,1)</f>
        <v/>
      </c>
      <c r="AR278" t="str">
        <f>_xlfn.XLOOKUP(Table13[[#This Row],[E-mailadres]],Table15[E-mail],Table15[E-mail],"",0)</f>
        <v/>
      </c>
      <c r="AS278" t="str">
        <f>_xlfn.XLOOKUP(Table13[[#This Row],[Telefoon]],Table15[Telefoonnummer],Table15[Naam],"",0)</f>
        <v/>
      </c>
      <c r="AT278" t="str">
        <f>IF(Table13[[#This Row],[Match on name + company]]&lt;&gt;"","Bizzy/Hanne",IF(Table13[[#This Row],[match on Email]]&lt;&gt;"","Bizzy/Hanne",""))</f>
        <v/>
      </c>
    </row>
    <row r="279" spans="1:46" ht="42.75" x14ac:dyDescent="0.45">
      <c r="A279">
        <v>61269062</v>
      </c>
      <c r="B279" t="s">
        <v>2534</v>
      </c>
      <c r="C279" t="s">
        <v>2535</v>
      </c>
      <c r="H279" s="4" t="s">
        <v>1532</v>
      </c>
      <c r="I279" t="s">
        <v>21</v>
      </c>
      <c r="K279" t="s">
        <v>18</v>
      </c>
      <c r="M279" t="s">
        <v>1428</v>
      </c>
      <c r="N279" t="s">
        <v>19</v>
      </c>
      <c r="O279" t="s">
        <v>49</v>
      </c>
      <c r="Q279" t="s">
        <v>2536</v>
      </c>
      <c r="S279" t="s">
        <v>2537</v>
      </c>
      <c r="V279" t="s">
        <v>21</v>
      </c>
      <c r="X279" t="s">
        <v>1431</v>
      </c>
      <c r="Y279" t="s">
        <v>1362</v>
      </c>
      <c r="Z279" t="s">
        <v>44</v>
      </c>
      <c r="AA279" t="str">
        <f>SUBSTITUTE(SUBSTITUTE(SUBSTITUTE(SUBSTITUTE(SUBSTITUTE(SUBSTITUTE(SUBSTITUTE(SUBSTITUTE(SUBSTITUTE(SUBSTITUTE(SUBSTITUTE(SUBSTITUTE(SUBSTITUTE(LOWER(Table13[[#This Row],[Bedrijven]]),".",""),"-","")," bvba",""),"belgië",""),"belgium","")," nv","")," bv",""),"group",""),"groep","")," ", ""),"é","e"),"è","e"),"à","a")</f>
        <v>abylsen</v>
      </c>
      <c r="AE279" t="s">
        <v>1362</v>
      </c>
      <c r="AF279" s="3">
        <v>45007</v>
      </c>
      <c r="AH279" s="3">
        <v>45007</v>
      </c>
      <c r="AI279" s="3">
        <v>45007</v>
      </c>
      <c r="AJ279">
        <v>0</v>
      </c>
      <c r="AQ279" t="str">
        <f>_xlfn.XLOOKUP(Table13[[#This Row],[Voornaam]]&amp;Table13[[#This Row],[Achternaam]]&amp;Table13[[#This Row],[Basisnaam]],Table15[ContactenLookup],Table15[E-mail],"",0,1)</f>
        <v/>
      </c>
      <c r="AR279" t="str">
        <f>_xlfn.XLOOKUP(Table13[[#This Row],[E-mailadres]],Table15[E-mail],Table15[E-mail],"",0)</f>
        <v/>
      </c>
      <c r="AS279" t="str">
        <f>_xlfn.XLOOKUP(Table13[[#This Row],[Telefoon]],Table15[Telefoonnummer],Table15[Naam],"",0)</f>
        <v/>
      </c>
      <c r="AT279" t="str">
        <f>IF(Table13[[#This Row],[Match on name + company]]&lt;&gt;"","Bizzy/Hanne",IF(Table13[[#This Row],[match on Email]]&lt;&gt;"","Bizzy/Hanne",""))</f>
        <v/>
      </c>
    </row>
    <row r="280" spans="1:46" x14ac:dyDescent="0.45">
      <c r="A280">
        <v>55438770</v>
      </c>
      <c r="B280" t="s">
        <v>2390</v>
      </c>
      <c r="C280" t="s">
        <v>2538</v>
      </c>
      <c r="I280" t="s">
        <v>1362</v>
      </c>
      <c r="K280" t="s">
        <v>18</v>
      </c>
      <c r="N280" t="s">
        <v>19</v>
      </c>
      <c r="O280" t="s">
        <v>2539</v>
      </c>
      <c r="P280" t="s">
        <v>2540</v>
      </c>
      <c r="V280" t="s">
        <v>1362</v>
      </c>
      <c r="Y280" t="s">
        <v>1362</v>
      </c>
      <c r="AA280" t="str">
        <f>SUBSTITUTE(SUBSTITUTE(SUBSTITUTE(SUBSTITUTE(SUBSTITUTE(SUBSTITUTE(SUBSTITUTE(SUBSTITUTE(SUBSTITUTE(SUBSTITUTE(SUBSTITUTE(SUBSTITUTE(SUBSTITUTE(LOWER(Table13[[#This Row],[Bedrijven]]),".",""),"-","")," bvba",""),"belgië",""),"belgium","")," nv","")," bv",""),"group",""),"groep","")," ", ""),"é","e"),"è","e"),"à","a")</f>
        <v/>
      </c>
      <c r="AF280" s="3">
        <v>44967</v>
      </c>
      <c r="AH280" s="3">
        <v>44711</v>
      </c>
      <c r="AI280" s="3">
        <v>44967</v>
      </c>
      <c r="AJ280">
        <v>0</v>
      </c>
      <c r="AQ280" t="str">
        <f>_xlfn.XLOOKUP(Table13[[#This Row],[Voornaam]]&amp;Table13[[#This Row],[Achternaam]]&amp;Table13[[#This Row],[Basisnaam]],Table15[ContactenLookup],Table15[E-mail],"",0,1)</f>
        <v/>
      </c>
      <c r="AR280" t="str">
        <f>_xlfn.XLOOKUP(Table13[[#This Row],[E-mailadres]],Table15[E-mail],Table15[E-mail],"",0)</f>
        <v/>
      </c>
      <c r="AS280" t="str">
        <f>_xlfn.XLOOKUP(Table13[[#This Row],[Telefoon]],Table15[Telefoonnummer],Table15[Naam],"",0)</f>
        <v/>
      </c>
      <c r="AT280" t="str">
        <f>IF(Table13[[#This Row],[Match on name + company]]&lt;&gt;"","Bizzy/Hanne",IF(Table13[[#This Row],[match on Email]]&lt;&gt;"","Bizzy/Hanne",""))</f>
        <v/>
      </c>
    </row>
    <row r="281" spans="1:46" ht="42.75" x14ac:dyDescent="0.45">
      <c r="A281">
        <v>55438759</v>
      </c>
      <c r="B281" t="s">
        <v>2541</v>
      </c>
      <c r="C281" t="s">
        <v>2542</v>
      </c>
      <c r="H281" s="4" t="s">
        <v>2543</v>
      </c>
      <c r="I281" t="s">
        <v>1362</v>
      </c>
      <c r="K281" t="s">
        <v>18</v>
      </c>
      <c r="N281" t="s">
        <v>19</v>
      </c>
      <c r="O281" t="s">
        <v>2544</v>
      </c>
      <c r="P281" t="s">
        <v>2545</v>
      </c>
      <c r="V281" t="s">
        <v>21</v>
      </c>
      <c r="Y281" t="s">
        <v>1362</v>
      </c>
      <c r="Z281" t="s">
        <v>1085</v>
      </c>
      <c r="AA281" t="str">
        <f>SUBSTITUTE(SUBSTITUTE(SUBSTITUTE(SUBSTITUTE(SUBSTITUTE(SUBSTITUTE(SUBSTITUTE(SUBSTITUTE(SUBSTITUTE(SUBSTITUTE(SUBSTITUTE(SUBSTITUTE(SUBSTITUTE(LOWER(Table13[[#This Row],[Bedrijven]]),".",""),"-","")," bvba",""),"belgië",""),"belgium","")," nv","")," bv",""),"group",""),"groep","")," ", ""),"é","e"),"è","e"),"à","a")</f>
        <v>saessity</v>
      </c>
      <c r="AC281" t="s">
        <v>2546</v>
      </c>
      <c r="AE281" t="s">
        <v>1362</v>
      </c>
      <c r="AF281" s="3">
        <v>44711</v>
      </c>
      <c r="AH281" s="3">
        <v>44711</v>
      </c>
      <c r="AI281" s="3">
        <v>44711</v>
      </c>
      <c r="AJ281">
        <v>0</v>
      </c>
      <c r="AQ281" t="str">
        <f>_xlfn.XLOOKUP(Table13[[#This Row],[Voornaam]]&amp;Table13[[#This Row],[Achternaam]]&amp;Table13[[#This Row],[Basisnaam]],Table15[ContactenLookup],Table15[E-mail],"",0,1)</f>
        <v/>
      </c>
      <c r="AR281" t="str">
        <f>_xlfn.XLOOKUP(Table13[[#This Row],[E-mailadres]],Table15[E-mail],Table15[E-mail],"",0)</f>
        <v/>
      </c>
      <c r="AS281" t="str">
        <f>_xlfn.XLOOKUP(Table13[[#This Row],[Telefoon]],Table15[Telefoonnummer],Table15[Naam],"",0)</f>
        <v/>
      </c>
      <c r="AT281" t="str">
        <f>IF(Table13[[#This Row],[Match on name + company]]&lt;&gt;"","Bizzy/Hanne",IF(Table13[[#This Row],[match on Email]]&lt;&gt;"","Bizzy/Hanne",""))</f>
        <v/>
      </c>
    </row>
    <row r="282" spans="1:46" x14ac:dyDescent="0.45">
      <c r="A282">
        <v>56501604</v>
      </c>
      <c r="B282" t="s">
        <v>2547</v>
      </c>
      <c r="C282" t="s">
        <v>2548</v>
      </c>
      <c r="I282" t="s">
        <v>1362</v>
      </c>
      <c r="K282" t="s">
        <v>18</v>
      </c>
      <c r="N282" t="s">
        <v>19</v>
      </c>
      <c r="O282" t="s">
        <v>2549</v>
      </c>
      <c r="P282" t="s">
        <v>2550</v>
      </c>
      <c r="V282" t="s">
        <v>21</v>
      </c>
      <c r="Y282" t="s">
        <v>1362</v>
      </c>
      <c r="Z282" t="s">
        <v>1182</v>
      </c>
      <c r="AA282" t="str">
        <f>SUBSTITUTE(SUBSTITUTE(SUBSTITUTE(SUBSTITUTE(SUBSTITUTE(SUBSTITUTE(SUBSTITUTE(SUBSTITUTE(SUBSTITUTE(SUBSTITUTE(SUBSTITUTE(SUBSTITUTE(SUBSTITUTE(LOWER(Table13[[#This Row],[Bedrijven]]),".",""),"-","")," bvba",""),"belgië",""),"belgium","")," nv","")," bv",""),"group",""),"groep","")," ", ""),"é","e"),"è","e"),"à","a")</f>
        <v>thorpark</v>
      </c>
      <c r="AC282" t="s">
        <v>1421</v>
      </c>
      <c r="AE282" t="s">
        <v>1362</v>
      </c>
      <c r="AF282" s="3">
        <v>44775</v>
      </c>
      <c r="AH282" s="3">
        <v>44775</v>
      </c>
      <c r="AI282" s="3">
        <v>44775</v>
      </c>
      <c r="AJ282">
        <v>0</v>
      </c>
      <c r="AQ282" t="str">
        <f>_xlfn.XLOOKUP(Table13[[#This Row],[Voornaam]]&amp;Table13[[#This Row],[Achternaam]]&amp;Table13[[#This Row],[Basisnaam]],Table15[ContactenLookup],Table15[E-mail],"",0,1)</f>
        <v/>
      </c>
      <c r="AR282" t="str">
        <f>_xlfn.XLOOKUP(Table13[[#This Row],[E-mailadres]],Table15[E-mail],Table15[E-mail],"",0)</f>
        <v/>
      </c>
      <c r="AS282" t="str">
        <f>_xlfn.XLOOKUP(Table13[[#This Row],[Telefoon]],Table15[Telefoonnummer],Table15[Naam],"",0)</f>
        <v/>
      </c>
      <c r="AT282" t="str">
        <f>IF(Table13[[#This Row],[Match on name + company]]&lt;&gt;"","Bizzy/Hanne",IF(Table13[[#This Row],[match on Email]]&lt;&gt;"","Bizzy/Hanne",""))</f>
        <v/>
      </c>
    </row>
    <row r="283" spans="1:46" x14ac:dyDescent="0.45">
      <c r="A283">
        <v>55438728</v>
      </c>
      <c r="B283" t="s">
        <v>2551</v>
      </c>
      <c r="C283" t="s">
        <v>2552</v>
      </c>
      <c r="I283" t="s">
        <v>1362</v>
      </c>
      <c r="K283" t="s">
        <v>18</v>
      </c>
      <c r="N283" t="s">
        <v>19</v>
      </c>
      <c r="O283" t="s">
        <v>2553</v>
      </c>
      <c r="P283" t="s">
        <v>2554</v>
      </c>
      <c r="V283" t="s">
        <v>21</v>
      </c>
      <c r="Y283" t="s">
        <v>1362</v>
      </c>
      <c r="Z283" t="s">
        <v>443</v>
      </c>
      <c r="AA283" t="str">
        <f>SUBSTITUTE(SUBSTITUTE(SUBSTITUTE(SUBSTITUTE(SUBSTITUTE(SUBSTITUTE(SUBSTITUTE(SUBSTITUTE(SUBSTITUTE(SUBSTITUTE(SUBSTITUTE(SUBSTITUTE(SUBSTITUTE(LOWER(Table13[[#This Row],[Bedrijven]]),".",""),"-","")," bvba",""),"belgië",""),"belgium","")," nv","")," bv",""),"group",""),"groep","")," ", ""),"é","e"),"è","e"),"à","a")</f>
        <v>enabel</v>
      </c>
      <c r="AC283" t="s">
        <v>1851</v>
      </c>
      <c r="AE283" t="s">
        <v>1362</v>
      </c>
      <c r="AF283" s="3">
        <v>44711</v>
      </c>
      <c r="AH283" s="3">
        <v>44711</v>
      </c>
      <c r="AI283" s="3">
        <v>44775</v>
      </c>
      <c r="AJ283">
        <v>0</v>
      </c>
      <c r="AQ283" t="str">
        <f>_xlfn.XLOOKUP(Table13[[#This Row],[Voornaam]]&amp;Table13[[#This Row],[Achternaam]]&amp;Table13[[#This Row],[Basisnaam]],Table15[ContactenLookup],Table15[E-mail],"",0,1)</f>
        <v/>
      </c>
      <c r="AR283" t="str">
        <f>_xlfn.XLOOKUP(Table13[[#This Row],[E-mailadres]],Table15[E-mail],Table15[E-mail],"",0)</f>
        <v/>
      </c>
      <c r="AS283" t="str">
        <f>_xlfn.XLOOKUP(Table13[[#This Row],[Telefoon]],Table15[Telefoonnummer],Table15[Naam],"",0)</f>
        <v/>
      </c>
      <c r="AT283" t="str">
        <f>IF(Table13[[#This Row],[Match on name + company]]&lt;&gt;"","Bizzy/Hanne",IF(Table13[[#This Row],[match on Email]]&lt;&gt;"","Bizzy/Hanne",""))</f>
        <v/>
      </c>
    </row>
    <row r="284" spans="1:46" x14ac:dyDescent="0.45">
      <c r="A284">
        <v>56501528</v>
      </c>
      <c r="B284" t="s">
        <v>2555</v>
      </c>
      <c r="C284" t="s">
        <v>2556</v>
      </c>
      <c r="I284" t="s">
        <v>1362</v>
      </c>
      <c r="K284" t="s">
        <v>18</v>
      </c>
      <c r="N284" t="s">
        <v>19</v>
      </c>
      <c r="O284" t="s">
        <v>2557</v>
      </c>
      <c r="V284" t="s">
        <v>21</v>
      </c>
      <c r="Y284" t="s">
        <v>1362</v>
      </c>
      <c r="Z284" t="s">
        <v>750</v>
      </c>
      <c r="AA284" t="str">
        <f>SUBSTITUTE(SUBSTITUTE(SUBSTITUTE(SUBSTITUTE(SUBSTITUTE(SUBSTITUTE(SUBSTITUTE(SUBSTITUTE(SUBSTITUTE(SUBSTITUTE(SUBSTITUTE(SUBSTITUTE(SUBSTITUTE(LOWER(Table13[[#This Row],[Bedrijven]]),".",""),"-","")," bvba",""),"belgië",""),"belgium","")," nv","")," bv",""),"group",""),"groep","")," ", ""),"é","e"),"è","e"),"à","a")</f>
        <v>mivbstib</v>
      </c>
      <c r="AC284" t="s">
        <v>2135</v>
      </c>
      <c r="AE284" t="s">
        <v>1362</v>
      </c>
      <c r="AF284" s="3">
        <v>44775</v>
      </c>
      <c r="AH284" s="3">
        <v>44775</v>
      </c>
      <c r="AI284" s="3">
        <v>44775</v>
      </c>
      <c r="AJ284">
        <v>0</v>
      </c>
      <c r="AQ284" t="str">
        <f>_xlfn.XLOOKUP(Table13[[#This Row],[Voornaam]]&amp;Table13[[#This Row],[Achternaam]]&amp;Table13[[#This Row],[Basisnaam]],Table15[ContactenLookup],Table15[E-mail],"",0,1)</f>
        <v/>
      </c>
      <c r="AR284" t="str">
        <f>_xlfn.XLOOKUP(Table13[[#This Row],[E-mailadres]],Table15[E-mail],Table15[E-mail],"",0)</f>
        <v/>
      </c>
      <c r="AS284" t="str">
        <f>_xlfn.XLOOKUP(Table13[[#This Row],[Telefoon]],Table15[Telefoonnummer],Table15[Naam],"",0)</f>
        <v/>
      </c>
      <c r="AT284" t="str">
        <f>IF(Table13[[#This Row],[Match on name + company]]&lt;&gt;"","Bizzy/Hanne",IF(Table13[[#This Row],[match on Email]]&lt;&gt;"","Bizzy/Hanne",""))</f>
        <v/>
      </c>
    </row>
    <row r="285" spans="1:46" x14ac:dyDescent="0.45">
      <c r="A285">
        <v>55438629</v>
      </c>
      <c r="B285" t="s">
        <v>2461</v>
      </c>
      <c r="C285" t="s">
        <v>2558</v>
      </c>
      <c r="I285" t="s">
        <v>1362</v>
      </c>
      <c r="K285" t="s">
        <v>18</v>
      </c>
      <c r="N285" t="s">
        <v>19</v>
      </c>
      <c r="O285" t="s">
        <v>2559</v>
      </c>
      <c r="P285" t="s">
        <v>2560</v>
      </c>
      <c r="V285" t="s">
        <v>21</v>
      </c>
      <c r="Y285" t="s">
        <v>1362</v>
      </c>
      <c r="Z285" t="s">
        <v>52</v>
      </c>
      <c r="AA285" t="str">
        <f>SUBSTITUTE(SUBSTITUTE(SUBSTITUTE(SUBSTITUTE(SUBSTITUTE(SUBSTITUTE(SUBSTITUTE(SUBSTITUTE(SUBSTITUTE(SUBSTITUTE(SUBSTITUTE(SUBSTITUTE(SUBSTITUTE(LOWER(Table13[[#This Row],[Bedrijven]]),".",""),"-","")," bvba",""),"belgië",""),"belgium","")," nv","")," bv",""),"group",""),"groep","")," ", ""),"é","e"),"è","e"),"à","a")</f>
        <v>accent</v>
      </c>
      <c r="AC285" t="s">
        <v>2561</v>
      </c>
      <c r="AE285" t="s">
        <v>1362</v>
      </c>
      <c r="AF285" s="3">
        <v>44711</v>
      </c>
      <c r="AH285" s="3">
        <v>44711</v>
      </c>
      <c r="AI285" s="3">
        <v>44775</v>
      </c>
      <c r="AJ285">
        <v>0</v>
      </c>
      <c r="AQ285" t="str">
        <f>_xlfn.XLOOKUP(Table13[[#This Row],[Voornaam]]&amp;Table13[[#This Row],[Achternaam]]&amp;Table13[[#This Row],[Basisnaam]],Table15[ContactenLookup],Table15[E-mail],"",0,1)</f>
        <v/>
      </c>
      <c r="AR285" t="str">
        <f>_xlfn.XLOOKUP(Table13[[#This Row],[E-mailadres]],Table15[E-mail],Table15[E-mail],"",0)</f>
        <v/>
      </c>
      <c r="AS285" t="str">
        <f>_xlfn.XLOOKUP(Table13[[#This Row],[Telefoon]],Table15[Telefoonnummer],Table15[Naam],"",0)</f>
        <v/>
      </c>
      <c r="AT285" t="str">
        <f>IF(Table13[[#This Row],[Match on name + company]]&lt;&gt;"","Bizzy/Hanne",IF(Table13[[#This Row],[match on Email]]&lt;&gt;"","Bizzy/Hanne",""))</f>
        <v/>
      </c>
    </row>
    <row r="286" spans="1:46" ht="42.75" x14ac:dyDescent="0.45">
      <c r="A286">
        <v>56501598</v>
      </c>
      <c r="B286" t="s">
        <v>2562</v>
      </c>
      <c r="C286" t="s">
        <v>2563</v>
      </c>
      <c r="H286" s="4" t="s">
        <v>2026</v>
      </c>
      <c r="I286" t="s">
        <v>1362</v>
      </c>
      <c r="K286" t="s">
        <v>18</v>
      </c>
      <c r="M286" t="s">
        <v>1463</v>
      </c>
      <c r="N286" t="s">
        <v>19</v>
      </c>
      <c r="O286" t="s">
        <v>2564</v>
      </c>
      <c r="P286" t="s">
        <v>2565</v>
      </c>
      <c r="Q286" t="s">
        <v>2566</v>
      </c>
      <c r="V286" t="s">
        <v>21</v>
      </c>
      <c r="X286" t="s">
        <v>1431</v>
      </c>
      <c r="Y286" t="s">
        <v>1362</v>
      </c>
      <c r="Z286" t="s">
        <v>1177</v>
      </c>
      <c r="AA286" t="str">
        <f>SUBSTITUTE(SUBSTITUTE(SUBSTITUTE(SUBSTITUTE(SUBSTITUTE(SUBSTITUTE(SUBSTITUTE(SUBSTITUTE(SUBSTITUTE(SUBSTITUTE(SUBSTITUTE(SUBSTITUTE(SUBSTITUTE(LOWER(Table13[[#This Row],[Bedrijven]]),".",""),"-","")," bvba",""),"belgië",""),"belgium","")," nv","")," bv",""),"group",""),"groep","")," ", ""),"é","e"),"è","e"),"à","a")</f>
        <v>telenet</v>
      </c>
      <c r="AC286" t="s">
        <v>2567</v>
      </c>
      <c r="AE286" t="s">
        <v>1362</v>
      </c>
      <c r="AF286" s="3">
        <v>44853</v>
      </c>
      <c r="AH286" s="3">
        <v>44775</v>
      </c>
      <c r="AI286" s="3">
        <v>44853</v>
      </c>
      <c r="AJ286">
        <v>0</v>
      </c>
      <c r="AM286" t="s">
        <v>2568</v>
      </c>
      <c r="AQ286" t="str">
        <f>_xlfn.XLOOKUP(Table13[[#This Row],[Voornaam]]&amp;Table13[[#This Row],[Achternaam]]&amp;Table13[[#This Row],[Basisnaam]],Table15[ContactenLookup],Table15[E-mail],"",0,1)</f>
        <v/>
      </c>
      <c r="AR286" t="str">
        <f>_xlfn.XLOOKUP(Table13[[#This Row],[E-mailadres]],Table15[E-mail],Table15[E-mail],"",0)</f>
        <v/>
      </c>
      <c r="AS286" t="str">
        <f>_xlfn.XLOOKUP(Table13[[#This Row],[Telefoon]],Table15[Telefoonnummer],Table15[Naam],"",0)</f>
        <v/>
      </c>
      <c r="AT286" t="str">
        <f>IF(Table13[[#This Row],[Match on name + company]]&lt;&gt;"","Bizzy/Hanne",IF(Table13[[#This Row],[match on Email]]&lt;&gt;"","Bizzy/Hanne",""))</f>
        <v/>
      </c>
    </row>
    <row r="287" spans="1:46" ht="42.75" x14ac:dyDescent="0.45">
      <c r="A287">
        <v>56501539</v>
      </c>
      <c r="B287" t="s">
        <v>2569</v>
      </c>
      <c r="C287" t="s">
        <v>2570</v>
      </c>
      <c r="H287" s="4" t="s">
        <v>2571</v>
      </c>
      <c r="I287" t="s">
        <v>1362</v>
      </c>
      <c r="K287" t="s">
        <v>18</v>
      </c>
      <c r="N287" t="s">
        <v>19</v>
      </c>
      <c r="O287" t="s">
        <v>2572</v>
      </c>
      <c r="P287" t="s">
        <v>2573</v>
      </c>
      <c r="V287" t="s">
        <v>21</v>
      </c>
      <c r="Y287" t="s">
        <v>1362</v>
      </c>
      <c r="Z287" t="s">
        <v>636</v>
      </c>
      <c r="AA287" t="str">
        <f>SUBSTITUTE(SUBSTITUTE(SUBSTITUTE(SUBSTITUTE(SUBSTITUTE(SUBSTITUTE(SUBSTITUTE(SUBSTITUTE(SUBSTITUTE(SUBSTITUTE(SUBSTITUTE(SUBSTITUTE(SUBSTITUTE(LOWER(Table13[[#This Row],[Bedrijven]]),".",""),"-","")," bvba",""),"belgië",""),"belgium","")," nv","")," bv",""),"group",""),"groep","")," ", ""),"é","e"),"è","e"),"à","a")</f>
        <v>nmbs</v>
      </c>
      <c r="AC287" t="s">
        <v>2182</v>
      </c>
      <c r="AE287" t="s">
        <v>1362</v>
      </c>
      <c r="AF287" s="3">
        <v>44775</v>
      </c>
      <c r="AH287" s="3">
        <v>44775</v>
      </c>
      <c r="AI287" s="3">
        <v>44775</v>
      </c>
      <c r="AJ287">
        <v>0</v>
      </c>
      <c r="AQ287" t="str">
        <f>_xlfn.XLOOKUP(Table13[[#This Row],[Voornaam]]&amp;Table13[[#This Row],[Achternaam]]&amp;Table13[[#This Row],[Basisnaam]],Table15[ContactenLookup],Table15[E-mail],"",0,1)</f>
        <v/>
      </c>
      <c r="AR287" t="str">
        <f>_xlfn.XLOOKUP(Table13[[#This Row],[E-mailadres]],Table15[E-mail],Table15[E-mail],"",0)</f>
        <v/>
      </c>
      <c r="AS287" t="str">
        <f>_xlfn.XLOOKUP(Table13[[#This Row],[Telefoon]],Table15[Telefoonnummer],Table15[Naam],"",0)</f>
        <v/>
      </c>
      <c r="AT287" t="str">
        <f>IF(Table13[[#This Row],[Match on name + company]]&lt;&gt;"","Bizzy/Hanne",IF(Table13[[#This Row],[match on Email]]&lt;&gt;"","Bizzy/Hanne",""))</f>
        <v/>
      </c>
    </row>
    <row r="288" spans="1:46" x14ac:dyDescent="0.45">
      <c r="A288">
        <v>55438623</v>
      </c>
      <c r="B288" t="s">
        <v>2574</v>
      </c>
      <c r="C288" t="s">
        <v>2575</v>
      </c>
      <c r="I288" t="s">
        <v>1362</v>
      </c>
      <c r="K288" t="s">
        <v>18</v>
      </c>
      <c r="N288" t="s">
        <v>19</v>
      </c>
      <c r="O288" t="s">
        <v>2576</v>
      </c>
      <c r="P288" t="s">
        <v>2577</v>
      </c>
      <c r="V288" t="s">
        <v>21</v>
      </c>
      <c r="Y288" t="s">
        <v>1362</v>
      </c>
      <c r="Z288" t="s">
        <v>41</v>
      </c>
      <c r="AA288" t="str">
        <f>SUBSTITUTE(SUBSTITUTE(SUBSTITUTE(SUBSTITUTE(SUBSTITUTE(SUBSTITUTE(SUBSTITUTE(SUBSTITUTE(SUBSTITUTE(SUBSTITUTE(SUBSTITUTE(SUBSTITUTE(SUBSTITUTE(LOWER(Table13[[#This Row],[Bedrijven]]),".",""),"-","")," bvba",""),"belgië",""),"belgium","")," nv","")," bv",""),"group",""),"groep","")," ", ""),"é","e"),"è","e"),"à","a")</f>
        <v>abnamro</v>
      </c>
      <c r="AC288" t="s">
        <v>2578</v>
      </c>
      <c r="AE288" t="s">
        <v>1362</v>
      </c>
      <c r="AF288" s="3">
        <v>44711</v>
      </c>
      <c r="AH288" s="3">
        <v>44711</v>
      </c>
      <c r="AI288" s="3">
        <v>44775</v>
      </c>
      <c r="AJ288">
        <v>0</v>
      </c>
      <c r="AQ288" t="str">
        <f>_xlfn.XLOOKUP(Table13[[#This Row],[Voornaam]]&amp;Table13[[#This Row],[Achternaam]]&amp;Table13[[#This Row],[Basisnaam]],Table15[ContactenLookup],Table15[E-mail],"",0,1)</f>
        <v/>
      </c>
      <c r="AR288" t="str">
        <f>_xlfn.XLOOKUP(Table13[[#This Row],[E-mailadres]],Table15[E-mail],Table15[E-mail],"",0)</f>
        <v/>
      </c>
      <c r="AS288" t="str">
        <f>_xlfn.XLOOKUP(Table13[[#This Row],[Telefoon]],Table15[Telefoonnummer],Table15[Naam],"",0)</f>
        <v/>
      </c>
      <c r="AT288" t="str">
        <f>IF(Table13[[#This Row],[Match on name + company]]&lt;&gt;"","Bizzy/Hanne",IF(Table13[[#This Row],[match on Email]]&lt;&gt;"","Bizzy/Hanne",""))</f>
        <v/>
      </c>
    </row>
    <row r="289" spans="1:46" x14ac:dyDescent="0.45">
      <c r="A289">
        <v>55438692</v>
      </c>
      <c r="B289" t="s">
        <v>2579</v>
      </c>
      <c r="C289" t="s">
        <v>2580</v>
      </c>
      <c r="I289" t="s">
        <v>1362</v>
      </c>
      <c r="K289" t="s">
        <v>18</v>
      </c>
      <c r="N289" t="s">
        <v>19</v>
      </c>
      <c r="O289" t="s">
        <v>2581</v>
      </c>
      <c r="V289" t="s">
        <v>21</v>
      </c>
      <c r="Y289" t="s">
        <v>1362</v>
      </c>
      <c r="Z289" t="s">
        <v>369</v>
      </c>
      <c r="AA289" t="str">
        <f>SUBSTITUTE(SUBSTITUTE(SUBSTITUTE(SUBSTITUTE(SUBSTITUTE(SUBSTITUTE(SUBSTITUTE(SUBSTITUTE(SUBSTITUTE(SUBSTITUTE(SUBSTITUTE(SUBSTITUTE(SUBSTITUTE(LOWER(Table13[[#This Row],[Bedrijven]]),".",""),"-","")," bvba",""),"belgië",""),"belgium","")," nv","")," bv",""),"group",""),"groep","")," ", ""),"é","e"),"è","e"),"à","a")</f>
        <v>comensia</v>
      </c>
      <c r="AC289" t="s">
        <v>1390</v>
      </c>
      <c r="AE289" t="s">
        <v>1362</v>
      </c>
      <c r="AF289" s="3">
        <v>44711</v>
      </c>
      <c r="AH289" s="3">
        <v>44711</v>
      </c>
      <c r="AI289" s="3">
        <v>44711</v>
      </c>
      <c r="AJ289">
        <v>0</v>
      </c>
      <c r="AQ289" t="str">
        <f>_xlfn.XLOOKUP(Table13[[#This Row],[Voornaam]]&amp;Table13[[#This Row],[Achternaam]]&amp;Table13[[#This Row],[Basisnaam]],Table15[ContactenLookup],Table15[E-mail],"",0,1)</f>
        <v/>
      </c>
      <c r="AR289" t="str">
        <f>_xlfn.XLOOKUP(Table13[[#This Row],[E-mailadres]],Table15[E-mail],Table15[E-mail],"",0)</f>
        <v/>
      </c>
      <c r="AS289" t="str">
        <f>_xlfn.XLOOKUP(Table13[[#This Row],[Telefoon]],Table15[Telefoonnummer],Table15[Naam],"",0)</f>
        <v/>
      </c>
      <c r="AT289" t="str">
        <f>IF(Table13[[#This Row],[Match on name + company]]&lt;&gt;"","Bizzy/Hanne",IF(Table13[[#This Row],[match on Email]]&lt;&gt;"","Bizzy/Hanne",""))</f>
        <v/>
      </c>
    </row>
    <row r="290" spans="1:46" x14ac:dyDescent="0.45">
      <c r="A290">
        <v>55438725</v>
      </c>
      <c r="B290" t="s">
        <v>2582</v>
      </c>
      <c r="C290" t="s">
        <v>2583</v>
      </c>
      <c r="I290" t="s">
        <v>1362</v>
      </c>
      <c r="K290" t="s">
        <v>18</v>
      </c>
      <c r="N290" t="s">
        <v>19</v>
      </c>
      <c r="O290" t="s">
        <v>1409</v>
      </c>
      <c r="P290" t="s">
        <v>2584</v>
      </c>
      <c r="V290" t="s">
        <v>21</v>
      </c>
      <c r="Y290" t="s">
        <v>1362</v>
      </c>
      <c r="Z290" t="s">
        <v>443</v>
      </c>
      <c r="AA290" t="str">
        <f>SUBSTITUTE(SUBSTITUTE(SUBSTITUTE(SUBSTITUTE(SUBSTITUTE(SUBSTITUTE(SUBSTITUTE(SUBSTITUTE(SUBSTITUTE(SUBSTITUTE(SUBSTITUTE(SUBSTITUTE(SUBSTITUTE(LOWER(Table13[[#This Row],[Bedrijven]]),".",""),"-","")," bvba",""),"belgië",""),"belgium","")," nv","")," bv",""),"group",""),"groep","")," ", ""),"é","e"),"è","e"),"à","a")</f>
        <v>enabel</v>
      </c>
      <c r="AC290" t="s">
        <v>1411</v>
      </c>
      <c r="AE290" t="s">
        <v>1362</v>
      </c>
      <c r="AF290" s="3">
        <v>44711</v>
      </c>
      <c r="AH290" s="3">
        <v>44711</v>
      </c>
      <c r="AI290" s="3">
        <v>44775</v>
      </c>
      <c r="AJ290">
        <v>0</v>
      </c>
      <c r="AQ290" t="str">
        <f>_xlfn.XLOOKUP(Table13[[#This Row],[Voornaam]]&amp;Table13[[#This Row],[Achternaam]]&amp;Table13[[#This Row],[Basisnaam]],Table15[ContactenLookup],Table15[E-mail],"",0,1)</f>
        <v/>
      </c>
      <c r="AR290" t="str">
        <f>_xlfn.XLOOKUP(Table13[[#This Row],[E-mailadres]],Table15[E-mail],Table15[E-mail],"",0)</f>
        <v/>
      </c>
      <c r="AS290" t="str">
        <f>_xlfn.XLOOKUP(Table13[[#This Row],[Telefoon]],Table15[Telefoonnummer],Table15[Naam],"",0)</f>
        <v/>
      </c>
      <c r="AT290" t="str">
        <f>IF(Table13[[#This Row],[Match on name + company]]&lt;&gt;"","Bizzy/Hanne",IF(Table13[[#This Row],[match on Email]]&lt;&gt;"","Bizzy/Hanne",""))</f>
        <v/>
      </c>
    </row>
    <row r="291" spans="1:46" x14ac:dyDescent="0.45">
      <c r="A291">
        <v>55438735</v>
      </c>
      <c r="B291" t="s">
        <v>2585</v>
      </c>
      <c r="C291" t="s">
        <v>2586</v>
      </c>
      <c r="I291" t="s">
        <v>1362</v>
      </c>
      <c r="K291" t="s">
        <v>18</v>
      </c>
      <c r="N291" t="s">
        <v>19</v>
      </c>
      <c r="O291" t="s">
        <v>2587</v>
      </c>
      <c r="P291" t="s">
        <v>2588</v>
      </c>
      <c r="V291" t="s">
        <v>21</v>
      </c>
      <c r="Y291" t="s">
        <v>1362</v>
      </c>
      <c r="Z291" t="s">
        <v>445</v>
      </c>
      <c r="AA291" t="str">
        <f>SUBSTITUTE(SUBSTITUTE(SUBSTITUTE(SUBSTITUTE(SUBSTITUTE(SUBSTITUTE(SUBSTITUTE(SUBSTITUTE(SUBSTITUTE(SUBSTITUTE(SUBSTITUTE(SUBSTITUTE(SUBSTITUTE(LOWER(Table13[[#This Row],[Bedrijven]]),".",""),"-","")," bvba",""),"belgië",""),"belgium","")," nv","")," bv",""),"group",""),"groep","")," ", ""),"é","e"),"è","e"),"à","a")</f>
        <v>eneco</v>
      </c>
      <c r="AC291" t="s">
        <v>1380</v>
      </c>
      <c r="AE291" t="s">
        <v>1362</v>
      </c>
      <c r="AF291" s="3">
        <v>44880</v>
      </c>
      <c r="AH291" s="3">
        <v>44711</v>
      </c>
      <c r="AI291" s="3">
        <v>44775</v>
      </c>
      <c r="AJ291">
        <v>0</v>
      </c>
      <c r="AQ291" t="str">
        <f>_xlfn.XLOOKUP(Table13[[#This Row],[Voornaam]]&amp;Table13[[#This Row],[Achternaam]]&amp;Table13[[#This Row],[Basisnaam]],Table15[ContactenLookup],Table15[E-mail],"",0,1)</f>
        <v/>
      </c>
      <c r="AR291" t="str">
        <f>_xlfn.XLOOKUP(Table13[[#This Row],[E-mailadres]],Table15[E-mail],Table15[E-mail],"",0)</f>
        <v/>
      </c>
      <c r="AS291" t="str">
        <f>_xlfn.XLOOKUP(Table13[[#This Row],[Telefoon]],Table15[Telefoonnummer],Table15[Naam],"",0)</f>
        <v/>
      </c>
      <c r="AT291" t="str">
        <f>IF(Table13[[#This Row],[Match on name + company]]&lt;&gt;"","Bizzy/Hanne",IF(Table13[[#This Row],[match on Email]]&lt;&gt;"","Bizzy/Hanne",""))</f>
        <v/>
      </c>
    </row>
    <row r="292" spans="1:46" x14ac:dyDescent="0.45">
      <c r="A292">
        <v>56501561</v>
      </c>
      <c r="B292" t="s">
        <v>1840</v>
      </c>
      <c r="C292" t="s">
        <v>2589</v>
      </c>
      <c r="I292" t="s">
        <v>1362</v>
      </c>
      <c r="K292" t="s">
        <v>18</v>
      </c>
      <c r="N292" t="s">
        <v>19</v>
      </c>
      <c r="O292" t="s">
        <v>2590</v>
      </c>
      <c r="V292" t="s">
        <v>21</v>
      </c>
      <c r="Y292" t="s">
        <v>1362</v>
      </c>
      <c r="Z292" t="s">
        <v>1067</v>
      </c>
      <c r="AA292" t="str">
        <f>SUBSTITUTE(SUBSTITUTE(SUBSTITUTE(SUBSTITUTE(SUBSTITUTE(SUBSTITUTE(SUBSTITUTE(SUBSTITUTE(SUBSTITUTE(SUBSTITUTE(SUBSTITUTE(SUBSTITUTE(SUBSTITUTE(LOWER(Table13[[#This Row],[Bedrijven]]),".",""),"-","")," bvba",""),"belgië",""),"belgium","")," nv","")," bv",""),"group",""),"groep","")," ", ""),"é","e"),"è","e"),"à","a")</f>
        <v>punchpowertrain</v>
      </c>
      <c r="AC292" t="s">
        <v>1390</v>
      </c>
      <c r="AE292" t="s">
        <v>1362</v>
      </c>
      <c r="AF292" s="3">
        <v>44775</v>
      </c>
      <c r="AH292" s="3">
        <v>44775</v>
      </c>
      <c r="AI292" s="3">
        <v>44775</v>
      </c>
      <c r="AJ292">
        <v>0</v>
      </c>
      <c r="AQ292" t="str">
        <f>_xlfn.XLOOKUP(Table13[[#This Row],[Voornaam]]&amp;Table13[[#This Row],[Achternaam]]&amp;Table13[[#This Row],[Basisnaam]],Table15[ContactenLookup],Table15[E-mail],"",0,1)</f>
        <v/>
      </c>
      <c r="AR292" t="str">
        <f>_xlfn.XLOOKUP(Table13[[#This Row],[E-mailadres]],Table15[E-mail],Table15[E-mail],"",0)</f>
        <v/>
      </c>
      <c r="AS292" t="str">
        <f>_xlfn.XLOOKUP(Table13[[#This Row],[Telefoon]],Table15[Telefoonnummer],Table15[Naam],"",0)</f>
        <v/>
      </c>
      <c r="AT292" t="str">
        <f>IF(Table13[[#This Row],[Match on name + company]]&lt;&gt;"","Bizzy/Hanne",IF(Table13[[#This Row],[match on Email]]&lt;&gt;"","Bizzy/Hanne",""))</f>
        <v/>
      </c>
    </row>
    <row r="293" spans="1:46" ht="42.75" x14ac:dyDescent="0.45">
      <c r="A293">
        <v>60239280</v>
      </c>
      <c r="B293" t="s">
        <v>2591</v>
      </c>
      <c r="C293" t="s">
        <v>2592</v>
      </c>
      <c r="H293" s="4" t="s">
        <v>2593</v>
      </c>
      <c r="I293" t="s">
        <v>21</v>
      </c>
      <c r="K293" t="s">
        <v>18</v>
      </c>
      <c r="M293" t="s">
        <v>1463</v>
      </c>
      <c r="N293" t="s">
        <v>19</v>
      </c>
      <c r="O293" t="s">
        <v>2594</v>
      </c>
      <c r="Q293" t="s">
        <v>2595</v>
      </c>
      <c r="S293" t="s">
        <v>74</v>
      </c>
      <c r="V293" t="s">
        <v>21</v>
      </c>
      <c r="X293" t="s">
        <v>1431</v>
      </c>
      <c r="Y293" t="s">
        <v>1362</v>
      </c>
      <c r="Z293" t="s">
        <v>69</v>
      </c>
      <c r="AA293" t="str">
        <f>SUBSTITUTE(SUBSTITUTE(SUBSTITUTE(SUBSTITUTE(SUBSTITUTE(SUBSTITUTE(SUBSTITUTE(SUBSTITUTE(SUBSTITUTE(SUBSTITUTE(SUBSTITUTE(SUBSTITUTE(SUBSTITUTE(LOWER(Table13[[#This Row],[Bedrijven]]),".",""),"-","")," bvba",""),"belgië",""),"belgium","")," nv","")," bv",""),"group",""),"groep","")," ", ""),"é","e"),"è","e"),"à","a")</f>
        <v>adecco</v>
      </c>
      <c r="AB293" t="s">
        <v>1390</v>
      </c>
      <c r="AC293" t="s">
        <v>1602</v>
      </c>
      <c r="AE293" t="s">
        <v>21</v>
      </c>
      <c r="AF293" s="3">
        <v>44971</v>
      </c>
      <c r="AH293" s="3">
        <v>44964</v>
      </c>
      <c r="AI293" s="3">
        <v>44971</v>
      </c>
      <c r="AJ293">
        <v>0</v>
      </c>
      <c r="AQ293" t="str">
        <f>_xlfn.XLOOKUP(Table13[[#This Row],[Voornaam]]&amp;Table13[[#This Row],[Achternaam]]&amp;Table13[[#This Row],[Basisnaam]],Table15[ContactenLookup],Table15[E-mail],"",0,1)</f>
        <v/>
      </c>
      <c r="AR293" t="str">
        <f>_xlfn.XLOOKUP(Table13[[#This Row],[E-mailadres]],Table15[E-mail],Table15[E-mail],"",0)</f>
        <v/>
      </c>
      <c r="AS293" t="str">
        <f>_xlfn.XLOOKUP(Table13[[#This Row],[Telefoon]],Table15[Telefoonnummer],Table15[Naam],"",0)</f>
        <v/>
      </c>
      <c r="AT293" t="str">
        <f>IF(Table13[[#This Row],[Match on name + company]]&lt;&gt;"","Bizzy/Hanne",IF(Table13[[#This Row],[match on Email]]&lt;&gt;"","Bizzy/Hanne",""))</f>
        <v/>
      </c>
    </row>
    <row r="294" spans="1:46" ht="42.75" x14ac:dyDescent="0.45">
      <c r="A294">
        <v>66844554</v>
      </c>
      <c r="B294" t="s">
        <v>2596</v>
      </c>
      <c r="C294" t="s">
        <v>2597</v>
      </c>
      <c r="H294" s="4" t="s">
        <v>2598</v>
      </c>
      <c r="I294" t="s">
        <v>1362</v>
      </c>
      <c r="K294" t="s">
        <v>18</v>
      </c>
      <c r="M294" t="s">
        <v>1463</v>
      </c>
      <c r="N294" t="s">
        <v>19</v>
      </c>
      <c r="O294" t="s">
        <v>2599</v>
      </c>
      <c r="Q294" t="s">
        <v>2600</v>
      </c>
      <c r="V294" t="s">
        <v>21</v>
      </c>
      <c r="W294" t="s">
        <v>38</v>
      </c>
      <c r="X294" t="s">
        <v>1431</v>
      </c>
      <c r="Y294" t="s">
        <v>1362</v>
      </c>
      <c r="Z294" t="s">
        <v>1031</v>
      </c>
      <c r="AA294" t="str">
        <f>SUBSTITUTE(SUBSTITUTE(SUBSTITUTE(SUBSTITUTE(SUBSTITUTE(SUBSTITUTE(SUBSTITUTE(SUBSTITUTE(SUBSTITUTE(SUBSTITUTE(SUBSTITUTE(SUBSTITUTE(SUBSTITUTE(LOWER(Table13[[#This Row],[Bedrijven]]),".",""),"-","")," bvba",""),"belgië",""),"belgium","")," nv","")," bv",""),"group",""),"groep","")," ", ""),"é","e"),"è","e"),"à","a")</f>
        <v>passaporta</v>
      </c>
      <c r="AC294" t="s">
        <v>2244</v>
      </c>
      <c r="AE294" t="s">
        <v>21</v>
      </c>
      <c r="AF294" s="3">
        <v>45303</v>
      </c>
      <c r="AH294" s="3">
        <v>45303</v>
      </c>
      <c r="AI294" s="3">
        <v>45303</v>
      </c>
      <c r="AJ294">
        <v>0</v>
      </c>
      <c r="AQ294" t="str">
        <f>_xlfn.XLOOKUP(Table13[[#This Row],[Voornaam]]&amp;Table13[[#This Row],[Achternaam]]&amp;Table13[[#This Row],[Basisnaam]],Table15[ContactenLookup],Table15[E-mail],"",0,1)</f>
        <v/>
      </c>
      <c r="AR294" t="str">
        <f>_xlfn.XLOOKUP(Table13[[#This Row],[E-mailadres]],Table15[E-mail],Table15[E-mail],"",0)</f>
        <v/>
      </c>
      <c r="AS294" t="str">
        <f>_xlfn.XLOOKUP(Table13[[#This Row],[Telefoon]],Table15[Telefoonnummer],Table15[Naam],"",0)</f>
        <v/>
      </c>
      <c r="AT294" t="str">
        <f>IF(Table13[[#This Row],[Match on name + company]]&lt;&gt;"","Bizzy/Hanne",IF(Table13[[#This Row],[match on Email]]&lt;&gt;"","Bizzy/Hanne",""))</f>
        <v/>
      </c>
    </row>
    <row r="295" spans="1:46" x14ac:dyDescent="0.45">
      <c r="A295">
        <v>66490068</v>
      </c>
      <c r="B295" t="s">
        <v>2601</v>
      </c>
      <c r="C295" t="s">
        <v>2602</v>
      </c>
      <c r="I295" t="s">
        <v>1362</v>
      </c>
      <c r="K295" t="s">
        <v>18</v>
      </c>
      <c r="M295" t="s">
        <v>1463</v>
      </c>
      <c r="N295" t="s">
        <v>19</v>
      </c>
      <c r="O295" t="s">
        <v>1581</v>
      </c>
      <c r="Q295" t="s">
        <v>2603</v>
      </c>
      <c r="V295" t="s">
        <v>21</v>
      </c>
      <c r="X295" t="s">
        <v>1431</v>
      </c>
      <c r="Y295" t="s">
        <v>1362</v>
      </c>
      <c r="Z295" t="s">
        <v>1139</v>
      </c>
      <c r="AA295" t="str">
        <f>SUBSTITUTE(SUBSTITUTE(SUBSTITUTE(SUBSTITUTE(SUBSTITUTE(SUBSTITUTE(SUBSTITUTE(SUBSTITUTE(SUBSTITUTE(SUBSTITUTE(SUBSTITUTE(SUBSTITUTE(SUBSTITUTE(LOWER(Table13[[#This Row],[Bedrijven]]),".",""),"-","")," bvba",""),"belgië",""),"belgium","")," nv","")," bv",""),"group",""),"groep","")," ", ""),"é","e"),"è","e"),"à","a")</f>
        <v>stadaalst</v>
      </c>
      <c r="AB295" t="s">
        <v>1390</v>
      </c>
      <c r="AC295" t="s">
        <v>1411</v>
      </c>
      <c r="AE295" t="s">
        <v>1362</v>
      </c>
      <c r="AF295" s="3">
        <v>45278</v>
      </c>
      <c r="AH295" s="3">
        <v>45278</v>
      </c>
      <c r="AI295" s="3">
        <v>45278</v>
      </c>
      <c r="AJ295">
        <v>0</v>
      </c>
      <c r="AQ295" t="str">
        <f>_xlfn.XLOOKUP(Table13[[#This Row],[Voornaam]]&amp;Table13[[#This Row],[Achternaam]]&amp;Table13[[#This Row],[Basisnaam]],Table15[ContactenLookup],Table15[E-mail],"",0,1)</f>
        <v/>
      </c>
      <c r="AR295" t="str">
        <f>_xlfn.XLOOKUP(Table13[[#This Row],[E-mailadres]],Table15[E-mail],Table15[E-mail],"",0)</f>
        <v/>
      </c>
      <c r="AS295" t="str">
        <f>_xlfn.XLOOKUP(Table13[[#This Row],[Telefoon]],Table15[Telefoonnummer],Table15[Naam],"",0)</f>
        <v/>
      </c>
      <c r="AT295" t="str">
        <f>IF(Table13[[#This Row],[Match on name + company]]&lt;&gt;"","Bizzy/Hanne",IF(Table13[[#This Row],[match on Email]]&lt;&gt;"","Bizzy/Hanne",""))</f>
        <v/>
      </c>
    </row>
    <row r="296" spans="1:46" ht="42.75" x14ac:dyDescent="0.45">
      <c r="A296">
        <v>59996391</v>
      </c>
      <c r="B296" t="s">
        <v>1871</v>
      </c>
      <c r="C296" t="s">
        <v>2604</v>
      </c>
      <c r="H296" s="4" t="s">
        <v>1427</v>
      </c>
      <c r="I296" t="s">
        <v>1362</v>
      </c>
      <c r="K296" t="s">
        <v>18</v>
      </c>
      <c r="M296" t="s">
        <v>1463</v>
      </c>
      <c r="N296" t="s">
        <v>19</v>
      </c>
      <c r="O296" t="s">
        <v>2605</v>
      </c>
      <c r="Q296" t="s">
        <v>2606</v>
      </c>
      <c r="V296" t="s">
        <v>21</v>
      </c>
      <c r="X296" t="s">
        <v>1431</v>
      </c>
      <c r="Y296" t="s">
        <v>1362</v>
      </c>
      <c r="Z296" t="s">
        <v>1105</v>
      </c>
      <c r="AA296" t="str">
        <f>SUBSTITUTE(SUBSTITUTE(SUBSTITUTE(SUBSTITUTE(SUBSTITUTE(SUBSTITUTE(SUBSTITUTE(SUBSTITUTE(SUBSTITUTE(SUBSTITUTE(SUBSTITUTE(SUBSTITUTE(SUBSTITUTE(LOWER(Table13[[#This Row],[Bedrijven]]),".",""),"-","")," bvba",""),"belgië",""),"belgium","")," nv","")," bv",""),"group",""),"groep","")," ", ""),"é","e"),"è","e"),"à","a")</f>
        <v>sdworx</v>
      </c>
      <c r="AB296" t="s">
        <v>1390</v>
      </c>
      <c r="AC296" t="s">
        <v>2607</v>
      </c>
      <c r="AE296" t="s">
        <v>21</v>
      </c>
      <c r="AF296" s="3">
        <v>45021</v>
      </c>
      <c r="AH296" s="3">
        <v>44952</v>
      </c>
      <c r="AI296" s="3">
        <v>45021</v>
      </c>
      <c r="AJ296">
        <v>0</v>
      </c>
      <c r="AQ296" t="str">
        <f>_xlfn.XLOOKUP(Table13[[#This Row],[Voornaam]]&amp;Table13[[#This Row],[Achternaam]]&amp;Table13[[#This Row],[Basisnaam]],Table15[ContactenLookup],Table15[E-mail],"",0,1)</f>
        <v/>
      </c>
      <c r="AR296" t="str">
        <f>_xlfn.XLOOKUP(Table13[[#This Row],[E-mailadres]],Table15[E-mail],Table15[E-mail],"",0)</f>
        <v/>
      </c>
      <c r="AS296" t="str">
        <f>_xlfn.XLOOKUP(Table13[[#This Row],[Telefoon]],Table15[Telefoonnummer],Table15[Naam],"",0)</f>
        <v/>
      </c>
      <c r="AT296" t="str">
        <f>IF(Table13[[#This Row],[Match on name + company]]&lt;&gt;"","Bizzy/Hanne",IF(Table13[[#This Row],[match on Email]]&lt;&gt;"","Bizzy/Hanne",""))</f>
        <v/>
      </c>
    </row>
    <row r="297" spans="1:46" x14ac:dyDescent="0.45">
      <c r="A297">
        <v>55438786</v>
      </c>
      <c r="B297" t="s">
        <v>2353</v>
      </c>
      <c r="C297" t="s">
        <v>2608</v>
      </c>
      <c r="I297" t="s">
        <v>1362</v>
      </c>
      <c r="K297" t="s">
        <v>18</v>
      </c>
      <c r="N297" t="s">
        <v>19</v>
      </c>
      <c r="O297" t="s">
        <v>2609</v>
      </c>
      <c r="V297" t="s">
        <v>21</v>
      </c>
      <c r="Y297" t="s">
        <v>1362</v>
      </c>
      <c r="Z297" t="s">
        <v>508</v>
      </c>
      <c r="AA297" t="str">
        <f>SUBSTITUTE(SUBSTITUTE(SUBSTITUTE(SUBSTITUTE(SUBSTITUTE(SUBSTITUTE(SUBSTITUTE(SUBSTITUTE(SUBSTITUTE(SUBSTITUTE(SUBSTITUTE(SUBSTITUTE(SUBSTITUTE(LOWER(Table13[[#This Row],[Bedrijven]]),".",""),"-","")," bvba",""),"belgië",""),"belgium","")," nv","")," bv",""),"group",""),"groep","")," ", ""),"é","e"),"è","e"),"à","a")</f>
        <v>fodfinanciën</v>
      </c>
      <c r="AC297" t="s">
        <v>2610</v>
      </c>
      <c r="AE297" t="s">
        <v>1362</v>
      </c>
      <c r="AF297" s="3">
        <v>44711</v>
      </c>
      <c r="AH297" s="3">
        <v>44711</v>
      </c>
      <c r="AI297" s="3">
        <v>44711</v>
      </c>
      <c r="AJ297">
        <v>0</v>
      </c>
      <c r="AQ297" t="str">
        <f>_xlfn.XLOOKUP(Table13[[#This Row],[Voornaam]]&amp;Table13[[#This Row],[Achternaam]]&amp;Table13[[#This Row],[Basisnaam]],Table15[ContactenLookup],Table15[E-mail],"",0,1)</f>
        <v/>
      </c>
      <c r="AR297" t="str">
        <f>_xlfn.XLOOKUP(Table13[[#This Row],[E-mailadres]],Table15[E-mail],Table15[E-mail],"",0)</f>
        <v/>
      </c>
      <c r="AS297" t="str">
        <f>_xlfn.XLOOKUP(Table13[[#This Row],[Telefoon]],Table15[Telefoonnummer],Table15[Naam],"",0)</f>
        <v/>
      </c>
      <c r="AT297" t="str">
        <f>IF(Table13[[#This Row],[Match on name + company]]&lt;&gt;"","Bizzy/Hanne",IF(Table13[[#This Row],[match on Email]]&lt;&gt;"","Bizzy/Hanne",""))</f>
        <v/>
      </c>
    </row>
    <row r="298" spans="1:46" ht="42.75" x14ac:dyDescent="0.45">
      <c r="A298">
        <v>59865874</v>
      </c>
      <c r="B298" t="s">
        <v>2611</v>
      </c>
      <c r="C298" t="s">
        <v>2612</v>
      </c>
      <c r="H298" s="4" t="s">
        <v>1427</v>
      </c>
      <c r="I298" t="s">
        <v>1362</v>
      </c>
      <c r="K298" t="s">
        <v>18</v>
      </c>
      <c r="M298" t="s">
        <v>1463</v>
      </c>
      <c r="N298" t="s">
        <v>19</v>
      </c>
      <c r="O298" t="s">
        <v>2613</v>
      </c>
      <c r="Q298" t="s">
        <v>2614</v>
      </c>
      <c r="V298" t="s">
        <v>21</v>
      </c>
      <c r="X298" t="s">
        <v>1431</v>
      </c>
      <c r="Y298" t="s">
        <v>1362</v>
      </c>
      <c r="Z298" t="s">
        <v>1105</v>
      </c>
      <c r="AA298" t="str">
        <f>SUBSTITUTE(SUBSTITUTE(SUBSTITUTE(SUBSTITUTE(SUBSTITUTE(SUBSTITUTE(SUBSTITUTE(SUBSTITUTE(SUBSTITUTE(SUBSTITUTE(SUBSTITUTE(SUBSTITUTE(SUBSTITUTE(LOWER(Table13[[#This Row],[Bedrijven]]),".",""),"-","")," bvba",""),"belgië",""),"belgium","")," nv","")," bv",""),"group",""),"groep","")," ", ""),"é","e"),"è","e"),"à","a")</f>
        <v>sdworx</v>
      </c>
      <c r="AB298" t="s">
        <v>1390</v>
      </c>
      <c r="AC298" t="s">
        <v>2615</v>
      </c>
      <c r="AE298" t="s">
        <v>21</v>
      </c>
      <c r="AF298" s="3">
        <v>44947</v>
      </c>
      <c r="AH298" s="3">
        <v>44947</v>
      </c>
      <c r="AI298" s="3">
        <v>44947</v>
      </c>
      <c r="AJ298">
        <v>0</v>
      </c>
      <c r="AQ298" t="str">
        <f>_xlfn.XLOOKUP(Table13[[#This Row],[Voornaam]]&amp;Table13[[#This Row],[Achternaam]]&amp;Table13[[#This Row],[Basisnaam]],Table15[ContactenLookup],Table15[E-mail],"",0,1)</f>
        <v/>
      </c>
      <c r="AR298" t="str">
        <f>_xlfn.XLOOKUP(Table13[[#This Row],[E-mailadres]],Table15[E-mail],Table15[E-mail],"",0)</f>
        <v/>
      </c>
      <c r="AS298" t="str">
        <f>_xlfn.XLOOKUP(Table13[[#This Row],[Telefoon]],Table15[Telefoonnummer],Table15[Naam],"",0)</f>
        <v/>
      </c>
      <c r="AT298" t="str">
        <f>IF(Table13[[#This Row],[Match on name + company]]&lt;&gt;"","Bizzy/Hanne",IF(Table13[[#This Row],[match on Email]]&lt;&gt;"","Bizzy/Hanne",""))</f>
        <v/>
      </c>
    </row>
    <row r="299" spans="1:46" ht="42.75" x14ac:dyDescent="0.45">
      <c r="A299">
        <v>56501553</v>
      </c>
      <c r="B299" t="s">
        <v>2616</v>
      </c>
      <c r="C299" t="s">
        <v>2617</v>
      </c>
      <c r="H299" s="4" t="s">
        <v>1537</v>
      </c>
      <c r="I299" t="s">
        <v>1362</v>
      </c>
      <c r="K299" t="s">
        <v>18</v>
      </c>
      <c r="N299" t="s">
        <v>19</v>
      </c>
      <c r="O299" t="s">
        <v>2618</v>
      </c>
      <c r="P299" t="s">
        <v>2619</v>
      </c>
      <c r="V299" t="s">
        <v>21</v>
      </c>
      <c r="Y299" t="s">
        <v>1362</v>
      </c>
      <c r="Z299" t="s">
        <v>1044</v>
      </c>
      <c r="AA299" t="str">
        <f>SUBSTITUTE(SUBSTITUTE(SUBSTITUTE(SUBSTITUTE(SUBSTITUTE(SUBSTITUTE(SUBSTITUTE(SUBSTITUTE(SUBSTITUTE(SUBSTITUTE(SUBSTITUTE(SUBSTITUTE(SUBSTITUTE(LOWER(Table13[[#This Row],[Bedrijven]]),".",""),"-","")," bvba",""),"belgië",""),"belgium","")," nv","")," bv",""),"group",""),"groep","")," ", ""),"é","e"),"è","e"),"à","a")</f>
        <v>poolstok</v>
      </c>
      <c r="AC299" t="s">
        <v>2620</v>
      </c>
      <c r="AE299" t="s">
        <v>1362</v>
      </c>
      <c r="AF299" s="3">
        <v>44775</v>
      </c>
      <c r="AH299" s="3">
        <v>44775</v>
      </c>
      <c r="AI299" s="3">
        <v>44775</v>
      </c>
      <c r="AJ299">
        <v>0</v>
      </c>
      <c r="AQ299" t="str">
        <f>_xlfn.XLOOKUP(Table13[[#This Row],[Voornaam]]&amp;Table13[[#This Row],[Achternaam]]&amp;Table13[[#This Row],[Basisnaam]],Table15[ContactenLookup],Table15[E-mail],"",0,1)</f>
        <v/>
      </c>
      <c r="AR299" t="str">
        <f>_xlfn.XLOOKUP(Table13[[#This Row],[E-mailadres]],Table15[E-mail],Table15[E-mail],"",0)</f>
        <v/>
      </c>
      <c r="AS299" t="str">
        <f>_xlfn.XLOOKUP(Table13[[#This Row],[Telefoon]],Table15[Telefoonnummer],Table15[Naam],"",0)</f>
        <v/>
      </c>
      <c r="AT299" t="str">
        <f>IF(Table13[[#This Row],[Match on name + company]]&lt;&gt;"","Bizzy/Hanne",IF(Table13[[#This Row],[match on Email]]&lt;&gt;"","Bizzy/Hanne",""))</f>
        <v/>
      </c>
    </row>
    <row r="300" spans="1:46" x14ac:dyDescent="0.45">
      <c r="A300">
        <v>68159657</v>
      </c>
      <c r="B300" t="s">
        <v>2621</v>
      </c>
      <c r="C300" t="s">
        <v>2622</v>
      </c>
      <c r="I300" t="s">
        <v>1362</v>
      </c>
      <c r="K300" t="s">
        <v>18</v>
      </c>
      <c r="M300" t="s">
        <v>1463</v>
      </c>
      <c r="N300" t="s">
        <v>19</v>
      </c>
      <c r="O300" t="s">
        <v>2623</v>
      </c>
      <c r="V300" t="s">
        <v>21</v>
      </c>
      <c r="X300" t="s">
        <v>1431</v>
      </c>
      <c r="Y300" t="s">
        <v>1362</v>
      </c>
      <c r="Z300" t="s">
        <v>52</v>
      </c>
      <c r="AA300" t="str">
        <f>SUBSTITUTE(SUBSTITUTE(SUBSTITUTE(SUBSTITUTE(SUBSTITUTE(SUBSTITUTE(SUBSTITUTE(SUBSTITUTE(SUBSTITUTE(SUBSTITUTE(SUBSTITUTE(SUBSTITUTE(SUBSTITUTE(LOWER(Table13[[#This Row],[Bedrijven]]),".",""),"-","")," bvba",""),"belgië",""),"belgium","")," nv","")," bv",""),"group",""),"groep","")," ", ""),"é","e"),"è","e"),"à","a")</f>
        <v>accent</v>
      </c>
      <c r="AB300" t="s">
        <v>1390</v>
      </c>
      <c r="AC300" t="s">
        <v>2624</v>
      </c>
      <c r="AE300" t="s">
        <v>1362</v>
      </c>
      <c r="AF300" s="3">
        <v>45375</v>
      </c>
      <c r="AH300" s="3">
        <v>45375</v>
      </c>
      <c r="AI300" s="3">
        <v>45375</v>
      </c>
      <c r="AJ300">
        <v>0</v>
      </c>
      <c r="AQ300" t="str">
        <f>_xlfn.XLOOKUP(Table13[[#This Row],[Voornaam]]&amp;Table13[[#This Row],[Achternaam]]&amp;Table13[[#This Row],[Basisnaam]],Table15[ContactenLookup],Table15[E-mail],"",0,1)</f>
        <v/>
      </c>
      <c r="AR300" t="str">
        <f>_xlfn.XLOOKUP(Table13[[#This Row],[E-mailadres]],Table15[E-mail],Table15[E-mail],"",0)</f>
        <v/>
      </c>
      <c r="AS300" t="str">
        <f>_xlfn.XLOOKUP(Table13[[#This Row],[Telefoon]],Table15[Telefoonnummer],Table15[Naam],"",0)</f>
        <v/>
      </c>
      <c r="AT300" t="str">
        <f>IF(Table13[[#This Row],[Match on name + company]]&lt;&gt;"","Bizzy/Hanne",IF(Table13[[#This Row],[match on Email]]&lt;&gt;"","Bizzy/Hanne",""))</f>
        <v/>
      </c>
    </row>
    <row r="301" spans="1:46" x14ac:dyDescent="0.45">
      <c r="A301">
        <v>61000634</v>
      </c>
      <c r="B301" t="s">
        <v>2625</v>
      </c>
      <c r="C301" t="s">
        <v>2626</v>
      </c>
      <c r="I301" t="s">
        <v>21</v>
      </c>
      <c r="K301" t="s">
        <v>18</v>
      </c>
      <c r="N301" t="s">
        <v>19</v>
      </c>
      <c r="O301" t="s">
        <v>2627</v>
      </c>
      <c r="P301" t="s">
        <v>2628</v>
      </c>
      <c r="Q301" t="s">
        <v>2629</v>
      </c>
      <c r="V301" t="s">
        <v>21</v>
      </c>
      <c r="Y301" t="s">
        <v>1362</v>
      </c>
      <c r="Z301" t="s">
        <v>659</v>
      </c>
      <c r="AA301" t="str">
        <f>SUBSTITUTE(SUBSTITUTE(SUBSTITUTE(SUBSTITUTE(SUBSTITUTE(SUBSTITUTE(SUBSTITUTE(SUBSTITUTE(SUBSTITUTE(SUBSTITUTE(SUBSTITUTE(SUBSTITUTE(SUBSTITUTE(LOWER(Table13[[#This Row],[Bedrijven]]),".",""),"-","")," bvba",""),"belgië",""),"belgium","")," nv","")," bv",""),"group",""),"groep","")," ", ""),"é","e"),"è","e"),"à","a")</f>
        <v>indaver</v>
      </c>
      <c r="AB301" t="s">
        <v>1390</v>
      </c>
      <c r="AC301" t="s">
        <v>1411</v>
      </c>
      <c r="AE301" t="s">
        <v>1362</v>
      </c>
      <c r="AF301" s="3">
        <v>44995</v>
      </c>
      <c r="AH301" s="3">
        <v>44995</v>
      </c>
      <c r="AI301" s="3">
        <v>44995</v>
      </c>
      <c r="AJ301">
        <v>0</v>
      </c>
      <c r="AQ301" t="str">
        <f>_xlfn.XLOOKUP(Table13[[#This Row],[Voornaam]]&amp;Table13[[#This Row],[Achternaam]]&amp;Table13[[#This Row],[Basisnaam]],Table15[ContactenLookup],Table15[E-mail],"",0,1)</f>
        <v/>
      </c>
      <c r="AR301" t="str">
        <f>_xlfn.XLOOKUP(Table13[[#This Row],[E-mailadres]],Table15[E-mail],Table15[E-mail],"",0)</f>
        <v/>
      </c>
      <c r="AS301" t="str">
        <f>_xlfn.XLOOKUP(Table13[[#This Row],[Telefoon]],Table15[Telefoonnummer],Table15[Naam],"",0)</f>
        <v/>
      </c>
      <c r="AT301" t="str">
        <f>IF(Table13[[#This Row],[Match on name + company]]&lt;&gt;"","Bizzy/Hanne",IF(Table13[[#This Row],[match on Email]]&lt;&gt;"","Bizzy/Hanne",""))</f>
        <v/>
      </c>
    </row>
    <row r="302" spans="1:46" ht="42.75" x14ac:dyDescent="0.45">
      <c r="A302">
        <v>67852831</v>
      </c>
      <c r="B302" t="s">
        <v>2630</v>
      </c>
      <c r="C302" t="s">
        <v>2631</v>
      </c>
      <c r="D302" t="s">
        <v>1021</v>
      </c>
      <c r="E302" t="s">
        <v>1022</v>
      </c>
      <c r="F302" t="s">
        <v>1023</v>
      </c>
      <c r="G302" t="s">
        <v>1024</v>
      </c>
      <c r="H302" s="4" t="s">
        <v>2632</v>
      </c>
      <c r="I302" t="s">
        <v>21</v>
      </c>
      <c r="J302" t="s">
        <v>29</v>
      </c>
      <c r="K302" t="s">
        <v>18</v>
      </c>
      <c r="M302" t="s">
        <v>2633</v>
      </c>
      <c r="N302" t="s">
        <v>19</v>
      </c>
      <c r="O302" t="s">
        <v>1025</v>
      </c>
      <c r="P302" t="s">
        <v>1027</v>
      </c>
      <c r="Q302" t="s">
        <v>1027</v>
      </c>
      <c r="V302" t="s">
        <v>21</v>
      </c>
      <c r="X302" t="s">
        <v>1431</v>
      </c>
      <c r="Y302" t="s">
        <v>1362</v>
      </c>
      <c r="Z302" t="s">
        <v>1020</v>
      </c>
      <c r="AA302" t="str">
        <f>SUBSTITUTE(SUBSTITUTE(SUBSTITUTE(SUBSTITUTE(SUBSTITUTE(SUBSTITUTE(SUBSTITUTE(SUBSTITUTE(SUBSTITUTE(SUBSTITUTE(SUBSTITUTE(SUBSTITUTE(SUBSTITUTE(LOWER(Table13[[#This Row],[Bedrijven]]),".",""),"-","")," bvba",""),"belgië",""),"belgium","")," nv","")," bv",""),"group",""),"groep","")," ", ""),"é","e"),"è","e"),"à","a")</f>
        <v>onstehuisbrabantvzw</v>
      </c>
      <c r="AC302" t="s">
        <v>1895</v>
      </c>
      <c r="AE302" t="s">
        <v>21</v>
      </c>
      <c r="AF302" s="3">
        <v>45357</v>
      </c>
      <c r="AH302" s="3">
        <v>45357</v>
      </c>
      <c r="AI302" s="3">
        <v>45357</v>
      </c>
      <c r="AJ302">
        <v>0</v>
      </c>
      <c r="AQ302" t="str">
        <f>_xlfn.XLOOKUP(Table13[[#This Row],[Voornaam]]&amp;Table13[[#This Row],[Achternaam]]&amp;Table13[[#This Row],[Basisnaam]],Table15[ContactenLookup],Table15[E-mail],"",0,1)</f>
        <v/>
      </c>
      <c r="AR302" t="str">
        <f>_xlfn.XLOOKUP(Table13[[#This Row],[E-mailadres]],Table15[E-mail],Table15[E-mail],"",0)</f>
        <v/>
      </c>
      <c r="AS302" t="str">
        <f>_xlfn.XLOOKUP(Table13[[#This Row],[Telefoon]],Table15[Telefoonnummer],Table15[Naam],"",0)</f>
        <v/>
      </c>
      <c r="AT302" t="str">
        <f>IF(Table13[[#This Row],[Match on name + company]]&lt;&gt;"","Bizzy/Hanne",IF(Table13[[#This Row],[match on Email]]&lt;&gt;"","Bizzy/Hanne",""))</f>
        <v/>
      </c>
    </row>
    <row r="303" spans="1:46" x14ac:dyDescent="0.45">
      <c r="A303">
        <v>56501547</v>
      </c>
      <c r="B303" t="s">
        <v>2634</v>
      </c>
      <c r="C303" t="s">
        <v>2635</v>
      </c>
      <c r="I303" t="s">
        <v>1362</v>
      </c>
      <c r="K303" t="s">
        <v>18</v>
      </c>
      <c r="N303" t="s">
        <v>19</v>
      </c>
      <c r="O303" t="s">
        <v>2636</v>
      </c>
      <c r="P303" t="s">
        <v>2637</v>
      </c>
      <c r="V303" t="s">
        <v>21</v>
      </c>
      <c r="Y303" t="s">
        <v>1362</v>
      </c>
      <c r="Z303" t="s">
        <v>1043</v>
      </c>
      <c r="AA303" t="str">
        <f>SUBSTITUTE(SUBSTITUTE(SUBSTITUTE(SUBSTITUTE(SUBSTITUTE(SUBSTITUTE(SUBSTITUTE(SUBSTITUTE(SUBSTITUTE(SUBSTITUTE(SUBSTITUTE(SUBSTITUTE(SUBSTITUTE(LOWER(Table13[[#This Row],[Bedrijven]]),".",""),"-","")," bvba",""),"belgië",""),"belgium","")," nv","")," bv",""),"group",""),"groep","")," ", ""),"é","e"),"è","e"),"à","a")</f>
        <v>polletmedical</v>
      </c>
      <c r="AC303" t="s">
        <v>2638</v>
      </c>
      <c r="AE303" t="s">
        <v>1362</v>
      </c>
      <c r="AF303" s="3">
        <v>44775</v>
      </c>
      <c r="AH303" s="3">
        <v>44775</v>
      </c>
      <c r="AI303" s="3">
        <v>44775</v>
      </c>
      <c r="AJ303">
        <v>0</v>
      </c>
      <c r="AQ303" t="str">
        <f>_xlfn.XLOOKUP(Table13[[#This Row],[Voornaam]]&amp;Table13[[#This Row],[Achternaam]]&amp;Table13[[#This Row],[Basisnaam]],Table15[ContactenLookup],Table15[E-mail],"",0,1)</f>
        <v/>
      </c>
      <c r="AR303" t="str">
        <f>_xlfn.XLOOKUP(Table13[[#This Row],[E-mailadres]],Table15[E-mail],Table15[E-mail],"",0)</f>
        <v/>
      </c>
      <c r="AS303" t="str">
        <f>_xlfn.XLOOKUP(Table13[[#This Row],[Telefoon]],Table15[Telefoonnummer],Table15[Naam],"",0)</f>
        <v/>
      </c>
      <c r="AT303" t="str">
        <f>IF(Table13[[#This Row],[Match on name + company]]&lt;&gt;"","Bizzy/Hanne",IF(Table13[[#This Row],[match on Email]]&lt;&gt;"","Bizzy/Hanne",""))</f>
        <v/>
      </c>
    </row>
    <row r="304" spans="1:46" ht="42.75" x14ac:dyDescent="0.45">
      <c r="A304">
        <v>60347721</v>
      </c>
      <c r="B304" t="s">
        <v>1491</v>
      </c>
      <c r="C304" t="s">
        <v>2639</v>
      </c>
      <c r="H304" s="4" t="s">
        <v>2358</v>
      </c>
      <c r="I304" t="s">
        <v>21</v>
      </c>
      <c r="K304" t="s">
        <v>18</v>
      </c>
      <c r="M304" t="s">
        <v>1463</v>
      </c>
      <c r="N304" t="s">
        <v>19</v>
      </c>
      <c r="O304" t="s">
        <v>2640</v>
      </c>
      <c r="V304" t="s">
        <v>21</v>
      </c>
      <c r="X304" t="s">
        <v>1431</v>
      </c>
      <c r="Y304" t="s">
        <v>1362</v>
      </c>
      <c r="Z304" t="s">
        <v>887</v>
      </c>
      <c r="AA304" t="str">
        <f>SUBSTITUTE(SUBSTITUTE(SUBSTITUTE(SUBSTITUTE(SUBSTITUTE(SUBSTITUTE(SUBSTITUTE(SUBSTITUTE(SUBSTITUTE(SUBSTITUTE(SUBSTITUTE(SUBSTITUTE(SUBSTITUTE(LOWER(Table13[[#This Row],[Bedrijven]]),".",""),"-","")," bvba",""),"belgië",""),"belgium","")," nv","")," bv",""),"group",""),"groep","")," ", ""),"é","e"),"è","e"),"à","a")</f>
        <v>nvhouseofhr</v>
      </c>
      <c r="AE304" t="s">
        <v>1362</v>
      </c>
      <c r="AF304" s="3">
        <v>44969</v>
      </c>
      <c r="AH304" s="3">
        <v>44969</v>
      </c>
      <c r="AI304" s="3">
        <v>44969</v>
      </c>
      <c r="AJ304">
        <v>0</v>
      </c>
      <c r="AQ304" t="str">
        <f>_xlfn.XLOOKUP(Table13[[#This Row],[Voornaam]]&amp;Table13[[#This Row],[Achternaam]]&amp;Table13[[#This Row],[Basisnaam]],Table15[ContactenLookup],Table15[E-mail],"",0,1)</f>
        <v/>
      </c>
      <c r="AR304" t="str">
        <f>_xlfn.XLOOKUP(Table13[[#This Row],[E-mailadres]],Table15[E-mail],Table15[E-mail],"",0)</f>
        <v/>
      </c>
      <c r="AS304" t="str">
        <f>_xlfn.XLOOKUP(Table13[[#This Row],[Telefoon]],Table15[Telefoonnummer],Table15[Naam],"",0)</f>
        <v/>
      </c>
      <c r="AT304" t="str">
        <f>IF(Table13[[#This Row],[Match on name + company]]&lt;&gt;"","Bizzy/Hanne",IF(Table13[[#This Row],[match on Email]]&lt;&gt;"","Bizzy/Hanne",""))</f>
        <v/>
      </c>
    </row>
    <row r="305" spans="1:46" x14ac:dyDescent="0.45">
      <c r="A305">
        <v>55438756</v>
      </c>
      <c r="B305" t="s">
        <v>2127</v>
      </c>
      <c r="C305" t="s">
        <v>2641</v>
      </c>
      <c r="I305" t="s">
        <v>1362</v>
      </c>
      <c r="K305" t="s">
        <v>18</v>
      </c>
      <c r="N305" t="s">
        <v>19</v>
      </c>
      <c r="O305" t="s">
        <v>2642</v>
      </c>
      <c r="P305" t="s">
        <v>2643</v>
      </c>
      <c r="V305" t="s">
        <v>21</v>
      </c>
      <c r="Y305" t="s">
        <v>1362</v>
      </c>
      <c r="Z305" t="s">
        <v>468</v>
      </c>
      <c r="AA305" t="str">
        <f>SUBSTITUTE(SUBSTITUTE(SUBSTITUTE(SUBSTITUTE(SUBSTITUTE(SUBSTITUTE(SUBSTITUTE(SUBSTITUTE(SUBSTITUTE(SUBSTITUTE(SUBSTITUTE(SUBSTITUTE(SUBSTITUTE(LOWER(Table13[[#This Row],[Bedrijven]]),".",""),"-","")," bvba",""),"belgië",""),"belgium","")," nv","")," bv",""),"group",""),"groep","")," ", ""),"é","e"),"è","e"),"à","a")</f>
        <v>essersh</v>
      </c>
      <c r="AC305" t="s">
        <v>2561</v>
      </c>
      <c r="AE305" t="s">
        <v>1362</v>
      </c>
      <c r="AF305" s="3">
        <v>44711</v>
      </c>
      <c r="AH305" s="3">
        <v>44711</v>
      </c>
      <c r="AI305" s="3">
        <v>44775</v>
      </c>
      <c r="AJ305">
        <v>0</v>
      </c>
      <c r="AQ305" t="str">
        <f>_xlfn.XLOOKUP(Table13[[#This Row],[Voornaam]]&amp;Table13[[#This Row],[Achternaam]]&amp;Table13[[#This Row],[Basisnaam]],Table15[ContactenLookup],Table15[E-mail],"",0,1)</f>
        <v/>
      </c>
      <c r="AR305" t="str">
        <f>_xlfn.XLOOKUP(Table13[[#This Row],[E-mailadres]],Table15[E-mail],Table15[E-mail],"",0)</f>
        <v/>
      </c>
      <c r="AS305" t="str">
        <f>_xlfn.XLOOKUP(Table13[[#This Row],[Telefoon]],Table15[Telefoonnummer],Table15[Naam],"",0)</f>
        <v>HENRI ESSERS EN ZONEN INTERNATIONAAL TRANSPORT</v>
      </c>
      <c r="AT305" t="str">
        <f>IF(Table13[[#This Row],[Match on name + company]]&lt;&gt;"","Bizzy/Hanne",IF(Table13[[#This Row],[match on Email]]&lt;&gt;"","Bizzy/Hanne",""))</f>
        <v/>
      </c>
    </row>
    <row r="306" spans="1:46" x14ac:dyDescent="0.45">
      <c r="A306">
        <v>55438702</v>
      </c>
      <c r="B306" t="s">
        <v>2644</v>
      </c>
      <c r="C306" t="s">
        <v>2645</v>
      </c>
      <c r="I306" t="s">
        <v>1362</v>
      </c>
      <c r="K306" t="s">
        <v>18</v>
      </c>
      <c r="N306" t="s">
        <v>19</v>
      </c>
      <c r="O306" t="s">
        <v>2646</v>
      </c>
      <c r="P306" t="s">
        <v>2647</v>
      </c>
      <c r="V306" t="s">
        <v>21</v>
      </c>
      <c r="Y306" t="s">
        <v>1362</v>
      </c>
      <c r="Z306" t="s">
        <v>438</v>
      </c>
      <c r="AA306" t="str">
        <f>SUBSTITUTE(SUBSTITUTE(SUBSTITUTE(SUBSTITUTE(SUBSTITUTE(SUBSTITUTE(SUBSTITUTE(SUBSTITUTE(SUBSTITUTE(SUBSTITUTE(SUBSTITUTE(SUBSTITUTE(SUBSTITUTE(LOWER(Table13[[#This Row],[Bedrijven]]),".",""),"-","")," bvba",""),"belgië",""),"belgium","")," nv","")," bv",""),"group",""),"groep","")," ", ""),"é","e"),"è","e"),"à","a")</f>
        <v>educam</v>
      </c>
      <c r="AC306" t="s">
        <v>2648</v>
      </c>
      <c r="AE306" t="s">
        <v>1362</v>
      </c>
      <c r="AF306" s="3">
        <v>44711</v>
      </c>
      <c r="AH306" s="3">
        <v>44711</v>
      </c>
      <c r="AI306" s="3">
        <v>44775</v>
      </c>
      <c r="AJ306">
        <v>0</v>
      </c>
      <c r="AQ306" t="str">
        <f>_xlfn.XLOOKUP(Table13[[#This Row],[Voornaam]]&amp;Table13[[#This Row],[Achternaam]]&amp;Table13[[#This Row],[Basisnaam]],Table15[ContactenLookup],Table15[E-mail],"",0,1)</f>
        <v/>
      </c>
      <c r="AR306" t="str">
        <f>_xlfn.XLOOKUP(Table13[[#This Row],[E-mailadres]],Table15[E-mail],Table15[E-mail],"",0)</f>
        <v/>
      </c>
      <c r="AS306" t="str">
        <f>_xlfn.XLOOKUP(Table13[[#This Row],[Telefoon]],Table15[Telefoonnummer],Table15[Naam],"",0)</f>
        <v/>
      </c>
      <c r="AT306" t="str">
        <f>IF(Table13[[#This Row],[Match on name + company]]&lt;&gt;"","Bizzy/Hanne",IF(Table13[[#This Row],[match on Email]]&lt;&gt;"","Bizzy/Hanne",""))</f>
        <v/>
      </c>
    </row>
    <row r="307" spans="1:46" ht="42.75" x14ac:dyDescent="0.45">
      <c r="A307">
        <v>55438914</v>
      </c>
      <c r="B307" t="s">
        <v>2649</v>
      </c>
      <c r="C307" t="s">
        <v>2650</v>
      </c>
      <c r="H307" s="4" t="s">
        <v>1508</v>
      </c>
      <c r="I307" t="s">
        <v>1362</v>
      </c>
      <c r="K307" t="s">
        <v>18</v>
      </c>
      <c r="N307" t="s">
        <v>19</v>
      </c>
      <c r="O307" t="s">
        <v>2651</v>
      </c>
      <c r="V307" t="s">
        <v>21</v>
      </c>
      <c r="Y307" t="s">
        <v>1362</v>
      </c>
      <c r="Z307" t="s">
        <v>630</v>
      </c>
      <c r="AA307" t="str">
        <f>SUBSTITUTE(SUBSTITUTE(SUBSTITUTE(SUBSTITUTE(SUBSTITUTE(SUBSTITUTE(SUBSTITUTE(SUBSTITUTE(SUBSTITUTE(SUBSTITUTE(SUBSTITUTE(SUBSTITUTE(SUBSTITUTE(LOWER(Table13[[#This Row],[Bedrijven]]),".",""),"-","")," bvba",""),"belgië",""),"belgium","")," nv","")," bv",""),"group",""),"groep","")," ", ""),"é","e"),"è","e"),"à","a")</f>
        <v>hrrail</v>
      </c>
      <c r="AC307" t="s">
        <v>1380</v>
      </c>
      <c r="AE307" t="s">
        <v>1362</v>
      </c>
      <c r="AF307" s="3">
        <v>44711</v>
      </c>
      <c r="AH307" s="3">
        <v>44711</v>
      </c>
      <c r="AI307" s="3">
        <v>44711</v>
      </c>
      <c r="AJ307">
        <v>0</v>
      </c>
      <c r="AQ307" t="str">
        <f>_xlfn.XLOOKUP(Table13[[#This Row],[Voornaam]]&amp;Table13[[#This Row],[Achternaam]]&amp;Table13[[#This Row],[Basisnaam]],Table15[ContactenLookup],Table15[E-mail],"",0,1)</f>
        <v/>
      </c>
      <c r="AR307" t="str">
        <f>_xlfn.XLOOKUP(Table13[[#This Row],[E-mailadres]],Table15[E-mail],Table15[E-mail],"",0)</f>
        <v/>
      </c>
      <c r="AS307" t="str">
        <f>_xlfn.XLOOKUP(Table13[[#This Row],[Telefoon]],Table15[Telefoonnummer],Table15[Naam],"",0)</f>
        <v/>
      </c>
      <c r="AT307" t="str">
        <f>IF(Table13[[#This Row],[Match on name + company]]&lt;&gt;"","Bizzy/Hanne",IF(Table13[[#This Row],[match on Email]]&lt;&gt;"","Bizzy/Hanne",""))</f>
        <v/>
      </c>
    </row>
    <row r="308" spans="1:46" x14ac:dyDescent="0.45">
      <c r="A308">
        <v>56501567</v>
      </c>
      <c r="B308" t="s">
        <v>2047</v>
      </c>
      <c r="C308" t="s">
        <v>2652</v>
      </c>
      <c r="I308" t="s">
        <v>1362</v>
      </c>
      <c r="K308" t="s">
        <v>18</v>
      </c>
      <c r="N308" t="s">
        <v>19</v>
      </c>
      <c r="O308" t="s">
        <v>2653</v>
      </c>
      <c r="P308" t="s">
        <v>2654</v>
      </c>
      <c r="V308" t="s">
        <v>21</v>
      </c>
      <c r="Y308" t="s">
        <v>1362</v>
      </c>
      <c r="Z308" t="s">
        <v>1075</v>
      </c>
      <c r="AA308" t="str">
        <f>SUBSTITUTE(SUBSTITUTE(SUBSTITUTE(SUBSTITUTE(SUBSTITUTE(SUBSTITUTE(SUBSTITUTE(SUBSTITUTE(SUBSTITUTE(SUBSTITUTE(SUBSTITUTE(SUBSTITUTE(SUBSTITUTE(LOWER(Table13[[#This Row],[Bedrijven]]),".",""),"-","")," bvba",""),"belgië",""),"belgium","")," nv","")," bv",""),"group",""),"groep","")," ", ""),"é","e"),"è","e"),"à","a")</f>
        <v>randstad</v>
      </c>
      <c r="AC308" t="s">
        <v>2655</v>
      </c>
      <c r="AE308" t="s">
        <v>1362</v>
      </c>
      <c r="AF308" s="3">
        <v>44775</v>
      </c>
      <c r="AH308" s="3">
        <v>44775</v>
      </c>
      <c r="AI308" s="3">
        <v>44775</v>
      </c>
      <c r="AJ308">
        <v>0</v>
      </c>
      <c r="AQ308" t="str">
        <f>_xlfn.XLOOKUP(Table13[[#This Row],[Voornaam]]&amp;Table13[[#This Row],[Achternaam]]&amp;Table13[[#This Row],[Basisnaam]],Table15[ContactenLookup],Table15[E-mail],"",0,1)</f>
        <v/>
      </c>
      <c r="AR308" t="str">
        <f>_xlfn.XLOOKUP(Table13[[#This Row],[E-mailadres]],Table15[E-mail],Table15[E-mail],"",0)</f>
        <v/>
      </c>
      <c r="AS308" t="str">
        <f>_xlfn.XLOOKUP(Table13[[#This Row],[Telefoon]],Table15[Telefoonnummer],Table15[Naam],"",0)</f>
        <v/>
      </c>
      <c r="AT308" t="str">
        <f>IF(Table13[[#This Row],[Match on name + company]]&lt;&gt;"","Bizzy/Hanne",IF(Table13[[#This Row],[match on Email]]&lt;&gt;"","Bizzy/Hanne",""))</f>
        <v/>
      </c>
    </row>
    <row r="309" spans="1:46" ht="42.75" x14ac:dyDescent="0.45">
      <c r="A309">
        <v>55438761</v>
      </c>
      <c r="B309" t="s">
        <v>2656</v>
      </c>
      <c r="C309" t="s">
        <v>2657</v>
      </c>
      <c r="H309" s="4" t="s">
        <v>2658</v>
      </c>
      <c r="I309" t="s">
        <v>1362</v>
      </c>
      <c r="K309" t="s">
        <v>18</v>
      </c>
      <c r="N309" t="s">
        <v>19</v>
      </c>
      <c r="O309" t="s">
        <v>456</v>
      </c>
      <c r="P309" t="s">
        <v>2659</v>
      </c>
      <c r="V309" t="s">
        <v>21</v>
      </c>
      <c r="X309" t="s">
        <v>1431</v>
      </c>
      <c r="Y309" t="s">
        <v>1362</v>
      </c>
      <c r="Z309" t="s">
        <v>452</v>
      </c>
      <c r="AA309" t="str">
        <f>SUBSTITUTE(SUBSTITUTE(SUBSTITUTE(SUBSTITUTE(SUBSTITUTE(SUBSTITUTE(SUBSTITUTE(SUBSTITUTE(SUBSTITUTE(SUBSTITUTE(SUBSTITUTE(SUBSTITUTE(SUBSTITUTE(LOWER(Table13[[#This Row],[Bedrijven]]),".",""),"-","")," bvba",""),"belgië",""),"belgium","")," nv","")," bv",""),"group",""),"groep","")," ", ""),"é","e"),"è","e"),"à","a")</f>
        <v>engels</v>
      </c>
      <c r="AC309" t="s">
        <v>1480</v>
      </c>
      <c r="AE309" t="s">
        <v>21</v>
      </c>
      <c r="AF309" s="3">
        <v>44915</v>
      </c>
      <c r="AH309" s="3">
        <v>44711</v>
      </c>
      <c r="AI309" s="3">
        <v>44903</v>
      </c>
      <c r="AJ309">
        <v>0</v>
      </c>
      <c r="AQ309" t="str">
        <f>_xlfn.XLOOKUP(Table13[[#This Row],[Voornaam]]&amp;Table13[[#This Row],[Achternaam]]&amp;Table13[[#This Row],[Basisnaam]],Table15[ContactenLookup],Table15[E-mail],"",0,1)</f>
        <v/>
      </c>
      <c r="AR309" t="str">
        <f>_xlfn.XLOOKUP(Table13[[#This Row],[E-mailadres]],Table15[E-mail],Table15[E-mail],"",0)</f>
        <v/>
      </c>
      <c r="AS309" t="str">
        <f>_xlfn.XLOOKUP(Table13[[#This Row],[Telefoon]],Table15[Telefoonnummer],Table15[Naam],"",0)</f>
        <v/>
      </c>
      <c r="AT309" t="str">
        <f>IF(Table13[[#This Row],[Match on name + company]]&lt;&gt;"","Bizzy/Hanne",IF(Table13[[#This Row],[match on Email]]&lt;&gt;"","Bizzy/Hanne",""))</f>
        <v/>
      </c>
    </row>
    <row r="310" spans="1:46" x14ac:dyDescent="0.45">
      <c r="A310">
        <v>60771632</v>
      </c>
      <c r="B310" t="s">
        <v>2660</v>
      </c>
      <c r="C310" t="s">
        <v>2661</v>
      </c>
      <c r="I310" t="s">
        <v>21</v>
      </c>
      <c r="K310" t="s">
        <v>18</v>
      </c>
      <c r="M310" t="s">
        <v>1428</v>
      </c>
      <c r="N310" t="s">
        <v>19</v>
      </c>
      <c r="O310" t="s">
        <v>2662</v>
      </c>
      <c r="S310" t="s">
        <v>1867</v>
      </c>
      <c r="V310" t="s">
        <v>21</v>
      </c>
      <c r="X310" t="s">
        <v>1431</v>
      </c>
      <c r="Y310" t="s">
        <v>1362</v>
      </c>
      <c r="AA310" t="str">
        <f>SUBSTITUTE(SUBSTITUTE(SUBSTITUTE(SUBSTITUTE(SUBSTITUTE(SUBSTITUTE(SUBSTITUTE(SUBSTITUTE(SUBSTITUTE(SUBSTITUTE(SUBSTITUTE(SUBSTITUTE(SUBSTITUTE(LOWER(Table13[[#This Row],[Bedrijven]]),".",""),"-","")," bvba",""),"belgië",""),"belgium","")," nv","")," bv",""),"group",""),"groep","")," ", ""),"é","e"),"è","e"),"à","a")</f>
        <v/>
      </c>
      <c r="AF310" s="3">
        <v>45551</v>
      </c>
      <c r="AH310" s="3">
        <v>44986</v>
      </c>
      <c r="AI310" s="3">
        <v>44986</v>
      </c>
      <c r="AJ310">
        <v>0</v>
      </c>
      <c r="AQ310" t="str">
        <f>_xlfn.XLOOKUP(Table13[[#This Row],[Voornaam]]&amp;Table13[[#This Row],[Achternaam]]&amp;Table13[[#This Row],[Basisnaam]],Table15[ContactenLookup],Table15[E-mail],"",0,1)</f>
        <v/>
      </c>
      <c r="AR310" t="str">
        <f>_xlfn.XLOOKUP(Table13[[#This Row],[E-mailadres]],Table15[E-mail],Table15[E-mail],"",0)</f>
        <v/>
      </c>
      <c r="AS310" t="str">
        <f>_xlfn.XLOOKUP(Table13[[#This Row],[Telefoon]],Table15[Telefoonnummer],Table15[Naam],"",0)</f>
        <v/>
      </c>
      <c r="AT310" t="str">
        <f>IF(Table13[[#This Row],[Match on name + company]]&lt;&gt;"","Bizzy/Hanne",IF(Table13[[#This Row],[match on Email]]&lt;&gt;"","Bizzy/Hanne",""))</f>
        <v/>
      </c>
    </row>
    <row r="311" spans="1:46" ht="42.75" x14ac:dyDescent="0.45">
      <c r="A311">
        <v>60315357</v>
      </c>
      <c r="B311" t="s">
        <v>2663</v>
      </c>
      <c r="C311" t="s">
        <v>2664</v>
      </c>
      <c r="H311" s="4" t="s">
        <v>2665</v>
      </c>
      <c r="I311" t="s">
        <v>1362</v>
      </c>
      <c r="K311" t="s">
        <v>18</v>
      </c>
      <c r="M311" t="s">
        <v>1463</v>
      </c>
      <c r="N311" t="s">
        <v>19</v>
      </c>
      <c r="O311" t="s">
        <v>2666</v>
      </c>
      <c r="Q311" t="s">
        <v>2667</v>
      </c>
      <c r="V311" t="s">
        <v>21</v>
      </c>
      <c r="X311" t="s">
        <v>1431</v>
      </c>
      <c r="Y311" t="s">
        <v>1362</v>
      </c>
      <c r="Z311" t="s">
        <v>310</v>
      </c>
      <c r="AA311" t="str">
        <f>SUBSTITUTE(SUBSTITUTE(SUBSTITUTE(SUBSTITUTE(SUBSTITUTE(SUBSTITUTE(SUBSTITUTE(SUBSTITUTE(SUBSTITUTE(SUBSTITUTE(SUBSTITUTE(SUBSTITUTE(SUBSTITUTE(LOWER(Table13[[#This Row],[Bedrijven]]),".",""),"-","")," bvba",""),"belgië",""),"belgium","")," nv","")," bv",""),"group",""),"groep","")," ", ""),"é","e"),"è","e"),"à","a")</f>
        <v>bvbaattendoprofessional</v>
      </c>
      <c r="AC311" t="s">
        <v>2038</v>
      </c>
      <c r="AE311" t="s">
        <v>21</v>
      </c>
      <c r="AF311" s="3">
        <v>44967</v>
      </c>
      <c r="AH311" s="3">
        <v>44967</v>
      </c>
      <c r="AI311" s="3">
        <v>44967</v>
      </c>
      <c r="AJ311">
        <v>0</v>
      </c>
      <c r="AQ311" t="str">
        <f>_xlfn.XLOOKUP(Table13[[#This Row],[Voornaam]]&amp;Table13[[#This Row],[Achternaam]]&amp;Table13[[#This Row],[Basisnaam]],Table15[ContactenLookup],Table15[E-mail],"",0,1)</f>
        <v/>
      </c>
      <c r="AR311" t="str">
        <f>_xlfn.XLOOKUP(Table13[[#This Row],[E-mailadres]],Table15[E-mail],Table15[E-mail],"",0)</f>
        <v/>
      </c>
      <c r="AS311" t="str">
        <f>_xlfn.XLOOKUP(Table13[[#This Row],[Telefoon]],Table15[Telefoonnummer],Table15[Naam],"",0)</f>
        <v/>
      </c>
      <c r="AT311" t="str">
        <f>IF(Table13[[#This Row],[Match on name + company]]&lt;&gt;"","Bizzy/Hanne",IF(Table13[[#This Row],[match on Email]]&lt;&gt;"","Bizzy/Hanne",""))</f>
        <v/>
      </c>
    </row>
    <row r="312" spans="1:46" x14ac:dyDescent="0.45">
      <c r="A312">
        <v>56501514</v>
      </c>
      <c r="B312" t="s">
        <v>1742</v>
      </c>
      <c r="C312" t="s">
        <v>2668</v>
      </c>
      <c r="I312" t="s">
        <v>1362</v>
      </c>
      <c r="K312" t="s">
        <v>18</v>
      </c>
      <c r="N312" t="s">
        <v>19</v>
      </c>
      <c r="O312" t="s">
        <v>2669</v>
      </c>
      <c r="P312" t="s">
        <v>2670</v>
      </c>
      <c r="V312" t="s">
        <v>21</v>
      </c>
      <c r="Y312" t="s">
        <v>1362</v>
      </c>
      <c r="Z312" t="s">
        <v>707</v>
      </c>
      <c r="AA312" t="str">
        <f>SUBSTITUTE(SUBSTITUTE(SUBSTITUTE(SUBSTITUTE(SUBSTITUTE(SUBSTITUTE(SUBSTITUTE(SUBSTITUTE(SUBSTITUTE(SUBSTITUTE(SUBSTITUTE(SUBSTITUTE(SUBSTITUTE(LOWER(Table13[[#This Row],[Bedrijven]]),".",""),"-","")," bvba",""),"belgië",""),"belgium","")," nv","")," bv",""),"group",""),"groep","")," ", ""),"é","e"),"è","e"),"à","a")</f>
        <v>lalorraine</v>
      </c>
      <c r="AC312" t="s">
        <v>1480</v>
      </c>
      <c r="AE312" t="s">
        <v>1362</v>
      </c>
      <c r="AF312" s="3">
        <v>44775</v>
      </c>
      <c r="AH312" s="3">
        <v>44775</v>
      </c>
      <c r="AI312" s="3">
        <v>44775</v>
      </c>
      <c r="AJ312">
        <v>0</v>
      </c>
      <c r="AQ312" t="str">
        <f>_xlfn.XLOOKUP(Table13[[#This Row],[Voornaam]]&amp;Table13[[#This Row],[Achternaam]]&amp;Table13[[#This Row],[Basisnaam]],Table15[ContactenLookup],Table15[E-mail],"",0,1)</f>
        <v/>
      </c>
      <c r="AR312" t="str">
        <f>_xlfn.XLOOKUP(Table13[[#This Row],[E-mailadres]],Table15[E-mail],Table15[E-mail],"",0)</f>
        <v>p.ghijselinck@llbg.com</v>
      </c>
      <c r="AS312" t="str">
        <f>_xlfn.XLOOKUP(Table13[[#This Row],[Telefoon]],Table15[Telefoonnummer],Table15[Naam],"",0)</f>
        <v/>
      </c>
      <c r="AT312" t="str">
        <f>IF(Table13[[#This Row],[Match on name + company]]&lt;&gt;"","Bizzy/Hanne",IF(Table13[[#This Row],[match on Email]]&lt;&gt;"","Bizzy/Hanne",""))</f>
        <v>Bizzy/Hanne</v>
      </c>
    </row>
    <row r="313" spans="1:46" x14ac:dyDescent="0.45">
      <c r="A313">
        <v>55438896</v>
      </c>
      <c r="B313" t="s">
        <v>1667</v>
      </c>
      <c r="C313" t="s">
        <v>2671</v>
      </c>
      <c r="I313" t="s">
        <v>1362</v>
      </c>
      <c r="K313" t="s">
        <v>18</v>
      </c>
      <c r="N313" t="s">
        <v>19</v>
      </c>
      <c r="O313" t="s">
        <v>2672</v>
      </c>
      <c r="P313" t="s">
        <v>2673</v>
      </c>
      <c r="V313" t="s">
        <v>21</v>
      </c>
      <c r="Y313" t="s">
        <v>1362</v>
      </c>
      <c r="Z313" t="s">
        <v>622</v>
      </c>
      <c r="AA313" t="str">
        <f>SUBSTITUTE(SUBSTITUTE(SUBSTITUTE(SUBSTITUTE(SUBSTITUTE(SUBSTITUTE(SUBSTITUTE(SUBSTITUTE(SUBSTITUTE(SUBSTITUTE(SUBSTITUTE(SUBSTITUTE(SUBSTITUTE(LOWER(Table13[[#This Row],[Bedrijven]]),".",""),"-","")," bvba",""),"belgië",""),"belgium","")," nv","")," bv",""),"group",""),"groep","")," ", ""),"é","e"),"è","e"),"à","a")</f>
        <v>heraeuselectronite</v>
      </c>
      <c r="AC313" t="s">
        <v>1471</v>
      </c>
      <c r="AE313" t="s">
        <v>1362</v>
      </c>
      <c r="AF313" s="3">
        <v>44711</v>
      </c>
      <c r="AH313" s="3">
        <v>44711</v>
      </c>
      <c r="AI313" s="3">
        <v>44775</v>
      </c>
      <c r="AJ313">
        <v>0</v>
      </c>
      <c r="AQ313" t="str">
        <f>_xlfn.XLOOKUP(Table13[[#This Row],[Voornaam]]&amp;Table13[[#This Row],[Achternaam]]&amp;Table13[[#This Row],[Basisnaam]],Table15[ContactenLookup],Table15[E-mail],"",0,1)</f>
        <v/>
      </c>
      <c r="AR313" t="str">
        <f>_xlfn.XLOOKUP(Table13[[#This Row],[E-mailadres]],Table15[E-mail],Table15[E-mail],"",0)</f>
        <v/>
      </c>
      <c r="AS313" t="str">
        <f>_xlfn.XLOOKUP(Table13[[#This Row],[Telefoon]],Table15[Telefoonnummer],Table15[Naam],"",0)</f>
        <v/>
      </c>
      <c r="AT313" t="str">
        <f>IF(Table13[[#This Row],[Match on name + company]]&lt;&gt;"","Bizzy/Hanne",IF(Table13[[#This Row],[match on Email]]&lt;&gt;"","Bizzy/Hanne",""))</f>
        <v/>
      </c>
    </row>
    <row r="314" spans="1:46" x14ac:dyDescent="0.45">
      <c r="A314">
        <v>55438844</v>
      </c>
      <c r="B314" t="s">
        <v>2674</v>
      </c>
      <c r="C314" t="s">
        <v>2675</v>
      </c>
      <c r="I314" t="s">
        <v>1362</v>
      </c>
      <c r="K314" t="s">
        <v>18</v>
      </c>
      <c r="N314" t="s">
        <v>19</v>
      </c>
      <c r="O314" t="s">
        <v>2676</v>
      </c>
      <c r="P314" t="s">
        <v>2677</v>
      </c>
      <c r="V314" t="s">
        <v>21</v>
      </c>
      <c r="Y314" t="s">
        <v>1362</v>
      </c>
      <c r="Z314" t="s">
        <v>1370</v>
      </c>
      <c r="AA314" t="str">
        <f>SUBSTITUTE(SUBSTITUTE(SUBSTITUTE(SUBSTITUTE(SUBSTITUTE(SUBSTITUTE(SUBSTITUTE(SUBSTITUTE(SUBSTITUTE(SUBSTITUTE(SUBSTITUTE(SUBSTITUTE(SUBSTITUTE(LOWER(Table13[[#This Row],[Bedrijven]]),".",""),"-","")," bvba",""),"belgië",""),"belgium","")," nv","")," bv",""),"group",""),"groep","")," ", ""),"é","e"),"è","e"),"à","a")</f>
        <v>gitppicompany</v>
      </c>
      <c r="AC314" t="s">
        <v>2678</v>
      </c>
      <c r="AE314" t="s">
        <v>1362</v>
      </c>
      <c r="AF314" s="3">
        <v>44711</v>
      </c>
      <c r="AH314" s="3">
        <v>44711</v>
      </c>
      <c r="AI314" s="3">
        <v>44775</v>
      </c>
      <c r="AJ314">
        <v>0</v>
      </c>
      <c r="AQ314" t="str">
        <f>_xlfn.XLOOKUP(Table13[[#This Row],[Voornaam]]&amp;Table13[[#This Row],[Achternaam]]&amp;Table13[[#This Row],[Basisnaam]],Table15[ContactenLookup],Table15[E-mail],"",0,1)</f>
        <v/>
      </c>
      <c r="AR314" t="str">
        <f>_xlfn.XLOOKUP(Table13[[#This Row],[E-mailadres]],Table15[E-mail],Table15[E-mail],"",0)</f>
        <v/>
      </c>
      <c r="AS314" t="str">
        <f>_xlfn.XLOOKUP(Table13[[#This Row],[Telefoon]],Table15[Telefoonnummer],Table15[Naam],"",0)</f>
        <v/>
      </c>
      <c r="AT314" t="str">
        <f>IF(Table13[[#This Row],[Match on name + company]]&lt;&gt;"","Bizzy/Hanne",IF(Table13[[#This Row],[match on Email]]&lt;&gt;"","Bizzy/Hanne",""))</f>
        <v/>
      </c>
    </row>
    <row r="315" spans="1:46" x14ac:dyDescent="0.45">
      <c r="A315">
        <v>56501498</v>
      </c>
      <c r="B315" t="s">
        <v>2679</v>
      </c>
      <c r="C315" t="s">
        <v>2680</v>
      </c>
      <c r="I315" t="s">
        <v>1362</v>
      </c>
      <c r="K315" t="s">
        <v>18</v>
      </c>
      <c r="N315" t="s">
        <v>19</v>
      </c>
      <c r="O315" t="s">
        <v>2681</v>
      </c>
      <c r="V315" t="s">
        <v>21</v>
      </c>
      <c r="Y315" t="s">
        <v>1362</v>
      </c>
      <c r="Z315" t="s">
        <v>680</v>
      </c>
      <c r="AA315" t="str">
        <f>SUBSTITUTE(SUBSTITUTE(SUBSTITUTE(SUBSTITUTE(SUBSTITUTE(SUBSTITUTE(SUBSTITUTE(SUBSTITUTE(SUBSTITUTE(SUBSTITUTE(SUBSTITUTE(SUBSTITUTE(SUBSTITUTE(LOWER(Table13[[#This Row],[Bedrijven]]),".",""),"-","")," bvba",""),"belgië",""),"belgium","")," nv","")," bv",""),"group",""),"groep","")," ", ""),"é","e"),"è","e"),"à","a")</f>
        <v>jessaziekenhuis</v>
      </c>
      <c r="AC315" t="s">
        <v>1391</v>
      </c>
      <c r="AE315" t="s">
        <v>1362</v>
      </c>
      <c r="AF315" s="3">
        <v>44775</v>
      </c>
      <c r="AH315" s="3">
        <v>44775</v>
      </c>
      <c r="AI315" s="3">
        <v>44775</v>
      </c>
      <c r="AJ315">
        <v>0</v>
      </c>
      <c r="AQ315" t="str">
        <f>_xlfn.XLOOKUP(Table13[[#This Row],[Voornaam]]&amp;Table13[[#This Row],[Achternaam]]&amp;Table13[[#This Row],[Basisnaam]],Table15[ContactenLookup],Table15[E-mail],"",0,1)</f>
        <v/>
      </c>
      <c r="AR315" t="str">
        <f>_xlfn.XLOOKUP(Table13[[#This Row],[E-mailadres]],Table15[E-mail],Table15[E-mail],"",0)</f>
        <v/>
      </c>
      <c r="AS315" t="str">
        <f>_xlfn.XLOOKUP(Table13[[#This Row],[Telefoon]],Table15[Telefoonnummer],Table15[Naam],"",0)</f>
        <v/>
      </c>
      <c r="AT315" t="str">
        <f>IF(Table13[[#This Row],[Match on name + company]]&lt;&gt;"","Bizzy/Hanne",IF(Table13[[#This Row],[match on Email]]&lt;&gt;"","Bizzy/Hanne",""))</f>
        <v/>
      </c>
    </row>
    <row r="316" spans="1:46" x14ac:dyDescent="0.45">
      <c r="A316">
        <v>55438703</v>
      </c>
      <c r="B316" t="s">
        <v>2682</v>
      </c>
      <c r="C316" t="s">
        <v>2680</v>
      </c>
      <c r="I316" t="s">
        <v>1362</v>
      </c>
      <c r="K316" t="s">
        <v>18</v>
      </c>
      <c r="N316" t="s">
        <v>19</v>
      </c>
      <c r="O316" t="s">
        <v>2683</v>
      </c>
      <c r="P316" t="s">
        <v>2684</v>
      </c>
      <c r="V316" t="s">
        <v>21</v>
      </c>
      <c r="Y316" t="s">
        <v>1362</v>
      </c>
      <c r="Z316" t="s">
        <v>438</v>
      </c>
      <c r="AA316" t="str">
        <f>SUBSTITUTE(SUBSTITUTE(SUBSTITUTE(SUBSTITUTE(SUBSTITUTE(SUBSTITUTE(SUBSTITUTE(SUBSTITUTE(SUBSTITUTE(SUBSTITUTE(SUBSTITUTE(SUBSTITUTE(SUBSTITUTE(LOWER(Table13[[#This Row],[Bedrijven]]),".",""),"-","")," bvba",""),"belgië",""),"belgium","")," nv","")," bv",""),"group",""),"groep","")," ", ""),"é","e"),"è","e"),"à","a")</f>
        <v>educam</v>
      </c>
      <c r="AC316" t="s">
        <v>1741</v>
      </c>
      <c r="AE316" t="s">
        <v>1362</v>
      </c>
      <c r="AF316" s="3">
        <v>44711</v>
      </c>
      <c r="AH316" s="3">
        <v>44711</v>
      </c>
      <c r="AI316" s="3">
        <v>44711</v>
      </c>
      <c r="AJ316">
        <v>0</v>
      </c>
      <c r="AQ316" t="str">
        <f>_xlfn.XLOOKUP(Table13[[#This Row],[Voornaam]]&amp;Table13[[#This Row],[Achternaam]]&amp;Table13[[#This Row],[Basisnaam]],Table15[ContactenLookup],Table15[E-mail],"",0,1)</f>
        <v/>
      </c>
      <c r="AR316" t="str">
        <f>_xlfn.XLOOKUP(Table13[[#This Row],[E-mailadres]],Table15[E-mail],Table15[E-mail],"",0)</f>
        <v/>
      </c>
      <c r="AS316" t="str">
        <f>_xlfn.XLOOKUP(Table13[[#This Row],[Telefoon]],Table15[Telefoonnummer],Table15[Naam],"",0)</f>
        <v/>
      </c>
      <c r="AT316" t="str">
        <f>IF(Table13[[#This Row],[Match on name + company]]&lt;&gt;"","Bizzy/Hanne",IF(Table13[[#This Row],[match on Email]]&lt;&gt;"","Bizzy/Hanne",""))</f>
        <v/>
      </c>
    </row>
    <row r="317" spans="1:46" x14ac:dyDescent="0.45">
      <c r="A317">
        <v>60401815</v>
      </c>
      <c r="B317" t="s">
        <v>2685</v>
      </c>
      <c r="C317" t="s">
        <v>2686</v>
      </c>
      <c r="I317" t="s">
        <v>21</v>
      </c>
      <c r="K317" t="s">
        <v>18</v>
      </c>
      <c r="M317" t="s">
        <v>1428</v>
      </c>
      <c r="N317" t="s">
        <v>19</v>
      </c>
      <c r="O317" t="s">
        <v>2687</v>
      </c>
      <c r="Q317" t="s">
        <v>2688</v>
      </c>
      <c r="V317" t="s">
        <v>21</v>
      </c>
      <c r="X317" t="s">
        <v>1431</v>
      </c>
      <c r="Y317" t="s">
        <v>1362</v>
      </c>
      <c r="Z317" t="s">
        <v>2689</v>
      </c>
      <c r="AA317" t="str">
        <f>SUBSTITUTE(SUBSTITUTE(SUBSTITUTE(SUBSTITUTE(SUBSTITUTE(SUBSTITUTE(SUBSTITUTE(SUBSTITUTE(SUBSTITUTE(SUBSTITUTE(SUBSTITUTE(SUBSTITUTE(SUBSTITUTE(LOWER(Table13[[#This Row],[Bedrijven]]),".",""),"-","")," bvba",""),"belgië",""),"belgium","")," nv","")," bv",""),"group",""),"groep","")," ", ""),"é","e"),"è","e"),"à","a")</f>
        <v>eneco,vzworganisatievoorduurzameenergie(ode)</v>
      </c>
      <c r="AC317" t="s">
        <v>1836</v>
      </c>
      <c r="AE317" t="s">
        <v>1953</v>
      </c>
      <c r="AF317" s="3">
        <v>45103</v>
      </c>
      <c r="AH317" s="3">
        <v>44971</v>
      </c>
      <c r="AI317" s="3">
        <v>44971</v>
      </c>
      <c r="AJ317">
        <v>0</v>
      </c>
      <c r="AQ317" t="str">
        <f>_xlfn.XLOOKUP(Table13[[#This Row],[Voornaam]]&amp;Table13[[#This Row],[Achternaam]]&amp;Table13[[#This Row],[Basisnaam]],Table15[ContactenLookup],Table15[E-mail],"",0,1)</f>
        <v/>
      </c>
      <c r="AR317" t="str">
        <f>_xlfn.XLOOKUP(Table13[[#This Row],[E-mailadres]],Table15[E-mail],Table15[E-mail],"",0)</f>
        <v/>
      </c>
      <c r="AS317" t="str">
        <f>_xlfn.XLOOKUP(Table13[[#This Row],[Telefoon]],Table15[Telefoonnummer],Table15[Naam],"",0)</f>
        <v/>
      </c>
      <c r="AT317" t="str">
        <f>IF(Table13[[#This Row],[Match on name + company]]&lt;&gt;"","Bizzy/Hanne",IF(Table13[[#This Row],[match on Email]]&lt;&gt;"","Bizzy/Hanne",""))</f>
        <v/>
      </c>
    </row>
    <row r="318" spans="1:46" ht="42.75" x14ac:dyDescent="0.45">
      <c r="A318">
        <v>56501550</v>
      </c>
      <c r="B318" t="s">
        <v>1519</v>
      </c>
      <c r="C318" t="s">
        <v>2690</v>
      </c>
      <c r="H318" s="4" t="s">
        <v>1537</v>
      </c>
      <c r="I318" t="s">
        <v>1362</v>
      </c>
      <c r="K318" t="s">
        <v>18</v>
      </c>
      <c r="N318" t="s">
        <v>19</v>
      </c>
      <c r="O318" t="s">
        <v>2691</v>
      </c>
      <c r="P318" t="s">
        <v>2692</v>
      </c>
      <c r="V318" t="s">
        <v>21</v>
      </c>
      <c r="Y318" t="s">
        <v>1362</v>
      </c>
      <c r="Z318" t="s">
        <v>1044</v>
      </c>
      <c r="AA318" t="str">
        <f>SUBSTITUTE(SUBSTITUTE(SUBSTITUTE(SUBSTITUTE(SUBSTITUTE(SUBSTITUTE(SUBSTITUTE(SUBSTITUTE(SUBSTITUTE(SUBSTITUTE(SUBSTITUTE(SUBSTITUTE(SUBSTITUTE(LOWER(Table13[[#This Row],[Bedrijven]]),".",""),"-","")," bvba",""),"belgië",""),"belgium","")," nv","")," bv",""),"group",""),"groep","")," ", ""),"é","e"),"è","e"),"à","a")</f>
        <v>poolstok</v>
      </c>
      <c r="AC318" t="s">
        <v>1540</v>
      </c>
      <c r="AE318" t="s">
        <v>1362</v>
      </c>
      <c r="AF318" s="3">
        <v>44775</v>
      </c>
      <c r="AH318" s="3">
        <v>44775</v>
      </c>
      <c r="AI318" s="3">
        <v>44775</v>
      </c>
      <c r="AJ318">
        <v>0</v>
      </c>
      <c r="AQ318" t="str">
        <f>_xlfn.XLOOKUP(Table13[[#This Row],[Voornaam]]&amp;Table13[[#This Row],[Achternaam]]&amp;Table13[[#This Row],[Basisnaam]],Table15[ContactenLookup],Table15[E-mail],"",0,1)</f>
        <v/>
      </c>
      <c r="AR318" t="str">
        <f>_xlfn.XLOOKUP(Table13[[#This Row],[E-mailadres]],Table15[E-mail],Table15[E-mail],"",0)</f>
        <v/>
      </c>
      <c r="AS318" t="str">
        <f>_xlfn.XLOOKUP(Table13[[#This Row],[Telefoon]],Table15[Telefoonnummer],Table15[Naam],"",0)</f>
        <v/>
      </c>
      <c r="AT318" t="str">
        <f>IF(Table13[[#This Row],[Match on name + company]]&lt;&gt;"","Bizzy/Hanne",IF(Table13[[#This Row],[match on Email]]&lt;&gt;"","Bizzy/Hanne",""))</f>
        <v/>
      </c>
    </row>
    <row r="319" spans="1:46" x14ac:dyDescent="0.45">
      <c r="A319">
        <v>55438677</v>
      </c>
      <c r="B319" t="s">
        <v>2693</v>
      </c>
      <c r="C319" t="s">
        <v>2694</v>
      </c>
      <c r="I319" t="s">
        <v>1362</v>
      </c>
      <c r="K319" t="s">
        <v>18</v>
      </c>
      <c r="N319" t="s">
        <v>19</v>
      </c>
      <c r="O319" t="s">
        <v>2695</v>
      </c>
      <c r="P319" t="s">
        <v>2696</v>
      </c>
      <c r="V319" t="s">
        <v>21</v>
      </c>
      <c r="Y319" t="s">
        <v>1362</v>
      </c>
      <c r="Z319" t="s">
        <v>154</v>
      </c>
      <c r="AA319" t="str">
        <f>SUBSTITUTE(SUBSTITUTE(SUBSTITUTE(SUBSTITUTE(SUBSTITUTE(SUBSTITUTE(SUBSTITUTE(SUBSTITUTE(SUBSTITUTE(SUBSTITUTE(SUBSTITUTE(SUBSTITUTE(SUBSTITUTE(LOWER(Table13[[#This Row],[Bedrijven]]),".",""),"-","")," bvba",""),"belgië",""),"belgium","")," nv","")," bv",""),"group",""),"groep","")," ", ""),"é","e"),"è","e"),"à","a")</f>
        <v>bergeratmonnoyeur</v>
      </c>
      <c r="AC319" t="s">
        <v>2697</v>
      </c>
      <c r="AE319" t="s">
        <v>1362</v>
      </c>
      <c r="AF319" s="3">
        <v>44711</v>
      </c>
      <c r="AH319" s="3">
        <v>44711</v>
      </c>
      <c r="AI319" s="3">
        <v>44775</v>
      </c>
      <c r="AJ319">
        <v>0</v>
      </c>
      <c r="AQ319" t="str">
        <f>_xlfn.XLOOKUP(Table13[[#This Row],[Voornaam]]&amp;Table13[[#This Row],[Achternaam]]&amp;Table13[[#This Row],[Basisnaam]],Table15[ContactenLookup],Table15[E-mail],"",0,1)</f>
        <v/>
      </c>
      <c r="AR319" t="str">
        <f>_xlfn.XLOOKUP(Table13[[#This Row],[E-mailadres]],Table15[E-mail],Table15[E-mail],"",0)</f>
        <v/>
      </c>
      <c r="AS319" t="str">
        <f>_xlfn.XLOOKUP(Table13[[#This Row],[Telefoon]],Table15[Telefoonnummer],Table15[Naam],"",0)</f>
        <v/>
      </c>
      <c r="AT319" t="str">
        <f>IF(Table13[[#This Row],[Match on name + company]]&lt;&gt;"","Bizzy/Hanne",IF(Table13[[#This Row],[match on Email]]&lt;&gt;"","Bizzy/Hanne",""))</f>
        <v/>
      </c>
    </row>
    <row r="320" spans="1:46" x14ac:dyDescent="0.45">
      <c r="A320">
        <v>59059694</v>
      </c>
      <c r="B320" t="s">
        <v>2698</v>
      </c>
      <c r="C320" t="s">
        <v>2699</v>
      </c>
      <c r="I320" t="s">
        <v>1362</v>
      </c>
      <c r="K320" t="s">
        <v>18</v>
      </c>
      <c r="N320" t="s">
        <v>19</v>
      </c>
      <c r="O320" t="s">
        <v>153</v>
      </c>
      <c r="P320" t="s">
        <v>2700</v>
      </c>
      <c r="V320" t="s">
        <v>21</v>
      </c>
      <c r="X320" t="s">
        <v>1431</v>
      </c>
      <c r="Y320" t="s">
        <v>1362</v>
      </c>
      <c r="Z320" t="s">
        <v>152</v>
      </c>
      <c r="AA320" t="str">
        <f>SUBSTITUTE(SUBSTITUTE(SUBSTITUTE(SUBSTITUTE(SUBSTITUTE(SUBSTITUTE(SUBSTITUTE(SUBSTITUTE(SUBSTITUTE(SUBSTITUTE(SUBSTITUTE(SUBSTITUTE(SUBSTITUTE(LOWER(Table13[[#This Row],[Bedrijven]]),".",""),"-","")," bvba",""),"belgië",""),"belgium","")," nv","")," bv",""),"group",""),"groep","")," ", ""),"é","e"),"è","e"),"à","a")</f>
        <v>belfiuszottegem/zuidrandgent</v>
      </c>
      <c r="AC320" t="s">
        <v>2244</v>
      </c>
      <c r="AE320" t="s">
        <v>1362</v>
      </c>
      <c r="AF320" s="3">
        <v>44896</v>
      </c>
      <c r="AH320" s="3">
        <v>44896</v>
      </c>
      <c r="AI320" s="3">
        <v>44896</v>
      </c>
      <c r="AJ320">
        <v>0</v>
      </c>
      <c r="AQ320" t="str">
        <f>_xlfn.XLOOKUP(Table13[[#This Row],[Voornaam]]&amp;Table13[[#This Row],[Achternaam]]&amp;Table13[[#This Row],[Basisnaam]],Table15[ContactenLookup],Table15[E-mail],"",0,1)</f>
        <v/>
      </c>
      <c r="AR320" t="str">
        <f>_xlfn.XLOOKUP(Table13[[#This Row],[E-mailadres]],Table15[E-mail],Table15[E-mail],"",0)</f>
        <v/>
      </c>
      <c r="AS320" t="str">
        <f>_xlfn.XLOOKUP(Table13[[#This Row],[Telefoon]],Table15[Telefoonnummer],Table15[Naam],"",0)</f>
        <v/>
      </c>
      <c r="AT320" t="str">
        <f>IF(Table13[[#This Row],[Match on name + company]]&lt;&gt;"","Bizzy/Hanne",IF(Table13[[#This Row],[match on Email]]&lt;&gt;"","Bizzy/Hanne",""))</f>
        <v/>
      </c>
    </row>
    <row r="321" spans="1:46" ht="42.75" x14ac:dyDescent="0.45">
      <c r="A321">
        <v>70331882</v>
      </c>
      <c r="B321" t="s">
        <v>2701</v>
      </c>
      <c r="C321" t="s">
        <v>2702</v>
      </c>
      <c r="H321" s="4" t="s">
        <v>2703</v>
      </c>
      <c r="I321" t="s">
        <v>1362</v>
      </c>
      <c r="K321" t="s">
        <v>18</v>
      </c>
      <c r="M321" t="s">
        <v>1428</v>
      </c>
      <c r="N321" t="s">
        <v>19</v>
      </c>
      <c r="O321" t="s">
        <v>2704</v>
      </c>
      <c r="Q321" t="s">
        <v>2705</v>
      </c>
      <c r="V321" t="s">
        <v>21</v>
      </c>
      <c r="X321" t="s">
        <v>1431</v>
      </c>
      <c r="Y321" t="s">
        <v>1362</v>
      </c>
      <c r="Z321" t="s">
        <v>615</v>
      </c>
      <c r="AA321" t="str">
        <f>SUBSTITUTE(SUBSTITUTE(SUBSTITUTE(SUBSTITUTE(SUBSTITUTE(SUBSTITUTE(SUBSTITUTE(SUBSTITUTE(SUBSTITUTE(SUBSTITUTE(SUBSTITUTE(SUBSTITUTE(SUBSTITUTE(LOWER(Table13[[#This Row],[Bedrijven]]),".",""),"-","")," bvba",""),"belgië",""),"belgium","")," nv","")," bv",""),"group",""),"groep","")," ", ""),"é","e"),"è","e"),"à","a")</f>
        <v>headlight</v>
      </c>
      <c r="AC321" t="s">
        <v>1529</v>
      </c>
      <c r="AE321" t="s">
        <v>21</v>
      </c>
      <c r="AF321" s="3">
        <v>45515</v>
      </c>
      <c r="AH321" s="3">
        <v>45515</v>
      </c>
      <c r="AI321" s="3">
        <v>45515</v>
      </c>
      <c r="AJ321">
        <v>0</v>
      </c>
      <c r="AQ321" t="str">
        <f>_xlfn.XLOOKUP(Table13[[#This Row],[Voornaam]]&amp;Table13[[#This Row],[Achternaam]]&amp;Table13[[#This Row],[Basisnaam]],Table15[ContactenLookup],Table15[E-mail],"",0,1)</f>
        <v/>
      </c>
      <c r="AR321" t="str">
        <f>_xlfn.XLOOKUP(Table13[[#This Row],[E-mailadres]],Table15[E-mail],Table15[E-mail],"",0)</f>
        <v/>
      </c>
      <c r="AS321" t="str">
        <f>_xlfn.XLOOKUP(Table13[[#This Row],[Telefoon]],Table15[Telefoonnummer],Table15[Naam],"",0)</f>
        <v/>
      </c>
      <c r="AT321" t="str">
        <f>IF(Table13[[#This Row],[Match on name + company]]&lt;&gt;"","Bizzy/Hanne",IF(Table13[[#This Row],[match on Email]]&lt;&gt;"","Bizzy/Hanne",""))</f>
        <v/>
      </c>
    </row>
    <row r="322" spans="1:46" x14ac:dyDescent="0.45">
      <c r="A322">
        <v>55438661</v>
      </c>
      <c r="B322" t="s">
        <v>2400</v>
      </c>
      <c r="C322" t="s">
        <v>2702</v>
      </c>
      <c r="I322" t="s">
        <v>1362</v>
      </c>
      <c r="K322" t="s">
        <v>18</v>
      </c>
      <c r="N322" t="s">
        <v>19</v>
      </c>
      <c r="O322" t="s">
        <v>2706</v>
      </c>
      <c r="P322" t="s">
        <v>2707</v>
      </c>
      <c r="V322" t="s">
        <v>21</v>
      </c>
      <c r="Y322" t="s">
        <v>1362</v>
      </c>
      <c r="Z322" t="s">
        <v>114</v>
      </c>
      <c r="AA322" t="str">
        <f>SUBSTITUTE(SUBSTITUTE(SUBSTITUTE(SUBSTITUTE(SUBSTITUTE(SUBSTITUTE(SUBSTITUTE(SUBSTITUTE(SUBSTITUTE(SUBSTITUTE(SUBSTITUTE(SUBSTITUTE(SUBSTITUTE(LOWER(Table13[[#This Row],[Bedrijven]]),".",""),"-","")," bvba",""),"belgië",""),"belgium","")," nv","")," bv",""),"group",""),"groep","")," ", ""),"é","e"),"è","e"),"à","a")</f>
        <v>arktos</v>
      </c>
      <c r="AC322" t="s">
        <v>2244</v>
      </c>
      <c r="AE322" t="s">
        <v>1362</v>
      </c>
      <c r="AF322" s="3">
        <v>44711</v>
      </c>
      <c r="AH322" s="3">
        <v>44711</v>
      </c>
      <c r="AI322" s="3">
        <v>44775</v>
      </c>
      <c r="AJ322">
        <v>0</v>
      </c>
      <c r="AQ322" t="str">
        <f>_xlfn.XLOOKUP(Table13[[#This Row],[Voornaam]]&amp;Table13[[#This Row],[Achternaam]]&amp;Table13[[#This Row],[Basisnaam]],Table15[ContactenLookup],Table15[E-mail],"",0,1)</f>
        <v/>
      </c>
      <c r="AR322" t="str">
        <f>_xlfn.XLOOKUP(Table13[[#This Row],[E-mailadres]],Table15[E-mail],Table15[E-mail],"",0)</f>
        <v/>
      </c>
      <c r="AS322" t="str">
        <f>_xlfn.XLOOKUP(Table13[[#This Row],[Telefoon]],Table15[Telefoonnummer],Table15[Naam],"",0)</f>
        <v/>
      </c>
      <c r="AT322" t="str">
        <f>IF(Table13[[#This Row],[Match on name + company]]&lt;&gt;"","Bizzy/Hanne",IF(Table13[[#This Row],[match on Email]]&lt;&gt;"","Bizzy/Hanne",""))</f>
        <v/>
      </c>
    </row>
    <row r="323" spans="1:46" x14ac:dyDescent="0.45">
      <c r="A323">
        <v>56501506</v>
      </c>
      <c r="B323" t="s">
        <v>2400</v>
      </c>
      <c r="C323" t="s">
        <v>2708</v>
      </c>
      <c r="I323" t="s">
        <v>1362</v>
      </c>
      <c r="K323" t="s">
        <v>18</v>
      </c>
      <c r="N323" t="s">
        <v>19</v>
      </c>
      <c r="O323" t="s">
        <v>2709</v>
      </c>
      <c r="P323" t="s">
        <v>2710</v>
      </c>
      <c r="V323" t="s">
        <v>21</v>
      </c>
      <c r="Y323" t="s">
        <v>1362</v>
      </c>
      <c r="Z323" t="s">
        <v>693</v>
      </c>
      <c r="AA323" t="str">
        <f>SUBSTITUTE(SUBSTITUTE(SUBSTITUTE(SUBSTITUTE(SUBSTITUTE(SUBSTITUTE(SUBSTITUTE(SUBSTITUTE(SUBSTITUTE(SUBSTITUTE(SUBSTITUTE(SUBSTITUTE(SUBSTITUTE(LOWER(Table13[[#This Row],[Bedrijven]]),".",""),"-","")," bvba",""),"belgië",""),"belgium","")," nv","")," bv",""),"group",""),"groep","")," ", ""),"é","e"),"è","e"),"à","a")</f>
        <v>kmska</v>
      </c>
      <c r="AC323" t="s">
        <v>1480</v>
      </c>
      <c r="AE323" t="s">
        <v>1362</v>
      </c>
      <c r="AF323" s="3">
        <v>44775</v>
      </c>
      <c r="AH323" s="3">
        <v>44775</v>
      </c>
      <c r="AI323" s="3">
        <v>44775</v>
      </c>
      <c r="AJ323">
        <v>0</v>
      </c>
      <c r="AQ323" t="str">
        <f>_xlfn.XLOOKUP(Table13[[#This Row],[Voornaam]]&amp;Table13[[#This Row],[Achternaam]]&amp;Table13[[#This Row],[Basisnaam]],Table15[ContactenLookup],Table15[E-mail],"",0,1)</f>
        <v/>
      </c>
      <c r="AR323" t="str">
        <f>_xlfn.XLOOKUP(Table13[[#This Row],[E-mailadres]],Table15[E-mail],Table15[E-mail],"",0)</f>
        <v/>
      </c>
      <c r="AS323" t="str">
        <f>_xlfn.XLOOKUP(Table13[[#This Row],[Telefoon]],Table15[Telefoonnummer],Table15[Naam],"",0)</f>
        <v/>
      </c>
      <c r="AT323" t="str">
        <f>IF(Table13[[#This Row],[Match on name + company]]&lt;&gt;"","Bizzy/Hanne",IF(Table13[[#This Row],[match on Email]]&lt;&gt;"","Bizzy/Hanne",""))</f>
        <v/>
      </c>
    </row>
    <row r="324" spans="1:46" x14ac:dyDescent="0.45">
      <c r="A324">
        <v>55438840</v>
      </c>
      <c r="B324" t="s">
        <v>2711</v>
      </c>
      <c r="C324" t="s">
        <v>2712</v>
      </c>
      <c r="I324" t="s">
        <v>1362</v>
      </c>
      <c r="K324" t="s">
        <v>18</v>
      </c>
      <c r="N324" t="s">
        <v>19</v>
      </c>
      <c r="O324" t="s">
        <v>2713</v>
      </c>
      <c r="P324" t="s">
        <v>2714</v>
      </c>
      <c r="V324" t="s">
        <v>21</v>
      </c>
      <c r="Y324" t="s">
        <v>1362</v>
      </c>
      <c r="Z324" t="s">
        <v>1370</v>
      </c>
      <c r="AA324" t="str">
        <f>SUBSTITUTE(SUBSTITUTE(SUBSTITUTE(SUBSTITUTE(SUBSTITUTE(SUBSTITUTE(SUBSTITUTE(SUBSTITUTE(SUBSTITUTE(SUBSTITUTE(SUBSTITUTE(SUBSTITUTE(SUBSTITUTE(LOWER(Table13[[#This Row],[Bedrijven]]),".",""),"-","")," bvba",""),"belgië",""),"belgium","")," nv","")," bv",""),"group",""),"groep","")," ", ""),"é","e"),"è","e"),"à","a")</f>
        <v>gitppicompany</v>
      </c>
      <c r="AC324" t="s">
        <v>2715</v>
      </c>
      <c r="AE324" t="s">
        <v>1362</v>
      </c>
      <c r="AF324" s="3">
        <v>44711</v>
      </c>
      <c r="AH324" s="3">
        <v>44711</v>
      </c>
      <c r="AI324" s="3">
        <v>44775</v>
      </c>
      <c r="AJ324">
        <v>0</v>
      </c>
      <c r="AQ324" t="str">
        <f>_xlfn.XLOOKUP(Table13[[#This Row],[Voornaam]]&amp;Table13[[#This Row],[Achternaam]]&amp;Table13[[#This Row],[Basisnaam]],Table15[ContactenLookup],Table15[E-mail],"",0,1)</f>
        <v/>
      </c>
      <c r="AR324" t="str">
        <f>_xlfn.XLOOKUP(Table13[[#This Row],[E-mailadres]],Table15[E-mail],Table15[E-mail],"",0)</f>
        <v/>
      </c>
      <c r="AS324" t="str">
        <f>_xlfn.XLOOKUP(Table13[[#This Row],[Telefoon]],Table15[Telefoonnummer],Table15[Naam],"",0)</f>
        <v/>
      </c>
      <c r="AT324" t="str">
        <f>IF(Table13[[#This Row],[Match on name + company]]&lt;&gt;"","Bizzy/Hanne",IF(Table13[[#This Row],[match on Email]]&lt;&gt;"","Bizzy/Hanne",""))</f>
        <v/>
      </c>
    </row>
    <row r="325" spans="1:46" ht="42.75" x14ac:dyDescent="0.45">
      <c r="A325">
        <v>65196304</v>
      </c>
      <c r="B325" t="s">
        <v>2716</v>
      </c>
      <c r="C325" t="s">
        <v>2717</v>
      </c>
      <c r="H325" s="4" t="s">
        <v>2718</v>
      </c>
      <c r="I325" t="s">
        <v>1362</v>
      </c>
      <c r="K325" t="s">
        <v>18</v>
      </c>
      <c r="N325" t="s">
        <v>88</v>
      </c>
      <c r="O325" t="s">
        <v>2719</v>
      </c>
      <c r="V325" t="s">
        <v>21</v>
      </c>
      <c r="X325" t="s">
        <v>1431</v>
      </c>
      <c r="Y325" t="s">
        <v>1362</v>
      </c>
      <c r="Z325" t="s">
        <v>375</v>
      </c>
      <c r="AA325" t="str">
        <f>SUBSTITUTE(SUBSTITUTE(SUBSTITUTE(SUBSTITUTE(SUBSTITUTE(SUBSTITUTE(SUBSTITUTE(SUBSTITUTE(SUBSTITUTE(SUBSTITUTE(SUBSTITUTE(SUBSTITUTE(SUBSTITUTE(LOWER(Table13[[#This Row],[Bedrijven]]),".",""),"-","")," bvba",""),"belgië",""),"belgium","")," nv","")," bv",""),"group",""),"groep","")," ", ""),"é","e"),"è","e"),"à","a")</f>
        <v>controledienstderziekenfondsen</v>
      </c>
      <c r="AC325" t="s">
        <v>2720</v>
      </c>
      <c r="AE325" t="s">
        <v>21</v>
      </c>
      <c r="AF325" s="3">
        <v>45203</v>
      </c>
      <c r="AH325" s="3">
        <v>45203</v>
      </c>
      <c r="AI325" s="3">
        <v>45203</v>
      </c>
      <c r="AJ325">
        <v>0</v>
      </c>
      <c r="AQ325" t="str">
        <f>_xlfn.XLOOKUP(Table13[[#This Row],[Voornaam]]&amp;Table13[[#This Row],[Achternaam]]&amp;Table13[[#This Row],[Basisnaam]],Table15[ContactenLookup],Table15[E-mail],"",0,1)</f>
        <v/>
      </c>
      <c r="AR325" t="str">
        <f>_xlfn.XLOOKUP(Table13[[#This Row],[E-mailadres]],Table15[E-mail],Table15[E-mail],"",0)</f>
        <v/>
      </c>
      <c r="AS325" t="str">
        <f>_xlfn.XLOOKUP(Table13[[#This Row],[Telefoon]],Table15[Telefoonnummer],Table15[Naam],"",0)</f>
        <v/>
      </c>
      <c r="AT325" t="str">
        <f>IF(Table13[[#This Row],[Match on name + company]]&lt;&gt;"","Bizzy/Hanne",IF(Table13[[#This Row],[match on Email]]&lt;&gt;"","Bizzy/Hanne",""))</f>
        <v/>
      </c>
    </row>
    <row r="326" spans="1:46" x14ac:dyDescent="0.45">
      <c r="A326">
        <v>56501634</v>
      </c>
      <c r="B326" t="s">
        <v>2721</v>
      </c>
      <c r="C326" t="s">
        <v>2722</v>
      </c>
      <c r="I326" t="s">
        <v>1362</v>
      </c>
      <c r="K326" t="s">
        <v>18</v>
      </c>
      <c r="N326" t="s">
        <v>19</v>
      </c>
      <c r="O326" t="s">
        <v>2723</v>
      </c>
      <c r="P326" t="s">
        <v>2724</v>
      </c>
      <c r="V326" t="s">
        <v>21</v>
      </c>
      <c r="Y326" t="s">
        <v>1362</v>
      </c>
      <c r="Z326" t="s">
        <v>413</v>
      </c>
      <c r="AA326" t="str">
        <f>SUBSTITUTE(SUBSTITUTE(SUBSTITUTE(SUBSTITUTE(SUBSTITUTE(SUBSTITUTE(SUBSTITUTE(SUBSTITUTE(SUBSTITUTE(SUBSTITUTE(SUBSTITUTE(SUBSTITUTE(SUBSTITUTE(LOWER(Table13[[#This Row],[Bedrijven]]),".",""),"-","")," bvba",""),"belgië",""),"belgium","")," nv","")," bv",""),"group",""),"groep","")," ", ""),"é","e"),"è","e"),"à","a")</f>
        <v>dewater</v>
      </c>
      <c r="AC326" t="s">
        <v>2725</v>
      </c>
      <c r="AE326" t="s">
        <v>1362</v>
      </c>
      <c r="AF326" s="3">
        <v>44775</v>
      </c>
      <c r="AH326" s="3">
        <v>44775</v>
      </c>
      <c r="AI326" s="3">
        <v>44775</v>
      </c>
      <c r="AJ326">
        <v>0</v>
      </c>
      <c r="AQ326" t="str">
        <f>_xlfn.XLOOKUP(Table13[[#This Row],[Voornaam]]&amp;Table13[[#This Row],[Achternaam]]&amp;Table13[[#This Row],[Basisnaam]],Table15[ContactenLookup],Table15[E-mail],"",0,1)</f>
        <v/>
      </c>
      <c r="AR326" t="str">
        <f>_xlfn.XLOOKUP(Table13[[#This Row],[E-mailadres]],Table15[E-mail],Table15[E-mail],"",0)</f>
        <v/>
      </c>
      <c r="AS326" t="str">
        <f>_xlfn.XLOOKUP(Table13[[#This Row],[Telefoon]],Table15[Telefoonnummer],Table15[Naam],"",0)</f>
        <v/>
      </c>
      <c r="AT326" t="str">
        <f>IF(Table13[[#This Row],[Match on name + company]]&lt;&gt;"","Bizzy/Hanne",IF(Table13[[#This Row],[match on Email]]&lt;&gt;"","Bizzy/Hanne",""))</f>
        <v/>
      </c>
    </row>
    <row r="327" spans="1:46" x14ac:dyDescent="0.45">
      <c r="A327">
        <v>55438869</v>
      </c>
      <c r="B327" t="s">
        <v>2726</v>
      </c>
      <c r="C327" t="s">
        <v>2727</v>
      </c>
      <c r="I327" t="s">
        <v>1362</v>
      </c>
      <c r="K327" t="s">
        <v>18</v>
      </c>
      <c r="N327" t="s">
        <v>19</v>
      </c>
      <c r="O327" t="s">
        <v>2728</v>
      </c>
      <c r="P327" t="s">
        <v>2729</v>
      </c>
      <c r="V327" t="s">
        <v>21</v>
      </c>
      <c r="X327" t="s">
        <v>1431</v>
      </c>
      <c r="Y327" t="s">
        <v>1362</v>
      </c>
      <c r="Z327" t="s">
        <v>595</v>
      </c>
      <c r="AA327" t="str">
        <f>SUBSTITUTE(SUBSTITUTE(SUBSTITUTE(SUBSTITUTE(SUBSTITUTE(SUBSTITUTE(SUBSTITUTE(SUBSTITUTE(SUBSTITUTE(SUBSTITUTE(SUBSTITUTE(SUBSTITUTE(SUBSTITUTE(LOWER(Table13[[#This Row],[Bedrijven]]),".",""),"-","")," bvba",""),"belgië",""),"belgium","")," nv","")," bv",""),"group",""),"groep","")," ", ""),"é","e"),"è","e"),"à","a")</f>
        <v>greenyard</v>
      </c>
      <c r="AC327" t="s">
        <v>2730</v>
      </c>
      <c r="AE327" t="s">
        <v>1362</v>
      </c>
      <c r="AF327" s="3">
        <v>44971</v>
      </c>
      <c r="AH327" s="3">
        <v>44711</v>
      </c>
      <c r="AI327" s="3">
        <v>44971</v>
      </c>
      <c r="AJ327">
        <v>0</v>
      </c>
      <c r="AQ327" t="str">
        <f>_xlfn.XLOOKUP(Table13[[#This Row],[Voornaam]]&amp;Table13[[#This Row],[Achternaam]]&amp;Table13[[#This Row],[Basisnaam]],Table15[ContactenLookup],Table15[E-mail],"",0,1)</f>
        <v/>
      </c>
      <c r="AR327" t="str">
        <f>_xlfn.XLOOKUP(Table13[[#This Row],[E-mailadres]],Table15[E-mail],Table15[E-mail],"",0)</f>
        <v/>
      </c>
      <c r="AS327" t="str">
        <f>_xlfn.XLOOKUP(Table13[[#This Row],[Telefoon]],Table15[Telefoonnummer],Table15[Naam],"",0)</f>
        <v/>
      </c>
      <c r="AT327" t="str">
        <f>IF(Table13[[#This Row],[Match on name + company]]&lt;&gt;"","Bizzy/Hanne",IF(Table13[[#This Row],[match on Email]]&lt;&gt;"","Bizzy/Hanne",""))</f>
        <v/>
      </c>
    </row>
    <row r="328" spans="1:46" ht="42.75" x14ac:dyDescent="0.45">
      <c r="A328">
        <v>60886904</v>
      </c>
      <c r="B328" t="s">
        <v>1819</v>
      </c>
      <c r="C328" t="s">
        <v>2731</v>
      </c>
      <c r="H328" s="4" t="s">
        <v>2162</v>
      </c>
      <c r="I328" t="s">
        <v>1362</v>
      </c>
      <c r="K328" t="s">
        <v>18</v>
      </c>
      <c r="M328" t="s">
        <v>1463</v>
      </c>
      <c r="N328" t="s">
        <v>19</v>
      </c>
      <c r="O328" t="s">
        <v>2732</v>
      </c>
      <c r="Q328" t="s">
        <v>2733</v>
      </c>
      <c r="V328" t="s">
        <v>21</v>
      </c>
      <c r="Y328" t="s">
        <v>1362</v>
      </c>
      <c r="Z328" t="s">
        <v>140</v>
      </c>
      <c r="AA328" t="str">
        <f>SUBSTITUTE(SUBSTITUTE(SUBSTITUTE(SUBSTITUTE(SUBSTITUTE(SUBSTITUTE(SUBSTITUTE(SUBSTITUTE(SUBSTITUTE(SUBSTITUTE(SUBSTITUTE(SUBSTITUTE(SUBSTITUTE(LOWER(Table13[[#This Row],[Bedrijven]]),".",""),"-","")," bvba",""),"belgië",""),"belgium","")," nv","")," bv",""),"group",""),"groep","")," ", ""),"é","e"),"è","e"),"à","a")</f>
        <v>bankvanbreda</v>
      </c>
      <c r="AC328" t="s">
        <v>2734</v>
      </c>
      <c r="AE328" t="s">
        <v>1362</v>
      </c>
      <c r="AF328" s="3">
        <v>44992</v>
      </c>
      <c r="AH328" s="3">
        <v>44992</v>
      </c>
      <c r="AI328" s="3">
        <v>44992</v>
      </c>
      <c r="AJ328">
        <v>0</v>
      </c>
      <c r="AQ328" t="str">
        <f>_xlfn.XLOOKUP(Table13[[#This Row],[Voornaam]]&amp;Table13[[#This Row],[Achternaam]]&amp;Table13[[#This Row],[Basisnaam]],Table15[ContactenLookup],Table15[E-mail],"",0,1)</f>
        <v/>
      </c>
      <c r="AR328" t="str">
        <f>_xlfn.XLOOKUP(Table13[[#This Row],[E-mailadres]],Table15[E-mail],Table15[E-mail],"",0)</f>
        <v/>
      </c>
      <c r="AS328" t="str">
        <f>_xlfn.XLOOKUP(Table13[[#This Row],[Telefoon]],Table15[Telefoonnummer],Table15[Naam],"",0)</f>
        <v/>
      </c>
      <c r="AT328" t="str">
        <f>IF(Table13[[#This Row],[Match on name + company]]&lt;&gt;"","Bizzy/Hanne",IF(Table13[[#This Row],[match on Email]]&lt;&gt;"","Bizzy/Hanne",""))</f>
        <v/>
      </c>
    </row>
    <row r="329" spans="1:46" ht="42.75" x14ac:dyDescent="0.45">
      <c r="A329">
        <v>61429946</v>
      </c>
      <c r="B329" t="s">
        <v>2735</v>
      </c>
      <c r="C329" t="s">
        <v>2736</v>
      </c>
      <c r="H329" s="4" t="s">
        <v>2737</v>
      </c>
      <c r="I329" t="s">
        <v>1362</v>
      </c>
      <c r="K329" t="s">
        <v>18</v>
      </c>
      <c r="M329" t="s">
        <v>1463</v>
      </c>
      <c r="N329" t="s">
        <v>19</v>
      </c>
      <c r="O329" t="s">
        <v>2738</v>
      </c>
      <c r="Q329" t="s">
        <v>2739</v>
      </c>
      <c r="V329" t="s">
        <v>21</v>
      </c>
      <c r="Y329" t="s">
        <v>1362</v>
      </c>
      <c r="Z329" t="s">
        <v>1228</v>
      </c>
      <c r="AA329" t="str">
        <f>SUBSTITUTE(SUBSTITUTE(SUBSTITUTE(SUBSTITUTE(SUBSTITUTE(SUBSTITUTE(SUBSTITUTE(SUBSTITUTE(SUBSTITUTE(SUBSTITUTE(SUBSTITUTE(SUBSTITUTE(SUBSTITUTE(LOWER(Table13[[#This Row],[Bedrijven]]),".",""),"-","")," bvba",""),"belgië",""),"belgium","")," nv","")," bv",""),"group",""),"groep","")," ", ""),"é","e"),"è","e"),"à","a")</f>
        <v>unizo</v>
      </c>
      <c r="AC329" t="s">
        <v>1380</v>
      </c>
      <c r="AE329" t="s">
        <v>1362</v>
      </c>
      <c r="AF329" s="3">
        <v>45013</v>
      </c>
      <c r="AH329" s="3">
        <v>45013</v>
      </c>
      <c r="AI329" s="3">
        <v>45013</v>
      </c>
      <c r="AJ329">
        <v>0</v>
      </c>
      <c r="AQ329" t="str">
        <f>_xlfn.XLOOKUP(Table13[[#This Row],[Voornaam]]&amp;Table13[[#This Row],[Achternaam]]&amp;Table13[[#This Row],[Basisnaam]],Table15[ContactenLookup],Table15[E-mail],"",0,1)</f>
        <v/>
      </c>
      <c r="AR329" t="str">
        <f>_xlfn.XLOOKUP(Table13[[#This Row],[E-mailadres]],Table15[E-mail],Table15[E-mail],"",0)</f>
        <v/>
      </c>
      <c r="AS329" t="str">
        <f>_xlfn.XLOOKUP(Table13[[#This Row],[Telefoon]],Table15[Telefoonnummer],Table15[Naam],"",0)</f>
        <v/>
      </c>
      <c r="AT329" t="str">
        <f>IF(Table13[[#This Row],[Match on name + company]]&lt;&gt;"","Bizzy/Hanne",IF(Table13[[#This Row],[match on Email]]&lt;&gt;"","Bizzy/Hanne",""))</f>
        <v/>
      </c>
    </row>
    <row r="330" spans="1:46" ht="42.75" x14ac:dyDescent="0.45">
      <c r="A330">
        <v>65448316</v>
      </c>
      <c r="B330" t="s">
        <v>2390</v>
      </c>
      <c r="C330" t="s">
        <v>2740</v>
      </c>
      <c r="H330" s="4" t="s">
        <v>2741</v>
      </c>
      <c r="I330" t="s">
        <v>1362</v>
      </c>
      <c r="K330" t="s">
        <v>18</v>
      </c>
      <c r="N330" t="s">
        <v>19</v>
      </c>
      <c r="O330" t="s">
        <v>2742</v>
      </c>
      <c r="P330" t="s">
        <v>2743</v>
      </c>
      <c r="V330" t="s">
        <v>21</v>
      </c>
      <c r="Y330" t="s">
        <v>1362</v>
      </c>
      <c r="Z330" t="s">
        <v>2744</v>
      </c>
      <c r="AA330" t="str">
        <f>SUBSTITUTE(SUBSTITUTE(SUBSTITUTE(SUBSTITUTE(SUBSTITUTE(SUBSTITUTE(SUBSTITUTE(SUBSTITUTE(SUBSTITUTE(SUBSTITUTE(SUBSTITUTE(SUBSTITUTE(SUBSTITUTE(LOWER(Table13[[#This Row],[Bedrijven]]),".",""),"-","")," bvba",""),"belgië",""),"belgium","")," nv","")," bv",""),"group",""),"groep","")," ", ""),"é","e"),"è","e"),"à","a")</f>
        <v>commvhappyhumans</v>
      </c>
      <c r="AC330" t="s">
        <v>1384</v>
      </c>
      <c r="AE330" t="s">
        <v>21</v>
      </c>
      <c r="AF330" s="3">
        <v>45216</v>
      </c>
      <c r="AH330" s="3">
        <v>45216</v>
      </c>
      <c r="AI330" s="3">
        <v>45216</v>
      </c>
      <c r="AJ330">
        <v>0</v>
      </c>
      <c r="AQ330" t="str">
        <f>_xlfn.XLOOKUP(Table13[[#This Row],[Voornaam]]&amp;Table13[[#This Row],[Achternaam]]&amp;Table13[[#This Row],[Basisnaam]],Table15[ContactenLookup],Table15[E-mail],"",0,1)</f>
        <v/>
      </c>
      <c r="AR330" t="str">
        <f>_xlfn.XLOOKUP(Table13[[#This Row],[E-mailadres]],Table15[E-mail],Table15[E-mail],"",0)</f>
        <v/>
      </c>
      <c r="AS330" t="str">
        <f>_xlfn.XLOOKUP(Table13[[#This Row],[Telefoon]],Table15[Telefoonnummer],Table15[Naam],"",0)</f>
        <v/>
      </c>
      <c r="AT330" t="str">
        <f>IF(Table13[[#This Row],[Match on name + company]]&lt;&gt;"","Bizzy/Hanne",IF(Table13[[#This Row],[match on Email]]&lt;&gt;"","Bizzy/Hanne",""))</f>
        <v/>
      </c>
    </row>
    <row r="331" spans="1:46" ht="42.75" x14ac:dyDescent="0.45">
      <c r="A331">
        <v>60412285</v>
      </c>
      <c r="B331" t="s">
        <v>1515</v>
      </c>
      <c r="C331" t="s">
        <v>2745</v>
      </c>
      <c r="H331" s="4" t="s">
        <v>2746</v>
      </c>
      <c r="I331" t="s">
        <v>21</v>
      </c>
      <c r="K331" t="s">
        <v>18</v>
      </c>
      <c r="M331" t="s">
        <v>1463</v>
      </c>
      <c r="N331" t="s">
        <v>19</v>
      </c>
      <c r="O331" t="s">
        <v>2747</v>
      </c>
      <c r="Q331" t="s">
        <v>2748</v>
      </c>
      <c r="V331" t="s">
        <v>21</v>
      </c>
      <c r="X331" t="s">
        <v>1431</v>
      </c>
      <c r="Y331" t="s">
        <v>1362</v>
      </c>
      <c r="Z331" t="s">
        <v>53</v>
      </c>
      <c r="AA331" t="str">
        <f>SUBSTITUTE(SUBSTITUTE(SUBSTITUTE(SUBSTITUTE(SUBSTITUTE(SUBSTITUTE(SUBSTITUTE(SUBSTITUTE(SUBSTITUTE(SUBSTITUTE(SUBSTITUTE(SUBSTITUTE(SUBSTITUTE(LOWER(Table13[[#This Row],[Bedrijven]]),".",""),"-","")," bvba",""),"belgië",""),"belgium","")," nv","")," bv",""),"group",""),"groep","")," ", ""),"é","e"),"è","e"),"à","a")</f>
        <v>ackermans&amp;vanhaaren</v>
      </c>
      <c r="AB331" t="s">
        <v>1390</v>
      </c>
      <c r="AC331" t="s">
        <v>1599</v>
      </c>
      <c r="AE331" t="s">
        <v>21</v>
      </c>
      <c r="AF331" s="3">
        <v>44972</v>
      </c>
      <c r="AH331" s="3">
        <v>44972</v>
      </c>
      <c r="AI331" s="3">
        <v>44972</v>
      </c>
      <c r="AJ331">
        <v>0</v>
      </c>
      <c r="AQ331" t="str">
        <f>_xlfn.XLOOKUP(Table13[[#This Row],[Voornaam]]&amp;Table13[[#This Row],[Achternaam]]&amp;Table13[[#This Row],[Basisnaam]],Table15[ContactenLookup],Table15[E-mail],"",0,1)</f>
        <v/>
      </c>
      <c r="AR331" t="str">
        <f>_xlfn.XLOOKUP(Table13[[#This Row],[E-mailadres]],Table15[E-mail],Table15[E-mail],"",0)</f>
        <v/>
      </c>
      <c r="AS331" t="str">
        <f>_xlfn.XLOOKUP(Table13[[#This Row],[Telefoon]],Table15[Telefoonnummer],Table15[Naam],"",0)</f>
        <v/>
      </c>
      <c r="AT331" t="str">
        <f>IF(Table13[[#This Row],[Match on name + company]]&lt;&gt;"","Bizzy/Hanne",IF(Table13[[#This Row],[match on Email]]&lt;&gt;"","Bizzy/Hanne",""))</f>
        <v/>
      </c>
    </row>
    <row r="332" spans="1:46" ht="42.75" x14ac:dyDescent="0.45">
      <c r="A332">
        <v>55438807</v>
      </c>
      <c r="B332" t="s">
        <v>2749</v>
      </c>
      <c r="C332" t="s">
        <v>2750</v>
      </c>
      <c r="H332" s="4" t="s">
        <v>1437</v>
      </c>
      <c r="I332" t="s">
        <v>1362</v>
      </c>
      <c r="K332" t="s">
        <v>18</v>
      </c>
      <c r="N332" t="s">
        <v>19</v>
      </c>
      <c r="O332" t="s">
        <v>2751</v>
      </c>
      <c r="P332" t="s">
        <v>2264</v>
      </c>
      <c r="V332" t="s">
        <v>21</v>
      </c>
      <c r="Y332" t="s">
        <v>1362</v>
      </c>
      <c r="Z332" t="s">
        <v>517</v>
      </c>
      <c r="AA332" t="str">
        <f>SUBSTITUTE(SUBSTITUTE(SUBSTITUTE(SUBSTITUTE(SUBSTITUTE(SUBSTITUTE(SUBSTITUTE(SUBSTITUTE(SUBSTITUTE(SUBSTITUTE(SUBSTITUTE(SUBSTITUTE(SUBSTITUTE(LOWER(Table13[[#This Row],[Bedrijven]]),".",""),"-","")," bvba",""),"belgië",""),"belgium","")," nv","")," bv",""),"group",""),"groep","")," ", ""),"é","e"),"è","e"),"à","a")</f>
        <v>gea</v>
      </c>
      <c r="AC332" t="s">
        <v>2752</v>
      </c>
      <c r="AE332" t="s">
        <v>1362</v>
      </c>
      <c r="AF332" s="3">
        <v>44711</v>
      </c>
      <c r="AH332" s="3">
        <v>44711</v>
      </c>
      <c r="AI332" s="3">
        <v>44775</v>
      </c>
      <c r="AJ332">
        <v>0</v>
      </c>
      <c r="AQ332" t="str">
        <f>_xlfn.XLOOKUP(Table13[[#This Row],[Voornaam]]&amp;Table13[[#This Row],[Achternaam]]&amp;Table13[[#This Row],[Basisnaam]],Table15[ContactenLookup],Table15[E-mail],"",0,1)</f>
        <v/>
      </c>
      <c r="AR332" t="str">
        <f>_xlfn.XLOOKUP(Table13[[#This Row],[E-mailadres]],Table15[E-mail],Table15[E-mail],"",0)</f>
        <v/>
      </c>
      <c r="AS332" t="str">
        <f>_xlfn.XLOOKUP(Table13[[#This Row],[Telefoon]],Table15[Telefoonnummer],Table15[Naam],"",0)</f>
        <v/>
      </c>
      <c r="AT332" t="str">
        <f>IF(Table13[[#This Row],[Match on name + company]]&lt;&gt;"","Bizzy/Hanne",IF(Table13[[#This Row],[match on Email]]&lt;&gt;"","Bizzy/Hanne",""))</f>
        <v/>
      </c>
    </row>
    <row r="333" spans="1:46" ht="42.75" x14ac:dyDescent="0.45">
      <c r="A333">
        <v>57901277</v>
      </c>
      <c r="B333" t="s">
        <v>2753</v>
      </c>
      <c r="C333" t="s">
        <v>2754</v>
      </c>
      <c r="H333" s="4" t="s">
        <v>2755</v>
      </c>
      <c r="I333" t="s">
        <v>1362</v>
      </c>
      <c r="K333" t="s">
        <v>18</v>
      </c>
      <c r="M333" t="s">
        <v>1428</v>
      </c>
      <c r="N333" t="s">
        <v>19</v>
      </c>
      <c r="O333" t="s">
        <v>2756</v>
      </c>
      <c r="Q333" t="s">
        <v>2757</v>
      </c>
      <c r="V333" t="s">
        <v>21</v>
      </c>
      <c r="X333" t="s">
        <v>1431</v>
      </c>
      <c r="Y333" t="s">
        <v>1362</v>
      </c>
      <c r="Z333" t="s">
        <v>2758</v>
      </c>
      <c r="AA333" t="str">
        <f>SUBSTITUTE(SUBSTITUTE(SUBSTITUTE(SUBSTITUTE(SUBSTITUTE(SUBSTITUTE(SUBSTITUTE(SUBSTITUTE(SUBSTITUTE(SUBSTITUTE(SUBSTITUTE(SUBSTITUTE(SUBSTITUTE(LOWER(Table13[[#This Row],[Bedrijven]]),".",""),"-","")," bvba",""),"belgië",""),"belgium","")," nv","")," bv",""),"group",""),"groep","")," ", ""),"é","e"),"è","e"),"à","a")</f>
        <v>humaninsights</v>
      </c>
      <c r="AC333" t="s">
        <v>1453</v>
      </c>
      <c r="AE333" t="s">
        <v>1362</v>
      </c>
      <c r="AF333" s="3">
        <v>44853</v>
      </c>
      <c r="AH333" s="3">
        <v>44853</v>
      </c>
      <c r="AI333" s="3">
        <v>44853</v>
      </c>
      <c r="AJ333">
        <v>0</v>
      </c>
      <c r="AQ333" t="str">
        <f>_xlfn.XLOOKUP(Table13[[#This Row],[Voornaam]]&amp;Table13[[#This Row],[Achternaam]]&amp;Table13[[#This Row],[Basisnaam]],Table15[ContactenLookup],Table15[E-mail],"",0,1)</f>
        <v/>
      </c>
      <c r="AR333" t="str">
        <f>_xlfn.XLOOKUP(Table13[[#This Row],[E-mailadres]],Table15[E-mail],Table15[E-mail],"",0)</f>
        <v/>
      </c>
      <c r="AS333" t="str">
        <f>_xlfn.XLOOKUP(Table13[[#This Row],[Telefoon]],Table15[Telefoonnummer],Table15[Naam],"",0)</f>
        <v/>
      </c>
      <c r="AT333" t="str">
        <f>IF(Table13[[#This Row],[Match on name + company]]&lt;&gt;"","Bizzy/Hanne",IF(Table13[[#This Row],[match on Email]]&lt;&gt;"","Bizzy/Hanne",""))</f>
        <v/>
      </c>
    </row>
    <row r="334" spans="1:46" ht="42.75" x14ac:dyDescent="0.45">
      <c r="A334">
        <v>66717258</v>
      </c>
      <c r="B334" t="s">
        <v>2759</v>
      </c>
      <c r="C334" t="s">
        <v>2760</v>
      </c>
      <c r="H334" s="4" t="s">
        <v>1434</v>
      </c>
      <c r="I334" t="s">
        <v>1362</v>
      </c>
      <c r="K334" t="s">
        <v>18</v>
      </c>
      <c r="N334" t="s">
        <v>19</v>
      </c>
      <c r="V334" t="s">
        <v>21</v>
      </c>
      <c r="Y334" t="s">
        <v>1362</v>
      </c>
      <c r="Z334" t="s">
        <v>786</v>
      </c>
      <c r="AA334" t="str">
        <f>SUBSTITUTE(SUBSTITUTE(SUBSTITUTE(SUBSTITUTE(SUBSTITUTE(SUBSTITUTE(SUBSTITUTE(SUBSTITUTE(SUBSTITUTE(SUBSTITUTE(SUBSTITUTE(SUBSTITUTE(SUBSTITUTE(LOWER(Table13[[#This Row],[Bedrijven]]),".",""),"-","")," bvba",""),"belgië",""),"belgium","")," nv","")," bv",""),"group",""),"groep","")," ", ""),"é","e"),"è","e"),"à","a")</f>
        <v>nvbakker&amp;partners</v>
      </c>
      <c r="AE334" t="s">
        <v>1362</v>
      </c>
      <c r="AF334" s="3">
        <v>45295</v>
      </c>
      <c r="AH334" s="3">
        <v>45295</v>
      </c>
      <c r="AI334" s="3">
        <v>45295</v>
      </c>
      <c r="AJ334">
        <v>0</v>
      </c>
      <c r="AQ334" t="str">
        <f>_xlfn.XLOOKUP(Table13[[#This Row],[Voornaam]]&amp;Table13[[#This Row],[Achternaam]]&amp;Table13[[#This Row],[Basisnaam]],Table15[ContactenLookup],Table15[E-mail],"",0,1)</f>
        <v/>
      </c>
      <c r="AS334" t="str">
        <f>_xlfn.XLOOKUP(Table13[[#This Row],[Telefoon]],Table15[Telefoonnummer],Table15[Naam],"",0)</f>
        <v/>
      </c>
      <c r="AT334" t="str">
        <f>IF(Table13[[#This Row],[Match on name + company]]&lt;&gt;"","Bizzy/Hanne",IF(Table13[[#This Row],[match on Email]]&lt;&gt;"","Bizzy/Hanne",""))</f>
        <v/>
      </c>
    </row>
    <row r="335" spans="1:46" ht="42.75" x14ac:dyDescent="0.45">
      <c r="A335">
        <v>69437643</v>
      </c>
      <c r="B335" t="s">
        <v>2761</v>
      </c>
      <c r="C335" t="s">
        <v>2762</v>
      </c>
      <c r="H335" s="4" t="s">
        <v>2763</v>
      </c>
      <c r="I335" t="s">
        <v>1362</v>
      </c>
      <c r="K335" t="s">
        <v>18</v>
      </c>
      <c r="N335" t="s">
        <v>19</v>
      </c>
      <c r="O335" t="s">
        <v>2764</v>
      </c>
      <c r="P335" t="s">
        <v>2765</v>
      </c>
      <c r="V335" t="s">
        <v>21</v>
      </c>
      <c r="Y335" t="s">
        <v>1362</v>
      </c>
      <c r="Z335" t="s">
        <v>923</v>
      </c>
      <c r="AA335" t="str">
        <f>SUBSTITUTE(SUBSTITUTE(SUBSTITUTE(SUBSTITUTE(SUBSTITUTE(SUBSTITUTE(SUBSTITUTE(SUBSTITUTE(SUBSTITUTE(SUBSTITUTE(SUBSTITUTE(SUBSTITUTE(SUBSTITUTE(LOWER(Table13[[#This Row],[Bedrijven]]),".",""),"-","")," bvba",""),"belgië",""),"belgium","")," nv","")," bv",""),"group",""),"groep","")," ", ""),"é","e"),"è","e"),"à","a")</f>
        <v>nvpolygon</v>
      </c>
      <c r="AB335" t="s">
        <v>1390</v>
      </c>
      <c r="AC335" t="s">
        <v>2766</v>
      </c>
      <c r="AE335" t="s">
        <v>1362</v>
      </c>
      <c r="AF335" s="3">
        <v>45453</v>
      </c>
      <c r="AH335" s="3">
        <v>45453</v>
      </c>
      <c r="AI335" s="3">
        <v>45453</v>
      </c>
      <c r="AJ335">
        <v>0</v>
      </c>
      <c r="AQ335" t="str">
        <f>_xlfn.XLOOKUP(Table13[[#This Row],[Voornaam]]&amp;Table13[[#This Row],[Achternaam]]&amp;Table13[[#This Row],[Basisnaam]],Table15[ContactenLookup],Table15[E-mail],"",0,1)</f>
        <v/>
      </c>
      <c r="AR335" t="str">
        <f>_xlfn.XLOOKUP(Table13[[#This Row],[E-mailadres]],Table15[E-mail],Table15[E-mail],"",0)</f>
        <v/>
      </c>
      <c r="AS335" t="str">
        <f>_xlfn.XLOOKUP(Table13[[#This Row],[Telefoon]],Table15[Telefoonnummer],Table15[Naam],"",0)</f>
        <v/>
      </c>
      <c r="AT335" t="str">
        <f>IF(Table13[[#This Row],[Match on name + company]]&lt;&gt;"","Bizzy/Hanne",IF(Table13[[#This Row],[match on Email]]&lt;&gt;"","Bizzy/Hanne",""))</f>
        <v/>
      </c>
    </row>
    <row r="336" spans="1:46" ht="42.75" x14ac:dyDescent="0.45">
      <c r="A336">
        <v>70788070</v>
      </c>
      <c r="B336" t="s">
        <v>2767</v>
      </c>
      <c r="C336" t="s">
        <v>2768</v>
      </c>
      <c r="H336" s="4" t="s">
        <v>1532</v>
      </c>
      <c r="I336" t="s">
        <v>1362</v>
      </c>
      <c r="K336" t="s">
        <v>18</v>
      </c>
      <c r="N336" t="s">
        <v>19</v>
      </c>
      <c r="O336" t="s">
        <v>2769</v>
      </c>
      <c r="P336" t="s">
        <v>2770</v>
      </c>
      <c r="V336" t="s">
        <v>21</v>
      </c>
      <c r="Y336" t="s">
        <v>1362</v>
      </c>
      <c r="Z336" t="s">
        <v>44</v>
      </c>
      <c r="AA336" t="str">
        <f>SUBSTITUTE(SUBSTITUTE(SUBSTITUTE(SUBSTITUTE(SUBSTITUTE(SUBSTITUTE(SUBSTITUTE(SUBSTITUTE(SUBSTITUTE(SUBSTITUTE(SUBSTITUTE(SUBSTITUTE(SUBSTITUTE(LOWER(Table13[[#This Row],[Bedrijven]]),".",""),"-","")," bvba",""),"belgië",""),"belgium","")," nv","")," bv",""),"group",""),"groep","")," ", ""),"é","e"),"è","e"),"à","a")</f>
        <v>abylsen</v>
      </c>
      <c r="AC336" t="s">
        <v>1737</v>
      </c>
      <c r="AE336" t="s">
        <v>1362</v>
      </c>
      <c r="AF336" s="3">
        <v>45542</v>
      </c>
      <c r="AH336" s="3">
        <v>45542</v>
      </c>
      <c r="AI336" s="3">
        <v>45542</v>
      </c>
      <c r="AJ336">
        <v>0</v>
      </c>
      <c r="AQ336" t="str">
        <f>_xlfn.XLOOKUP(Table13[[#This Row],[Voornaam]]&amp;Table13[[#This Row],[Achternaam]]&amp;Table13[[#This Row],[Basisnaam]],Table15[ContactenLookup],Table15[E-mail],"",0,1)</f>
        <v/>
      </c>
      <c r="AR336" t="str">
        <f>_xlfn.XLOOKUP(Table13[[#This Row],[E-mailadres]],Table15[E-mail],Table15[E-mail],"",0)</f>
        <v/>
      </c>
      <c r="AS336" t="str">
        <f>_xlfn.XLOOKUP(Table13[[#This Row],[Telefoon]],Table15[Telefoonnummer],Table15[Naam],"",0)</f>
        <v/>
      </c>
      <c r="AT336" t="str">
        <f>IF(Table13[[#This Row],[Match on name + company]]&lt;&gt;"","Bizzy/Hanne",IF(Table13[[#This Row],[match on Email]]&lt;&gt;"","Bizzy/Hanne",""))</f>
        <v/>
      </c>
    </row>
    <row r="337" spans="1:46" x14ac:dyDescent="0.45">
      <c r="A337">
        <v>63129900</v>
      </c>
      <c r="B337" t="s">
        <v>2771</v>
      </c>
      <c r="C337" t="s">
        <v>2772</v>
      </c>
      <c r="I337" t="s">
        <v>21</v>
      </c>
      <c r="K337" t="s">
        <v>18</v>
      </c>
      <c r="M337" t="s">
        <v>1463</v>
      </c>
      <c r="N337" t="s">
        <v>19</v>
      </c>
      <c r="O337" t="s">
        <v>2773</v>
      </c>
      <c r="P337" t="s">
        <v>2774</v>
      </c>
      <c r="V337" t="s">
        <v>21</v>
      </c>
      <c r="W337" t="s">
        <v>38</v>
      </c>
      <c r="X337" t="s">
        <v>1431</v>
      </c>
      <c r="Y337" t="s">
        <v>1362</v>
      </c>
      <c r="Z337" t="s">
        <v>536</v>
      </c>
      <c r="AA337" t="str">
        <f>SUBSTITUTE(SUBSTITUTE(SUBSTITUTE(SUBSTITUTE(SUBSTITUTE(SUBSTITUTE(SUBSTITUTE(SUBSTITUTE(SUBSTITUTE(SUBSTITUTE(SUBSTITUTE(SUBSTITUTE(SUBSTITUTE(LOWER(Table13[[#This Row],[Bedrijven]]),".",""),"-","")," bvba",""),"belgië",""),"belgium","")," nv","")," bv",""),"group",""),"groep","")," ", ""),"é","e"),"è","e"),"à","a")</f>
        <v>gemeentekoksijde</v>
      </c>
      <c r="AB337" t="s">
        <v>1390</v>
      </c>
      <c r="AC337" t="s">
        <v>1391</v>
      </c>
      <c r="AE337" t="s">
        <v>1362</v>
      </c>
      <c r="AF337" s="3">
        <v>45106</v>
      </c>
      <c r="AH337" s="3">
        <v>45106</v>
      </c>
      <c r="AI337" s="3">
        <v>45106</v>
      </c>
      <c r="AJ337">
        <v>0</v>
      </c>
      <c r="AQ337" t="str">
        <f>_xlfn.XLOOKUP(Table13[[#This Row],[Voornaam]]&amp;Table13[[#This Row],[Achternaam]]&amp;Table13[[#This Row],[Basisnaam]],Table15[ContactenLookup],Table15[E-mail],"",0,1)</f>
        <v/>
      </c>
      <c r="AR337" t="str">
        <f>_xlfn.XLOOKUP(Table13[[#This Row],[E-mailadres]],Table15[E-mail],Table15[E-mail],"",0)</f>
        <v/>
      </c>
      <c r="AS337" t="str">
        <f>_xlfn.XLOOKUP(Table13[[#This Row],[Telefoon]],Table15[Telefoonnummer],Table15[Naam],"",0)</f>
        <v/>
      </c>
      <c r="AT337" t="str">
        <f>IF(Table13[[#This Row],[Match on name + company]]&lt;&gt;"","Bizzy/Hanne",IF(Table13[[#This Row],[match on Email]]&lt;&gt;"","Bizzy/Hanne",""))</f>
        <v/>
      </c>
    </row>
    <row r="338" spans="1:46" ht="42.75" x14ac:dyDescent="0.45">
      <c r="A338">
        <v>55438862</v>
      </c>
      <c r="B338" t="s">
        <v>2775</v>
      </c>
      <c r="C338" t="s">
        <v>2776</v>
      </c>
      <c r="H338" s="4" t="s">
        <v>1548</v>
      </c>
      <c r="I338" t="s">
        <v>1362</v>
      </c>
      <c r="K338" t="s">
        <v>18</v>
      </c>
      <c r="N338" t="s">
        <v>19</v>
      </c>
      <c r="P338" t="s">
        <v>2013</v>
      </c>
      <c r="V338" t="s">
        <v>21</v>
      </c>
      <c r="Y338" t="s">
        <v>1362</v>
      </c>
      <c r="Z338" t="s">
        <v>591</v>
      </c>
      <c r="AA338" t="str">
        <f>SUBSTITUTE(SUBSTITUTE(SUBSTITUTE(SUBSTITUTE(SUBSTITUTE(SUBSTITUTE(SUBSTITUTE(SUBSTITUTE(SUBSTITUTE(SUBSTITUTE(SUBSTITUTE(SUBSTITUTE(SUBSTITUTE(LOWER(Table13[[#This Row],[Bedrijven]]),".",""),"-","")," bvba",""),"belgië",""),"belgium","")," nv","")," bv",""),"group",""),"groep","")," ", ""),"é","e"),"è","e"),"à","a")</f>
        <v>graphicpackaging</v>
      </c>
      <c r="AC338" t="s">
        <v>2777</v>
      </c>
      <c r="AE338" t="s">
        <v>1362</v>
      </c>
      <c r="AF338" s="3">
        <v>44711</v>
      </c>
      <c r="AH338" s="3">
        <v>44711</v>
      </c>
      <c r="AI338" s="3">
        <v>44775</v>
      </c>
      <c r="AJ338">
        <v>0</v>
      </c>
      <c r="AQ338" t="str">
        <f>_xlfn.XLOOKUP(Table13[[#This Row],[Voornaam]]&amp;Table13[[#This Row],[Achternaam]]&amp;Table13[[#This Row],[Basisnaam]],Table15[ContactenLookup],Table15[E-mail],"",0,1)</f>
        <v/>
      </c>
      <c r="AS338" t="str">
        <f>_xlfn.XLOOKUP(Table13[[#This Row],[Telefoon]],Table15[Telefoonnummer],Table15[Naam],"",0)</f>
        <v/>
      </c>
      <c r="AT338" t="str">
        <f>IF(Table13[[#This Row],[Match on name + company]]&lt;&gt;"","Bizzy/Hanne",IF(Table13[[#This Row],[match on Email]]&lt;&gt;"","Bizzy/Hanne",""))</f>
        <v/>
      </c>
    </row>
    <row r="339" spans="1:46" ht="42.75" x14ac:dyDescent="0.45">
      <c r="A339">
        <v>61672943</v>
      </c>
      <c r="B339" t="s">
        <v>2778</v>
      </c>
      <c r="C339" t="s">
        <v>2779</v>
      </c>
      <c r="H339" s="4" t="s">
        <v>2780</v>
      </c>
      <c r="I339" t="s">
        <v>21</v>
      </c>
      <c r="K339" t="s">
        <v>18</v>
      </c>
      <c r="M339" t="s">
        <v>1463</v>
      </c>
      <c r="N339" t="s">
        <v>1038</v>
      </c>
      <c r="O339" t="s">
        <v>2781</v>
      </c>
      <c r="V339" t="s">
        <v>21</v>
      </c>
      <c r="X339" t="s">
        <v>1431</v>
      </c>
      <c r="Y339" t="s">
        <v>1362</v>
      </c>
      <c r="Z339" t="s">
        <v>591</v>
      </c>
      <c r="AA339" t="str">
        <f>SUBSTITUTE(SUBSTITUTE(SUBSTITUTE(SUBSTITUTE(SUBSTITUTE(SUBSTITUTE(SUBSTITUTE(SUBSTITUTE(SUBSTITUTE(SUBSTITUTE(SUBSTITUTE(SUBSTITUTE(SUBSTITUTE(LOWER(Table13[[#This Row],[Bedrijven]]),".",""),"-","")," bvba",""),"belgië",""),"belgium","")," nv","")," bv",""),"group",""),"groep","")," ", ""),"é","e"),"è","e"),"à","a")</f>
        <v>graphicpackaging</v>
      </c>
      <c r="AE339" t="s">
        <v>1362</v>
      </c>
      <c r="AF339" s="3">
        <v>45025</v>
      </c>
      <c r="AH339" s="3">
        <v>45025</v>
      </c>
      <c r="AI339" s="3">
        <v>45025</v>
      </c>
      <c r="AJ339">
        <v>0</v>
      </c>
      <c r="AQ339" t="str">
        <f>_xlfn.XLOOKUP(Table13[[#This Row],[Voornaam]]&amp;Table13[[#This Row],[Achternaam]]&amp;Table13[[#This Row],[Basisnaam]],Table15[ContactenLookup],Table15[E-mail],"",0,1)</f>
        <v/>
      </c>
      <c r="AR339" t="str">
        <f>_xlfn.XLOOKUP(Table13[[#This Row],[E-mailadres]],Table15[E-mail],Table15[E-mail],"",0)</f>
        <v/>
      </c>
      <c r="AS339" t="str">
        <f>_xlfn.XLOOKUP(Table13[[#This Row],[Telefoon]],Table15[Telefoonnummer],Table15[Naam],"",0)</f>
        <v/>
      </c>
      <c r="AT339" t="str">
        <f>IF(Table13[[#This Row],[Match on name + company]]&lt;&gt;"","Bizzy/Hanne",IF(Table13[[#This Row],[match on Email]]&lt;&gt;"","Bizzy/Hanne",""))</f>
        <v/>
      </c>
    </row>
    <row r="340" spans="1:46" x14ac:dyDescent="0.45">
      <c r="A340">
        <v>55438868</v>
      </c>
      <c r="B340" t="s">
        <v>1448</v>
      </c>
      <c r="C340" t="s">
        <v>2782</v>
      </c>
      <c r="I340" t="s">
        <v>1362</v>
      </c>
      <c r="K340" t="s">
        <v>18</v>
      </c>
      <c r="N340" t="s">
        <v>19</v>
      </c>
      <c r="P340" t="s">
        <v>2783</v>
      </c>
      <c r="V340" t="s">
        <v>21</v>
      </c>
      <c r="Y340" t="s">
        <v>1362</v>
      </c>
      <c r="Z340" t="s">
        <v>595</v>
      </c>
      <c r="AA340" t="str">
        <f>SUBSTITUTE(SUBSTITUTE(SUBSTITUTE(SUBSTITUTE(SUBSTITUTE(SUBSTITUTE(SUBSTITUTE(SUBSTITUTE(SUBSTITUTE(SUBSTITUTE(SUBSTITUTE(SUBSTITUTE(SUBSTITUTE(LOWER(Table13[[#This Row],[Bedrijven]]),".",""),"-","")," bvba",""),"belgië",""),"belgium","")," nv","")," bv",""),"group",""),"groep","")," ", ""),"é","e"),"è","e"),"à","a")</f>
        <v>greenyard</v>
      </c>
      <c r="AC340" t="s">
        <v>2784</v>
      </c>
      <c r="AE340" t="s">
        <v>1362</v>
      </c>
      <c r="AF340" s="3">
        <v>44711</v>
      </c>
      <c r="AH340" s="3">
        <v>44711</v>
      </c>
      <c r="AI340" s="3">
        <v>44775</v>
      </c>
      <c r="AJ340">
        <v>0</v>
      </c>
      <c r="AQ340" t="str">
        <f>_xlfn.XLOOKUP(Table13[[#This Row],[Voornaam]]&amp;Table13[[#This Row],[Achternaam]]&amp;Table13[[#This Row],[Basisnaam]],Table15[ContactenLookup],Table15[E-mail],"",0,1)</f>
        <v/>
      </c>
      <c r="AS340" t="str">
        <f>_xlfn.XLOOKUP(Table13[[#This Row],[Telefoon]],Table15[Telefoonnummer],Table15[Naam],"",0)</f>
        <v/>
      </c>
      <c r="AT340" t="str">
        <f>IF(Table13[[#This Row],[Match on name + company]]&lt;&gt;"","Bizzy/Hanne",IF(Table13[[#This Row],[match on Email]]&lt;&gt;"","Bizzy/Hanne",""))</f>
        <v/>
      </c>
    </row>
    <row r="341" spans="1:46" ht="42.75" x14ac:dyDescent="0.45">
      <c r="A341">
        <v>63129949</v>
      </c>
      <c r="B341" t="s">
        <v>2183</v>
      </c>
      <c r="C341" t="s">
        <v>2785</v>
      </c>
      <c r="H341" s="4" t="s">
        <v>2786</v>
      </c>
      <c r="I341" t="s">
        <v>1362</v>
      </c>
      <c r="K341" t="s">
        <v>18</v>
      </c>
      <c r="M341" t="s">
        <v>1463</v>
      </c>
      <c r="N341" t="s">
        <v>19</v>
      </c>
      <c r="O341" t="s">
        <v>2787</v>
      </c>
      <c r="P341" t="s">
        <v>2788</v>
      </c>
      <c r="V341" t="s">
        <v>21</v>
      </c>
      <c r="W341" t="s">
        <v>38</v>
      </c>
      <c r="X341" t="s">
        <v>1431</v>
      </c>
      <c r="Y341" t="s">
        <v>1362</v>
      </c>
      <c r="Z341" t="s">
        <v>546</v>
      </c>
      <c r="AA341" t="str">
        <f>SUBSTITUTE(SUBSTITUTE(SUBSTITUTE(SUBSTITUTE(SUBSTITUTE(SUBSTITUTE(SUBSTITUTE(SUBSTITUTE(SUBSTITUTE(SUBSTITUTE(SUBSTITUTE(SUBSTITUTE(SUBSTITUTE(LOWER(Table13[[#This Row],[Bedrijven]]),".",""),"-","")," bvba",""),"belgië",""),"belgium","")," nv","")," bv",""),"group",""),"groep","")," ", ""),"é","e"),"è","e"),"à","a")</f>
        <v>gemeentenijlen</v>
      </c>
      <c r="AB341" t="s">
        <v>1390</v>
      </c>
      <c r="AC341" t="s">
        <v>2789</v>
      </c>
      <c r="AE341" t="s">
        <v>1362</v>
      </c>
      <c r="AF341" s="3">
        <v>45106</v>
      </c>
      <c r="AH341" s="3">
        <v>45106</v>
      </c>
      <c r="AI341" s="3">
        <v>45106</v>
      </c>
      <c r="AJ341">
        <v>0</v>
      </c>
      <c r="AQ341" t="str">
        <f>_xlfn.XLOOKUP(Table13[[#This Row],[Voornaam]]&amp;Table13[[#This Row],[Achternaam]]&amp;Table13[[#This Row],[Basisnaam]],Table15[ContactenLookup],Table15[E-mail],"",0,1)</f>
        <v/>
      </c>
      <c r="AR341" t="str">
        <f>_xlfn.XLOOKUP(Table13[[#This Row],[E-mailadres]],Table15[E-mail],Table15[E-mail],"",0)</f>
        <v/>
      </c>
      <c r="AS341" t="str">
        <f>_xlfn.XLOOKUP(Table13[[#This Row],[Telefoon]],Table15[Telefoonnummer],Table15[Naam],"",0)</f>
        <v/>
      </c>
      <c r="AT341" t="str">
        <f>IF(Table13[[#This Row],[Match on name + company]]&lt;&gt;"","Bizzy/Hanne",IF(Table13[[#This Row],[match on Email]]&lt;&gt;"","Bizzy/Hanne",""))</f>
        <v/>
      </c>
    </row>
    <row r="342" spans="1:46" x14ac:dyDescent="0.45">
      <c r="A342">
        <v>55438819</v>
      </c>
      <c r="B342" t="s">
        <v>2790</v>
      </c>
      <c r="C342" t="s">
        <v>2791</v>
      </c>
      <c r="I342" t="s">
        <v>1362</v>
      </c>
      <c r="K342" t="s">
        <v>18</v>
      </c>
      <c r="N342" t="s">
        <v>19</v>
      </c>
      <c r="O342" t="s">
        <v>2792</v>
      </c>
      <c r="P342" t="s">
        <v>2793</v>
      </c>
      <c r="V342" t="s">
        <v>21</v>
      </c>
      <c r="Y342" t="s">
        <v>1362</v>
      </c>
      <c r="Z342" t="s">
        <v>1149</v>
      </c>
      <c r="AA342" t="str">
        <f>SUBSTITUTE(SUBSTITUTE(SUBSTITUTE(SUBSTITUTE(SUBSTITUTE(SUBSTITUTE(SUBSTITUTE(SUBSTITUTE(SUBSTITUTE(SUBSTITUTE(SUBSTITUTE(SUBSTITUTE(SUBSTITUTE(LOWER(Table13[[#This Row],[Bedrijven]]),".",""),"-","")," bvba",""),"belgië",""),"belgium","")," nv","")," bv",""),"group",""),"groep","")," ", ""),"é","e"),"è","e"),"à","a")</f>
        <v>stadhasselt</v>
      </c>
      <c r="AC342" t="s">
        <v>2794</v>
      </c>
      <c r="AE342" t="s">
        <v>1362</v>
      </c>
      <c r="AF342" s="3">
        <v>44711</v>
      </c>
      <c r="AH342" s="3">
        <v>44711</v>
      </c>
      <c r="AI342" s="3">
        <v>44775</v>
      </c>
      <c r="AJ342">
        <v>0</v>
      </c>
      <c r="AQ342" t="str">
        <f>_xlfn.XLOOKUP(Table13[[#This Row],[Voornaam]]&amp;Table13[[#This Row],[Achternaam]]&amp;Table13[[#This Row],[Basisnaam]],Table15[ContactenLookup],Table15[E-mail],"",0,1)</f>
        <v/>
      </c>
      <c r="AR342" t="str">
        <f>_xlfn.XLOOKUP(Table13[[#This Row],[E-mailadres]],Table15[E-mail],Table15[E-mail],"",0)</f>
        <v/>
      </c>
      <c r="AS342" t="str">
        <f>_xlfn.XLOOKUP(Table13[[#This Row],[Telefoon]],Table15[Telefoonnummer],Table15[Naam],"",0)</f>
        <v/>
      </c>
      <c r="AT342" t="str">
        <f>IF(Table13[[#This Row],[Match on name + company]]&lt;&gt;"","Bizzy/Hanne",IF(Table13[[#This Row],[match on Email]]&lt;&gt;"","Bizzy/Hanne",""))</f>
        <v/>
      </c>
    </row>
    <row r="343" spans="1:46" x14ac:dyDescent="0.45">
      <c r="A343">
        <v>55438621</v>
      </c>
      <c r="B343" t="s">
        <v>2795</v>
      </c>
      <c r="C343" t="s">
        <v>2796</v>
      </c>
      <c r="I343" t="s">
        <v>1362</v>
      </c>
      <c r="K343" t="s">
        <v>18</v>
      </c>
      <c r="N343" t="s">
        <v>19</v>
      </c>
      <c r="O343" t="s">
        <v>2797</v>
      </c>
      <c r="P343" t="s">
        <v>2798</v>
      </c>
      <c r="V343" t="s">
        <v>21</v>
      </c>
      <c r="Y343" t="s">
        <v>1362</v>
      </c>
      <c r="Z343" t="s">
        <v>41</v>
      </c>
      <c r="AA343" t="str">
        <f>SUBSTITUTE(SUBSTITUTE(SUBSTITUTE(SUBSTITUTE(SUBSTITUTE(SUBSTITUTE(SUBSTITUTE(SUBSTITUTE(SUBSTITUTE(SUBSTITUTE(SUBSTITUTE(SUBSTITUTE(SUBSTITUTE(LOWER(Table13[[#This Row],[Bedrijven]]),".",""),"-","")," bvba",""),"belgië",""),"belgium","")," nv","")," bv",""),"group",""),"groep","")," ", ""),"é","e"),"è","e"),"à","a")</f>
        <v>abnamro</v>
      </c>
      <c r="AC343" t="s">
        <v>2799</v>
      </c>
      <c r="AE343" t="s">
        <v>1362</v>
      </c>
      <c r="AF343" s="3">
        <v>44711</v>
      </c>
      <c r="AH343" s="3">
        <v>44711</v>
      </c>
      <c r="AI343" s="3">
        <v>44775</v>
      </c>
      <c r="AJ343">
        <v>0</v>
      </c>
      <c r="AQ343" t="str">
        <f>_xlfn.XLOOKUP(Table13[[#This Row],[Voornaam]]&amp;Table13[[#This Row],[Achternaam]]&amp;Table13[[#This Row],[Basisnaam]],Table15[ContactenLookup],Table15[E-mail],"",0,1)</f>
        <v/>
      </c>
      <c r="AR343" t="str">
        <f>_xlfn.XLOOKUP(Table13[[#This Row],[E-mailadres]],Table15[E-mail],Table15[E-mail],"",0)</f>
        <v/>
      </c>
      <c r="AS343" t="str">
        <f>_xlfn.XLOOKUP(Table13[[#This Row],[Telefoon]],Table15[Telefoonnummer],Table15[Naam],"",0)</f>
        <v/>
      </c>
      <c r="AT343" t="str">
        <f>IF(Table13[[#This Row],[Match on name + company]]&lt;&gt;"","Bizzy/Hanne",IF(Table13[[#This Row],[match on Email]]&lt;&gt;"","Bizzy/Hanne",""))</f>
        <v/>
      </c>
    </row>
    <row r="344" spans="1:46" x14ac:dyDescent="0.45">
      <c r="A344">
        <v>56501625</v>
      </c>
      <c r="B344" t="s">
        <v>2800</v>
      </c>
      <c r="C344" t="s">
        <v>2801</v>
      </c>
      <c r="I344" t="s">
        <v>1362</v>
      </c>
      <c r="K344" t="s">
        <v>18</v>
      </c>
      <c r="N344" t="s">
        <v>19</v>
      </c>
      <c r="O344" t="s">
        <v>2802</v>
      </c>
      <c r="P344" t="s">
        <v>2803</v>
      </c>
      <c r="V344" t="s">
        <v>21</v>
      </c>
      <c r="Y344" t="s">
        <v>1362</v>
      </c>
      <c r="Z344" t="s">
        <v>1253</v>
      </c>
      <c r="AA344" t="str">
        <f>SUBSTITUTE(SUBSTITUTE(SUBSTITUTE(SUBSTITUTE(SUBSTITUTE(SUBSTITUTE(SUBSTITUTE(SUBSTITUTE(SUBSTITUTE(SUBSTITUTE(SUBSTITUTE(SUBSTITUTE(SUBSTITUTE(LOWER(Table13[[#This Row],[Bedrijven]]),".",""),"-","")," bvba",""),"belgië",""),"belgium","")," nv","")," bv",""),"group",""),"groep","")," ", ""),"é","e"),"è","e"),"à","a")</f>
        <v>vandemoortele</v>
      </c>
      <c r="AC344" t="s">
        <v>2804</v>
      </c>
      <c r="AE344" t="s">
        <v>1362</v>
      </c>
      <c r="AF344" s="3">
        <v>44775</v>
      </c>
      <c r="AH344" s="3">
        <v>44775</v>
      </c>
      <c r="AI344" s="3">
        <v>44775</v>
      </c>
      <c r="AJ344">
        <v>0</v>
      </c>
      <c r="AQ344">
        <f>_xlfn.XLOOKUP(Table13[[#This Row],[Voornaam]]&amp;Table13[[#This Row],[Achternaam]]&amp;Table13[[#This Row],[Basisnaam]],Table15[ContactenLookup],Table15[E-mail],"",0,1)</f>
        <v>0</v>
      </c>
      <c r="AR344" t="str">
        <f>_xlfn.XLOOKUP(Table13[[#This Row],[E-mailadres]],Table15[E-mail],Table15[E-mail],"",0)</f>
        <v>marie.hermanns@vandemoortele.com</v>
      </c>
      <c r="AS344" t="str">
        <f>_xlfn.XLOOKUP(Table13[[#This Row],[Telefoon]],Table15[Telefoonnummer],Table15[Naam],"",0)</f>
        <v/>
      </c>
      <c r="AT344" t="str">
        <f>IF(Table13[[#This Row],[Match on name + company]]&lt;&gt;"","Bizzy/Hanne",IF(Table13[[#This Row],[match on Email]]&lt;&gt;"","Bizzy/Hanne",""))</f>
        <v>Bizzy/Hanne</v>
      </c>
    </row>
    <row r="345" spans="1:46" x14ac:dyDescent="0.45">
      <c r="A345">
        <v>56501617</v>
      </c>
      <c r="B345" t="s">
        <v>2805</v>
      </c>
      <c r="C345" t="s">
        <v>2806</v>
      </c>
      <c r="I345" t="s">
        <v>1362</v>
      </c>
      <c r="K345" t="s">
        <v>18</v>
      </c>
      <c r="N345" t="s">
        <v>19</v>
      </c>
      <c r="O345" t="s">
        <v>2807</v>
      </c>
      <c r="P345" t="s">
        <v>2808</v>
      </c>
      <c r="V345" t="s">
        <v>21</v>
      </c>
      <c r="Y345" t="s">
        <v>1362</v>
      </c>
      <c r="Z345" t="s">
        <v>1233</v>
      </c>
      <c r="AA345" t="str">
        <f>SUBSTITUTE(SUBSTITUTE(SUBSTITUTE(SUBSTITUTE(SUBSTITUTE(SUBSTITUTE(SUBSTITUTE(SUBSTITUTE(SUBSTITUTE(SUBSTITUTE(SUBSTITUTE(SUBSTITUTE(SUBSTITUTE(LOWER(Table13[[#This Row],[Bedrijven]]),".",""),"-","")," bvba",""),"belgië",""),"belgium","")," nv","")," bv",""),"group",""),"groep","")," ", ""),"é","e"),"è","e"),"à","a")</f>
        <v>uza</v>
      </c>
      <c r="AC345" t="s">
        <v>2809</v>
      </c>
      <c r="AE345" t="s">
        <v>1362</v>
      </c>
      <c r="AF345" s="3">
        <v>44775</v>
      </c>
      <c r="AH345" s="3">
        <v>44775</v>
      </c>
      <c r="AI345" s="3">
        <v>44775</v>
      </c>
      <c r="AJ345">
        <v>0</v>
      </c>
      <c r="AQ345" t="str">
        <f>_xlfn.XLOOKUP(Table13[[#This Row],[Voornaam]]&amp;Table13[[#This Row],[Achternaam]]&amp;Table13[[#This Row],[Basisnaam]],Table15[ContactenLookup],Table15[E-mail],"",0,1)</f>
        <v/>
      </c>
      <c r="AR345" t="str">
        <f>_xlfn.XLOOKUP(Table13[[#This Row],[E-mailadres]],Table15[E-mail],Table15[E-mail],"",0)</f>
        <v/>
      </c>
      <c r="AS345" t="str">
        <f>_xlfn.XLOOKUP(Table13[[#This Row],[Telefoon]],Table15[Telefoonnummer],Table15[Naam],"",0)</f>
        <v/>
      </c>
      <c r="AT345" t="str">
        <f>IF(Table13[[#This Row],[Match on name + company]]&lt;&gt;"","Bizzy/Hanne",IF(Table13[[#This Row],[match on Email]]&lt;&gt;"","Bizzy/Hanne",""))</f>
        <v/>
      </c>
    </row>
    <row r="346" spans="1:46" ht="42.75" x14ac:dyDescent="0.45">
      <c r="A346">
        <v>67208874</v>
      </c>
      <c r="B346" t="s">
        <v>2810</v>
      </c>
      <c r="C346" t="s">
        <v>2811</v>
      </c>
      <c r="H346" s="4" t="s">
        <v>1902</v>
      </c>
      <c r="I346" t="s">
        <v>1362</v>
      </c>
      <c r="K346" t="s">
        <v>18</v>
      </c>
      <c r="M346" t="s">
        <v>1463</v>
      </c>
      <c r="N346" t="s">
        <v>19</v>
      </c>
      <c r="O346" t="s">
        <v>2812</v>
      </c>
      <c r="Q346" t="s">
        <v>2813</v>
      </c>
      <c r="V346" t="s">
        <v>21</v>
      </c>
      <c r="W346" t="s">
        <v>38</v>
      </c>
      <c r="X346" t="s">
        <v>1431</v>
      </c>
      <c r="Y346" t="s">
        <v>1362</v>
      </c>
      <c r="Z346" t="s">
        <v>1321</v>
      </c>
      <c r="AA346" t="str">
        <f>SUBSTITUTE(SUBSTITUTE(SUBSTITUTE(SUBSTITUTE(SUBSTITUTE(SUBSTITUTE(SUBSTITUTE(SUBSTITUTE(SUBSTITUTE(SUBSTITUTE(SUBSTITUTE(SUBSTITUTE(SUBSTITUTE(LOWER(Table13[[#This Row],[Bedrijven]]),".",""),"-","")," bvba",""),"belgië",""),"belgium","")," nv","")," bv",""),"group",""),"groep","")," ", ""),"é","e"),"è","e"),"à","a")</f>
        <v>zorgbedrijfantwerpen</v>
      </c>
      <c r="AB346" t="s">
        <v>1390</v>
      </c>
      <c r="AC346" t="s">
        <v>2814</v>
      </c>
      <c r="AE346" t="s">
        <v>21</v>
      </c>
      <c r="AF346" s="3">
        <v>45321</v>
      </c>
      <c r="AH346" s="3">
        <v>45321</v>
      </c>
      <c r="AI346" s="3">
        <v>45321</v>
      </c>
      <c r="AJ346">
        <v>0</v>
      </c>
      <c r="AQ346" t="str">
        <f>_xlfn.XLOOKUP(Table13[[#This Row],[Voornaam]]&amp;Table13[[#This Row],[Achternaam]]&amp;Table13[[#This Row],[Basisnaam]],Table15[ContactenLookup],Table15[E-mail],"",0,1)</f>
        <v/>
      </c>
      <c r="AR346" t="str">
        <f>_xlfn.XLOOKUP(Table13[[#This Row],[E-mailadres]],Table15[E-mail],Table15[E-mail],"",0)</f>
        <v/>
      </c>
      <c r="AS346" t="str">
        <f>_xlfn.XLOOKUP(Table13[[#This Row],[Telefoon]],Table15[Telefoonnummer],Table15[Naam],"",0)</f>
        <v/>
      </c>
      <c r="AT346" t="str">
        <f>IF(Table13[[#This Row],[Match on name + company]]&lt;&gt;"","Bizzy/Hanne",IF(Table13[[#This Row],[match on Email]]&lt;&gt;"","Bizzy/Hanne",""))</f>
        <v/>
      </c>
    </row>
    <row r="347" spans="1:46" ht="42.75" x14ac:dyDescent="0.45">
      <c r="A347">
        <v>63090540</v>
      </c>
      <c r="B347" t="s">
        <v>2187</v>
      </c>
      <c r="C347" t="s">
        <v>2815</v>
      </c>
      <c r="D347" t="s">
        <v>1056</v>
      </c>
      <c r="E347" t="s">
        <v>1057</v>
      </c>
      <c r="F347" t="s">
        <v>299</v>
      </c>
      <c r="G347" t="s">
        <v>66</v>
      </c>
      <c r="H347" s="4" t="s">
        <v>2816</v>
      </c>
      <c r="I347" t="s">
        <v>21</v>
      </c>
      <c r="J347" t="s">
        <v>66</v>
      </c>
      <c r="K347" t="s">
        <v>18</v>
      </c>
      <c r="N347" t="s">
        <v>19</v>
      </c>
      <c r="O347" t="s">
        <v>2817</v>
      </c>
      <c r="P347" t="s">
        <v>2818</v>
      </c>
      <c r="Q347" t="s">
        <v>2819</v>
      </c>
      <c r="V347" t="s">
        <v>21</v>
      </c>
      <c r="W347" t="s">
        <v>38</v>
      </c>
      <c r="X347" t="s">
        <v>1431</v>
      </c>
      <c r="Y347" t="s">
        <v>1362</v>
      </c>
      <c r="Z347" t="s">
        <v>1055</v>
      </c>
      <c r="AA347" t="str">
        <f>SUBSTITUTE(SUBSTITUTE(SUBSTITUTE(SUBSTITUTE(SUBSTITUTE(SUBSTITUTE(SUBSTITUTE(SUBSTITUTE(SUBSTITUTE(SUBSTITUTE(SUBSTITUTE(SUBSTITUTE(SUBSTITUTE(LOWER(Table13[[#This Row],[Bedrijven]]),".",""),"-","")," bvba",""),"belgië",""),"belgium","")," nv","")," bv",""),"group",""),"groep","")," ", ""),"é","e"),"è","e"),"à","a")</f>
        <v>provincieantwerpen</v>
      </c>
      <c r="AB347" t="s">
        <v>1390</v>
      </c>
      <c r="AC347" t="s">
        <v>1390</v>
      </c>
      <c r="AE347" t="s">
        <v>1362</v>
      </c>
      <c r="AF347" s="3">
        <v>45104</v>
      </c>
      <c r="AH347" s="3">
        <v>45104</v>
      </c>
      <c r="AI347" s="3">
        <v>45104</v>
      </c>
      <c r="AJ347">
        <v>0</v>
      </c>
      <c r="AQ347" t="str">
        <f>_xlfn.XLOOKUP(Table13[[#This Row],[Voornaam]]&amp;Table13[[#This Row],[Achternaam]]&amp;Table13[[#This Row],[Basisnaam]],Table15[ContactenLookup],Table15[E-mail],"",0,1)</f>
        <v/>
      </c>
      <c r="AR347" t="str">
        <f>_xlfn.XLOOKUP(Table13[[#This Row],[E-mailadres]],Table15[E-mail],Table15[E-mail],"",0)</f>
        <v/>
      </c>
      <c r="AS347" t="str">
        <f>_xlfn.XLOOKUP(Table13[[#This Row],[Telefoon]],Table15[Telefoonnummer],Table15[Naam],"",0)</f>
        <v/>
      </c>
      <c r="AT347" t="str">
        <f>IF(Table13[[#This Row],[Match on name + company]]&lt;&gt;"","Bizzy/Hanne",IF(Table13[[#This Row],[match on Email]]&lt;&gt;"","Bizzy/Hanne",""))</f>
        <v/>
      </c>
    </row>
    <row r="348" spans="1:46" ht="42.75" x14ac:dyDescent="0.45">
      <c r="A348">
        <v>62355275</v>
      </c>
      <c r="B348" t="s">
        <v>2820</v>
      </c>
      <c r="C348" t="s">
        <v>2821</v>
      </c>
      <c r="H348" s="4" t="s">
        <v>2822</v>
      </c>
      <c r="I348" t="s">
        <v>21</v>
      </c>
      <c r="K348" t="s">
        <v>18</v>
      </c>
      <c r="N348" t="s">
        <v>19</v>
      </c>
      <c r="O348" t="s">
        <v>2823</v>
      </c>
      <c r="Q348" t="s">
        <v>2824</v>
      </c>
      <c r="V348" t="s">
        <v>21</v>
      </c>
      <c r="X348" t="s">
        <v>1431</v>
      </c>
      <c r="Y348" t="s">
        <v>1362</v>
      </c>
      <c r="Z348" t="s">
        <v>1272</v>
      </c>
      <c r="AA348" t="str">
        <f>SUBSTITUTE(SUBSTITUTE(SUBSTITUTE(SUBSTITUTE(SUBSTITUTE(SUBSTITUTE(SUBSTITUTE(SUBSTITUTE(SUBSTITUTE(SUBSTITUTE(SUBSTITUTE(SUBSTITUTE(SUBSTITUTE(LOWER(Table13[[#This Row],[Bedrijven]]),".",""),"-","")," bvba",""),"belgië",""),"belgium","")," nv","")," bv",""),"group",""),"groep","")," ", ""),"é","e"),"è","e"),"à","a")</f>
        <v>vito</v>
      </c>
      <c r="AB348" t="s">
        <v>1390</v>
      </c>
      <c r="AC348" t="s">
        <v>2158</v>
      </c>
      <c r="AE348" t="s">
        <v>1362</v>
      </c>
      <c r="AF348" s="3">
        <v>45441</v>
      </c>
      <c r="AH348" s="3">
        <v>45059</v>
      </c>
      <c r="AI348" s="3">
        <v>45441</v>
      </c>
      <c r="AJ348">
        <v>0</v>
      </c>
      <c r="AQ348" t="str">
        <f>_xlfn.XLOOKUP(Table13[[#This Row],[Voornaam]]&amp;Table13[[#This Row],[Achternaam]]&amp;Table13[[#This Row],[Basisnaam]],Table15[ContactenLookup],Table15[E-mail],"",0,1)</f>
        <v/>
      </c>
      <c r="AR348" t="str">
        <f>_xlfn.XLOOKUP(Table13[[#This Row],[E-mailadres]],Table15[E-mail],Table15[E-mail],"",0)</f>
        <v/>
      </c>
      <c r="AS348" t="str">
        <f>_xlfn.XLOOKUP(Table13[[#This Row],[Telefoon]],Table15[Telefoonnummer],Table15[Naam],"",0)</f>
        <v/>
      </c>
      <c r="AT348" t="str">
        <f>IF(Table13[[#This Row],[Match on name + company]]&lt;&gt;"","Bizzy/Hanne",IF(Table13[[#This Row],[match on Email]]&lt;&gt;"","Bizzy/Hanne",""))</f>
        <v/>
      </c>
    </row>
    <row r="349" spans="1:46" x14ac:dyDescent="0.45">
      <c r="A349">
        <v>56501508</v>
      </c>
      <c r="B349" t="s">
        <v>1495</v>
      </c>
      <c r="C349" t="s">
        <v>2825</v>
      </c>
      <c r="I349" t="s">
        <v>1362</v>
      </c>
      <c r="K349" t="s">
        <v>18</v>
      </c>
      <c r="N349" t="s">
        <v>19</v>
      </c>
      <c r="O349" t="s">
        <v>2826</v>
      </c>
      <c r="P349" t="s">
        <v>2827</v>
      </c>
      <c r="V349" t="s">
        <v>21</v>
      </c>
      <c r="Y349" t="s">
        <v>1362</v>
      </c>
      <c r="Z349" t="s">
        <v>406</v>
      </c>
      <c r="AA349" t="str">
        <f>SUBSTITUTE(SUBSTITUTE(SUBSTITUTE(SUBSTITUTE(SUBSTITUTE(SUBSTITUTE(SUBSTITUTE(SUBSTITUTE(SUBSTITUTE(SUBSTITUTE(SUBSTITUTE(SUBSTITUTE(SUBSTITUTE(LOWER(Table13[[#This Row],[Bedrijven]]),".",""),"-","")," bvba",""),"belgië",""),"belgium","")," nv","")," bv",""),"group",""),"groep","")," ", ""),"é","e"),"è","e"),"à","a")</f>
        <v>dekringwinkel</v>
      </c>
      <c r="AC349" t="s">
        <v>2519</v>
      </c>
      <c r="AE349" t="s">
        <v>1362</v>
      </c>
      <c r="AF349" s="3">
        <v>44775</v>
      </c>
      <c r="AH349" s="3">
        <v>44775</v>
      </c>
      <c r="AI349" s="3">
        <v>44775</v>
      </c>
      <c r="AJ349">
        <v>0</v>
      </c>
      <c r="AQ349" t="str">
        <f>_xlfn.XLOOKUP(Table13[[#This Row],[Voornaam]]&amp;Table13[[#This Row],[Achternaam]]&amp;Table13[[#This Row],[Basisnaam]],Table15[ContactenLookup],Table15[E-mail],"",0,1)</f>
        <v/>
      </c>
      <c r="AR349" t="str">
        <f>_xlfn.XLOOKUP(Table13[[#This Row],[E-mailadres]],Table15[E-mail],Table15[E-mail],"",0)</f>
        <v/>
      </c>
      <c r="AS349" t="str">
        <f>_xlfn.XLOOKUP(Table13[[#This Row],[Telefoon]],Table15[Telefoonnummer],Table15[Naam],"",0)</f>
        <v/>
      </c>
      <c r="AT349" t="str">
        <f>IF(Table13[[#This Row],[Match on name + company]]&lt;&gt;"","Bizzy/Hanne",IF(Table13[[#This Row],[match on Email]]&lt;&gt;"","Bizzy/Hanne",""))</f>
        <v/>
      </c>
    </row>
    <row r="350" spans="1:46" ht="42.75" x14ac:dyDescent="0.45">
      <c r="A350">
        <v>68040196</v>
      </c>
      <c r="B350" t="s">
        <v>2828</v>
      </c>
      <c r="C350" t="s">
        <v>2829</v>
      </c>
      <c r="H350" s="4" t="s">
        <v>1902</v>
      </c>
      <c r="I350" t="s">
        <v>1362</v>
      </c>
      <c r="K350" t="s">
        <v>18</v>
      </c>
      <c r="N350" t="s">
        <v>19</v>
      </c>
      <c r="O350" t="s">
        <v>2830</v>
      </c>
      <c r="V350" t="s">
        <v>21</v>
      </c>
      <c r="X350" t="s">
        <v>1431</v>
      </c>
      <c r="Y350" t="s">
        <v>1362</v>
      </c>
      <c r="Z350" t="s">
        <v>1321</v>
      </c>
      <c r="AA350" t="str">
        <f>SUBSTITUTE(SUBSTITUTE(SUBSTITUTE(SUBSTITUTE(SUBSTITUTE(SUBSTITUTE(SUBSTITUTE(SUBSTITUTE(SUBSTITUTE(SUBSTITUTE(SUBSTITUTE(SUBSTITUTE(SUBSTITUTE(LOWER(Table13[[#This Row],[Bedrijven]]),".",""),"-","")," bvba",""),"belgië",""),"belgium","")," nv","")," bv",""),"group",""),"groep","")," ", ""),"é","e"),"è","e"),"à","a")</f>
        <v>zorgbedrijfantwerpen</v>
      </c>
      <c r="AB350" t="s">
        <v>1390</v>
      </c>
      <c r="AC350" t="s">
        <v>1568</v>
      </c>
      <c r="AE350" t="s">
        <v>1362</v>
      </c>
      <c r="AF350" s="3">
        <v>45369</v>
      </c>
      <c r="AH350" s="3">
        <v>45369</v>
      </c>
      <c r="AI350" s="3">
        <v>45369</v>
      </c>
      <c r="AJ350">
        <v>0</v>
      </c>
      <c r="AQ350" t="str">
        <f>_xlfn.XLOOKUP(Table13[[#This Row],[Voornaam]]&amp;Table13[[#This Row],[Achternaam]]&amp;Table13[[#This Row],[Basisnaam]],Table15[ContactenLookup],Table15[E-mail],"",0,1)</f>
        <v/>
      </c>
      <c r="AR350" t="str">
        <f>_xlfn.XLOOKUP(Table13[[#This Row],[E-mailadres]],Table15[E-mail],Table15[E-mail],"",0)</f>
        <v/>
      </c>
      <c r="AS350" t="str">
        <f>_xlfn.XLOOKUP(Table13[[#This Row],[Telefoon]],Table15[Telefoonnummer],Table15[Naam],"",0)</f>
        <v/>
      </c>
      <c r="AT350" t="str">
        <f>IF(Table13[[#This Row],[Match on name + company]]&lt;&gt;"","Bizzy/Hanne",IF(Table13[[#This Row],[match on Email]]&lt;&gt;"","Bizzy/Hanne",""))</f>
        <v/>
      </c>
    </row>
    <row r="351" spans="1:46" x14ac:dyDescent="0.45">
      <c r="A351">
        <v>56501515</v>
      </c>
      <c r="B351" t="s">
        <v>2831</v>
      </c>
      <c r="C351" t="s">
        <v>2832</v>
      </c>
      <c r="I351" t="s">
        <v>1362</v>
      </c>
      <c r="K351" t="s">
        <v>18</v>
      </c>
      <c r="N351" t="s">
        <v>19</v>
      </c>
      <c r="O351" t="s">
        <v>2833</v>
      </c>
      <c r="P351" t="s">
        <v>2834</v>
      </c>
      <c r="V351" t="s">
        <v>21</v>
      </c>
      <c r="Y351" t="s">
        <v>1362</v>
      </c>
      <c r="Z351" t="s">
        <v>728</v>
      </c>
      <c r="AA351" t="str">
        <f>SUBSTITUTE(SUBSTITUTE(SUBSTITUTE(SUBSTITUTE(SUBSTITUTE(SUBSTITUTE(SUBSTITUTE(SUBSTITUTE(SUBSTITUTE(SUBSTITUTE(SUBSTITUTE(SUBSTITUTE(SUBSTITUTE(LOWER(Table13[[#This Row],[Bedrijven]]),".",""),"-","")," bvba",""),"belgië",""),"belgium","")," nv","")," bv",""),"group",""),"groep","")," ", ""),"é","e"),"è","e"),"à","a")</f>
        <v>lojega</v>
      </c>
      <c r="AC351" t="s">
        <v>2835</v>
      </c>
      <c r="AE351" t="s">
        <v>1362</v>
      </c>
      <c r="AF351" s="3">
        <v>44775</v>
      </c>
      <c r="AH351" s="3">
        <v>44775</v>
      </c>
      <c r="AI351" s="3">
        <v>44775</v>
      </c>
      <c r="AJ351">
        <v>0</v>
      </c>
      <c r="AQ351" t="str">
        <f>_xlfn.XLOOKUP(Table13[[#This Row],[Voornaam]]&amp;Table13[[#This Row],[Achternaam]]&amp;Table13[[#This Row],[Basisnaam]],Table15[ContactenLookup],Table15[E-mail],"",0,1)</f>
        <v/>
      </c>
      <c r="AR351" t="str">
        <f>_xlfn.XLOOKUP(Table13[[#This Row],[E-mailadres]],Table15[E-mail],Table15[E-mail],"",0)</f>
        <v/>
      </c>
      <c r="AS351" t="str">
        <f>_xlfn.XLOOKUP(Table13[[#This Row],[Telefoon]],Table15[Telefoonnummer],Table15[Naam],"",0)</f>
        <v/>
      </c>
      <c r="AT351" t="str">
        <f>IF(Table13[[#This Row],[Match on name + company]]&lt;&gt;"","Bizzy/Hanne",IF(Table13[[#This Row],[match on Email]]&lt;&gt;"","Bizzy/Hanne",""))</f>
        <v/>
      </c>
    </row>
    <row r="352" spans="1:46" x14ac:dyDescent="0.45">
      <c r="A352">
        <v>58256971</v>
      </c>
      <c r="B352" t="s">
        <v>2183</v>
      </c>
      <c r="C352" t="s">
        <v>2836</v>
      </c>
      <c r="I352" t="s">
        <v>1362</v>
      </c>
      <c r="K352" t="s">
        <v>18</v>
      </c>
      <c r="N352" t="s">
        <v>19</v>
      </c>
      <c r="O352" t="s">
        <v>2837</v>
      </c>
      <c r="Q352" t="s">
        <v>2838</v>
      </c>
      <c r="V352" t="s">
        <v>21</v>
      </c>
      <c r="Y352" t="s">
        <v>1362</v>
      </c>
      <c r="Z352" t="s">
        <v>658</v>
      </c>
      <c r="AA352" t="str">
        <f>SUBSTITUTE(SUBSTITUTE(SUBSTITUTE(SUBSTITUTE(SUBSTITUTE(SUBSTITUTE(SUBSTITUTE(SUBSTITUTE(SUBSTITUTE(SUBSTITUTE(SUBSTITUTE(SUBSTITUTE(SUBSTITUTE(LOWER(Table13[[#This Row],[Bedrijven]]),".",""),"-","")," bvba",""),"belgië",""),"belgium","")," nv","")," bv",""),"group",""),"groep","")," ", ""),"é","e"),"è","e"),"à","a")</f>
        <v>imperial</v>
      </c>
      <c r="AC352" t="s">
        <v>1480</v>
      </c>
      <c r="AE352" t="s">
        <v>1362</v>
      </c>
      <c r="AF352" s="3">
        <v>44874</v>
      </c>
      <c r="AH352" s="3">
        <v>44874</v>
      </c>
      <c r="AI352" s="3">
        <v>44874</v>
      </c>
      <c r="AJ352">
        <v>0</v>
      </c>
      <c r="AQ352" t="str">
        <f>_xlfn.XLOOKUP(Table13[[#This Row],[Voornaam]]&amp;Table13[[#This Row],[Achternaam]]&amp;Table13[[#This Row],[Basisnaam]],Table15[ContactenLookup],Table15[E-mail],"",0,1)</f>
        <v/>
      </c>
      <c r="AR352" t="str">
        <f>_xlfn.XLOOKUP(Table13[[#This Row],[E-mailadres]],Table15[E-mail],Table15[E-mail],"",0)</f>
        <v>sofie.hooft@campofriofg.com</v>
      </c>
      <c r="AS352" t="str">
        <f>_xlfn.XLOOKUP(Table13[[#This Row],[Telefoon]],Table15[Telefoonnummer],Table15[Naam],"",0)</f>
        <v/>
      </c>
      <c r="AT352" t="str">
        <f>IF(Table13[[#This Row],[Match on name + company]]&lt;&gt;"","Bizzy/Hanne",IF(Table13[[#This Row],[match on Email]]&lt;&gt;"","Bizzy/Hanne",""))</f>
        <v>Bizzy/Hanne</v>
      </c>
    </row>
    <row r="353" spans="1:46" x14ac:dyDescent="0.45">
      <c r="A353">
        <v>58027676</v>
      </c>
      <c r="B353" t="s">
        <v>2839</v>
      </c>
      <c r="C353" t="s">
        <v>2840</v>
      </c>
      <c r="I353" t="s">
        <v>1362</v>
      </c>
      <c r="K353" t="s">
        <v>18</v>
      </c>
      <c r="M353" t="s">
        <v>1463</v>
      </c>
      <c r="N353" t="s">
        <v>19</v>
      </c>
      <c r="O353" t="s">
        <v>2841</v>
      </c>
      <c r="V353" t="s">
        <v>21</v>
      </c>
      <c r="X353" t="s">
        <v>1431</v>
      </c>
      <c r="Y353" t="s">
        <v>1362</v>
      </c>
      <c r="Z353" t="s">
        <v>730</v>
      </c>
      <c r="AA353" t="str">
        <f>SUBSTITUTE(SUBSTITUTE(SUBSTITUTE(SUBSTITUTE(SUBSTITUTE(SUBSTITUTE(SUBSTITUTE(SUBSTITUTE(SUBSTITUTE(SUBSTITUTE(SUBSTITUTE(SUBSTITUTE(SUBSTITUTE(LOWER(Table13[[#This Row],[Bedrijven]]),".",""),"-","")," bvba",""),"belgië",""),"belgium","")," nv","")," bv",""),"group",""),"groep","")," ", ""),"é","e"),"è","e"),"à","a")</f>
        <v>materialise</v>
      </c>
      <c r="AC353" t="s">
        <v>1421</v>
      </c>
      <c r="AE353" t="s">
        <v>21</v>
      </c>
      <c r="AF353" s="3">
        <v>44861</v>
      </c>
      <c r="AH353" s="3">
        <v>44861</v>
      </c>
      <c r="AI353" s="3">
        <v>44861</v>
      </c>
      <c r="AJ353">
        <v>0</v>
      </c>
      <c r="AQ353" t="str">
        <f>_xlfn.XLOOKUP(Table13[[#This Row],[Voornaam]]&amp;Table13[[#This Row],[Achternaam]]&amp;Table13[[#This Row],[Basisnaam]],Table15[ContactenLookup],Table15[E-mail],"",0,1)</f>
        <v/>
      </c>
      <c r="AR353" t="str">
        <f>_xlfn.XLOOKUP(Table13[[#This Row],[E-mailadres]],Table15[E-mail],Table15[E-mail],"",0)</f>
        <v/>
      </c>
      <c r="AS353" t="str">
        <f>_xlfn.XLOOKUP(Table13[[#This Row],[Telefoon]],Table15[Telefoonnummer],Table15[Naam],"",0)</f>
        <v/>
      </c>
      <c r="AT353" t="str">
        <f>IF(Table13[[#This Row],[Match on name + company]]&lt;&gt;"","Bizzy/Hanne",IF(Table13[[#This Row],[match on Email]]&lt;&gt;"","Bizzy/Hanne",""))</f>
        <v/>
      </c>
    </row>
    <row r="354" spans="1:46" ht="42.75" x14ac:dyDescent="0.45">
      <c r="A354">
        <v>59865827</v>
      </c>
      <c r="B354" t="s">
        <v>1515</v>
      </c>
      <c r="C354" t="s">
        <v>2842</v>
      </c>
      <c r="H354" s="4" t="s">
        <v>1427</v>
      </c>
      <c r="I354" t="s">
        <v>1362</v>
      </c>
      <c r="K354" t="s">
        <v>18</v>
      </c>
      <c r="M354" t="s">
        <v>1463</v>
      </c>
      <c r="N354" t="s">
        <v>19</v>
      </c>
      <c r="O354" t="s">
        <v>2843</v>
      </c>
      <c r="P354" t="s">
        <v>2844</v>
      </c>
      <c r="Q354" t="s">
        <v>2845</v>
      </c>
      <c r="V354" t="s">
        <v>21</v>
      </c>
      <c r="X354" t="s">
        <v>1431</v>
      </c>
      <c r="Y354" t="s">
        <v>1362</v>
      </c>
      <c r="Z354" t="s">
        <v>1105</v>
      </c>
      <c r="AA354" t="str">
        <f>SUBSTITUTE(SUBSTITUTE(SUBSTITUTE(SUBSTITUTE(SUBSTITUTE(SUBSTITUTE(SUBSTITUTE(SUBSTITUTE(SUBSTITUTE(SUBSTITUTE(SUBSTITUTE(SUBSTITUTE(SUBSTITUTE(LOWER(Table13[[#This Row],[Bedrijven]]),".",""),"-","")," bvba",""),"belgië",""),"belgium","")," nv","")," bv",""),"group",""),"groep","")," ", ""),"é","e"),"è","e"),"à","a")</f>
        <v>sdworx</v>
      </c>
      <c r="AB354" t="s">
        <v>1390</v>
      </c>
      <c r="AC354" t="s">
        <v>2846</v>
      </c>
      <c r="AE354" t="s">
        <v>1362</v>
      </c>
      <c r="AF354" s="3">
        <v>44947</v>
      </c>
      <c r="AH354" s="3">
        <v>44947</v>
      </c>
      <c r="AI354" s="3">
        <v>44947</v>
      </c>
      <c r="AJ354">
        <v>0</v>
      </c>
      <c r="AQ354" t="str">
        <f>_xlfn.XLOOKUP(Table13[[#This Row],[Voornaam]]&amp;Table13[[#This Row],[Achternaam]]&amp;Table13[[#This Row],[Basisnaam]],Table15[ContactenLookup],Table15[E-mail],"",0,1)</f>
        <v/>
      </c>
      <c r="AR354" t="str">
        <f>_xlfn.XLOOKUP(Table13[[#This Row],[E-mailadres]],Table15[E-mail],Table15[E-mail],"",0)</f>
        <v/>
      </c>
      <c r="AS354" t="str">
        <f>_xlfn.XLOOKUP(Table13[[#This Row],[Telefoon]],Table15[Telefoonnummer],Table15[Naam],"",0)</f>
        <v/>
      </c>
      <c r="AT354" t="str">
        <f>IF(Table13[[#This Row],[Match on name + company]]&lt;&gt;"","Bizzy/Hanne",IF(Table13[[#This Row],[match on Email]]&lt;&gt;"","Bizzy/Hanne",""))</f>
        <v/>
      </c>
    </row>
    <row r="355" spans="1:46" x14ac:dyDescent="0.45">
      <c r="A355">
        <v>61939328</v>
      </c>
      <c r="B355" t="s">
        <v>2847</v>
      </c>
      <c r="C355" t="s">
        <v>2842</v>
      </c>
      <c r="I355" t="s">
        <v>1362</v>
      </c>
      <c r="K355" t="s">
        <v>18</v>
      </c>
      <c r="M355" t="s">
        <v>1463</v>
      </c>
      <c r="N355" t="s">
        <v>19</v>
      </c>
      <c r="O355" t="s">
        <v>2848</v>
      </c>
      <c r="V355" t="s">
        <v>21</v>
      </c>
      <c r="Y355" t="s">
        <v>1362</v>
      </c>
      <c r="Z355" t="s">
        <v>734</v>
      </c>
      <c r="AA355" t="str">
        <f>SUBSTITUTE(SUBSTITUTE(SUBSTITUTE(SUBSTITUTE(SUBSTITUTE(SUBSTITUTE(SUBSTITUTE(SUBSTITUTE(SUBSTITUTE(SUBSTITUTE(SUBSTITUTE(SUBSTITUTE(SUBSTITUTE(LOWER(Table13[[#This Row],[Bedrijven]]),".",""),"-","")," bvba",""),"belgië",""),"belgium","")," nv","")," bv",""),"group",""),"groep","")," ", ""),"é","e"),"è","e"),"à","a")</f>
        <v>mediagenix</v>
      </c>
      <c r="AB355" t="s">
        <v>1390</v>
      </c>
      <c r="AC355" t="s">
        <v>1599</v>
      </c>
      <c r="AD355" t="s">
        <v>2849</v>
      </c>
      <c r="AE355" t="s">
        <v>21</v>
      </c>
      <c r="AF355" s="3">
        <v>45036</v>
      </c>
      <c r="AH355" s="3">
        <v>45036</v>
      </c>
      <c r="AI355" s="3">
        <v>45036</v>
      </c>
      <c r="AJ355">
        <v>0</v>
      </c>
      <c r="AQ355" t="str">
        <f>_xlfn.XLOOKUP(Table13[[#This Row],[Voornaam]]&amp;Table13[[#This Row],[Achternaam]]&amp;Table13[[#This Row],[Basisnaam]],Table15[ContactenLookup],Table15[E-mail],"",0,1)</f>
        <v/>
      </c>
      <c r="AR355" t="str">
        <f>_xlfn.XLOOKUP(Table13[[#This Row],[E-mailadres]],Table15[E-mail],Table15[E-mail],"",0)</f>
        <v/>
      </c>
      <c r="AS355" t="str">
        <f>_xlfn.XLOOKUP(Table13[[#This Row],[Telefoon]],Table15[Telefoonnummer],Table15[Naam],"",0)</f>
        <v/>
      </c>
      <c r="AT355" t="str">
        <f>IF(Table13[[#This Row],[Match on name + company]]&lt;&gt;"","Bizzy/Hanne",IF(Table13[[#This Row],[match on Email]]&lt;&gt;"","Bizzy/Hanne",""))</f>
        <v/>
      </c>
    </row>
    <row r="356" spans="1:46" x14ac:dyDescent="0.45">
      <c r="A356">
        <v>55438878</v>
      </c>
      <c r="B356" t="s">
        <v>1710</v>
      </c>
      <c r="C356" t="s">
        <v>2850</v>
      </c>
      <c r="I356" t="s">
        <v>1362</v>
      </c>
      <c r="K356" t="s">
        <v>18</v>
      </c>
      <c r="N356" t="s">
        <v>19</v>
      </c>
      <c r="O356" t="s">
        <v>2851</v>
      </c>
      <c r="P356" t="s">
        <v>1835</v>
      </c>
      <c r="V356" t="s">
        <v>21</v>
      </c>
      <c r="Y356" t="s">
        <v>1362</v>
      </c>
      <c r="Z356" t="s">
        <v>607</v>
      </c>
      <c r="AA356" t="str">
        <f>SUBSTITUTE(SUBSTITUTE(SUBSTITUTE(SUBSTITUTE(SUBSTITUTE(SUBSTITUTE(SUBSTITUTE(SUBSTITUTE(SUBSTITUTE(SUBSTITUTE(SUBSTITUTE(SUBSTITUTE(SUBSTITUTE(LOWER(Table13[[#This Row],[Bedrijven]]),".",""),"-","")," bvba",""),"belgië",""),"belgium","")," nv","")," bv",""),"group",""),"groep","")," ", ""),"é","e"),"è","e"),"à","a")</f>
        <v>grohe</v>
      </c>
      <c r="AC356" t="s">
        <v>2852</v>
      </c>
      <c r="AE356" t="s">
        <v>1362</v>
      </c>
      <c r="AF356" s="3">
        <v>44711</v>
      </c>
      <c r="AH356" s="3">
        <v>44711</v>
      </c>
      <c r="AI356" s="3">
        <v>44775</v>
      </c>
      <c r="AJ356">
        <v>0</v>
      </c>
      <c r="AQ356" t="str">
        <f>_xlfn.XLOOKUP(Table13[[#This Row],[Voornaam]]&amp;Table13[[#This Row],[Achternaam]]&amp;Table13[[#This Row],[Basisnaam]],Table15[ContactenLookup],Table15[E-mail],"",0,1)</f>
        <v/>
      </c>
      <c r="AR356" t="str">
        <f>_xlfn.XLOOKUP(Table13[[#This Row],[E-mailadres]],Table15[E-mail],Table15[E-mail],"",0)</f>
        <v/>
      </c>
      <c r="AS356" t="str">
        <f>_xlfn.XLOOKUP(Table13[[#This Row],[Telefoon]],Table15[Telefoonnummer],Table15[Naam],"",0)</f>
        <v/>
      </c>
      <c r="AT356" t="str">
        <f>IF(Table13[[#This Row],[Match on name + company]]&lt;&gt;"","Bizzy/Hanne",IF(Table13[[#This Row],[match on Email]]&lt;&gt;"","Bizzy/Hanne",""))</f>
        <v/>
      </c>
    </row>
    <row r="357" spans="1:46" x14ac:dyDescent="0.45">
      <c r="A357">
        <v>55438653</v>
      </c>
      <c r="B357" t="s">
        <v>2853</v>
      </c>
      <c r="C357" t="s">
        <v>2854</v>
      </c>
      <c r="I357" t="s">
        <v>1362</v>
      </c>
      <c r="K357" t="s">
        <v>18</v>
      </c>
      <c r="N357" t="s">
        <v>19</v>
      </c>
      <c r="O357" t="s">
        <v>2855</v>
      </c>
      <c r="P357" t="s">
        <v>2856</v>
      </c>
      <c r="V357" t="s">
        <v>21</v>
      </c>
      <c r="Y357" t="s">
        <v>1362</v>
      </c>
      <c r="Z357" t="s">
        <v>96</v>
      </c>
      <c r="AA357" t="str">
        <f>SUBSTITUTE(SUBSTITUTE(SUBSTITUTE(SUBSTITUTE(SUBSTITUTE(SUBSTITUTE(SUBSTITUTE(SUBSTITUTE(SUBSTITUTE(SUBSTITUTE(SUBSTITUTE(SUBSTITUTE(SUBSTITUTE(LOWER(Table13[[#This Row],[Bedrijven]]),".",""),"-","")," bvba",""),"belgië",""),"belgium","")," nv","")," bv",""),"group",""),"groep","")," ", ""),"é","e"),"è","e"),"à","a")</f>
        <v>alterpharma</v>
      </c>
      <c r="AC357" t="s">
        <v>2020</v>
      </c>
      <c r="AE357" t="s">
        <v>1362</v>
      </c>
      <c r="AF357" s="3">
        <v>44711</v>
      </c>
      <c r="AH357" s="3">
        <v>44711</v>
      </c>
      <c r="AI357" s="3">
        <v>44775</v>
      </c>
      <c r="AJ357">
        <v>0</v>
      </c>
      <c r="AQ357" t="str">
        <f>_xlfn.XLOOKUP(Table13[[#This Row],[Voornaam]]&amp;Table13[[#This Row],[Achternaam]]&amp;Table13[[#This Row],[Basisnaam]],Table15[ContactenLookup],Table15[E-mail],"",0,1)</f>
        <v/>
      </c>
      <c r="AR357" t="str">
        <f>_xlfn.XLOOKUP(Table13[[#This Row],[E-mailadres]],Table15[E-mail],Table15[E-mail],"",0)</f>
        <v/>
      </c>
      <c r="AS357" t="str">
        <f>_xlfn.XLOOKUP(Table13[[#This Row],[Telefoon]],Table15[Telefoonnummer],Table15[Naam],"",0)</f>
        <v/>
      </c>
      <c r="AT357" t="str">
        <f>IF(Table13[[#This Row],[Match on name + company]]&lt;&gt;"","Bizzy/Hanne",IF(Table13[[#This Row],[match on Email]]&lt;&gt;"","Bizzy/Hanne",""))</f>
        <v/>
      </c>
    </row>
    <row r="358" spans="1:46" ht="42.75" x14ac:dyDescent="0.45">
      <c r="A358">
        <v>55438656</v>
      </c>
      <c r="B358" t="s">
        <v>2857</v>
      </c>
      <c r="C358" t="s">
        <v>2858</v>
      </c>
      <c r="H358" s="4" t="s">
        <v>2472</v>
      </c>
      <c r="I358" t="s">
        <v>1362</v>
      </c>
      <c r="K358" t="s">
        <v>18</v>
      </c>
      <c r="N358" t="s">
        <v>19</v>
      </c>
      <c r="O358" t="s">
        <v>2859</v>
      </c>
      <c r="P358" t="s">
        <v>2860</v>
      </c>
      <c r="V358" t="s">
        <v>21</v>
      </c>
      <c r="Y358" t="s">
        <v>1362</v>
      </c>
      <c r="Z358" t="s">
        <v>101</v>
      </c>
      <c r="AA358" t="str">
        <f>SUBSTITUTE(SUBSTITUTE(SUBSTITUTE(SUBSTITUTE(SUBSTITUTE(SUBSTITUTE(SUBSTITUTE(SUBSTITUTE(SUBSTITUTE(SUBSTITUTE(SUBSTITUTE(SUBSTITUTE(SUBSTITUTE(LOWER(Table13[[#This Row],[Bedrijven]]),".",""),"-","")," bvba",""),"belgië",""),"belgium","")," nv","")," bv",""),"group",""),"groep","")," ", ""),"é","e"),"è","e"),"à","a")</f>
        <v>aquafin</v>
      </c>
      <c r="AC358" t="s">
        <v>2861</v>
      </c>
      <c r="AE358" t="s">
        <v>1362</v>
      </c>
      <c r="AF358" s="3">
        <v>44711</v>
      </c>
      <c r="AH358" s="3">
        <v>44711</v>
      </c>
      <c r="AI358" s="3">
        <v>44775</v>
      </c>
      <c r="AJ358">
        <v>0</v>
      </c>
      <c r="AQ358" t="str">
        <f>_xlfn.XLOOKUP(Table13[[#This Row],[Voornaam]]&amp;Table13[[#This Row],[Achternaam]]&amp;Table13[[#This Row],[Basisnaam]],Table15[ContactenLookup],Table15[E-mail],"",0,1)</f>
        <v/>
      </c>
      <c r="AR358" t="str">
        <f>_xlfn.XLOOKUP(Table13[[#This Row],[E-mailadres]],Table15[E-mail],Table15[E-mail],"",0)</f>
        <v/>
      </c>
      <c r="AS358" t="str">
        <f>_xlfn.XLOOKUP(Table13[[#This Row],[Telefoon]],Table15[Telefoonnummer],Table15[Naam],"",0)</f>
        <v/>
      </c>
      <c r="AT358" t="str">
        <f>IF(Table13[[#This Row],[Match on name + company]]&lt;&gt;"","Bizzy/Hanne",IF(Table13[[#This Row],[match on Email]]&lt;&gt;"","Bizzy/Hanne",""))</f>
        <v/>
      </c>
    </row>
    <row r="359" spans="1:46" x14ac:dyDescent="0.45">
      <c r="A359">
        <v>56501609</v>
      </c>
      <c r="B359" t="s">
        <v>2862</v>
      </c>
      <c r="C359" t="s">
        <v>2863</v>
      </c>
      <c r="I359" t="s">
        <v>1362</v>
      </c>
      <c r="K359" t="s">
        <v>18</v>
      </c>
      <c r="N359" t="s">
        <v>19</v>
      </c>
      <c r="O359" t="s">
        <v>2864</v>
      </c>
      <c r="P359" t="s">
        <v>2865</v>
      </c>
      <c r="V359" t="s">
        <v>21</v>
      </c>
      <c r="X359" t="s">
        <v>1431</v>
      </c>
      <c r="Y359" t="s">
        <v>1362</v>
      </c>
      <c r="Z359" t="s">
        <v>1220</v>
      </c>
      <c r="AA359" t="str">
        <f>SUBSTITUTE(SUBSTITUTE(SUBSTITUTE(SUBSTITUTE(SUBSTITUTE(SUBSTITUTE(SUBSTITUTE(SUBSTITUTE(SUBSTITUTE(SUBSTITUTE(SUBSTITUTE(SUBSTITUTE(SUBSTITUTE(LOWER(Table13[[#This Row],[Bedrijven]]),".",""),"-","")," bvba",""),"belgië",""),"belgium","")," nv","")," bv",""),"group",""),"groep","")," ", ""),"é","e"),"è","e"),"à","a")</f>
        <v>unitedrentals(bakercorp)</v>
      </c>
      <c r="AC359" t="s">
        <v>2866</v>
      </c>
      <c r="AE359" t="s">
        <v>1362</v>
      </c>
      <c r="AF359" s="3">
        <v>45272</v>
      </c>
      <c r="AH359" s="3">
        <v>44775</v>
      </c>
      <c r="AI359" s="3">
        <v>45272</v>
      </c>
      <c r="AJ359">
        <v>0</v>
      </c>
      <c r="AQ359" t="str">
        <f>_xlfn.XLOOKUP(Table13[[#This Row],[Voornaam]]&amp;Table13[[#This Row],[Achternaam]]&amp;Table13[[#This Row],[Basisnaam]],Table15[ContactenLookup],Table15[E-mail],"",0,1)</f>
        <v/>
      </c>
      <c r="AR359" t="str">
        <f>_xlfn.XLOOKUP(Table13[[#This Row],[E-mailadres]],Table15[E-mail],Table15[E-mail],"",0)</f>
        <v/>
      </c>
      <c r="AS359" t="str">
        <f>_xlfn.XLOOKUP(Table13[[#This Row],[Telefoon]],Table15[Telefoonnummer],Table15[Naam],"",0)</f>
        <v/>
      </c>
      <c r="AT359" t="str">
        <f>IF(Table13[[#This Row],[Match on name + company]]&lt;&gt;"","Bizzy/Hanne",IF(Table13[[#This Row],[match on Email]]&lt;&gt;"","Bizzy/Hanne",""))</f>
        <v/>
      </c>
    </row>
    <row r="360" spans="1:46" ht="42.75" x14ac:dyDescent="0.45">
      <c r="A360">
        <v>63118663</v>
      </c>
      <c r="B360" t="s">
        <v>1592</v>
      </c>
      <c r="C360" t="s">
        <v>2867</v>
      </c>
      <c r="H360" s="4" t="s">
        <v>2868</v>
      </c>
      <c r="I360" t="s">
        <v>1362</v>
      </c>
      <c r="K360" t="s">
        <v>18</v>
      </c>
      <c r="N360" t="s">
        <v>19</v>
      </c>
      <c r="O360" t="s">
        <v>2869</v>
      </c>
      <c r="V360" t="s">
        <v>21</v>
      </c>
      <c r="Y360" t="s">
        <v>1362</v>
      </c>
      <c r="Z360" t="s">
        <v>1059</v>
      </c>
      <c r="AA360" t="str">
        <f>SUBSTITUTE(SUBSTITUTE(SUBSTITUTE(SUBSTITUTE(SUBSTITUTE(SUBSTITUTE(SUBSTITUTE(SUBSTITUTE(SUBSTITUTE(SUBSTITUTE(SUBSTITUTE(SUBSTITUTE(SUBSTITUTE(LOWER(Table13[[#This Row],[Bedrijven]]),".",""),"-","")," bvba",""),"belgië",""),"belgium","")," nv","")," bv",""),"group",""),"groep","")," ", ""),"é","e"),"è","e"),"à","a")</f>
        <v>provincielimburg</v>
      </c>
      <c r="AB360" t="s">
        <v>1390</v>
      </c>
      <c r="AC360" t="s">
        <v>2870</v>
      </c>
      <c r="AE360" t="s">
        <v>1362</v>
      </c>
      <c r="AF360" s="3">
        <v>45106</v>
      </c>
      <c r="AH360" s="3">
        <v>45106</v>
      </c>
      <c r="AI360" s="3">
        <v>45106</v>
      </c>
      <c r="AJ360">
        <v>0</v>
      </c>
      <c r="AQ360" t="str">
        <f>_xlfn.XLOOKUP(Table13[[#This Row],[Voornaam]]&amp;Table13[[#This Row],[Achternaam]]&amp;Table13[[#This Row],[Basisnaam]],Table15[ContactenLookup],Table15[E-mail],"",0,1)</f>
        <v/>
      </c>
      <c r="AR360" t="str">
        <f>_xlfn.XLOOKUP(Table13[[#This Row],[E-mailadres]],Table15[E-mail],Table15[E-mail],"",0)</f>
        <v/>
      </c>
      <c r="AS360" t="str">
        <f>_xlfn.XLOOKUP(Table13[[#This Row],[Telefoon]],Table15[Telefoonnummer],Table15[Naam],"",0)</f>
        <v/>
      </c>
      <c r="AT360" t="str">
        <f>IF(Table13[[#This Row],[Match on name + company]]&lt;&gt;"","Bizzy/Hanne",IF(Table13[[#This Row],[match on Email]]&lt;&gt;"","Bizzy/Hanne",""))</f>
        <v/>
      </c>
    </row>
    <row r="361" spans="1:46" x14ac:dyDescent="0.45">
      <c r="A361">
        <v>65032296</v>
      </c>
      <c r="B361" t="s">
        <v>1923</v>
      </c>
      <c r="C361" t="s">
        <v>2867</v>
      </c>
      <c r="I361" t="s">
        <v>21</v>
      </c>
      <c r="K361" t="s">
        <v>18</v>
      </c>
      <c r="M361" t="s">
        <v>1463</v>
      </c>
      <c r="N361" t="s">
        <v>19</v>
      </c>
      <c r="O361" t="s">
        <v>2871</v>
      </c>
      <c r="P361" t="s">
        <v>2872</v>
      </c>
      <c r="S361" t="s">
        <v>2873</v>
      </c>
      <c r="V361" t="s">
        <v>21</v>
      </c>
      <c r="X361" t="s">
        <v>1431</v>
      </c>
      <c r="Y361" t="s">
        <v>1362</v>
      </c>
      <c r="Z361" t="s">
        <v>112</v>
      </c>
      <c r="AA361" t="str">
        <f>SUBSTITUTE(SUBSTITUTE(SUBSTITUTE(SUBSTITUTE(SUBSTITUTE(SUBSTITUTE(SUBSTITUTE(SUBSTITUTE(SUBSTITUTE(SUBSTITUTE(SUBSTITUTE(SUBSTITUTE(SUBSTITUTE(LOWER(Table13[[#This Row],[Bedrijven]]),".",""),"-","")," bvba",""),"belgië",""),"belgium","")," nv","")," bv",""),"group",""),"groep","")," ", ""),"é","e"),"è","e"),"à","a")</f>
        <v>argenta</v>
      </c>
      <c r="AB361" t="s">
        <v>1390</v>
      </c>
      <c r="AC361" t="s">
        <v>2075</v>
      </c>
      <c r="AE361" t="s">
        <v>1362</v>
      </c>
      <c r="AF361" s="3">
        <v>45194</v>
      </c>
      <c r="AH361" s="3">
        <v>45194</v>
      </c>
      <c r="AI361" s="3">
        <v>45194</v>
      </c>
      <c r="AJ361">
        <v>0</v>
      </c>
      <c r="AQ361" t="str">
        <f>_xlfn.XLOOKUP(Table13[[#This Row],[Voornaam]]&amp;Table13[[#This Row],[Achternaam]]&amp;Table13[[#This Row],[Basisnaam]],Table15[ContactenLookup],Table15[E-mail],"",0,1)</f>
        <v/>
      </c>
      <c r="AR361" t="str">
        <f>_xlfn.XLOOKUP(Table13[[#This Row],[E-mailadres]],Table15[E-mail],Table15[E-mail],"",0)</f>
        <v/>
      </c>
      <c r="AS361" t="str">
        <f>_xlfn.XLOOKUP(Table13[[#This Row],[Telefoon]],Table15[Telefoonnummer],Table15[Naam],"",0)</f>
        <v/>
      </c>
      <c r="AT361" t="str">
        <f>IF(Table13[[#This Row],[Match on name + company]]&lt;&gt;"","Bizzy/Hanne",IF(Table13[[#This Row],[match on Email]]&lt;&gt;"","Bizzy/Hanne",""))</f>
        <v/>
      </c>
    </row>
    <row r="362" spans="1:46" x14ac:dyDescent="0.45">
      <c r="A362">
        <v>58027808</v>
      </c>
      <c r="B362" t="s">
        <v>1515</v>
      </c>
      <c r="C362" t="s">
        <v>2874</v>
      </c>
      <c r="I362" t="s">
        <v>1362</v>
      </c>
      <c r="K362" t="s">
        <v>18</v>
      </c>
      <c r="M362" t="s">
        <v>1463</v>
      </c>
      <c r="N362" t="s">
        <v>19</v>
      </c>
      <c r="O362" t="s">
        <v>2875</v>
      </c>
      <c r="V362" t="s">
        <v>21</v>
      </c>
      <c r="X362" t="s">
        <v>1431</v>
      </c>
      <c r="Y362" t="s">
        <v>1362</v>
      </c>
      <c r="Z362" t="s">
        <v>730</v>
      </c>
      <c r="AA362" t="str">
        <f>SUBSTITUTE(SUBSTITUTE(SUBSTITUTE(SUBSTITUTE(SUBSTITUTE(SUBSTITUTE(SUBSTITUTE(SUBSTITUTE(SUBSTITUTE(SUBSTITUTE(SUBSTITUTE(SUBSTITUTE(SUBSTITUTE(LOWER(Table13[[#This Row],[Bedrijven]]),".",""),"-","")," bvba",""),"belgië",""),"belgium","")," nv","")," bv",""),"group",""),"groep","")," ", ""),"é","e"),"è","e"),"à","a")</f>
        <v>materialise</v>
      </c>
      <c r="AC362" t="s">
        <v>2038</v>
      </c>
      <c r="AE362" t="s">
        <v>21</v>
      </c>
      <c r="AF362" s="3">
        <v>44861</v>
      </c>
      <c r="AH362" s="3">
        <v>44861</v>
      </c>
      <c r="AI362" s="3">
        <v>44861</v>
      </c>
      <c r="AJ362">
        <v>0</v>
      </c>
      <c r="AQ362" t="str">
        <f>_xlfn.XLOOKUP(Table13[[#This Row],[Voornaam]]&amp;Table13[[#This Row],[Achternaam]]&amp;Table13[[#This Row],[Basisnaam]],Table15[ContactenLookup],Table15[E-mail],"",0,1)</f>
        <v/>
      </c>
      <c r="AR362" t="str">
        <f>_xlfn.XLOOKUP(Table13[[#This Row],[E-mailadres]],Table15[E-mail],Table15[E-mail],"",0)</f>
        <v/>
      </c>
      <c r="AS362" t="str">
        <f>_xlfn.XLOOKUP(Table13[[#This Row],[Telefoon]],Table15[Telefoonnummer],Table15[Naam],"",0)</f>
        <v/>
      </c>
      <c r="AT362" t="str">
        <f>IF(Table13[[#This Row],[Match on name + company]]&lt;&gt;"","Bizzy/Hanne",IF(Table13[[#This Row],[match on Email]]&lt;&gt;"","Bizzy/Hanne",""))</f>
        <v/>
      </c>
    </row>
    <row r="363" spans="1:46" ht="42.75" x14ac:dyDescent="0.45">
      <c r="A363">
        <v>67852673</v>
      </c>
      <c r="B363" t="s">
        <v>2876</v>
      </c>
      <c r="C363" t="s">
        <v>2877</v>
      </c>
      <c r="D363" t="s">
        <v>489</v>
      </c>
      <c r="E363" t="s">
        <v>490</v>
      </c>
      <c r="F363" t="s">
        <v>163</v>
      </c>
      <c r="G363" t="s">
        <v>164</v>
      </c>
      <c r="H363" s="4" t="s">
        <v>2878</v>
      </c>
      <c r="I363" t="s">
        <v>21</v>
      </c>
      <c r="J363" t="s">
        <v>66</v>
      </c>
      <c r="K363" t="s">
        <v>18</v>
      </c>
      <c r="M363" t="s">
        <v>1463</v>
      </c>
      <c r="N363" t="s">
        <v>19</v>
      </c>
      <c r="O363" t="s">
        <v>491</v>
      </c>
      <c r="P363" t="s">
        <v>2879</v>
      </c>
      <c r="Q363" t="s">
        <v>2879</v>
      </c>
      <c r="V363" t="s">
        <v>21</v>
      </c>
      <c r="X363" t="s">
        <v>1431</v>
      </c>
      <c r="Y363" t="s">
        <v>1362</v>
      </c>
      <c r="Z363" t="s">
        <v>488</v>
      </c>
      <c r="AA363" t="str">
        <f>SUBSTITUTE(SUBSTITUTE(SUBSTITUTE(SUBSTITUTE(SUBSTITUTE(SUBSTITUTE(SUBSTITUTE(SUBSTITUTE(SUBSTITUTE(SUBSTITUTE(SUBSTITUTE(SUBSTITUTE(SUBSTITUTE(LOWER(Table13[[#This Row],[Bedrijven]]),".",""),"-","")," bvba",""),"belgië",""),"belgium","")," nv","")," bv",""),"group",""),"groep","")," ", ""),"é","e"),"è","e"),"à","a")</f>
        <v>fanucbenelux</v>
      </c>
      <c r="AB363" t="s">
        <v>1390</v>
      </c>
      <c r="AC363" t="s">
        <v>2033</v>
      </c>
      <c r="AE363" t="s">
        <v>21</v>
      </c>
      <c r="AF363" s="3">
        <v>45357</v>
      </c>
      <c r="AH363" s="3">
        <v>45357</v>
      </c>
      <c r="AI363" s="3">
        <v>45357</v>
      </c>
      <c r="AJ363">
        <v>0</v>
      </c>
      <c r="AQ363" t="str">
        <f>_xlfn.XLOOKUP(Table13[[#This Row],[Voornaam]]&amp;Table13[[#This Row],[Achternaam]]&amp;Table13[[#This Row],[Basisnaam]],Table15[ContactenLookup],Table15[E-mail],"",0,1)</f>
        <v/>
      </c>
      <c r="AR363" t="str">
        <f>_xlfn.XLOOKUP(Table13[[#This Row],[E-mailadres]],Table15[E-mail],Table15[E-mail],"",0)</f>
        <v/>
      </c>
      <c r="AS363" t="str">
        <f>_xlfn.XLOOKUP(Table13[[#This Row],[Telefoon]],Table15[Telefoonnummer],Table15[Naam],"",0)</f>
        <v/>
      </c>
      <c r="AT363" t="str">
        <f>IF(Table13[[#This Row],[Match on name + company]]&lt;&gt;"","Bizzy/Hanne",IF(Table13[[#This Row],[match on Email]]&lt;&gt;"","Bizzy/Hanne",""))</f>
        <v/>
      </c>
    </row>
    <row r="364" spans="1:46" x14ac:dyDescent="0.45">
      <c r="A364">
        <v>56501611</v>
      </c>
      <c r="B364" t="s">
        <v>1448</v>
      </c>
      <c r="C364" t="s">
        <v>2877</v>
      </c>
      <c r="I364" t="s">
        <v>1362</v>
      </c>
      <c r="K364" t="s">
        <v>18</v>
      </c>
      <c r="N364" t="s">
        <v>19</v>
      </c>
      <c r="P364" t="s">
        <v>2880</v>
      </c>
      <c r="V364" t="s">
        <v>21</v>
      </c>
      <c r="Y364" t="s">
        <v>1362</v>
      </c>
      <c r="Z364" t="s">
        <v>1231</v>
      </c>
      <c r="AA364" t="str">
        <f>SUBSTITUTE(SUBSTITUTE(SUBSTITUTE(SUBSTITUTE(SUBSTITUTE(SUBSTITUTE(SUBSTITUTE(SUBSTITUTE(SUBSTITUTE(SUBSTITUTE(SUBSTITUTE(SUBSTITUTE(SUBSTITUTE(LOWER(Table13[[#This Row],[Bedrijven]]),".",""),"-","")," bvba",""),"belgië",""),"belgium","")," nv","")," bv",""),"group",""),"groep","")," ", ""),"é","e"),"è","e"),"à","a")</f>
        <v>uzbrussel</v>
      </c>
      <c r="AC364" t="s">
        <v>1391</v>
      </c>
      <c r="AE364" t="s">
        <v>1362</v>
      </c>
      <c r="AF364" s="3">
        <v>44775</v>
      </c>
      <c r="AH364" s="3">
        <v>44775</v>
      </c>
      <c r="AI364" s="3">
        <v>44775</v>
      </c>
      <c r="AJ364">
        <v>0</v>
      </c>
      <c r="AQ364" t="str">
        <f>_xlfn.XLOOKUP(Table13[[#This Row],[Voornaam]]&amp;Table13[[#This Row],[Achternaam]]&amp;Table13[[#This Row],[Basisnaam]],Table15[ContactenLookup],Table15[E-mail],"",0,1)</f>
        <v/>
      </c>
      <c r="AS364" t="str">
        <f>_xlfn.XLOOKUP(Table13[[#This Row],[Telefoon]],Table15[Telefoonnummer],Table15[Naam],"",0)</f>
        <v/>
      </c>
      <c r="AT364" t="str">
        <f>IF(Table13[[#This Row],[Match on name + company]]&lt;&gt;"","Bizzy/Hanne",IF(Table13[[#This Row],[match on Email]]&lt;&gt;"","Bizzy/Hanne",""))</f>
        <v/>
      </c>
    </row>
    <row r="365" spans="1:46" x14ac:dyDescent="0.45">
      <c r="A365">
        <v>55438826</v>
      </c>
      <c r="B365" t="s">
        <v>2881</v>
      </c>
      <c r="C365" t="s">
        <v>2877</v>
      </c>
      <c r="I365" t="s">
        <v>1362</v>
      </c>
      <c r="K365" t="s">
        <v>18</v>
      </c>
      <c r="N365" t="s">
        <v>19</v>
      </c>
      <c r="O365" t="s">
        <v>2882</v>
      </c>
      <c r="P365" t="s">
        <v>2883</v>
      </c>
      <c r="V365" t="s">
        <v>21</v>
      </c>
      <c r="Y365" t="s">
        <v>1362</v>
      </c>
      <c r="Z365" t="s">
        <v>566</v>
      </c>
      <c r="AA365" t="str">
        <f>SUBSTITUTE(SUBSTITUTE(SUBSTITUTE(SUBSTITUTE(SUBSTITUTE(SUBSTITUTE(SUBSTITUTE(SUBSTITUTE(SUBSTITUTE(SUBSTITUTE(SUBSTITUTE(SUBSTITUTE(SUBSTITUTE(LOWER(Table13[[#This Row],[Bedrijven]]),".",""),"-","")," bvba",""),"belgië",""),"belgium","")," nv","")," bv",""),"group",""),"groep","")," ", ""),"é","e"),"è","e"),"à","a")</f>
        <v>gemeenteschilde</v>
      </c>
      <c r="AC365" t="s">
        <v>2766</v>
      </c>
      <c r="AE365" t="s">
        <v>1362</v>
      </c>
      <c r="AF365" s="3">
        <v>44711</v>
      </c>
      <c r="AH365" s="3">
        <v>44711</v>
      </c>
      <c r="AI365" s="3">
        <v>44775</v>
      </c>
      <c r="AJ365">
        <v>0</v>
      </c>
      <c r="AQ365" t="str">
        <f>_xlfn.XLOOKUP(Table13[[#This Row],[Voornaam]]&amp;Table13[[#This Row],[Achternaam]]&amp;Table13[[#This Row],[Basisnaam]],Table15[ContactenLookup],Table15[E-mail],"",0,1)</f>
        <v/>
      </c>
      <c r="AR365" t="str">
        <f>_xlfn.XLOOKUP(Table13[[#This Row],[E-mailadres]],Table15[E-mail],Table15[E-mail],"",0)</f>
        <v/>
      </c>
      <c r="AS365" t="str">
        <f>_xlfn.XLOOKUP(Table13[[#This Row],[Telefoon]],Table15[Telefoonnummer],Table15[Naam],"",0)</f>
        <v/>
      </c>
      <c r="AT365" t="str">
        <f>IF(Table13[[#This Row],[Match on name + company]]&lt;&gt;"","Bizzy/Hanne",IF(Table13[[#This Row],[match on Email]]&lt;&gt;"","Bizzy/Hanne",""))</f>
        <v/>
      </c>
    </row>
    <row r="366" spans="1:46" x14ac:dyDescent="0.45">
      <c r="A366">
        <v>55438717</v>
      </c>
      <c r="B366" t="s">
        <v>2884</v>
      </c>
      <c r="C366" t="s">
        <v>2877</v>
      </c>
      <c r="I366" t="s">
        <v>1362</v>
      </c>
      <c r="K366" t="s">
        <v>18</v>
      </c>
      <c r="N366" t="s">
        <v>19</v>
      </c>
      <c r="O366" t="s">
        <v>2885</v>
      </c>
      <c r="P366" t="s">
        <v>2886</v>
      </c>
      <c r="V366" t="s">
        <v>21</v>
      </c>
      <c r="Y366" t="s">
        <v>1362</v>
      </c>
      <c r="Z366" t="s">
        <v>442</v>
      </c>
      <c r="AA366" t="str">
        <f>SUBSTITUTE(SUBSTITUTE(SUBSTITUTE(SUBSTITUTE(SUBSTITUTE(SUBSTITUTE(SUBSTITUTE(SUBSTITUTE(SUBSTITUTE(SUBSTITUTE(SUBSTITUTE(SUBSTITUTE(SUBSTITUTE(LOWER(Table13[[#This Row],[Bedrijven]]),".",""),"-","")," bvba",""),"belgië",""),"belgium","")," nv","")," bv",""),"group",""),"groep","")," ", ""),"é","e"),"è","e"),"à","a")</f>
        <v>elia</v>
      </c>
      <c r="AC366" t="s">
        <v>2814</v>
      </c>
      <c r="AE366" t="s">
        <v>1362</v>
      </c>
      <c r="AF366" s="3">
        <v>44711</v>
      </c>
      <c r="AH366" s="3">
        <v>44711</v>
      </c>
      <c r="AI366" s="3">
        <v>44775</v>
      </c>
      <c r="AJ366">
        <v>0</v>
      </c>
      <c r="AQ366" t="str">
        <f>_xlfn.XLOOKUP(Table13[[#This Row],[Voornaam]]&amp;Table13[[#This Row],[Achternaam]]&amp;Table13[[#This Row],[Basisnaam]],Table15[ContactenLookup],Table15[E-mail],"",0,1)</f>
        <v/>
      </c>
      <c r="AR366" t="str">
        <f>_xlfn.XLOOKUP(Table13[[#This Row],[E-mailadres]],Table15[E-mail],Table15[E-mail],"",0)</f>
        <v/>
      </c>
      <c r="AS366" t="str">
        <f>_xlfn.XLOOKUP(Table13[[#This Row],[Telefoon]],Table15[Telefoonnummer],Table15[Naam],"",0)</f>
        <v/>
      </c>
      <c r="AT366" t="str">
        <f>IF(Table13[[#This Row],[Match on name + company]]&lt;&gt;"","Bizzy/Hanne",IF(Table13[[#This Row],[match on Email]]&lt;&gt;"","Bizzy/Hanne",""))</f>
        <v/>
      </c>
    </row>
    <row r="367" spans="1:46" ht="42.75" x14ac:dyDescent="0.45">
      <c r="A367">
        <v>58097373</v>
      </c>
      <c r="B367" t="s">
        <v>2625</v>
      </c>
      <c r="C367" t="s">
        <v>2877</v>
      </c>
      <c r="H367" s="4" t="s">
        <v>2887</v>
      </c>
      <c r="I367" t="s">
        <v>1362</v>
      </c>
      <c r="K367" t="s">
        <v>18</v>
      </c>
      <c r="M367" t="s">
        <v>1463</v>
      </c>
      <c r="N367" t="s">
        <v>19</v>
      </c>
      <c r="O367" t="s">
        <v>2888</v>
      </c>
      <c r="Q367" t="s">
        <v>2889</v>
      </c>
      <c r="V367" t="s">
        <v>21</v>
      </c>
      <c r="X367" t="s">
        <v>1431</v>
      </c>
      <c r="Y367" t="s">
        <v>1362</v>
      </c>
      <c r="Z367" t="s">
        <v>834</v>
      </c>
      <c r="AA367" t="str">
        <f>SUBSTITUTE(SUBSTITUTE(SUBSTITUTE(SUBSTITUTE(SUBSTITUTE(SUBSTITUTE(SUBSTITUTE(SUBSTITUTE(SUBSTITUTE(SUBSTITUTE(SUBSTITUTE(SUBSTITUTE(SUBSTITUTE(LOWER(Table13[[#This Row],[Bedrijven]]),".",""),"-","")," bvba",""),"belgië",""),"belgium","")," nv","")," bv",""),"group",""),"groep","")," ", ""),"é","e"),"è","e"),"à","a")</f>
        <v>nveasykit</v>
      </c>
      <c r="AC367" t="s">
        <v>2890</v>
      </c>
      <c r="AE367" t="s">
        <v>1362</v>
      </c>
      <c r="AF367" s="3">
        <v>44984</v>
      </c>
      <c r="AH367" s="3">
        <v>44867</v>
      </c>
      <c r="AI367" s="3">
        <v>44867</v>
      </c>
      <c r="AJ367">
        <v>0</v>
      </c>
      <c r="AQ367" t="str">
        <f>_xlfn.XLOOKUP(Table13[[#This Row],[Voornaam]]&amp;Table13[[#This Row],[Achternaam]]&amp;Table13[[#This Row],[Basisnaam]],Table15[ContactenLookup],Table15[E-mail],"",0,1)</f>
        <v/>
      </c>
      <c r="AR367" t="str">
        <f>_xlfn.XLOOKUP(Table13[[#This Row],[E-mailadres]],Table15[E-mail],Table15[E-mail],"",0)</f>
        <v/>
      </c>
      <c r="AS367" t="str">
        <f>_xlfn.XLOOKUP(Table13[[#This Row],[Telefoon]],Table15[Telefoonnummer],Table15[Naam],"",0)</f>
        <v/>
      </c>
      <c r="AT367" t="str">
        <f>IF(Table13[[#This Row],[Match on name + company]]&lt;&gt;"","Bizzy/Hanne",IF(Table13[[#This Row],[match on Email]]&lt;&gt;"","Bizzy/Hanne",""))</f>
        <v/>
      </c>
    </row>
    <row r="368" spans="1:46" ht="42.75" x14ac:dyDescent="0.45">
      <c r="A368">
        <v>70744582</v>
      </c>
      <c r="B368" t="s">
        <v>2891</v>
      </c>
      <c r="C368" t="s">
        <v>2892</v>
      </c>
      <c r="H368" s="4" t="s">
        <v>2822</v>
      </c>
      <c r="I368" t="s">
        <v>1362</v>
      </c>
      <c r="K368" t="s">
        <v>18</v>
      </c>
      <c r="M368" t="s">
        <v>1428</v>
      </c>
      <c r="N368" t="s">
        <v>19</v>
      </c>
      <c r="O368" t="s">
        <v>2893</v>
      </c>
      <c r="V368" t="s">
        <v>21</v>
      </c>
      <c r="X368" t="s">
        <v>1431</v>
      </c>
      <c r="Y368" t="s">
        <v>1362</v>
      </c>
      <c r="Z368" t="s">
        <v>1272</v>
      </c>
      <c r="AA368" t="str">
        <f>SUBSTITUTE(SUBSTITUTE(SUBSTITUTE(SUBSTITUTE(SUBSTITUTE(SUBSTITUTE(SUBSTITUTE(SUBSTITUTE(SUBSTITUTE(SUBSTITUTE(SUBSTITUTE(SUBSTITUTE(SUBSTITUTE(LOWER(Table13[[#This Row],[Bedrijven]]),".",""),"-","")," bvba",""),"belgië",""),"belgium","")," nv","")," bv",""),"group",""),"groep","")," ", ""),"é","e"),"è","e"),"à","a")</f>
        <v>vito</v>
      </c>
      <c r="AB368" t="s">
        <v>1390</v>
      </c>
      <c r="AC368" t="s">
        <v>1380</v>
      </c>
      <c r="AE368" t="s">
        <v>1362</v>
      </c>
      <c r="AF368" s="3">
        <v>45539</v>
      </c>
      <c r="AH368" s="3">
        <v>45539</v>
      </c>
      <c r="AI368" s="3">
        <v>45539</v>
      </c>
      <c r="AJ368">
        <v>0</v>
      </c>
      <c r="AQ368" t="str">
        <f>_xlfn.XLOOKUP(Table13[[#This Row],[Voornaam]]&amp;Table13[[#This Row],[Achternaam]]&amp;Table13[[#This Row],[Basisnaam]],Table15[ContactenLookup],Table15[E-mail],"",0,1)</f>
        <v/>
      </c>
      <c r="AR368" t="str">
        <f>_xlfn.XLOOKUP(Table13[[#This Row],[E-mailadres]],Table15[E-mail],Table15[E-mail],"",0)</f>
        <v/>
      </c>
      <c r="AS368" t="str">
        <f>_xlfn.XLOOKUP(Table13[[#This Row],[Telefoon]],Table15[Telefoonnummer],Table15[Naam],"",0)</f>
        <v/>
      </c>
      <c r="AT368" t="str">
        <f>IF(Table13[[#This Row],[Match on name + company]]&lt;&gt;"","Bizzy/Hanne",IF(Table13[[#This Row],[match on Email]]&lt;&gt;"","Bizzy/Hanne",""))</f>
        <v/>
      </c>
    </row>
    <row r="369" spans="1:46" ht="42.75" x14ac:dyDescent="0.45">
      <c r="A369">
        <v>58029944</v>
      </c>
      <c r="B369" t="s">
        <v>2894</v>
      </c>
      <c r="C369" t="s">
        <v>2895</v>
      </c>
      <c r="H369" s="4" t="s">
        <v>1739</v>
      </c>
      <c r="I369" t="s">
        <v>1362</v>
      </c>
      <c r="K369" t="s">
        <v>18</v>
      </c>
      <c r="N369" t="s">
        <v>19</v>
      </c>
      <c r="V369" t="s">
        <v>21</v>
      </c>
      <c r="Y369" t="s">
        <v>1362</v>
      </c>
      <c r="Z369" t="s">
        <v>882</v>
      </c>
      <c r="AA369" t="str">
        <f>SUBSTITUTE(SUBSTITUTE(SUBSTITUTE(SUBSTITUTE(SUBSTITUTE(SUBSTITUTE(SUBSTITUTE(SUBSTITUTE(SUBSTITUTE(SUBSTITUTE(SUBSTITUTE(SUBSTITUTE(SUBSTITUTE(LOWER(Table13[[#This Row],[Bedrijven]]),".",""),"-","")," bvba",""),"belgië",""),"belgium","")," nv","")," bv",""),"group",""),"groep","")," ", ""),"é","e"),"è","e"),"à","a")</f>
        <v>nvhaletra</v>
      </c>
      <c r="AE369" t="s">
        <v>1362</v>
      </c>
      <c r="AF369" s="3">
        <v>44971</v>
      </c>
      <c r="AH369" s="3">
        <v>44861</v>
      </c>
      <c r="AI369" s="3">
        <v>44861</v>
      </c>
      <c r="AJ369">
        <v>0</v>
      </c>
      <c r="AQ369" t="str">
        <f>_xlfn.XLOOKUP(Table13[[#This Row],[Voornaam]]&amp;Table13[[#This Row],[Achternaam]]&amp;Table13[[#This Row],[Basisnaam]],Table15[ContactenLookup],Table15[E-mail],"",0,1)</f>
        <v/>
      </c>
      <c r="AS369" t="str">
        <f>_xlfn.XLOOKUP(Table13[[#This Row],[Telefoon]],Table15[Telefoonnummer],Table15[Naam],"",0)</f>
        <v/>
      </c>
      <c r="AT369" t="str">
        <f>IF(Table13[[#This Row],[Match on name + company]]&lt;&gt;"","Bizzy/Hanne",IF(Table13[[#This Row],[match on Email]]&lt;&gt;"","Bizzy/Hanne",""))</f>
        <v/>
      </c>
    </row>
    <row r="370" spans="1:46" x14ac:dyDescent="0.45">
      <c r="A370">
        <v>56501583</v>
      </c>
      <c r="B370" t="s">
        <v>1973</v>
      </c>
      <c r="C370" t="s">
        <v>2896</v>
      </c>
      <c r="I370" t="s">
        <v>1362</v>
      </c>
      <c r="K370" t="s">
        <v>18</v>
      </c>
      <c r="N370" t="s">
        <v>19</v>
      </c>
      <c r="O370" t="s">
        <v>2897</v>
      </c>
      <c r="V370" t="s">
        <v>1362</v>
      </c>
      <c r="Y370" t="s">
        <v>1362</v>
      </c>
      <c r="Z370" t="s">
        <v>1107</v>
      </c>
      <c r="AA370" t="str">
        <f>SUBSTITUTE(SUBSTITUTE(SUBSTITUTE(SUBSTITUTE(SUBSTITUTE(SUBSTITUTE(SUBSTITUTE(SUBSTITUTE(SUBSTITUTE(SUBSTITUTE(SUBSTITUTE(SUBSTITUTE(SUBSTITUTE(LOWER(Table13[[#This Row],[Bedrijven]]),".",""),"-","")," bvba",""),"belgië",""),"belgium","")," nv","")," bv",""),"group",""),"groep","")," ", ""),"é","e"),"è","e"),"à","a")</f>
        <v>seatankterminal</v>
      </c>
      <c r="AC370" t="s">
        <v>1480</v>
      </c>
      <c r="AE370" t="s">
        <v>1362</v>
      </c>
      <c r="AF370" s="3">
        <v>44967</v>
      </c>
      <c r="AH370" s="3">
        <v>44775</v>
      </c>
      <c r="AI370" s="3">
        <v>44967</v>
      </c>
      <c r="AJ370">
        <v>0</v>
      </c>
      <c r="AQ370" t="str">
        <f>_xlfn.XLOOKUP(Table13[[#This Row],[Voornaam]]&amp;Table13[[#This Row],[Achternaam]]&amp;Table13[[#This Row],[Basisnaam]],Table15[ContactenLookup],Table15[E-mail],"",0,1)</f>
        <v/>
      </c>
      <c r="AR370" t="str">
        <f>_xlfn.XLOOKUP(Table13[[#This Row],[E-mailadres]],Table15[E-mail],Table15[E-mail],"",0)</f>
        <v/>
      </c>
      <c r="AS370" t="str">
        <f>_xlfn.XLOOKUP(Table13[[#This Row],[Telefoon]],Table15[Telefoonnummer],Table15[Naam],"",0)</f>
        <v/>
      </c>
      <c r="AT370" t="str">
        <f>IF(Table13[[#This Row],[Match on name + company]]&lt;&gt;"","Bizzy/Hanne",IF(Table13[[#This Row],[match on Email]]&lt;&gt;"","Bizzy/Hanne",""))</f>
        <v/>
      </c>
    </row>
    <row r="371" spans="1:46" ht="42.75" x14ac:dyDescent="0.45">
      <c r="A371">
        <v>64624431</v>
      </c>
      <c r="B371" t="s">
        <v>1978</v>
      </c>
      <c r="C371" t="s">
        <v>2896</v>
      </c>
      <c r="H371" s="4" t="s">
        <v>1387</v>
      </c>
      <c r="I371" t="s">
        <v>1362</v>
      </c>
      <c r="K371" t="s">
        <v>18</v>
      </c>
      <c r="N371" t="s">
        <v>19</v>
      </c>
      <c r="O371" t="s">
        <v>2898</v>
      </c>
      <c r="V371" t="s">
        <v>21</v>
      </c>
      <c r="Y371" t="s">
        <v>1362</v>
      </c>
      <c r="Z371" t="s">
        <v>483</v>
      </c>
      <c r="AA371" t="str">
        <f>SUBSTITUTE(SUBSTITUTE(SUBSTITUTE(SUBSTITUTE(SUBSTITUTE(SUBSTITUTE(SUBSTITUTE(SUBSTITUTE(SUBSTITUTE(SUBSTITUTE(SUBSTITUTE(SUBSTITUTE(SUBSTITUTE(LOWER(Table13[[#This Row],[Bedrijven]]),".",""),"-","")," bvba",""),"belgië",""),"belgium","")," nv","")," bv",""),"group",""),"groep","")," ", ""),"é","e"),"è","e"),"à","a")</f>
        <v>facq</v>
      </c>
      <c r="AB371" t="s">
        <v>1390</v>
      </c>
      <c r="AC371" t="s">
        <v>1380</v>
      </c>
      <c r="AE371" t="s">
        <v>1362</v>
      </c>
      <c r="AF371" s="3">
        <v>45167</v>
      </c>
      <c r="AH371" s="3">
        <v>45167</v>
      </c>
      <c r="AI371" s="3">
        <v>45167</v>
      </c>
      <c r="AJ371">
        <v>0</v>
      </c>
      <c r="AQ371" t="str">
        <f>_xlfn.XLOOKUP(Table13[[#This Row],[Voornaam]]&amp;Table13[[#This Row],[Achternaam]]&amp;Table13[[#This Row],[Basisnaam]],Table15[ContactenLookup],Table15[E-mail],"",0,1)</f>
        <v/>
      </c>
      <c r="AR371" t="str">
        <f>_xlfn.XLOOKUP(Table13[[#This Row],[E-mailadres]],Table15[E-mail],Table15[E-mail],"",0)</f>
        <v/>
      </c>
      <c r="AS371" t="str">
        <f>_xlfn.XLOOKUP(Table13[[#This Row],[Telefoon]],Table15[Telefoonnummer],Table15[Naam],"",0)</f>
        <v/>
      </c>
      <c r="AT371" t="str">
        <f>IF(Table13[[#This Row],[Match on name + company]]&lt;&gt;"","Bizzy/Hanne",IF(Table13[[#This Row],[match on Email]]&lt;&gt;"","Bizzy/Hanne",""))</f>
        <v/>
      </c>
    </row>
    <row r="372" spans="1:46" x14ac:dyDescent="0.45">
      <c r="A372">
        <v>56501628</v>
      </c>
      <c r="B372" t="s">
        <v>2899</v>
      </c>
      <c r="C372" t="s">
        <v>2896</v>
      </c>
      <c r="I372" t="s">
        <v>1362</v>
      </c>
      <c r="K372" t="s">
        <v>18</v>
      </c>
      <c r="N372" t="s">
        <v>19</v>
      </c>
      <c r="O372" t="s">
        <v>2900</v>
      </c>
      <c r="P372" t="s">
        <v>2901</v>
      </c>
      <c r="V372" t="s">
        <v>21</v>
      </c>
      <c r="Y372" t="s">
        <v>1362</v>
      </c>
      <c r="Z372" t="s">
        <v>1254</v>
      </c>
      <c r="AA372" t="str">
        <f>SUBSTITUTE(SUBSTITUTE(SUBSTITUTE(SUBSTITUTE(SUBSTITUTE(SUBSTITUTE(SUBSTITUTE(SUBSTITUTE(SUBSTITUTE(SUBSTITUTE(SUBSTITUTE(SUBSTITUTE(SUBSTITUTE(LOWER(Table13[[#This Row],[Bedrijven]]),".",""),"-","")," bvba",""),"belgië",""),"belgium","")," nv","")," bv",""),"group",""),"groep","")," ", ""),"é","e"),"è","e"),"à","a")</f>
        <v>vandeputteinternational</v>
      </c>
      <c r="AC372" t="s">
        <v>2389</v>
      </c>
      <c r="AE372" t="s">
        <v>1362</v>
      </c>
      <c r="AF372" s="3">
        <v>44775</v>
      </c>
      <c r="AH372" s="3">
        <v>44775</v>
      </c>
      <c r="AI372" s="3">
        <v>44775</v>
      </c>
      <c r="AJ372">
        <v>0</v>
      </c>
      <c r="AQ372" t="str">
        <f>_xlfn.XLOOKUP(Table13[[#This Row],[Voornaam]]&amp;Table13[[#This Row],[Achternaam]]&amp;Table13[[#This Row],[Basisnaam]],Table15[ContactenLookup],Table15[E-mail],"",0,1)</f>
        <v/>
      </c>
      <c r="AR372" t="str">
        <f>_xlfn.XLOOKUP(Table13[[#This Row],[E-mailadres]],Table15[E-mail],Table15[E-mail],"",0)</f>
        <v/>
      </c>
      <c r="AS372" t="str">
        <f>_xlfn.XLOOKUP(Table13[[#This Row],[Telefoon]],Table15[Telefoonnummer],Table15[Naam],"",0)</f>
        <v/>
      </c>
      <c r="AT372" t="str">
        <f>IF(Table13[[#This Row],[Match on name + company]]&lt;&gt;"","Bizzy/Hanne",IF(Table13[[#This Row],[match on Email]]&lt;&gt;"","Bizzy/Hanne",""))</f>
        <v/>
      </c>
    </row>
    <row r="373" spans="1:46" ht="42.75" x14ac:dyDescent="0.45">
      <c r="A373">
        <v>63390204</v>
      </c>
      <c r="B373" t="s">
        <v>2625</v>
      </c>
      <c r="C373" t="s">
        <v>2896</v>
      </c>
      <c r="H373" s="4" t="s">
        <v>2822</v>
      </c>
      <c r="I373" t="s">
        <v>1362</v>
      </c>
      <c r="K373" t="s">
        <v>18</v>
      </c>
      <c r="M373" t="s">
        <v>1463</v>
      </c>
      <c r="N373" t="s">
        <v>19</v>
      </c>
      <c r="O373" t="s">
        <v>2902</v>
      </c>
      <c r="P373" t="s">
        <v>2903</v>
      </c>
      <c r="Q373" t="s">
        <v>2904</v>
      </c>
      <c r="V373" t="s">
        <v>21</v>
      </c>
      <c r="X373" t="s">
        <v>1431</v>
      </c>
      <c r="Y373" t="s">
        <v>1362</v>
      </c>
      <c r="Z373" t="s">
        <v>1272</v>
      </c>
      <c r="AA373" t="str">
        <f>SUBSTITUTE(SUBSTITUTE(SUBSTITUTE(SUBSTITUTE(SUBSTITUTE(SUBSTITUTE(SUBSTITUTE(SUBSTITUTE(SUBSTITUTE(SUBSTITUTE(SUBSTITUTE(SUBSTITUTE(SUBSTITUTE(LOWER(Table13[[#This Row],[Bedrijven]]),".",""),"-","")," bvba",""),"belgië",""),"belgium","")," nv","")," bv",""),"group",""),"groep","")," ", ""),"é","e"),"è","e"),"à","a")</f>
        <v>vito</v>
      </c>
      <c r="AE373" t="s">
        <v>1362</v>
      </c>
      <c r="AF373" s="3">
        <v>45300</v>
      </c>
      <c r="AH373" s="3">
        <v>45113</v>
      </c>
      <c r="AI373" s="3">
        <v>45300</v>
      </c>
      <c r="AJ373">
        <v>0</v>
      </c>
      <c r="AQ373" t="str">
        <f>_xlfn.XLOOKUP(Table13[[#This Row],[Voornaam]]&amp;Table13[[#This Row],[Achternaam]]&amp;Table13[[#This Row],[Basisnaam]],Table15[ContactenLookup],Table15[E-mail],"",0,1)</f>
        <v/>
      </c>
      <c r="AR373" t="str">
        <f>_xlfn.XLOOKUP(Table13[[#This Row],[E-mailadres]],Table15[E-mail],Table15[E-mail],"",0)</f>
        <v/>
      </c>
      <c r="AS373" t="str">
        <f>_xlfn.XLOOKUP(Table13[[#This Row],[Telefoon]],Table15[Telefoonnummer],Table15[Naam],"",0)</f>
        <v/>
      </c>
      <c r="AT373" t="str">
        <f>IF(Table13[[#This Row],[Match on name + company]]&lt;&gt;"","Bizzy/Hanne",IF(Table13[[#This Row],[match on Email]]&lt;&gt;"","Bizzy/Hanne",""))</f>
        <v/>
      </c>
    </row>
    <row r="374" spans="1:46" ht="42.75" x14ac:dyDescent="0.45">
      <c r="A374">
        <v>55438824</v>
      </c>
      <c r="B374" t="s">
        <v>1525</v>
      </c>
      <c r="C374" t="s">
        <v>2896</v>
      </c>
      <c r="H374" s="4" t="s">
        <v>2786</v>
      </c>
      <c r="I374" t="s">
        <v>21</v>
      </c>
      <c r="K374" t="s">
        <v>18</v>
      </c>
      <c r="N374" t="s">
        <v>19</v>
      </c>
      <c r="O374" t="s">
        <v>2905</v>
      </c>
      <c r="P374" t="s">
        <v>2788</v>
      </c>
      <c r="Q374" t="s">
        <v>2906</v>
      </c>
      <c r="V374" t="s">
        <v>21</v>
      </c>
      <c r="W374" t="s">
        <v>38</v>
      </c>
      <c r="Y374" t="s">
        <v>1362</v>
      </c>
      <c r="Z374" t="s">
        <v>546</v>
      </c>
      <c r="AA374" t="str">
        <f>SUBSTITUTE(SUBSTITUTE(SUBSTITUTE(SUBSTITUTE(SUBSTITUTE(SUBSTITUTE(SUBSTITUTE(SUBSTITUTE(SUBSTITUTE(SUBSTITUTE(SUBSTITUTE(SUBSTITUTE(SUBSTITUTE(LOWER(Table13[[#This Row],[Bedrijven]]),".",""),"-","")," bvba",""),"belgië",""),"belgium","")," nv","")," bv",""),"group",""),"groep","")," ", ""),"é","e"),"è","e"),"à","a")</f>
        <v>gemeentenijlen</v>
      </c>
      <c r="AC374" t="s">
        <v>1480</v>
      </c>
      <c r="AE374" t="s">
        <v>1362</v>
      </c>
      <c r="AF374" s="3">
        <v>45051</v>
      </c>
      <c r="AH374" s="3">
        <v>44711</v>
      </c>
      <c r="AI374" s="3">
        <v>45051</v>
      </c>
      <c r="AJ374">
        <v>0</v>
      </c>
      <c r="AQ374" t="str">
        <f>_xlfn.XLOOKUP(Table13[[#This Row],[Voornaam]]&amp;Table13[[#This Row],[Achternaam]]&amp;Table13[[#This Row],[Basisnaam]],Table15[ContactenLookup],Table15[E-mail],"",0,1)</f>
        <v/>
      </c>
      <c r="AR374" t="str">
        <f>_xlfn.XLOOKUP(Table13[[#This Row],[E-mailadres]],Table15[E-mail],Table15[E-mail],"",0)</f>
        <v/>
      </c>
      <c r="AS374" t="str">
        <f>_xlfn.XLOOKUP(Table13[[#This Row],[Telefoon]],Table15[Telefoonnummer],Table15[Naam],"",0)</f>
        <v/>
      </c>
      <c r="AT374" t="str">
        <f>IF(Table13[[#This Row],[Match on name + company]]&lt;&gt;"","Bizzy/Hanne",IF(Table13[[#This Row],[match on Email]]&lt;&gt;"","Bizzy/Hanne",""))</f>
        <v/>
      </c>
    </row>
    <row r="375" spans="1:46" x14ac:dyDescent="0.45">
      <c r="A375">
        <v>69021809</v>
      </c>
      <c r="B375" t="s">
        <v>2047</v>
      </c>
      <c r="C375" t="s">
        <v>2907</v>
      </c>
      <c r="I375" t="s">
        <v>1362</v>
      </c>
      <c r="K375" t="s">
        <v>18</v>
      </c>
      <c r="N375" t="s">
        <v>19</v>
      </c>
      <c r="V375" t="s">
        <v>21</v>
      </c>
      <c r="Y375" t="s">
        <v>1362</v>
      </c>
      <c r="Z375" t="s">
        <v>1101</v>
      </c>
      <c r="AA375" t="str">
        <f>SUBSTITUTE(SUBSTITUTE(SUBSTITUTE(SUBSTITUTE(SUBSTITUTE(SUBSTITUTE(SUBSTITUTE(SUBSTITUTE(SUBSTITUTE(SUBSTITUTE(SUBSTITUTE(SUBSTITUTE(SUBSTITUTE(LOWER(Table13[[#This Row],[Bedrijven]]),".",""),"-","")," bvba",""),"belgië",""),"belgium","")," nv","")," bv",""),"group",""),"groep","")," ", ""),"é","e"),"è","e"),"à","a")</f>
        <v>scholenhuis11</v>
      </c>
      <c r="AE375" t="s">
        <v>1362</v>
      </c>
      <c r="AF375" s="3">
        <v>45428</v>
      </c>
      <c r="AH375" s="3">
        <v>45428</v>
      </c>
      <c r="AI375" s="3">
        <v>45428</v>
      </c>
      <c r="AJ375">
        <v>0</v>
      </c>
      <c r="AQ375" t="str">
        <f>_xlfn.XLOOKUP(Table13[[#This Row],[Voornaam]]&amp;Table13[[#This Row],[Achternaam]]&amp;Table13[[#This Row],[Basisnaam]],Table15[ContactenLookup],Table15[E-mail],"",0,1)</f>
        <v/>
      </c>
      <c r="AR375">
        <f>_xlfn.XLOOKUP(Table13[[#This Row],[E-mailadres]],Table15[E-mail],Table15[E-mail],"",0)</f>
        <v>0</v>
      </c>
      <c r="AS375" t="str">
        <f>_xlfn.XLOOKUP(Table13[[#This Row],[Telefoon]],Table15[Telefoonnummer],Table15[Naam],"",0)</f>
        <v/>
      </c>
      <c r="AT375" t="str">
        <f>IF(Table13[[#This Row],[Match on name + company]]&lt;&gt;"","Bizzy/Hanne",IF(Table13[[#This Row],[match on Email]]&lt;&gt;"","Bizzy/Hanne",""))</f>
        <v>Bizzy/Hanne</v>
      </c>
    </row>
    <row r="376" spans="1:46" x14ac:dyDescent="0.45">
      <c r="A376">
        <v>60314015</v>
      </c>
      <c r="B376" t="s">
        <v>2547</v>
      </c>
      <c r="C376" t="s">
        <v>2907</v>
      </c>
      <c r="I376" t="s">
        <v>1362</v>
      </c>
      <c r="K376" t="s">
        <v>18</v>
      </c>
      <c r="M376" t="s">
        <v>1463</v>
      </c>
      <c r="N376" t="s">
        <v>88</v>
      </c>
      <c r="O376" t="s">
        <v>2908</v>
      </c>
      <c r="Q376" t="s">
        <v>2909</v>
      </c>
      <c r="V376" t="s">
        <v>21</v>
      </c>
      <c r="X376" t="s">
        <v>1431</v>
      </c>
      <c r="Y376" t="s">
        <v>1362</v>
      </c>
      <c r="AA376" t="str">
        <f>SUBSTITUTE(SUBSTITUTE(SUBSTITUTE(SUBSTITUTE(SUBSTITUTE(SUBSTITUTE(SUBSTITUTE(SUBSTITUTE(SUBSTITUTE(SUBSTITUTE(SUBSTITUTE(SUBSTITUTE(SUBSTITUTE(LOWER(Table13[[#This Row],[Bedrijven]]),".",""),"-","")," bvba",""),"belgië",""),"belgium","")," nv","")," bv",""),"group",""),"groep","")," ", ""),"é","e"),"è","e"),"à","a")</f>
        <v/>
      </c>
      <c r="AF376" s="3">
        <v>45440</v>
      </c>
      <c r="AH376" s="3">
        <v>44967</v>
      </c>
      <c r="AI376" s="3">
        <v>44967</v>
      </c>
      <c r="AJ376">
        <v>0</v>
      </c>
      <c r="AQ376" t="str">
        <f>_xlfn.XLOOKUP(Table13[[#This Row],[Voornaam]]&amp;Table13[[#This Row],[Achternaam]]&amp;Table13[[#This Row],[Basisnaam]],Table15[ContactenLookup],Table15[E-mail],"",0,1)</f>
        <v/>
      </c>
      <c r="AR376" t="str">
        <f>_xlfn.XLOOKUP(Table13[[#This Row],[E-mailadres]],Table15[E-mail],Table15[E-mail],"",0)</f>
        <v/>
      </c>
      <c r="AS376" t="str">
        <f>_xlfn.XLOOKUP(Table13[[#This Row],[Telefoon]],Table15[Telefoonnummer],Table15[Naam],"",0)</f>
        <v/>
      </c>
      <c r="AT376" t="str">
        <f>IF(Table13[[#This Row],[Match on name + company]]&lt;&gt;"","Bizzy/Hanne",IF(Table13[[#This Row],[match on Email]]&lt;&gt;"","Bizzy/Hanne",""))</f>
        <v/>
      </c>
    </row>
    <row r="377" spans="1:46" ht="42.75" x14ac:dyDescent="0.45">
      <c r="A377">
        <v>63755789</v>
      </c>
      <c r="B377" t="s">
        <v>2910</v>
      </c>
      <c r="C377" t="s">
        <v>2911</v>
      </c>
      <c r="H377" s="4" t="s">
        <v>2912</v>
      </c>
      <c r="I377" t="s">
        <v>21</v>
      </c>
      <c r="K377" t="s">
        <v>18</v>
      </c>
      <c r="M377" t="s">
        <v>1463</v>
      </c>
      <c r="N377" t="s">
        <v>19</v>
      </c>
      <c r="O377" t="s">
        <v>1225</v>
      </c>
      <c r="P377" t="s">
        <v>2913</v>
      </c>
      <c r="V377" t="s">
        <v>21</v>
      </c>
      <c r="X377" t="s">
        <v>1431</v>
      </c>
      <c r="Y377" t="s">
        <v>1362</v>
      </c>
      <c r="Z377" t="s">
        <v>1221</v>
      </c>
      <c r="AA377" t="str">
        <f>SUBSTITUTE(SUBSTITUTE(SUBSTITUTE(SUBSTITUTE(SUBSTITUTE(SUBSTITUTE(SUBSTITUTE(SUBSTITUTE(SUBSTITUTE(SUBSTITUTE(SUBSTITUTE(SUBSTITUTE(SUBSTITUTE(LOWER(Table13[[#This Row],[Bedrijven]]),".",""),"-","")," bvba",""),"belgië",""),"belgium","")," nv","")," bv",""),"group",""),"groep","")," ", ""),"é","e"),"è","e"),"à","a")</f>
        <v>unitron</v>
      </c>
      <c r="AB377" t="s">
        <v>1390</v>
      </c>
      <c r="AC377" t="s">
        <v>2043</v>
      </c>
      <c r="AE377" t="s">
        <v>21</v>
      </c>
      <c r="AF377" s="3">
        <v>45135</v>
      </c>
      <c r="AH377" s="3">
        <v>45135</v>
      </c>
      <c r="AI377" s="3">
        <v>45135</v>
      </c>
      <c r="AJ377">
        <v>0</v>
      </c>
      <c r="AQ377" t="str">
        <f>_xlfn.XLOOKUP(Table13[[#This Row],[Voornaam]]&amp;Table13[[#This Row],[Achternaam]]&amp;Table13[[#This Row],[Basisnaam]],Table15[ContactenLookup],Table15[E-mail],"",0,1)</f>
        <v/>
      </c>
      <c r="AR377" t="str">
        <f>_xlfn.XLOOKUP(Table13[[#This Row],[E-mailadres]],Table15[E-mail],Table15[E-mail],"",0)</f>
        <v/>
      </c>
      <c r="AS377" t="str">
        <f>_xlfn.XLOOKUP(Table13[[#This Row],[Telefoon]],Table15[Telefoonnummer],Table15[Naam],"",0)</f>
        <v/>
      </c>
      <c r="AT377" t="str">
        <f>IF(Table13[[#This Row],[Match on name + company]]&lt;&gt;"","Bizzy/Hanne",IF(Table13[[#This Row],[match on Email]]&lt;&gt;"","Bizzy/Hanne",""))</f>
        <v/>
      </c>
    </row>
    <row r="378" spans="1:46" ht="42.75" x14ac:dyDescent="0.45">
      <c r="A378">
        <v>57901463</v>
      </c>
      <c r="B378" t="s">
        <v>1978</v>
      </c>
      <c r="C378" t="s">
        <v>2914</v>
      </c>
      <c r="H378" s="4" t="s">
        <v>2915</v>
      </c>
      <c r="I378" t="s">
        <v>1362</v>
      </c>
      <c r="K378" t="s">
        <v>18</v>
      </c>
      <c r="M378" t="s">
        <v>1463</v>
      </c>
      <c r="N378" t="s">
        <v>19</v>
      </c>
      <c r="O378" t="s">
        <v>2916</v>
      </c>
      <c r="P378" t="s">
        <v>2917</v>
      </c>
      <c r="Q378" t="s">
        <v>2918</v>
      </c>
      <c r="V378" t="s">
        <v>21</v>
      </c>
      <c r="X378" t="s">
        <v>1431</v>
      </c>
      <c r="Y378" t="s">
        <v>1362</v>
      </c>
      <c r="Z378" t="s">
        <v>778</v>
      </c>
      <c r="AA378" t="str">
        <f>SUBSTITUTE(SUBSTITUTE(SUBSTITUTE(SUBSTITUTE(SUBSTITUTE(SUBSTITUTE(SUBSTITUTE(SUBSTITUTE(SUBSTITUTE(SUBSTITUTE(SUBSTITUTE(SUBSTITUTE(SUBSTITUTE(LOWER(Table13[[#This Row],[Bedrijven]]),".",""),"-","")," bvba",""),"belgië",""),"belgium","")," nv","")," bv",""),"group",""),"groep","")," ", ""),"é","e"),"è","e"),"à","a")</f>
        <v>ntgent</v>
      </c>
      <c r="AC378" t="s">
        <v>2274</v>
      </c>
      <c r="AE378" t="s">
        <v>1362</v>
      </c>
      <c r="AF378" s="3">
        <v>44853</v>
      </c>
      <c r="AH378" s="3">
        <v>44853</v>
      </c>
      <c r="AI378" s="3">
        <v>44853</v>
      </c>
      <c r="AJ378">
        <v>0</v>
      </c>
      <c r="AQ378" t="str">
        <f>_xlfn.XLOOKUP(Table13[[#This Row],[Voornaam]]&amp;Table13[[#This Row],[Achternaam]]&amp;Table13[[#This Row],[Basisnaam]],Table15[ContactenLookup],Table15[E-mail],"",0,1)</f>
        <v/>
      </c>
      <c r="AR378" t="str">
        <f>_xlfn.XLOOKUP(Table13[[#This Row],[E-mailadres]],Table15[E-mail],Table15[E-mail],"",0)</f>
        <v/>
      </c>
      <c r="AS378" t="str">
        <f>_xlfn.XLOOKUP(Table13[[#This Row],[Telefoon]],Table15[Telefoonnummer],Table15[Naam],"",0)</f>
        <v/>
      </c>
      <c r="AT378" t="str">
        <f>IF(Table13[[#This Row],[Match on name + company]]&lt;&gt;"","Bizzy/Hanne",IF(Table13[[#This Row],[match on Email]]&lt;&gt;"","Bizzy/Hanne",""))</f>
        <v/>
      </c>
    </row>
    <row r="379" spans="1:46" x14ac:dyDescent="0.45">
      <c r="A379">
        <v>55438848</v>
      </c>
      <c r="B379" t="s">
        <v>2919</v>
      </c>
      <c r="C379" t="s">
        <v>2920</v>
      </c>
      <c r="I379" t="s">
        <v>1362</v>
      </c>
      <c r="K379" t="s">
        <v>18</v>
      </c>
      <c r="N379" t="s">
        <v>19</v>
      </c>
      <c r="O379" t="s">
        <v>2921</v>
      </c>
      <c r="P379" t="s">
        <v>2922</v>
      </c>
      <c r="V379" t="s">
        <v>21</v>
      </c>
      <c r="Y379" t="s">
        <v>1362</v>
      </c>
      <c r="Z379" t="s">
        <v>1370</v>
      </c>
      <c r="AA379" t="str">
        <f>SUBSTITUTE(SUBSTITUTE(SUBSTITUTE(SUBSTITUTE(SUBSTITUTE(SUBSTITUTE(SUBSTITUTE(SUBSTITUTE(SUBSTITUTE(SUBSTITUTE(SUBSTITUTE(SUBSTITUTE(SUBSTITUTE(LOWER(Table13[[#This Row],[Bedrijven]]),".",""),"-","")," bvba",""),"belgië",""),"belgium","")," nv","")," bv",""),"group",""),"groep","")," ", ""),"é","e"),"è","e"),"à","a")</f>
        <v>gitppicompany</v>
      </c>
      <c r="AC379" t="s">
        <v>2923</v>
      </c>
      <c r="AE379" t="s">
        <v>1362</v>
      </c>
      <c r="AF379" s="3">
        <v>44711</v>
      </c>
      <c r="AH379" s="3">
        <v>44711</v>
      </c>
      <c r="AI379" s="3">
        <v>44775</v>
      </c>
      <c r="AJ379">
        <v>0</v>
      </c>
      <c r="AQ379" t="str">
        <f>_xlfn.XLOOKUP(Table13[[#This Row],[Voornaam]]&amp;Table13[[#This Row],[Achternaam]]&amp;Table13[[#This Row],[Basisnaam]],Table15[ContactenLookup],Table15[E-mail],"",0,1)</f>
        <v/>
      </c>
      <c r="AR379" t="str">
        <f>_xlfn.XLOOKUP(Table13[[#This Row],[E-mailadres]],Table15[E-mail],Table15[E-mail],"",0)</f>
        <v/>
      </c>
      <c r="AS379" t="str">
        <f>_xlfn.XLOOKUP(Table13[[#This Row],[Telefoon]],Table15[Telefoonnummer],Table15[Naam],"",0)</f>
        <v/>
      </c>
      <c r="AT379" t="str">
        <f>IF(Table13[[#This Row],[Match on name + company]]&lt;&gt;"","Bizzy/Hanne",IF(Table13[[#This Row],[match on Email]]&lt;&gt;"","Bizzy/Hanne",""))</f>
        <v/>
      </c>
    </row>
    <row r="380" spans="1:46" ht="42.75" x14ac:dyDescent="0.45">
      <c r="A380">
        <v>64860945</v>
      </c>
      <c r="B380" t="s">
        <v>2924</v>
      </c>
      <c r="C380" t="s">
        <v>2925</v>
      </c>
      <c r="H380" s="4" t="s">
        <v>1784</v>
      </c>
      <c r="I380" t="s">
        <v>1362</v>
      </c>
      <c r="K380" t="s">
        <v>19</v>
      </c>
      <c r="N380" t="s">
        <v>19</v>
      </c>
      <c r="V380" t="s">
        <v>21</v>
      </c>
      <c r="Y380" t="s">
        <v>1362</v>
      </c>
      <c r="Z380" t="s">
        <v>381</v>
      </c>
      <c r="AA380" t="str">
        <f>SUBSTITUTE(SUBSTITUTE(SUBSTITUTE(SUBSTITUTE(SUBSTITUTE(SUBSTITUTE(SUBSTITUTE(SUBSTITUTE(SUBSTITUTE(SUBSTITUTE(SUBSTITUTE(SUBSTITUTE(SUBSTITUTE(LOWER(Table13[[#This Row],[Bedrijven]]),".",""),"-","")," bvba",""),"belgië",""),"belgium","")," nv","")," bv",""),"group",""),"groep","")," ", ""),"é","e"),"è","e"),"à","a")</f>
        <v>covebo</v>
      </c>
      <c r="AE380" t="s">
        <v>1362</v>
      </c>
      <c r="AF380" s="3">
        <v>45182</v>
      </c>
      <c r="AH380" s="3">
        <v>45182</v>
      </c>
      <c r="AI380" s="3">
        <v>45182</v>
      </c>
      <c r="AJ380">
        <v>0</v>
      </c>
      <c r="AQ380" t="str">
        <f>_xlfn.XLOOKUP(Table13[[#This Row],[Voornaam]]&amp;Table13[[#This Row],[Achternaam]]&amp;Table13[[#This Row],[Basisnaam]],Table15[ContactenLookup],Table15[E-mail],"",0,1)</f>
        <v/>
      </c>
      <c r="AS380" t="str">
        <f>_xlfn.XLOOKUP(Table13[[#This Row],[Telefoon]],Table15[Telefoonnummer],Table15[Naam],"",0)</f>
        <v/>
      </c>
      <c r="AT380" t="str">
        <f>IF(Table13[[#This Row],[Match on name + company]]&lt;&gt;"","Bizzy/Hanne",IF(Table13[[#This Row],[match on Email]]&lt;&gt;"","Bizzy/Hanne",""))</f>
        <v/>
      </c>
    </row>
    <row r="381" spans="1:46" x14ac:dyDescent="0.45">
      <c r="A381">
        <v>55438719</v>
      </c>
      <c r="B381" t="s">
        <v>1515</v>
      </c>
      <c r="C381" t="s">
        <v>2926</v>
      </c>
      <c r="I381" t="s">
        <v>1362</v>
      </c>
      <c r="K381" t="s">
        <v>18</v>
      </c>
      <c r="N381" t="s">
        <v>19</v>
      </c>
      <c r="P381" t="s">
        <v>2927</v>
      </c>
      <c r="V381" t="s">
        <v>21</v>
      </c>
      <c r="Y381" t="s">
        <v>1362</v>
      </c>
      <c r="Z381" t="s">
        <v>442</v>
      </c>
      <c r="AA381" t="str">
        <f>SUBSTITUTE(SUBSTITUTE(SUBSTITUTE(SUBSTITUTE(SUBSTITUTE(SUBSTITUTE(SUBSTITUTE(SUBSTITUTE(SUBSTITUTE(SUBSTITUTE(SUBSTITUTE(SUBSTITUTE(SUBSTITUTE(LOWER(Table13[[#This Row],[Bedrijven]]),".",""),"-","")," bvba",""),"belgië",""),"belgium","")," nv","")," bv",""),"group",""),"groep","")," ", ""),"é","e"),"è","e"),"à","a")</f>
        <v>elia</v>
      </c>
      <c r="AC381" t="s">
        <v>2928</v>
      </c>
      <c r="AE381" t="s">
        <v>1362</v>
      </c>
      <c r="AF381" s="3">
        <v>44711</v>
      </c>
      <c r="AH381" s="3">
        <v>44711</v>
      </c>
      <c r="AI381" s="3">
        <v>44775</v>
      </c>
      <c r="AJ381">
        <v>0</v>
      </c>
      <c r="AQ381" t="str">
        <f>_xlfn.XLOOKUP(Table13[[#This Row],[Voornaam]]&amp;Table13[[#This Row],[Achternaam]]&amp;Table13[[#This Row],[Basisnaam]],Table15[ContactenLookup],Table15[E-mail],"",0,1)</f>
        <v/>
      </c>
      <c r="AS381" t="str">
        <f>_xlfn.XLOOKUP(Table13[[#This Row],[Telefoon]],Table15[Telefoonnummer],Table15[Naam],"",0)</f>
        <v>ELIA ASSET</v>
      </c>
      <c r="AT381" t="str">
        <f>IF(Table13[[#This Row],[Match on name + company]]&lt;&gt;"","Bizzy/Hanne",IF(Table13[[#This Row],[match on Email]]&lt;&gt;"","Bizzy/Hanne",""))</f>
        <v/>
      </c>
    </row>
    <row r="382" spans="1:46" x14ac:dyDescent="0.45">
      <c r="A382">
        <v>60357523</v>
      </c>
      <c r="B382" t="s">
        <v>2929</v>
      </c>
      <c r="C382" t="s">
        <v>2930</v>
      </c>
      <c r="I382" t="s">
        <v>1362</v>
      </c>
      <c r="K382" t="s">
        <v>18</v>
      </c>
      <c r="N382" t="s">
        <v>471</v>
      </c>
      <c r="O382" t="s">
        <v>2931</v>
      </c>
      <c r="P382" t="s">
        <v>2932</v>
      </c>
      <c r="Q382" t="s">
        <v>2933</v>
      </c>
      <c r="V382" t="s">
        <v>21</v>
      </c>
      <c r="X382" t="s">
        <v>1431</v>
      </c>
      <c r="Y382" t="s">
        <v>1362</v>
      </c>
      <c r="Z382" t="s">
        <v>174</v>
      </c>
      <c r="AA382" t="str">
        <f>SUBSTITUTE(SUBSTITUTE(SUBSTITUTE(SUBSTITUTE(SUBSTITUTE(SUBSTITUTE(SUBSTITUTE(SUBSTITUTE(SUBSTITUTE(SUBSTITUTE(SUBSTITUTE(SUBSTITUTE(SUBSTITUTE(LOWER(Table13[[#This Row],[Bedrijven]]),".",""),"-","")," bvba",""),"belgië",""),"belgium","")," nv","")," bv",""),"group",""),"groep","")," ", ""),"é","e"),"è","e"),"à","a")</f>
        <v>borealis</v>
      </c>
      <c r="AB382" t="s">
        <v>1390</v>
      </c>
      <c r="AC382" t="s">
        <v>2934</v>
      </c>
      <c r="AE382" t="s">
        <v>1362</v>
      </c>
      <c r="AF382" s="3">
        <v>44970</v>
      </c>
      <c r="AH382" s="3">
        <v>44970</v>
      </c>
      <c r="AI382" s="3">
        <v>44970</v>
      </c>
      <c r="AJ382">
        <v>0</v>
      </c>
      <c r="AQ382" t="str">
        <f>_xlfn.XLOOKUP(Table13[[#This Row],[Voornaam]]&amp;Table13[[#This Row],[Achternaam]]&amp;Table13[[#This Row],[Basisnaam]],Table15[ContactenLookup],Table15[E-mail],"",0,1)</f>
        <v/>
      </c>
      <c r="AR382" t="str">
        <f>_xlfn.XLOOKUP(Table13[[#This Row],[E-mailadres]],Table15[E-mail],Table15[E-mail],"",0)</f>
        <v/>
      </c>
      <c r="AS382" t="str">
        <f>_xlfn.XLOOKUP(Table13[[#This Row],[Telefoon]],Table15[Telefoonnummer],Table15[Naam],"",0)</f>
        <v/>
      </c>
      <c r="AT382" t="str">
        <f>IF(Table13[[#This Row],[Match on name + company]]&lt;&gt;"","Bizzy/Hanne",IF(Table13[[#This Row],[match on Email]]&lt;&gt;"","Bizzy/Hanne",""))</f>
        <v/>
      </c>
    </row>
    <row r="383" spans="1:46" x14ac:dyDescent="0.45">
      <c r="A383">
        <v>57967385</v>
      </c>
      <c r="B383" t="s">
        <v>2154</v>
      </c>
      <c r="C383" t="s">
        <v>2935</v>
      </c>
      <c r="I383" t="s">
        <v>1362</v>
      </c>
      <c r="K383" t="s">
        <v>18</v>
      </c>
      <c r="N383" t="s">
        <v>19</v>
      </c>
      <c r="O383" t="s">
        <v>2936</v>
      </c>
      <c r="Q383" t="s">
        <v>2937</v>
      </c>
      <c r="V383" t="s">
        <v>21</v>
      </c>
      <c r="X383" t="s">
        <v>1431</v>
      </c>
      <c r="Y383" t="s">
        <v>1362</v>
      </c>
      <c r="Z383" t="s">
        <v>566</v>
      </c>
      <c r="AA383" t="str">
        <f>SUBSTITUTE(SUBSTITUTE(SUBSTITUTE(SUBSTITUTE(SUBSTITUTE(SUBSTITUTE(SUBSTITUTE(SUBSTITUTE(SUBSTITUTE(SUBSTITUTE(SUBSTITUTE(SUBSTITUTE(SUBSTITUTE(LOWER(Table13[[#This Row],[Bedrijven]]),".",""),"-","")," bvba",""),"belgië",""),"belgium","")," nv","")," bv",""),"group",""),"groep","")," ", ""),"é","e"),"è","e"),"à","a")</f>
        <v>gemeenteschilde</v>
      </c>
      <c r="AC383" t="s">
        <v>2117</v>
      </c>
      <c r="AE383" t="s">
        <v>1362</v>
      </c>
      <c r="AF383" s="3">
        <v>44965</v>
      </c>
      <c r="AH383" s="3">
        <v>44858</v>
      </c>
      <c r="AI383" s="3">
        <v>44965</v>
      </c>
      <c r="AJ383">
        <v>0</v>
      </c>
      <c r="AQ383" t="str">
        <f>_xlfn.XLOOKUP(Table13[[#This Row],[Voornaam]]&amp;Table13[[#This Row],[Achternaam]]&amp;Table13[[#This Row],[Basisnaam]],Table15[ContactenLookup],Table15[E-mail],"",0,1)</f>
        <v/>
      </c>
      <c r="AR383" t="str">
        <f>_xlfn.XLOOKUP(Table13[[#This Row],[E-mailadres]],Table15[E-mail],Table15[E-mail],"",0)</f>
        <v/>
      </c>
      <c r="AS383" t="str">
        <f>_xlfn.XLOOKUP(Table13[[#This Row],[Telefoon]],Table15[Telefoonnummer],Table15[Naam],"",0)</f>
        <v/>
      </c>
      <c r="AT383" t="str">
        <f>IF(Table13[[#This Row],[Match on name + company]]&lt;&gt;"","Bizzy/Hanne",IF(Table13[[#This Row],[match on Email]]&lt;&gt;"","Bizzy/Hanne",""))</f>
        <v/>
      </c>
    </row>
    <row r="384" spans="1:46" x14ac:dyDescent="0.45">
      <c r="A384">
        <v>69070054</v>
      </c>
      <c r="B384" t="s">
        <v>2938</v>
      </c>
      <c r="C384" t="s">
        <v>2939</v>
      </c>
      <c r="I384" t="s">
        <v>1362</v>
      </c>
      <c r="K384" t="s">
        <v>18</v>
      </c>
      <c r="N384" t="s">
        <v>19</v>
      </c>
      <c r="O384" t="s">
        <v>2940</v>
      </c>
      <c r="P384" t="s">
        <v>2941</v>
      </c>
      <c r="V384" t="s">
        <v>21</v>
      </c>
      <c r="Y384" t="s">
        <v>1362</v>
      </c>
      <c r="Z384" t="s">
        <v>584</v>
      </c>
      <c r="AA384" t="str">
        <f>SUBSTITUTE(SUBSTITUTE(SUBSTITUTE(SUBSTITUTE(SUBSTITUTE(SUBSTITUTE(SUBSTITUTE(SUBSTITUTE(SUBSTITUTE(SUBSTITUTE(SUBSTITUTE(SUBSTITUTE(SUBSTITUTE(LOWER(Table13[[#This Row],[Bedrijven]]),".",""),"-","")," bvba",""),"belgië",""),"belgium","")," nv","")," bv",""),"group",""),"groep","")," ", ""),"é","e"),"è","e"),"à","a")</f>
        <v>goscholen19dender</v>
      </c>
      <c r="AC384" t="s">
        <v>1771</v>
      </c>
      <c r="AE384" t="s">
        <v>1362</v>
      </c>
      <c r="AF384" s="3">
        <v>45432</v>
      </c>
      <c r="AH384" s="3">
        <v>45432</v>
      </c>
      <c r="AI384" s="3">
        <v>45432</v>
      </c>
      <c r="AJ384">
        <v>0</v>
      </c>
      <c r="AQ384" t="str">
        <f>_xlfn.XLOOKUP(Table13[[#This Row],[Voornaam]]&amp;Table13[[#This Row],[Achternaam]]&amp;Table13[[#This Row],[Basisnaam]],Table15[ContactenLookup],Table15[E-mail],"",0,1)</f>
        <v/>
      </c>
      <c r="AR384" t="str">
        <f>_xlfn.XLOOKUP(Table13[[#This Row],[E-mailadres]],Table15[E-mail],Table15[E-mail],"",0)</f>
        <v/>
      </c>
      <c r="AS384" t="str">
        <f>_xlfn.XLOOKUP(Table13[[#This Row],[Telefoon]],Table15[Telefoonnummer],Table15[Naam],"",0)</f>
        <v/>
      </c>
      <c r="AT384" t="str">
        <f>IF(Table13[[#This Row],[Match on name + company]]&lt;&gt;"","Bizzy/Hanne",IF(Table13[[#This Row],[match on Email]]&lt;&gt;"","Bizzy/Hanne",""))</f>
        <v/>
      </c>
    </row>
    <row r="385" spans="1:46" ht="42.75" x14ac:dyDescent="0.45">
      <c r="A385">
        <v>55438806</v>
      </c>
      <c r="B385" t="s">
        <v>2942</v>
      </c>
      <c r="C385" t="s">
        <v>2943</v>
      </c>
      <c r="H385" s="4" t="s">
        <v>1437</v>
      </c>
      <c r="I385" t="s">
        <v>1362</v>
      </c>
      <c r="K385" t="s">
        <v>18</v>
      </c>
      <c r="N385" t="s">
        <v>19</v>
      </c>
      <c r="O385" t="s">
        <v>2944</v>
      </c>
      <c r="P385" t="s">
        <v>2945</v>
      </c>
      <c r="V385" t="s">
        <v>21</v>
      </c>
      <c r="Y385" t="s">
        <v>1362</v>
      </c>
      <c r="Z385" t="s">
        <v>517</v>
      </c>
      <c r="AA385" t="str">
        <f>SUBSTITUTE(SUBSTITUTE(SUBSTITUTE(SUBSTITUTE(SUBSTITUTE(SUBSTITUTE(SUBSTITUTE(SUBSTITUTE(SUBSTITUTE(SUBSTITUTE(SUBSTITUTE(SUBSTITUTE(SUBSTITUTE(LOWER(Table13[[#This Row],[Bedrijven]]),".",""),"-","")," bvba",""),"belgië",""),"belgium","")," nv","")," bv",""),"group",""),"groep","")," ", ""),"é","e"),"è","e"),"à","a")</f>
        <v>gea</v>
      </c>
      <c r="AC385" t="s">
        <v>2946</v>
      </c>
      <c r="AE385" t="s">
        <v>1362</v>
      </c>
      <c r="AF385" s="3">
        <v>44711</v>
      </c>
      <c r="AH385" s="3">
        <v>44711</v>
      </c>
      <c r="AI385" s="3">
        <v>44775</v>
      </c>
      <c r="AJ385">
        <v>0</v>
      </c>
      <c r="AQ385" t="str">
        <f>_xlfn.XLOOKUP(Table13[[#This Row],[Voornaam]]&amp;Table13[[#This Row],[Achternaam]]&amp;Table13[[#This Row],[Basisnaam]],Table15[ContactenLookup],Table15[E-mail],"",0,1)</f>
        <v/>
      </c>
      <c r="AR385" t="str">
        <f>_xlfn.XLOOKUP(Table13[[#This Row],[E-mailadres]],Table15[E-mail],Table15[E-mail],"",0)</f>
        <v/>
      </c>
      <c r="AS385" t="str">
        <f>_xlfn.XLOOKUP(Table13[[#This Row],[Telefoon]],Table15[Telefoonnummer],Table15[Naam],"",0)</f>
        <v/>
      </c>
      <c r="AT385" t="str">
        <f>IF(Table13[[#This Row],[Match on name + company]]&lt;&gt;"","Bizzy/Hanne",IF(Table13[[#This Row],[match on Email]]&lt;&gt;"","Bizzy/Hanne",""))</f>
        <v/>
      </c>
    </row>
    <row r="386" spans="1:46" x14ac:dyDescent="0.45">
      <c r="A386">
        <v>60584612</v>
      </c>
      <c r="B386" t="s">
        <v>2947</v>
      </c>
      <c r="C386" t="s">
        <v>2948</v>
      </c>
      <c r="I386" t="s">
        <v>21</v>
      </c>
      <c r="K386" t="s">
        <v>18</v>
      </c>
      <c r="M386" t="s">
        <v>1463</v>
      </c>
      <c r="N386" t="s">
        <v>19</v>
      </c>
      <c r="O386" t="s">
        <v>2949</v>
      </c>
      <c r="V386" t="s">
        <v>21</v>
      </c>
      <c r="X386" t="s">
        <v>1431</v>
      </c>
      <c r="Y386" t="s">
        <v>1362</v>
      </c>
      <c r="Z386" t="s">
        <v>386</v>
      </c>
      <c r="AA386" t="str">
        <f>SUBSTITUTE(SUBSTITUTE(SUBSTITUTE(SUBSTITUTE(SUBSTITUTE(SUBSTITUTE(SUBSTITUTE(SUBSTITUTE(SUBSTITUTE(SUBSTITUTE(SUBSTITUTE(SUBSTITUTE(SUBSTITUTE(LOWER(Table13[[#This Row],[Bedrijven]]),".",""),"-","")," bvba",""),"belgië",""),"belgium","")," nv","")," bv",""),"group",""),"groep","")," ", ""),"é","e"),"è","e"),"à","a")</f>
        <v>crhleviat</v>
      </c>
      <c r="AE386" t="s">
        <v>1362</v>
      </c>
      <c r="AF386" s="3">
        <v>44979</v>
      </c>
      <c r="AH386" s="3">
        <v>44979</v>
      </c>
      <c r="AI386" s="3">
        <v>44979</v>
      </c>
      <c r="AJ386">
        <v>0</v>
      </c>
      <c r="AQ386" t="str">
        <f>_xlfn.XLOOKUP(Table13[[#This Row],[Voornaam]]&amp;Table13[[#This Row],[Achternaam]]&amp;Table13[[#This Row],[Basisnaam]],Table15[ContactenLookup],Table15[E-mail],"",0,1)</f>
        <v/>
      </c>
      <c r="AR386" t="str">
        <f>_xlfn.XLOOKUP(Table13[[#This Row],[E-mailadres]],Table15[E-mail],Table15[E-mail],"",0)</f>
        <v/>
      </c>
      <c r="AS386" t="str">
        <f>_xlfn.XLOOKUP(Table13[[#This Row],[Telefoon]],Table15[Telefoonnummer],Table15[Naam],"",0)</f>
        <v/>
      </c>
      <c r="AT386" t="str">
        <f>IF(Table13[[#This Row],[Match on name + company]]&lt;&gt;"","Bizzy/Hanne",IF(Table13[[#This Row],[match on Email]]&lt;&gt;"","Bizzy/Hanne",""))</f>
        <v/>
      </c>
    </row>
    <row r="387" spans="1:46" x14ac:dyDescent="0.45">
      <c r="A387">
        <v>55438841</v>
      </c>
      <c r="B387" t="s">
        <v>2950</v>
      </c>
      <c r="C387" t="s">
        <v>2951</v>
      </c>
      <c r="I387" t="s">
        <v>1362</v>
      </c>
      <c r="K387" t="s">
        <v>18</v>
      </c>
      <c r="N387" t="s">
        <v>19</v>
      </c>
      <c r="O387" t="s">
        <v>2952</v>
      </c>
      <c r="P387" t="s">
        <v>2953</v>
      </c>
      <c r="V387" t="s">
        <v>21</v>
      </c>
      <c r="Y387" t="s">
        <v>1362</v>
      </c>
      <c r="Z387" t="s">
        <v>1370</v>
      </c>
      <c r="AA387" t="str">
        <f>SUBSTITUTE(SUBSTITUTE(SUBSTITUTE(SUBSTITUTE(SUBSTITUTE(SUBSTITUTE(SUBSTITUTE(SUBSTITUTE(SUBSTITUTE(SUBSTITUTE(SUBSTITUTE(SUBSTITUTE(SUBSTITUTE(LOWER(Table13[[#This Row],[Bedrijven]]),".",""),"-","")," bvba",""),"belgië",""),"belgium","")," nv","")," bv",""),"group",""),"groep","")," ", ""),"é","e"),"è","e"),"à","a")</f>
        <v>gitppicompany</v>
      </c>
      <c r="AC387" t="s">
        <v>2954</v>
      </c>
      <c r="AE387" t="s">
        <v>1362</v>
      </c>
      <c r="AF387" s="3">
        <v>44711</v>
      </c>
      <c r="AH387" s="3">
        <v>44711</v>
      </c>
      <c r="AI387" s="3">
        <v>44775</v>
      </c>
      <c r="AJ387">
        <v>0</v>
      </c>
      <c r="AQ387" t="str">
        <f>_xlfn.XLOOKUP(Table13[[#This Row],[Voornaam]]&amp;Table13[[#This Row],[Achternaam]]&amp;Table13[[#This Row],[Basisnaam]],Table15[ContactenLookup],Table15[E-mail],"",0,1)</f>
        <v/>
      </c>
      <c r="AR387" t="str">
        <f>_xlfn.XLOOKUP(Table13[[#This Row],[E-mailadres]],Table15[E-mail],Table15[E-mail],"",0)</f>
        <v/>
      </c>
      <c r="AS387" t="str">
        <f>_xlfn.XLOOKUP(Table13[[#This Row],[Telefoon]],Table15[Telefoonnummer],Table15[Naam],"",0)</f>
        <v/>
      </c>
      <c r="AT387" t="str">
        <f>IF(Table13[[#This Row],[Match on name + company]]&lt;&gt;"","Bizzy/Hanne",IF(Table13[[#This Row],[match on Email]]&lt;&gt;"","Bizzy/Hanne",""))</f>
        <v/>
      </c>
    </row>
    <row r="388" spans="1:46" x14ac:dyDescent="0.45">
      <c r="A388">
        <v>55438835</v>
      </c>
      <c r="B388" t="s">
        <v>2114</v>
      </c>
      <c r="C388" t="s">
        <v>2955</v>
      </c>
      <c r="I388" t="s">
        <v>1362</v>
      </c>
      <c r="K388" t="s">
        <v>18</v>
      </c>
      <c r="N388" t="s">
        <v>19</v>
      </c>
      <c r="O388" t="s">
        <v>2956</v>
      </c>
      <c r="P388" t="s">
        <v>2957</v>
      </c>
      <c r="V388" t="s">
        <v>21</v>
      </c>
      <c r="Y388" t="s">
        <v>1362</v>
      </c>
      <c r="Z388" t="s">
        <v>1370</v>
      </c>
      <c r="AA388" t="str">
        <f>SUBSTITUTE(SUBSTITUTE(SUBSTITUTE(SUBSTITUTE(SUBSTITUTE(SUBSTITUTE(SUBSTITUTE(SUBSTITUTE(SUBSTITUTE(SUBSTITUTE(SUBSTITUTE(SUBSTITUTE(SUBSTITUTE(LOWER(Table13[[#This Row],[Bedrijven]]),".",""),"-","")," bvba",""),"belgië",""),"belgium","")," nv","")," bv",""),"group",""),"groep","")," ", ""),"é","e"),"è","e"),"à","a")</f>
        <v>gitppicompany</v>
      </c>
      <c r="AC388" t="s">
        <v>2958</v>
      </c>
      <c r="AE388" t="s">
        <v>1362</v>
      </c>
      <c r="AF388" s="3">
        <v>44711</v>
      </c>
      <c r="AH388" s="3">
        <v>44711</v>
      </c>
      <c r="AI388" s="3">
        <v>44775</v>
      </c>
      <c r="AJ388">
        <v>0</v>
      </c>
      <c r="AQ388" t="str">
        <f>_xlfn.XLOOKUP(Table13[[#This Row],[Voornaam]]&amp;Table13[[#This Row],[Achternaam]]&amp;Table13[[#This Row],[Basisnaam]],Table15[ContactenLookup],Table15[E-mail],"",0,1)</f>
        <v/>
      </c>
      <c r="AR388" t="str">
        <f>_xlfn.XLOOKUP(Table13[[#This Row],[E-mailadres]],Table15[E-mail],Table15[E-mail],"",0)</f>
        <v/>
      </c>
      <c r="AS388" t="str">
        <f>_xlfn.XLOOKUP(Table13[[#This Row],[Telefoon]],Table15[Telefoonnummer],Table15[Naam],"",0)</f>
        <v/>
      </c>
      <c r="AT388" t="str">
        <f>IF(Table13[[#This Row],[Match on name + company]]&lt;&gt;"","Bizzy/Hanne",IF(Table13[[#This Row],[match on Email]]&lt;&gt;"","Bizzy/Hanne",""))</f>
        <v/>
      </c>
    </row>
    <row r="389" spans="1:46" ht="42.75" x14ac:dyDescent="0.45">
      <c r="A389">
        <v>57826584</v>
      </c>
      <c r="B389" t="s">
        <v>2586</v>
      </c>
      <c r="C389" t="s">
        <v>2959</v>
      </c>
      <c r="H389" s="4" t="s">
        <v>2960</v>
      </c>
      <c r="I389" t="s">
        <v>1362</v>
      </c>
      <c r="K389" t="s">
        <v>18</v>
      </c>
      <c r="M389" t="s">
        <v>1428</v>
      </c>
      <c r="N389" t="s">
        <v>19</v>
      </c>
      <c r="O389" t="s">
        <v>2961</v>
      </c>
      <c r="Q389" t="s">
        <v>2962</v>
      </c>
      <c r="V389" t="s">
        <v>21</v>
      </c>
      <c r="X389" t="s">
        <v>1431</v>
      </c>
      <c r="Y389" t="s">
        <v>1362</v>
      </c>
      <c r="Z389" t="s">
        <v>1264</v>
      </c>
      <c r="AA389" t="str">
        <f>SUBSTITUTE(SUBSTITUTE(SUBSTITUTE(SUBSTITUTE(SUBSTITUTE(SUBSTITUTE(SUBSTITUTE(SUBSTITUTE(SUBSTITUTE(SUBSTITUTE(SUBSTITUTE(SUBSTITUTE(SUBSTITUTE(LOWER(Table13[[#This Row],[Bedrijven]]),".",""),"-","")," bvba",""),"belgië",""),"belgium","")," nv","")," bv",""),"group",""),"groep","")," ", ""),"é","e"),"è","e"),"à","a")</f>
        <v>viano</v>
      </c>
      <c r="AE389" t="s">
        <v>1362</v>
      </c>
      <c r="AF389" s="3">
        <v>44938</v>
      </c>
      <c r="AH389" s="3">
        <v>44848</v>
      </c>
      <c r="AI389" s="3">
        <v>44938</v>
      </c>
      <c r="AJ389">
        <v>0</v>
      </c>
      <c r="AQ389" t="str">
        <f>_xlfn.XLOOKUP(Table13[[#This Row],[Voornaam]]&amp;Table13[[#This Row],[Achternaam]]&amp;Table13[[#This Row],[Basisnaam]],Table15[ContactenLookup],Table15[E-mail],"",0,1)</f>
        <v/>
      </c>
      <c r="AR389" t="str">
        <f>_xlfn.XLOOKUP(Table13[[#This Row],[E-mailadres]],Table15[E-mail],Table15[E-mail],"",0)</f>
        <v/>
      </c>
      <c r="AS389" t="str">
        <f>_xlfn.XLOOKUP(Table13[[#This Row],[Telefoon]],Table15[Telefoonnummer],Table15[Naam],"",0)</f>
        <v/>
      </c>
      <c r="AT389" t="str">
        <f>IF(Table13[[#This Row],[Match on name + company]]&lt;&gt;"","Bizzy/Hanne",IF(Table13[[#This Row],[match on Email]]&lt;&gt;"","Bizzy/Hanne",""))</f>
        <v/>
      </c>
    </row>
    <row r="390" spans="1:46" x14ac:dyDescent="0.45">
      <c r="A390">
        <v>55438812</v>
      </c>
      <c r="B390" t="s">
        <v>2963</v>
      </c>
      <c r="C390" t="s">
        <v>2964</v>
      </c>
      <c r="I390" t="s">
        <v>1362</v>
      </c>
      <c r="K390" t="s">
        <v>18</v>
      </c>
      <c r="N390" t="s">
        <v>19</v>
      </c>
      <c r="O390" t="s">
        <v>2965</v>
      </c>
      <c r="P390" t="s">
        <v>2966</v>
      </c>
      <c r="V390" t="s">
        <v>21</v>
      </c>
      <c r="Y390" t="s">
        <v>1362</v>
      </c>
      <c r="Z390" t="s">
        <v>525</v>
      </c>
      <c r="AA390" t="str">
        <f>SUBSTITUTE(SUBSTITUTE(SUBSTITUTE(SUBSTITUTE(SUBSTITUTE(SUBSTITUTE(SUBSTITUTE(SUBSTITUTE(SUBSTITUTE(SUBSTITUTE(SUBSTITUTE(SUBSTITUTE(SUBSTITUTE(LOWER(Table13[[#This Row],[Bedrijven]]),".",""),"-","")," bvba",""),"belgië",""),"belgium","")," nv","")," bv",""),"group",""),"groep","")," ", ""),"é","e"),"è","e"),"à","a")</f>
        <v>gemeentebrasschaat</v>
      </c>
      <c r="AC390" t="s">
        <v>2967</v>
      </c>
      <c r="AE390" t="s">
        <v>1362</v>
      </c>
      <c r="AF390" s="3">
        <v>44711</v>
      </c>
      <c r="AH390" s="3">
        <v>44711</v>
      </c>
      <c r="AI390" s="3">
        <v>44711</v>
      </c>
      <c r="AJ390">
        <v>0</v>
      </c>
      <c r="AQ390" t="str">
        <f>_xlfn.XLOOKUP(Table13[[#This Row],[Voornaam]]&amp;Table13[[#This Row],[Achternaam]]&amp;Table13[[#This Row],[Basisnaam]],Table15[ContactenLookup],Table15[E-mail],"",0,1)</f>
        <v/>
      </c>
      <c r="AR390" t="str">
        <f>_xlfn.XLOOKUP(Table13[[#This Row],[E-mailadres]],Table15[E-mail],Table15[E-mail],"",0)</f>
        <v/>
      </c>
      <c r="AS390" t="str">
        <f>_xlfn.XLOOKUP(Table13[[#This Row],[Telefoon]],Table15[Telefoonnummer],Table15[Naam],"",0)</f>
        <v/>
      </c>
      <c r="AT390" t="str">
        <f>IF(Table13[[#This Row],[Match on name + company]]&lt;&gt;"","Bizzy/Hanne",IF(Table13[[#This Row],[match on Email]]&lt;&gt;"","Bizzy/Hanne",""))</f>
        <v/>
      </c>
    </row>
    <row r="391" spans="1:46" ht="42.75" x14ac:dyDescent="0.45">
      <c r="A391">
        <v>56501630</v>
      </c>
      <c r="B391" t="s">
        <v>2968</v>
      </c>
      <c r="C391" t="s">
        <v>2969</v>
      </c>
      <c r="H391" s="4" t="s">
        <v>2970</v>
      </c>
      <c r="I391" t="s">
        <v>1362</v>
      </c>
      <c r="K391" t="s">
        <v>18</v>
      </c>
      <c r="N391" t="s">
        <v>19</v>
      </c>
      <c r="O391" t="s">
        <v>2971</v>
      </c>
      <c r="P391" t="s">
        <v>2972</v>
      </c>
      <c r="V391" t="s">
        <v>21</v>
      </c>
      <c r="Y391" t="s">
        <v>1362</v>
      </c>
      <c r="Z391" t="s">
        <v>1257</v>
      </c>
      <c r="AA391" t="str">
        <f>SUBSTITUTE(SUBSTITUTE(SUBSTITUTE(SUBSTITUTE(SUBSTITUTE(SUBSTITUTE(SUBSTITUTE(SUBSTITUTE(SUBSTITUTE(SUBSTITUTE(SUBSTITUTE(SUBSTITUTE(SUBSTITUTE(LOWER(Table13[[#This Row],[Bedrijven]]),".",""),"-","")," bvba",""),"belgië",""),"belgium","")," nv","")," bv",""),"group",""),"groep","")," ", ""),"é","e"),"è","e"),"à","a")</f>
        <v>vgd</v>
      </c>
      <c r="AB391" t="s">
        <v>1390</v>
      </c>
      <c r="AC391" t="s">
        <v>1480</v>
      </c>
      <c r="AE391" t="s">
        <v>21</v>
      </c>
      <c r="AF391" s="3">
        <v>44775</v>
      </c>
      <c r="AH391" s="3">
        <v>44775</v>
      </c>
      <c r="AI391" s="3">
        <v>44775</v>
      </c>
      <c r="AJ391">
        <v>0</v>
      </c>
      <c r="AQ391" t="str">
        <f>_xlfn.XLOOKUP(Table13[[#This Row],[Voornaam]]&amp;Table13[[#This Row],[Achternaam]]&amp;Table13[[#This Row],[Basisnaam]],Table15[ContactenLookup],Table15[E-mail],"",0,1)</f>
        <v/>
      </c>
      <c r="AR391" t="str">
        <f>_xlfn.XLOOKUP(Table13[[#This Row],[E-mailadres]],Table15[E-mail],Table15[E-mail],"",0)</f>
        <v/>
      </c>
      <c r="AS391" t="str">
        <f>_xlfn.XLOOKUP(Table13[[#This Row],[Telefoon]],Table15[Telefoonnummer],Table15[Naam],"",0)</f>
        <v/>
      </c>
      <c r="AT391" t="str">
        <f>IF(Table13[[#This Row],[Match on name + company]]&lt;&gt;"","Bizzy/Hanne",IF(Table13[[#This Row],[match on Email]]&lt;&gt;"","Bizzy/Hanne",""))</f>
        <v/>
      </c>
    </row>
    <row r="392" spans="1:46" x14ac:dyDescent="0.45">
      <c r="A392">
        <v>58757241</v>
      </c>
      <c r="B392" t="s">
        <v>2973</v>
      </c>
      <c r="C392" t="s">
        <v>2974</v>
      </c>
      <c r="I392" t="s">
        <v>1362</v>
      </c>
      <c r="K392" t="s">
        <v>18</v>
      </c>
      <c r="N392" t="s">
        <v>19</v>
      </c>
      <c r="O392" t="s">
        <v>98</v>
      </c>
      <c r="Q392" t="s">
        <v>2975</v>
      </c>
      <c r="V392" t="s">
        <v>21</v>
      </c>
      <c r="X392" t="s">
        <v>1431</v>
      </c>
      <c r="Y392" t="s">
        <v>1362</v>
      </c>
      <c r="Z392" t="s">
        <v>97</v>
      </c>
      <c r="AA392" t="str">
        <f>SUBSTITUTE(SUBSTITUTE(SUBSTITUTE(SUBSTITUTE(SUBSTITUTE(SUBSTITUTE(SUBSTITUTE(SUBSTITUTE(SUBSTITUTE(SUBSTITUTE(SUBSTITUTE(SUBSTITUTE(SUBSTITUTE(LOWER(Table13[[#This Row],[Bedrijven]]),".",""),"-","")," bvba",""),"belgië",""),"belgium","")," nv","")," bv",""),"group",""),"groep","")," ", ""),"é","e"),"è","e"),"à","a")</f>
        <v>aluvision</v>
      </c>
      <c r="AC392" t="s">
        <v>2274</v>
      </c>
      <c r="AE392" t="s">
        <v>21</v>
      </c>
      <c r="AF392" s="3">
        <v>44984</v>
      </c>
      <c r="AH392" s="3">
        <v>44894</v>
      </c>
      <c r="AI392" s="3">
        <v>44894</v>
      </c>
      <c r="AJ392">
        <v>0</v>
      </c>
      <c r="AQ392" t="str">
        <f>_xlfn.XLOOKUP(Table13[[#This Row],[Voornaam]]&amp;Table13[[#This Row],[Achternaam]]&amp;Table13[[#This Row],[Basisnaam]],Table15[ContactenLookup],Table15[E-mail],"",0,1)</f>
        <v/>
      </c>
      <c r="AR392" t="str">
        <f>_xlfn.XLOOKUP(Table13[[#This Row],[E-mailadres]],Table15[E-mail],Table15[E-mail],"",0)</f>
        <v/>
      </c>
      <c r="AS392" t="str">
        <f>_xlfn.XLOOKUP(Table13[[#This Row],[Telefoon]],Table15[Telefoonnummer],Table15[Naam],"",0)</f>
        <v/>
      </c>
      <c r="AT392" t="str">
        <f>IF(Table13[[#This Row],[Match on name + company]]&lt;&gt;"","Bizzy/Hanne",IF(Table13[[#This Row],[match on Email]]&lt;&gt;"","Bizzy/Hanne",""))</f>
        <v/>
      </c>
    </row>
    <row r="393" spans="1:46" x14ac:dyDescent="0.45">
      <c r="A393">
        <v>56501631</v>
      </c>
      <c r="B393" t="s">
        <v>1923</v>
      </c>
      <c r="C393" t="s">
        <v>2976</v>
      </c>
      <c r="I393" t="s">
        <v>1362</v>
      </c>
      <c r="K393" t="s">
        <v>18</v>
      </c>
      <c r="N393" t="s">
        <v>19</v>
      </c>
      <c r="O393" t="s">
        <v>2977</v>
      </c>
      <c r="P393" t="s">
        <v>2978</v>
      </c>
      <c r="V393" t="s">
        <v>21</v>
      </c>
      <c r="Y393" t="s">
        <v>1362</v>
      </c>
      <c r="Z393" t="s">
        <v>1284</v>
      </c>
      <c r="AA393" t="str">
        <f>SUBSTITUTE(SUBSTITUTE(SUBSTITUTE(SUBSTITUTE(SUBSTITUTE(SUBSTITUTE(SUBSTITUTE(SUBSTITUTE(SUBSTITUTE(SUBSTITUTE(SUBSTITUTE(SUBSTITUTE(SUBSTITUTE(LOWER(Table13[[#This Row],[Bedrijven]]),".",""),"-","")," bvba",""),"belgië",""),"belgium","")," nv","")," bv",""),"group",""),"groep","")," ", ""),"é","e"),"è","e"),"à","a")</f>
        <v>vlotter</v>
      </c>
      <c r="AC393" t="s">
        <v>2979</v>
      </c>
      <c r="AE393" t="s">
        <v>1362</v>
      </c>
      <c r="AF393" s="3">
        <v>44775</v>
      </c>
      <c r="AH393" s="3">
        <v>44775</v>
      </c>
      <c r="AI393" s="3">
        <v>44775</v>
      </c>
      <c r="AJ393">
        <v>0</v>
      </c>
      <c r="AQ393" t="str">
        <f>_xlfn.XLOOKUP(Table13[[#This Row],[Voornaam]]&amp;Table13[[#This Row],[Achternaam]]&amp;Table13[[#This Row],[Basisnaam]],Table15[ContactenLookup],Table15[E-mail],"",0,1)</f>
        <v/>
      </c>
      <c r="AR393" t="str">
        <f>_xlfn.XLOOKUP(Table13[[#This Row],[E-mailadres]],Table15[E-mail],Table15[E-mail],"",0)</f>
        <v/>
      </c>
      <c r="AS393" t="str">
        <f>_xlfn.XLOOKUP(Table13[[#This Row],[Telefoon]],Table15[Telefoonnummer],Table15[Naam],"",0)</f>
        <v/>
      </c>
      <c r="AT393" t="str">
        <f>IF(Table13[[#This Row],[Match on name + company]]&lt;&gt;"","Bizzy/Hanne",IF(Table13[[#This Row],[match on Email]]&lt;&gt;"","Bizzy/Hanne",""))</f>
        <v/>
      </c>
    </row>
    <row r="394" spans="1:46" x14ac:dyDescent="0.45">
      <c r="A394">
        <v>55438901</v>
      </c>
      <c r="B394" t="s">
        <v>2980</v>
      </c>
      <c r="C394" t="s">
        <v>2981</v>
      </c>
      <c r="I394" t="s">
        <v>1362</v>
      </c>
      <c r="K394" t="s">
        <v>18</v>
      </c>
      <c r="N394" t="s">
        <v>19</v>
      </c>
      <c r="O394" t="s">
        <v>2982</v>
      </c>
      <c r="P394" t="s">
        <v>2983</v>
      </c>
      <c r="V394" t="s">
        <v>21</v>
      </c>
      <c r="Y394" t="s">
        <v>1362</v>
      </c>
      <c r="Z394" t="s">
        <v>627</v>
      </c>
      <c r="AA394" t="str">
        <f>SUBSTITUTE(SUBSTITUTE(SUBSTITUTE(SUBSTITUTE(SUBSTITUTE(SUBSTITUTE(SUBSTITUTE(SUBSTITUTE(SUBSTITUTE(SUBSTITUTE(SUBSTITUTE(SUBSTITUTE(SUBSTITUTE(LOWER(Table13[[#This Row],[Bedrijven]]),".",""),"-","")," bvba",""),"belgië",""),"belgium","")," nv","")," bv",""),"group",""),"groep","")," ", ""),"é","e"),"è","e"),"à","a")</f>
        <v>honda</v>
      </c>
      <c r="AC394" t="s">
        <v>2984</v>
      </c>
      <c r="AE394" t="s">
        <v>1362</v>
      </c>
      <c r="AF394" s="3">
        <v>44711</v>
      </c>
      <c r="AH394" s="3">
        <v>44711</v>
      </c>
      <c r="AI394" s="3">
        <v>44711</v>
      </c>
      <c r="AJ394">
        <v>0</v>
      </c>
      <c r="AQ394" t="str">
        <f>_xlfn.XLOOKUP(Table13[[#This Row],[Voornaam]]&amp;Table13[[#This Row],[Achternaam]]&amp;Table13[[#This Row],[Basisnaam]],Table15[ContactenLookup],Table15[E-mail],"",0,1)</f>
        <v/>
      </c>
      <c r="AR394" t="str">
        <f>_xlfn.XLOOKUP(Table13[[#This Row],[E-mailadres]],Table15[E-mail],Table15[E-mail],"",0)</f>
        <v/>
      </c>
      <c r="AS394" t="str">
        <f>_xlfn.XLOOKUP(Table13[[#This Row],[Telefoon]],Table15[Telefoonnummer],Table15[Naam],"",0)</f>
        <v/>
      </c>
      <c r="AT394" t="str">
        <f>IF(Table13[[#This Row],[Match on name + company]]&lt;&gt;"","Bizzy/Hanne",IF(Table13[[#This Row],[match on Email]]&lt;&gt;"","Bizzy/Hanne",""))</f>
        <v/>
      </c>
    </row>
    <row r="395" spans="1:46" ht="42.75" x14ac:dyDescent="0.45">
      <c r="A395">
        <v>61238924</v>
      </c>
      <c r="B395" t="s">
        <v>1710</v>
      </c>
      <c r="C395" t="s">
        <v>2985</v>
      </c>
      <c r="D395" t="s">
        <v>1009</v>
      </c>
      <c r="E395" t="s">
        <v>1022</v>
      </c>
      <c r="F395" t="s">
        <v>54</v>
      </c>
      <c r="G395" t="s">
        <v>66</v>
      </c>
      <c r="H395" s="4" t="s">
        <v>2986</v>
      </c>
      <c r="I395" t="s">
        <v>21</v>
      </c>
      <c r="J395" t="s">
        <v>66</v>
      </c>
      <c r="K395" t="s">
        <v>18</v>
      </c>
      <c r="M395" t="s">
        <v>1428</v>
      </c>
      <c r="N395" t="s">
        <v>19</v>
      </c>
      <c r="O395" t="s">
        <v>1278</v>
      </c>
      <c r="S395" t="s">
        <v>1279</v>
      </c>
      <c r="V395" t="s">
        <v>21</v>
      </c>
      <c r="X395" t="s">
        <v>1431</v>
      </c>
      <c r="Y395" t="s">
        <v>1362</v>
      </c>
      <c r="Z395" t="s">
        <v>1277</v>
      </c>
      <c r="AA395" t="str">
        <f>SUBSTITUTE(SUBSTITUTE(SUBSTITUTE(SUBSTITUTE(SUBSTITUTE(SUBSTITUTE(SUBSTITUTE(SUBSTITUTE(SUBSTITUTE(SUBSTITUTE(SUBSTITUTE(SUBSTITUTE(SUBSTITUTE(LOWER(Table13[[#This Row],[Bedrijven]]),".",""),"-","")," bvba",""),"belgië",""),"belgium","")," nv","")," bv",""),"group",""),"groep","")," ", ""),"é","e"),"è","e"),"à","a")</f>
        <v>vivaldisinterim</v>
      </c>
      <c r="AB395" t="s">
        <v>1390</v>
      </c>
      <c r="AC395" t="s">
        <v>1480</v>
      </c>
      <c r="AE395" t="s">
        <v>21</v>
      </c>
      <c r="AF395" s="3">
        <v>45006</v>
      </c>
      <c r="AH395" s="3">
        <v>45006</v>
      </c>
      <c r="AI395" s="3">
        <v>45006</v>
      </c>
      <c r="AJ395">
        <v>0</v>
      </c>
      <c r="AQ395" t="str">
        <f>_xlfn.XLOOKUP(Table13[[#This Row],[Voornaam]]&amp;Table13[[#This Row],[Achternaam]]&amp;Table13[[#This Row],[Basisnaam]],Table15[ContactenLookup],Table15[E-mail],"",0,1)</f>
        <v/>
      </c>
      <c r="AR395" t="str">
        <f>_xlfn.XLOOKUP(Table13[[#This Row],[E-mailadres]],Table15[E-mail],Table15[E-mail],"",0)</f>
        <v/>
      </c>
      <c r="AS395" t="str">
        <f>_xlfn.XLOOKUP(Table13[[#This Row],[Telefoon]],Table15[Telefoonnummer],Table15[Naam],"",0)</f>
        <v/>
      </c>
      <c r="AT395" t="str">
        <f>IF(Table13[[#This Row],[Match on name + company]]&lt;&gt;"","Bizzy/Hanne",IF(Table13[[#This Row],[match on Email]]&lt;&gt;"","Bizzy/Hanne",""))</f>
        <v/>
      </c>
    </row>
    <row r="396" spans="1:46" x14ac:dyDescent="0.45">
      <c r="A396">
        <v>56501501</v>
      </c>
      <c r="B396" t="s">
        <v>2987</v>
      </c>
      <c r="C396" t="s">
        <v>2988</v>
      </c>
      <c r="I396" t="s">
        <v>1362</v>
      </c>
      <c r="K396" t="s">
        <v>18</v>
      </c>
      <c r="N396" t="s">
        <v>19</v>
      </c>
      <c r="O396" t="s">
        <v>2989</v>
      </c>
      <c r="P396" t="s">
        <v>2990</v>
      </c>
      <c r="V396" t="s">
        <v>21</v>
      </c>
      <c r="Y396" t="s">
        <v>1362</v>
      </c>
      <c r="Z396" t="s">
        <v>685</v>
      </c>
      <c r="AA396" t="str">
        <f>SUBSTITUTE(SUBSTITUTE(SUBSTITUTE(SUBSTITUTE(SUBSTITUTE(SUBSTITUTE(SUBSTITUTE(SUBSTITUTE(SUBSTITUTE(SUBSTITUTE(SUBSTITUTE(SUBSTITUTE(SUBSTITUTE(LOWER(Table13[[#This Row],[Bedrijven]]),".",""),"-","")," bvba",""),"belgië",""),"belgium","")," nv","")," bv",""),"group",""),"groep","")," ", ""),"é","e"),"è","e"),"à","a")</f>
        <v>joosconsulting</v>
      </c>
      <c r="AC396" t="s">
        <v>2991</v>
      </c>
      <c r="AE396" t="s">
        <v>1362</v>
      </c>
      <c r="AF396" s="3">
        <v>44775</v>
      </c>
      <c r="AH396" s="3">
        <v>44775</v>
      </c>
      <c r="AI396" s="3">
        <v>44775</v>
      </c>
      <c r="AJ396">
        <v>0</v>
      </c>
      <c r="AQ396" t="str">
        <f>_xlfn.XLOOKUP(Table13[[#This Row],[Voornaam]]&amp;Table13[[#This Row],[Achternaam]]&amp;Table13[[#This Row],[Basisnaam]],Table15[ContactenLookup],Table15[E-mail],"",0,1)</f>
        <v/>
      </c>
      <c r="AR396" t="str">
        <f>_xlfn.XLOOKUP(Table13[[#This Row],[E-mailadres]],Table15[E-mail],Table15[E-mail],"",0)</f>
        <v/>
      </c>
      <c r="AS396" t="str">
        <f>_xlfn.XLOOKUP(Table13[[#This Row],[Telefoon]],Table15[Telefoonnummer],Table15[Naam],"",0)</f>
        <v/>
      </c>
      <c r="AT396" t="str">
        <f>IF(Table13[[#This Row],[Match on name + company]]&lt;&gt;"","Bizzy/Hanne",IF(Table13[[#This Row],[match on Email]]&lt;&gt;"","Bizzy/Hanne",""))</f>
        <v/>
      </c>
    </row>
    <row r="397" spans="1:46" ht="42.75" x14ac:dyDescent="0.45">
      <c r="A397">
        <v>70564399</v>
      </c>
      <c r="B397" t="s">
        <v>2881</v>
      </c>
      <c r="C397" t="s">
        <v>2992</v>
      </c>
      <c r="H397" s="4" t="s">
        <v>2993</v>
      </c>
      <c r="I397" t="s">
        <v>1362</v>
      </c>
      <c r="K397" t="s">
        <v>18</v>
      </c>
      <c r="N397" t="s">
        <v>19</v>
      </c>
      <c r="O397" t="s">
        <v>2994</v>
      </c>
      <c r="P397" t="s">
        <v>2995</v>
      </c>
      <c r="V397" t="s">
        <v>21</v>
      </c>
      <c r="Y397" t="s">
        <v>1362</v>
      </c>
      <c r="Z397" t="s">
        <v>1289</v>
      </c>
      <c r="AA397" t="str">
        <f>SUBSTITUTE(SUBSTITUTE(SUBSTITUTE(SUBSTITUTE(SUBSTITUTE(SUBSTITUTE(SUBSTITUTE(SUBSTITUTE(SUBSTITUTE(SUBSTITUTE(SUBSTITUTE(SUBSTITUTE(SUBSTITUTE(LOWER(Table13[[#This Row],[Bedrijven]]),".",""),"-","")," bvba",""),"belgië",""),"belgium","")," nv","")," bv",""),"group",""),"groep","")," ", ""),"é","e"),"è","e"),"à","a")</f>
        <v>vzwcentraalkatholiekschoolcomitevanantwerpen</v>
      </c>
      <c r="AC397" t="s">
        <v>2996</v>
      </c>
      <c r="AE397" t="s">
        <v>1362</v>
      </c>
      <c r="AF397" s="3">
        <v>45527</v>
      </c>
      <c r="AH397" s="3">
        <v>45527</v>
      </c>
      <c r="AI397" s="3">
        <v>45527</v>
      </c>
      <c r="AJ397">
        <v>0</v>
      </c>
      <c r="AQ397" t="str">
        <f>_xlfn.XLOOKUP(Table13[[#This Row],[Voornaam]]&amp;Table13[[#This Row],[Achternaam]]&amp;Table13[[#This Row],[Basisnaam]],Table15[ContactenLookup],Table15[E-mail],"",0,1)</f>
        <v/>
      </c>
      <c r="AR397" t="str">
        <f>_xlfn.XLOOKUP(Table13[[#This Row],[E-mailadres]],Table15[E-mail],Table15[E-mail],"",0)</f>
        <v/>
      </c>
      <c r="AS397" t="str">
        <f>_xlfn.XLOOKUP(Table13[[#This Row],[Telefoon]],Table15[Telefoonnummer],Table15[Naam],"",0)</f>
        <v/>
      </c>
      <c r="AT397" t="str">
        <f>IF(Table13[[#This Row],[Match on name + company]]&lt;&gt;"","Bizzy/Hanne",IF(Table13[[#This Row],[match on Email]]&lt;&gt;"","Bizzy/Hanne",""))</f>
        <v/>
      </c>
    </row>
    <row r="398" spans="1:46" x14ac:dyDescent="0.45">
      <c r="A398">
        <v>56501505</v>
      </c>
      <c r="B398" t="s">
        <v>2997</v>
      </c>
      <c r="C398" t="s">
        <v>2998</v>
      </c>
      <c r="I398" t="s">
        <v>1362</v>
      </c>
      <c r="K398" t="s">
        <v>18</v>
      </c>
      <c r="N398" t="s">
        <v>19</v>
      </c>
      <c r="O398" t="s">
        <v>2999</v>
      </c>
      <c r="P398" t="s">
        <v>3000</v>
      </c>
      <c r="V398" t="s">
        <v>21</v>
      </c>
      <c r="Y398" t="s">
        <v>1362</v>
      </c>
      <c r="Z398" t="s">
        <v>692</v>
      </c>
      <c r="AA398" t="str">
        <f>SUBSTITUTE(SUBSTITUTE(SUBSTITUTE(SUBSTITUTE(SUBSTITUTE(SUBSTITUTE(SUBSTITUTE(SUBSTITUTE(SUBSTITUTE(SUBSTITUTE(SUBSTITUTE(SUBSTITUTE(SUBSTITUTE(LOWER(Table13[[#This Row],[Bedrijven]]),".",""),"-","")," bvba",""),"belgië",""),"belgium","")," nv","")," bv",""),"group",""),"groep","")," ", ""),"é","e"),"è","e"),"à","a")</f>
        <v>kloecknermetalsbenelux</v>
      </c>
      <c r="AC398" t="s">
        <v>1390</v>
      </c>
      <c r="AE398" t="s">
        <v>1362</v>
      </c>
      <c r="AF398" s="3">
        <v>44775</v>
      </c>
      <c r="AH398" s="3">
        <v>44775</v>
      </c>
      <c r="AI398" s="3">
        <v>44775</v>
      </c>
      <c r="AJ398">
        <v>0</v>
      </c>
      <c r="AQ398" t="str">
        <f>_xlfn.XLOOKUP(Table13[[#This Row],[Voornaam]]&amp;Table13[[#This Row],[Achternaam]]&amp;Table13[[#This Row],[Basisnaam]],Table15[ContactenLookup],Table15[E-mail],"",0,1)</f>
        <v/>
      </c>
      <c r="AR398" t="str">
        <f>_xlfn.XLOOKUP(Table13[[#This Row],[E-mailadres]],Table15[E-mail],Table15[E-mail],"",0)</f>
        <v/>
      </c>
      <c r="AS398" t="str">
        <f>_xlfn.XLOOKUP(Table13[[#This Row],[Telefoon]],Table15[Telefoonnummer],Table15[Naam],"",0)</f>
        <v/>
      </c>
      <c r="AT398" t="str">
        <f>IF(Table13[[#This Row],[Match on name + company]]&lt;&gt;"","Bizzy/Hanne",IF(Table13[[#This Row],[match on Email]]&lt;&gt;"","Bizzy/Hanne",""))</f>
        <v/>
      </c>
    </row>
    <row r="399" spans="1:46" x14ac:dyDescent="0.45">
      <c r="A399">
        <v>55438850</v>
      </c>
      <c r="B399" t="s">
        <v>3001</v>
      </c>
      <c r="C399" t="s">
        <v>3002</v>
      </c>
      <c r="I399" t="s">
        <v>1362</v>
      </c>
      <c r="K399" t="s">
        <v>18</v>
      </c>
      <c r="N399" t="s">
        <v>19</v>
      </c>
      <c r="O399" t="s">
        <v>3003</v>
      </c>
      <c r="P399" t="s">
        <v>3004</v>
      </c>
      <c r="V399" t="s">
        <v>21</v>
      </c>
      <c r="Y399" t="s">
        <v>1362</v>
      </c>
      <c r="Z399" t="s">
        <v>1370</v>
      </c>
      <c r="AA399" t="str">
        <f>SUBSTITUTE(SUBSTITUTE(SUBSTITUTE(SUBSTITUTE(SUBSTITUTE(SUBSTITUTE(SUBSTITUTE(SUBSTITUTE(SUBSTITUTE(SUBSTITUTE(SUBSTITUTE(SUBSTITUTE(SUBSTITUTE(LOWER(Table13[[#This Row],[Bedrijven]]),".",""),"-","")," bvba",""),"belgië",""),"belgium","")," nv","")," bv",""),"group",""),"groep","")," ", ""),"é","e"),"è","e"),"à","a")</f>
        <v>gitppicompany</v>
      </c>
      <c r="AC399" t="s">
        <v>3005</v>
      </c>
      <c r="AE399" t="s">
        <v>1362</v>
      </c>
      <c r="AF399" s="3">
        <v>44711</v>
      </c>
      <c r="AH399" s="3">
        <v>44711</v>
      </c>
      <c r="AI399" s="3">
        <v>44711</v>
      </c>
      <c r="AJ399">
        <v>0</v>
      </c>
      <c r="AQ399" t="str">
        <f>_xlfn.XLOOKUP(Table13[[#This Row],[Voornaam]]&amp;Table13[[#This Row],[Achternaam]]&amp;Table13[[#This Row],[Basisnaam]],Table15[ContactenLookup],Table15[E-mail],"",0,1)</f>
        <v/>
      </c>
      <c r="AR399" t="str">
        <f>_xlfn.XLOOKUP(Table13[[#This Row],[E-mailadres]],Table15[E-mail],Table15[E-mail],"",0)</f>
        <v/>
      </c>
      <c r="AS399" t="str">
        <f>_xlfn.XLOOKUP(Table13[[#This Row],[Telefoon]],Table15[Telefoonnummer],Table15[Naam],"",0)</f>
        <v/>
      </c>
      <c r="AT399" t="str">
        <f>IF(Table13[[#This Row],[Match on name + company]]&lt;&gt;"","Bizzy/Hanne",IF(Table13[[#This Row],[match on Email]]&lt;&gt;"","Bizzy/Hanne",""))</f>
        <v/>
      </c>
    </row>
    <row r="400" spans="1:46" ht="42.75" x14ac:dyDescent="0.45">
      <c r="A400">
        <v>59709042</v>
      </c>
      <c r="B400" t="s">
        <v>2820</v>
      </c>
      <c r="C400" t="s">
        <v>3006</v>
      </c>
      <c r="H400" s="4" t="s">
        <v>3007</v>
      </c>
      <c r="I400" t="s">
        <v>1362</v>
      </c>
      <c r="K400" t="s">
        <v>18</v>
      </c>
      <c r="M400" t="s">
        <v>1463</v>
      </c>
      <c r="N400" t="s">
        <v>19</v>
      </c>
      <c r="O400" t="s">
        <v>3008</v>
      </c>
      <c r="P400" t="s">
        <v>3009</v>
      </c>
      <c r="Q400" t="s">
        <v>3010</v>
      </c>
      <c r="V400" t="s">
        <v>21</v>
      </c>
      <c r="X400" t="s">
        <v>1431</v>
      </c>
      <c r="Y400" t="s">
        <v>1362</v>
      </c>
      <c r="Z400" t="s">
        <v>774</v>
      </c>
      <c r="AA400" t="str">
        <f>SUBSTITUTE(SUBSTITUTE(SUBSTITUTE(SUBSTITUTE(SUBSTITUTE(SUBSTITUTE(SUBSTITUTE(SUBSTITUTE(SUBSTITUTE(SUBSTITUTE(SUBSTITUTE(SUBSTITUTE(SUBSTITUTE(LOWER(Table13[[#This Row],[Bedrijven]]),".",""),"-","")," bvba",""),"belgië",""),"belgium","")," nv","")," bv",""),"group",""),"groep","")," ", ""),"é","e"),"è","e"),"à","a")</f>
        <v>northseaport</v>
      </c>
      <c r="AB400" t="s">
        <v>1390</v>
      </c>
      <c r="AC400" t="s">
        <v>2147</v>
      </c>
      <c r="AE400" t="s">
        <v>21</v>
      </c>
      <c r="AF400" s="3">
        <v>44941</v>
      </c>
      <c r="AH400" s="3">
        <v>44941</v>
      </c>
      <c r="AI400" s="3">
        <v>44941</v>
      </c>
      <c r="AJ400">
        <v>0</v>
      </c>
      <c r="AQ400" t="str">
        <f>_xlfn.XLOOKUP(Table13[[#This Row],[Voornaam]]&amp;Table13[[#This Row],[Achternaam]]&amp;Table13[[#This Row],[Basisnaam]],Table15[ContactenLookup],Table15[E-mail],"",0,1)</f>
        <v/>
      </c>
      <c r="AR400" t="str">
        <f>_xlfn.XLOOKUP(Table13[[#This Row],[E-mailadres]],Table15[E-mail],Table15[E-mail],"",0)</f>
        <v/>
      </c>
      <c r="AS400" t="str">
        <f>_xlfn.XLOOKUP(Table13[[#This Row],[Telefoon]],Table15[Telefoonnummer],Table15[Naam],"",0)</f>
        <v/>
      </c>
      <c r="AT400" t="str">
        <f>IF(Table13[[#This Row],[Match on name + company]]&lt;&gt;"","Bizzy/Hanne",IF(Table13[[#This Row],[match on Email]]&lt;&gt;"","Bizzy/Hanne",""))</f>
        <v/>
      </c>
    </row>
    <row r="401" spans="1:46" x14ac:dyDescent="0.45">
      <c r="A401">
        <v>55438696</v>
      </c>
      <c r="B401" t="s">
        <v>3011</v>
      </c>
      <c r="C401" t="s">
        <v>3012</v>
      </c>
      <c r="I401" t="s">
        <v>1362</v>
      </c>
      <c r="K401" t="s">
        <v>18</v>
      </c>
      <c r="N401" t="s">
        <v>19</v>
      </c>
      <c r="O401" t="s">
        <v>3013</v>
      </c>
      <c r="V401" t="s">
        <v>21</v>
      </c>
      <c r="Y401" t="s">
        <v>1362</v>
      </c>
      <c r="Z401" t="s">
        <v>420</v>
      </c>
      <c r="AA401" t="str">
        <f>SUBSTITUTE(SUBSTITUTE(SUBSTITUTE(SUBSTITUTE(SUBSTITUTE(SUBSTITUTE(SUBSTITUTE(SUBSTITUTE(SUBSTITUTE(SUBSTITUTE(SUBSTITUTE(SUBSTITUTE(SUBSTITUTE(LOWER(Table13[[#This Row],[Bedrijven]]),".",""),"-","")," bvba",""),"belgië",""),"belgium","")," nv","")," bv",""),"group",""),"groep","")," ", ""),"é","e"),"è","e"),"à","a")</f>
        <v>deliverect</v>
      </c>
      <c r="AC401" t="s">
        <v>1453</v>
      </c>
      <c r="AE401" t="s">
        <v>1362</v>
      </c>
      <c r="AF401" s="3">
        <v>44711</v>
      </c>
      <c r="AH401" s="3">
        <v>44711</v>
      </c>
      <c r="AI401" s="3">
        <v>44775</v>
      </c>
      <c r="AJ401">
        <v>0</v>
      </c>
      <c r="AQ401" t="str">
        <f>_xlfn.XLOOKUP(Table13[[#This Row],[Voornaam]]&amp;Table13[[#This Row],[Achternaam]]&amp;Table13[[#This Row],[Basisnaam]],Table15[ContactenLookup],Table15[E-mail],"",0,1)</f>
        <v/>
      </c>
      <c r="AR401" t="str">
        <f>_xlfn.XLOOKUP(Table13[[#This Row],[E-mailadres]],Table15[E-mail],Table15[E-mail],"",0)</f>
        <v/>
      </c>
      <c r="AS401" t="str">
        <f>_xlfn.XLOOKUP(Table13[[#This Row],[Telefoon]],Table15[Telefoonnummer],Table15[Naam],"",0)</f>
        <v/>
      </c>
      <c r="AT401" t="str">
        <f>IF(Table13[[#This Row],[Match on name + company]]&lt;&gt;"","Bizzy/Hanne",IF(Table13[[#This Row],[match on Email]]&lt;&gt;"","Bizzy/Hanne",""))</f>
        <v/>
      </c>
    </row>
    <row r="402" spans="1:46" x14ac:dyDescent="0.45">
      <c r="A402">
        <v>55438884</v>
      </c>
      <c r="B402" t="s">
        <v>1634</v>
      </c>
      <c r="C402" t="s">
        <v>3014</v>
      </c>
      <c r="I402" t="s">
        <v>1362</v>
      </c>
      <c r="K402" t="s">
        <v>18</v>
      </c>
      <c r="N402" t="s">
        <v>19</v>
      </c>
      <c r="O402" t="s">
        <v>3015</v>
      </c>
      <c r="P402" t="s">
        <v>3016</v>
      </c>
      <c r="V402" t="s">
        <v>21</v>
      </c>
      <c r="Y402" t="s">
        <v>1362</v>
      </c>
      <c r="Z402" t="s">
        <v>611</v>
      </c>
      <c r="AA402" t="str">
        <f>SUBSTITUTE(SUBSTITUTE(SUBSTITUTE(SUBSTITUTE(SUBSTITUTE(SUBSTITUTE(SUBSTITUTE(SUBSTITUTE(SUBSTITUTE(SUBSTITUTE(SUBSTITUTE(SUBSTITUTE(SUBSTITUTE(LOWER(Table13[[#This Row],[Bedrijven]]),".",""),"-","")," bvba",""),"belgië",""),"belgium","")," nv","")," bv",""),"group",""),"groep","")," ", ""),"é","e"),"è","e"),"à","a")</f>
        <v>hansea</v>
      </c>
      <c r="AC402" t="s">
        <v>1453</v>
      </c>
      <c r="AE402" t="s">
        <v>1362</v>
      </c>
      <c r="AF402" s="3">
        <v>44711</v>
      </c>
      <c r="AH402" s="3">
        <v>44711</v>
      </c>
      <c r="AI402" s="3">
        <v>44775</v>
      </c>
      <c r="AJ402">
        <v>0</v>
      </c>
      <c r="AQ402" t="str">
        <f>_xlfn.XLOOKUP(Table13[[#This Row],[Voornaam]]&amp;Table13[[#This Row],[Achternaam]]&amp;Table13[[#This Row],[Basisnaam]],Table15[ContactenLookup],Table15[E-mail],"",0,1)</f>
        <v/>
      </c>
      <c r="AR402" t="str">
        <f>_xlfn.XLOOKUP(Table13[[#This Row],[E-mailadres]],Table15[E-mail],Table15[E-mail],"",0)</f>
        <v/>
      </c>
      <c r="AS402" t="str">
        <f>_xlfn.XLOOKUP(Table13[[#This Row],[Telefoon]],Table15[Telefoonnummer],Table15[Naam],"",0)</f>
        <v/>
      </c>
      <c r="AT402" t="str">
        <f>IF(Table13[[#This Row],[Match on name + company]]&lt;&gt;"","Bizzy/Hanne",IF(Table13[[#This Row],[match on Email]]&lt;&gt;"","Bizzy/Hanne",""))</f>
        <v/>
      </c>
    </row>
    <row r="403" spans="1:46" x14ac:dyDescent="0.45">
      <c r="A403">
        <v>55438818</v>
      </c>
      <c r="B403" t="s">
        <v>3017</v>
      </c>
      <c r="C403" t="s">
        <v>3018</v>
      </c>
      <c r="I403" t="s">
        <v>1362</v>
      </c>
      <c r="K403" t="s">
        <v>18</v>
      </c>
      <c r="N403" t="s">
        <v>19</v>
      </c>
      <c r="O403" t="s">
        <v>3019</v>
      </c>
      <c r="P403" t="s">
        <v>3020</v>
      </c>
      <c r="V403" t="s">
        <v>21</v>
      </c>
      <c r="Y403" t="s">
        <v>1362</v>
      </c>
      <c r="Z403" t="s">
        <v>1149</v>
      </c>
      <c r="AA403" t="str">
        <f>SUBSTITUTE(SUBSTITUTE(SUBSTITUTE(SUBSTITUTE(SUBSTITUTE(SUBSTITUTE(SUBSTITUTE(SUBSTITUTE(SUBSTITUTE(SUBSTITUTE(SUBSTITUTE(SUBSTITUTE(SUBSTITUTE(LOWER(Table13[[#This Row],[Bedrijven]]),".",""),"-","")," bvba",""),"belgië",""),"belgium","")," nv","")," bv",""),"group",""),"groep","")," ", ""),"é","e"),"è","e"),"à","a")</f>
        <v>stadhasselt</v>
      </c>
      <c r="AC403" t="s">
        <v>3021</v>
      </c>
      <c r="AE403" t="s">
        <v>1362</v>
      </c>
      <c r="AF403" s="3">
        <v>44711</v>
      </c>
      <c r="AH403" s="3">
        <v>44711</v>
      </c>
      <c r="AI403" s="3">
        <v>44775</v>
      </c>
      <c r="AJ403">
        <v>0</v>
      </c>
      <c r="AQ403" t="str">
        <f>_xlfn.XLOOKUP(Table13[[#This Row],[Voornaam]]&amp;Table13[[#This Row],[Achternaam]]&amp;Table13[[#This Row],[Basisnaam]],Table15[ContactenLookup],Table15[E-mail],"",0,1)</f>
        <v/>
      </c>
      <c r="AR403" t="str">
        <f>_xlfn.XLOOKUP(Table13[[#This Row],[E-mailadres]],Table15[E-mail],Table15[E-mail],"",0)</f>
        <v/>
      </c>
      <c r="AS403" t="str">
        <f>_xlfn.XLOOKUP(Table13[[#This Row],[Telefoon]],Table15[Telefoonnummer],Table15[Naam],"",0)</f>
        <v/>
      </c>
      <c r="AT403" t="str">
        <f>IF(Table13[[#This Row],[Match on name + company]]&lt;&gt;"","Bizzy/Hanne",IF(Table13[[#This Row],[match on Email]]&lt;&gt;"","Bizzy/Hanne",""))</f>
        <v/>
      </c>
    </row>
    <row r="404" spans="1:46" x14ac:dyDescent="0.45">
      <c r="A404">
        <v>56501544</v>
      </c>
      <c r="B404" t="s">
        <v>1923</v>
      </c>
      <c r="C404" t="s">
        <v>3018</v>
      </c>
      <c r="I404" t="s">
        <v>1362</v>
      </c>
      <c r="K404" t="s">
        <v>18</v>
      </c>
      <c r="N404" t="s">
        <v>19</v>
      </c>
      <c r="O404" t="s">
        <v>3022</v>
      </c>
      <c r="P404" t="s">
        <v>3023</v>
      </c>
      <c r="V404" t="s">
        <v>21</v>
      </c>
      <c r="Y404" t="s">
        <v>1362</v>
      </c>
      <c r="Z404" t="s">
        <v>1019</v>
      </c>
      <c r="AA404" t="str">
        <f>SUBSTITUTE(SUBSTITUTE(SUBSTITUTE(SUBSTITUTE(SUBSTITUTE(SUBSTITUTE(SUBSTITUTE(SUBSTITUTE(SUBSTITUTE(SUBSTITUTE(SUBSTITUTE(SUBSTITUTE(SUBSTITUTE(LOWER(Table13[[#This Row],[Bedrijven]]),".",""),"-","")," bvba",""),"belgië",""),"belgium","")," nv","")," bv",""),"group",""),"groep","")," ", ""),"é","e"),"è","e"),"à","a")</f>
        <v>oleon</v>
      </c>
      <c r="AC404" t="s">
        <v>3024</v>
      </c>
      <c r="AE404" t="s">
        <v>1362</v>
      </c>
      <c r="AF404" s="3">
        <v>44775</v>
      </c>
      <c r="AH404" s="3">
        <v>44775</v>
      </c>
      <c r="AI404" s="3">
        <v>44775</v>
      </c>
      <c r="AJ404">
        <v>0</v>
      </c>
      <c r="AQ404" t="str">
        <f>_xlfn.XLOOKUP(Table13[[#This Row],[Voornaam]]&amp;Table13[[#This Row],[Achternaam]]&amp;Table13[[#This Row],[Basisnaam]],Table15[ContactenLookup],Table15[E-mail],"",0,1)</f>
        <v/>
      </c>
      <c r="AR404" t="str">
        <f>_xlfn.XLOOKUP(Table13[[#This Row],[E-mailadres]],Table15[E-mail],Table15[E-mail],"",0)</f>
        <v/>
      </c>
      <c r="AS404" t="str">
        <f>_xlfn.XLOOKUP(Table13[[#This Row],[Telefoon]],Table15[Telefoonnummer],Table15[Naam],"",0)</f>
        <v/>
      </c>
      <c r="AT404" t="str">
        <f>IF(Table13[[#This Row],[Match on name + company]]&lt;&gt;"","Bizzy/Hanne",IF(Table13[[#This Row],[match on Email]]&lt;&gt;"","Bizzy/Hanne",""))</f>
        <v/>
      </c>
    </row>
    <row r="405" spans="1:46" x14ac:dyDescent="0.45">
      <c r="A405">
        <v>56501502</v>
      </c>
      <c r="B405" t="s">
        <v>1486</v>
      </c>
      <c r="C405" t="s">
        <v>3025</v>
      </c>
      <c r="I405" t="s">
        <v>1362</v>
      </c>
      <c r="K405" t="s">
        <v>18</v>
      </c>
      <c r="N405" t="s">
        <v>19</v>
      </c>
      <c r="O405" t="s">
        <v>3026</v>
      </c>
      <c r="P405" t="s">
        <v>3027</v>
      </c>
      <c r="V405" t="s">
        <v>21</v>
      </c>
      <c r="Y405" t="s">
        <v>1362</v>
      </c>
      <c r="AA405" t="str">
        <f>SUBSTITUTE(SUBSTITUTE(SUBSTITUTE(SUBSTITUTE(SUBSTITUTE(SUBSTITUTE(SUBSTITUTE(SUBSTITUTE(SUBSTITUTE(SUBSTITUTE(SUBSTITUTE(SUBSTITUTE(SUBSTITUTE(LOWER(Table13[[#This Row],[Bedrijven]]),".",""),"-","")," bvba",""),"belgië",""),"belgium","")," nv","")," bv",""),"group",""),"groep","")," ", ""),"é","e"),"è","e"),"à","a")</f>
        <v/>
      </c>
      <c r="AF405" s="3">
        <v>45021</v>
      </c>
      <c r="AH405" s="3">
        <v>44775</v>
      </c>
      <c r="AI405" s="3">
        <v>44775</v>
      </c>
      <c r="AJ405">
        <v>0</v>
      </c>
      <c r="AQ405" t="str">
        <f>_xlfn.XLOOKUP(Table13[[#This Row],[Voornaam]]&amp;Table13[[#This Row],[Achternaam]]&amp;Table13[[#This Row],[Basisnaam]],Table15[ContactenLookup],Table15[E-mail],"",0,1)</f>
        <v/>
      </c>
      <c r="AR405" t="str">
        <f>_xlfn.XLOOKUP(Table13[[#This Row],[E-mailadres]],Table15[E-mail],Table15[E-mail],"",0)</f>
        <v/>
      </c>
      <c r="AS405" t="str">
        <f>_xlfn.XLOOKUP(Table13[[#This Row],[Telefoon]],Table15[Telefoonnummer],Table15[Naam],"",0)</f>
        <v/>
      </c>
      <c r="AT405" t="str">
        <f>IF(Table13[[#This Row],[Match on name + company]]&lt;&gt;"","Bizzy/Hanne",IF(Table13[[#This Row],[match on Email]]&lt;&gt;"","Bizzy/Hanne",""))</f>
        <v/>
      </c>
    </row>
    <row r="406" spans="1:46" x14ac:dyDescent="0.45">
      <c r="A406">
        <v>55438686</v>
      </c>
      <c r="B406" t="s">
        <v>1638</v>
      </c>
      <c r="C406" t="s">
        <v>3028</v>
      </c>
      <c r="I406" t="s">
        <v>1362</v>
      </c>
      <c r="K406" t="s">
        <v>18</v>
      </c>
      <c r="N406" t="s">
        <v>19</v>
      </c>
      <c r="O406" t="s">
        <v>3029</v>
      </c>
      <c r="P406" t="s">
        <v>3030</v>
      </c>
      <c r="V406" t="s">
        <v>21</v>
      </c>
      <c r="Y406" t="s">
        <v>1362</v>
      </c>
      <c r="Z406" t="s">
        <v>361</v>
      </c>
      <c r="AA406" t="str">
        <f>SUBSTITUTE(SUBSTITUTE(SUBSTITUTE(SUBSTITUTE(SUBSTITUTE(SUBSTITUTE(SUBSTITUTE(SUBSTITUTE(SUBSTITUTE(SUBSTITUTE(SUBSTITUTE(SUBSTITUTE(SUBSTITUTE(LOWER(Table13[[#This Row],[Bedrijven]]),".",""),"-","")," bvba",""),"belgië",""),"belgium","")," nv","")," bv",""),"group",""),"groep","")," ", ""),"é","e"),"è","e"),"à","a")</f>
        <v>codit</v>
      </c>
      <c r="AC406" t="s">
        <v>1480</v>
      </c>
      <c r="AE406" t="s">
        <v>1362</v>
      </c>
      <c r="AF406" s="3">
        <v>44711</v>
      </c>
      <c r="AH406" s="3">
        <v>44711</v>
      </c>
      <c r="AI406" s="3">
        <v>44775</v>
      </c>
      <c r="AJ406">
        <v>0</v>
      </c>
      <c r="AQ406" t="str">
        <f>_xlfn.XLOOKUP(Table13[[#This Row],[Voornaam]]&amp;Table13[[#This Row],[Achternaam]]&amp;Table13[[#This Row],[Basisnaam]],Table15[ContactenLookup],Table15[E-mail],"",0,1)</f>
        <v/>
      </c>
      <c r="AR406" t="str">
        <f>_xlfn.XLOOKUP(Table13[[#This Row],[E-mailadres]],Table15[E-mail],Table15[E-mail],"",0)</f>
        <v/>
      </c>
      <c r="AS406" t="str">
        <f>_xlfn.XLOOKUP(Table13[[#This Row],[Telefoon]],Table15[Telefoonnummer],Table15[Naam],"",0)</f>
        <v/>
      </c>
      <c r="AT406" t="str">
        <f>IF(Table13[[#This Row],[Match on name + company]]&lt;&gt;"","Bizzy/Hanne",IF(Table13[[#This Row],[match on Email]]&lt;&gt;"","Bizzy/Hanne",""))</f>
        <v/>
      </c>
    </row>
    <row r="407" spans="1:46" ht="42.75" x14ac:dyDescent="0.45">
      <c r="A407">
        <v>62187015</v>
      </c>
      <c r="B407" t="s">
        <v>2073</v>
      </c>
      <c r="C407" t="s">
        <v>3031</v>
      </c>
      <c r="H407" s="4" t="s">
        <v>1674</v>
      </c>
      <c r="I407" t="s">
        <v>1362</v>
      </c>
      <c r="N407" t="s">
        <v>19</v>
      </c>
      <c r="O407" t="s">
        <v>3032</v>
      </c>
      <c r="P407" t="s">
        <v>3033</v>
      </c>
      <c r="V407" t="s">
        <v>21</v>
      </c>
      <c r="Y407" t="s">
        <v>1362</v>
      </c>
      <c r="Z407" t="s">
        <v>1247</v>
      </c>
      <c r="AA407" t="str">
        <f>SUBSTITUTE(SUBSTITUTE(SUBSTITUTE(SUBSTITUTE(SUBSTITUTE(SUBSTITUTE(SUBSTITUTE(SUBSTITUTE(SUBSTITUTE(SUBSTITUTE(SUBSTITUTE(SUBSTITUTE(SUBSTITUTE(LOWER(Table13[[#This Row],[Bedrijven]]),".",""),"-","")," bvba",""),"belgië",""),"belgium","")," nv","")," bv",""),"group",""),"groep","")," ", ""),"é","e"),"è","e"),"à","a")</f>
        <v>vanbredarisk&amp;benefits</v>
      </c>
      <c r="AB407" t="s">
        <v>1390</v>
      </c>
      <c r="AC407" t="s">
        <v>1380</v>
      </c>
      <c r="AE407" t="s">
        <v>1362</v>
      </c>
      <c r="AF407" s="3">
        <v>45475</v>
      </c>
      <c r="AG407" s="3">
        <v>45070</v>
      </c>
      <c r="AH407" s="3">
        <v>45050</v>
      </c>
      <c r="AI407" s="3">
        <v>45475</v>
      </c>
      <c r="AJ407">
        <v>0</v>
      </c>
      <c r="AQ407" t="str">
        <f>_xlfn.XLOOKUP(Table13[[#This Row],[Voornaam]]&amp;Table13[[#This Row],[Achternaam]]&amp;Table13[[#This Row],[Basisnaam]],Table15[ContactenLookup],Table15[E-mail],"",0,1)</f>
        <v/>
      </c>
      <c r="AR407" t="str">
        <f>_xlfn.XLOOKUP(Table13[[#This Row],[E-mailadres]],Table15[E-mail],Table15[E-mail],"",0)</f>
        <v/>
      </c>
      <c r="AS407" t="str">
        <f>_xlfn.XLOOKUP(Table13[[#This Row],[Telefoon]],Table15[Telefoonnummer],Table15[Naam],"",0)</f>
        <v/>
      </c>
      <c r="AT407" t="str">
        <f>IF(Table13[[#This Row],[Match on name + company]]&lt;&gt;"","Bizzy/Hanne",IF(Table13[[#This Row],[match on Email]]&lt;&gt;"","Bizzy/Hanne",""))</f>
        <v/>
      </c>
    </row>
    <row r="408" spans="1:46" x14ac:dyDescent="0.45">
      <c r="A408">
        <v>59278863</v>
      </c>
      <c r="B408" t="s">
        <v>3034</v>
      </c>
      <c r="C408" t="s">
        <v>3035</v>
      </c>
      <c r="I408" t="s">
        <v>1362</v>
      </c>
      <c r="K408" t="s">
        <v>18</v>
      </c>
      <c r="N408" t="s">
        <v>19</v>
      </c>
      <c r="O408" t="s">
        <v>3036</v>
      </c>
      <c r="P408" t="s">
        <v>3037</v>
      </c>
      <c r="Q408" t="s">
        <v>3038</v>
      </c>
      <c r="V408" t="s">
        <v>21</v>
      </c>
      <c r="X408" t="s">
        <v>1431</v>
      </c>
      <c r="Y408" t="s">
        <v>1362</v>
      </c>
      <c r="Z408" t="s">
        <v>750</v>
      </c>
      <c r="AA408" t="str">
        <f>SUBSTITUTE(SUBSTITUTE(SUBSTITUTE(SUBSTITUTE(SUBSTITUTE(SUBSTITUTE(SUBSTITUTE(SUBSTITUTE(SUBSTITUTE(SUBSTITUTE(SUBSTITUTE(SUBSTITUTE(SUBSTITUTE(LOWER(Table13[[#This Row],[Bedrijven]]),".",""),"-","")," bvba",""),"belgië",""),"belgium","")," nv","")," bv",""),"group",""),"groep","")," ", ""),"é","e"),"è","e"),"à","a")</f>
        <v>mivbstib</v>
      </c>
      <c r="AB408" t="s">
        <v>1390</v>
      </c>
      <c r="AC408" t="s">
        <v>3039</v>
      </c>
      <c r="AE408" t="s">
        <v>1362</v>
      </c>
      <c r="AF408" s="3">
        <v>44909</v>
      </c>
      <c r="AH408" s="3">
        <v>44909</v>
      </c>
      <c r="AI408" s="3">
        <v>44909</v>
      </c>
      <c r="AJ408">
        <v>0</v>
      </c>
      <c r="AQ408" t="str">
        <f>_xlfn.XLOOKUP(Table13[[#This Row],[Voornaam]]&amp;Table13[[#This Row],[Achternaam]]&amp;Table13[[#This Row],[Basisnaam]],Table15[ContactenLookup],Table15[E-mail],"",0,1)</f>
        <v/>
      </c>
      <c r="AR408" t="str">
        <f>_xlfn.XLOOKUP(Table13[[#This Row],[E-mailadres]],Table15[E-mail],Table15[E-mail],"",0)</f>
        <v/>
      </c>
      <c r="AS408" t="str">
        <f>_xlfn.XLOOKUP(Table13[[#This Row],[Telefoon]],Table15[Telefoonnummer],Table15[Naam],"",0)</f>
        <v/>
      </c>
      <c r="AT408" t="str">
        <f>IF(Table13[[#This Row],[Match on name + company]]&lt;&gt;"","Bizzy/Hanne",IF(Table13[[#This Row],[match on Email]]&lt;&gt;"","Bizzy/Hanne",""))</f>
        <v/>
      </c>
    </row>
    <row r="409" spans="1:46" x14ac:dyDescent="0.45">
      <c r="A409">
        <v>55438713</v>
      </c>
      <c r="B409" t="s">
        <v>3040</v>
      </c>
      <c r="C409" t="s">
        <v>3041</v>
      </c>
      <c r="I409" t="s">
        <v>1362</v>
      </c>
      <c r="K409" t="s">
        <v>18</v>
      </c>
      <c r="N409" t="s">
        <v>19</v>
      </c>
      <c r="P409" t="s">
        <v>3042</v>
      </c>
      <c r="V409" t="s">
        <v>21</v>
      </c>
      <c r="Y409" t="s">
        <v>1362</v>
      </c>
      <c r="Z409" t="s">
        <v>441</v>
      </c>
      <c r="AA409" t="str">
        <f>SUBSTITUTE(SUBSTITUTE(SUBSTITUTE(SUBSTITUTE(SUBSTITUTE(SUBSTITUTE(SUBSTITUTE(SUBSTITUTE(SUBSTITUTE(SUBSTITUTE(SUBSTITUTE(SUBSTITUTE(SUBSTITUTE(LOWER(Table13[[#This Row],[Bedrijven]]),".",""),"-","")," bvba",""),"belgië",""),"belgium","")," nv","")," bv",""),"group",""),"groep","")," ", ""),"é","e"),"è","e"),"à","a")</f>
        <v>electrabel(nuengie)</v>
      </c>
      <c r="AC409" t="s">
        <v>1411</v>
      </c>
      <c r="AE409" t="s">
        <v>1362</v>
      </c>
      <c r="AF409" s="3">
        <v>44711</v>
      </c>
      <c r="AH409" s="3">
        <v>44711</v>
      </c>
      <c r="AI409" s="3">
        <v>44775</v>
      </c>
      <c r="AJ409">
        <v>0</v>
      </c>
      <c r="AQ409" t="str">
        <f>_xlfn.XLOOKUP(Table13[[#This Row],[Voornaam]]&amp;Table13[[#This Row],[Achternaam]]&amp;Table13[[#This Row],[Basisnaam]],Table15[ContactenLookup],Table15[E-mail],"",0,1)</f>
        <v/>
      </c>
      <c r="AS409" t="str">
        <f>_xlfn.XLOOKUP(Table13[[#This Row],[Telefoon]],Table15[Telefoonnummer],Table15[Naam],"",0)</f>
        <v/>
      </c>
      <c r="AT409" t="str">
        <f>IF(Table13[[#This Row],[Match on name + company]]&lt;&gt;"","Bizzy/Hanne",IF(Table13[[#This Row],[match on Email]]&lt;&gt;"","Bizzy/Hanne",""))</f>
        <v/>
      </c>
    </row>
    <row r="410" spans="1:46" x14ac:dyDescent="0.45">
      <c r="A410">
        <v>55438727</v>
      </c>
      <c r="B410" t="s">
        <v>3043</v>
      </c>
      <c r="C410" t="s">
        <v>3044</v>
      </c>
      <c r="I410" t="s">
        <v>1362</v>
      </c>
      <c r="K410" t="s">
        <v>18</v>
      </c>
      <c r="N410" t="s">
        <v>19</v>
      </c>
      <c r="P410" t="s">
        <v>3045</v>
      </c>
      <c r="V410" t="s">
        <v>21</v>
      </c>
      <c r="Y410" t="s">
        <v>1362</v>
      </c>
      <c r="Z410" t="s">
        <v>443</v>
      </c>
      <c r="AA410" t="str">
        <f>SUBSTITUTE(SUBSTITUTE(SUBSTITUTE(SUBSTITUTE(SUBSTITUTE(SUBSTITUTE(SUBSTITUTE(SUBSTITUTE(SUBSTITUTE(SUBSTITUTE(SUBSTITUTE(SUBSTITUTE(SUBSTITUTE(LOWER(Table13[[#This Row],[Bedrijven]]),".",""),"-","")," bvba",""),"belgië",""),"belgium","")," nv","")," bv",""),"group",""),"groep","")," ", ""),"é","e"),"è","e"),"à","a")</f>
        <v>enabel</v>
      </c>
      <c r="AC410" t="s">
        <v>1411</v>
      </c>
      <c r="AE410" t="s">
        <v>1362</v>
      </c>
      <c r="AF410" s="3">
        <v>44711</v>
      </c>
      <c r="AH410" s="3">
        <v>44711</v>
      </c>
      <c r="AI410" s="3">
        <v>44775</v>
      </c>
      <c r="AJ410">
        <v>0</v>
      </c>
      <c r="AQ410" t="str">
        <f>_xlfn.XLOOKUP(Table13[[#This Row],[Voornaam]]&amp;Table13[[#This Row],[Achternaam]]&amp;Table13[[#This Row],[Basisnaam]],Table15[ContactenLookup],Table15[E-mail],"",0,1)</f>
        <v/>
      </c>
      <c r="AR410">
        <f>_xlfn.XLOOKUP(Table13[[#This Row],[E-mailadres]],Table15[E-mail],Table15[E-mail],"",0)</f>
        <v>0</v>
      </c>
      <c r="AS410" t="str">
        <f>_xlfn.XLOOKUP(Table13[[#This Row],[Telefoon]],Table15[Telefoonnummer],Table15[Naam],"",0)</f>
        <v/>
      </c>
      <c r="AT410" t="str">
        <f>IF(Table13[[#This Row],[Match on name + company]]&lt;&gt;"","Bizzy/Hanne",IF(Table13[[#This Row],[match on Email]]&lt;&gt;"","Bizzy/Hanne",""))</f>
        <v>Bizzy/Hanne</v>
      </c>
    </row>
    <row r="411" spans="1:46" ht="42.75" x14ac:dyDescent="0.45">
      <c r="A411">
        <v>55438809</v>
      </c>
      <c r="B411" t="s">
        <v>3046</v>
      </c>
      <c r="C411" t="s">
        <v>3047</v>
      </c>
      <c r="H411" s="4" t="s">
        <v>1437</v>
      </c>
      <c r="I411" t="s">
        <v>1362</v>
      </c>
      <c r="K411" t="s">
        <v>18</v>
      </c>
      <c r="N411" t="s">
        <v>19</v>
      </c>
      <c r="O411" t="s">
        <v>3048</v>
      </c>
      <c r="P411" t="s">
        <v>3049</v>
      </c>
      <c r="V411" t="s">
        <v>21</v>
      </c>
      <c r="Y411" t="s">
        <v>1362</v>
      </c>
      <c r="Z411" t="s">
        <v>517</v>
      </c>
      <c r="AA411" t="str">
        <f>SUBSTITUTE(SUBSTITUTE(SUBSTITUTE(SUBSTITUTE(SUBSTITUTE(SUBSTITUTE(SUBSTITUTE(SUBSTITUTE(SUBSTITUTE(SUBSTITUTE(SUBSTITUTE(SUBSTITUTE(SUBSTITUTE(LOWER(Table13[[#This Row],[Bedrijven]]),".",""),"-","")," bvba",""),"belgië",""),"belgium","")," nv","")," bv",""),"group",""),"groep","")," ", ""),"é","e"),"è","e"),"à","a")</f>
        <v>gea</v>
      </c>
      <c r="AC411" t="s">
        <v>3050</v>
      </c>
      <c r="AE411" t="s">
        <v>1362</v>
      </c>
      <c r="AF411" s="3">
        <v>44711</v>
      </c>
      <c r="AH411" s="3">
        <v>44711</v>
      </c>
      <c r="AI411" s="3">
        <v>44775</v>
      </c>
      <c r="AJ411">
        <v>0</v>
      </c>
      <c r="AQ411" t="str">
        <f>_xlfn.XLOOKUP(Table13[[#This Row],[Voornaam]]&amp;Table13[[#This Row],[Achternaam]]&amp;Table13[[#This Row],[Basisnaam]],Table15[ContactenLookup],Table15[E-mail],"",0,1)</f>
        <v/>
      </c>
      <c r="AR411" t="str">
        <f>_xlfn.XLOOKUP(Table13[[#This Row],[E-mailadres]],Table15[E-mail],Table15[E-mail],"",0)</f>
        <v/>
      </c>
      <c r="AS411" t="str">
        <f>_xlfn.XLOOKUP(Table13[[#This Row],[Telefoon]],Table15[Telefoonnummer],Table15[Naam],"",0)</f>
        <v/>
      </c>
      <c r="AT411" t="str">
        <f>IF(Table13[[#This Row],[Match on name + company]]&lt;&gt;"","Bizzy/Hanne",IF(Table13[[#This Row],[match on Email]]&lt;&gt;"","Bizzy/Hanne",""))</f>
        <v/>
      </c>
    </row>
    <row r="412" spans="1:46" x14ac:dyDescent="0.45">
      <c r="A412">
        <v>55438757</v>
      </c>
      <c r="B412" t="s">
        <v>3051</v>
      </c>
      <c r="C412" t="s">
        <v>3052</v>
      </c>
      <c r="I412" t="s">
        <v>1362</v>
      </c>
      <c r="K412" t="s">
        <v>18</v>
      </c>
      <c r="N412" t="s">
        <v>19</v>
      </c>
      <c r="O412" t="s">
        <v>3053</v>
      </c>
      <c r="P412" t="s">
        <v>3054</v>
      </c>
      <c r="V412" t="s">
        <v>21</v>
      </c>
      <c r="Y412" t="s">
        <v>1362</v>
      </c>
      <c r="Z412" t="s">
        <v>468</v>
      </c>
      <c r="AA412" t="str">
        <f>SUBSTITUTE(SUBSTITUTE(SUBSTITUTE(SUBSTITUTE(SUBSTITUTE(SUBSTITUTE(SUBSTITUTE(SUBSTITUTE(SUBSTITUTE(SUBSTITUTE(SUBSTITUTE(SUBSTITUTE(SUBSTITUTE(LOWER(Table13[[#This Row],[Bedrijven]]),".",""),"-","")," bvba",""),"belgië",""),"belgium","")," nv","")," bv",""),"group",""),"groep","")," ", ""),"é","e"),"è","e"),"à","a")</f>
        <v>essersh</v>
      </c>
      <c r="AC412" t="s">
        <v>3055</v>
      </c>
      <c r="AE412" t="s">
        <v>1362</v>
      </c>
      <c r="AF412" s="3">
        <v>44711</v>
      </c>
      <c r="AH412" s="3">
        <v>44711</v>
      </c>
      <c r="AI412" s="3">
        <v>44775</v>
      </c>
      <c r="AJ412">
        <v>0</v>
      </c>
      <c r="AQ412" t="str">
        <f>_xlfn.XLOOKUP(Table13[[#This Row],[Voornaam]]&amp;Table13[[#This Row],[Achternaam]]&amp;Table13[[#This Row],[Basisnaam]],Table15[ContactenLookup],Table15[E-mail],"",0,1)</f>
        <v/>
      </c>
      <c r="AR412" t="str">
        <f>_xlfn.XLOOKUP(Table13[[#This Row],[E-mailadres]],Table15[E-mail],Table15[E-mail],"",0)</f>
        <v/>
      </c>
      <c r="AS412" t="str">
        <f>_xlfn.XLOOKUP(Table13[[#This Row],[Telefoon]],Table15[Telefoonnummer],Table15[Naam],"",0)</f>
        <v/>
      </c>
      <c r="AT412" t="str">
        <f>IF(Table13[[#This Row],[Match on name + company]]&lt;&gt;"","Bizzy/Hanne",IF(Table13[[#This Row],[match on Email]]&lt;&gt;"","Bizzy/Hanne",""))</f>
        <v/>
      </c>
    </row>
    <row r="413" spans="1:46" ht="42.75" x14ac:dyDescent="0.45">
      <c r="A413">
        <v>61429818</v>
      </c>
      <c r="B413" t="s">
        <v>3056</v>
      </c>
      <c r="C413" t="s">
        <v>3057</v>
      </c>
      <c r="H413" s="4" t="s">
        <v>3058</v>
      </c>
      <c r="I413" t="s">
        <v>1362</v>
      </c>
      <c r="K413" t="s">
        <v>18</v>
      </c>
      <c r="N413" t="s">
        <v>19</v>
      </c>
      <c r="O413" t="s">
        <v>3059</v>
      </c>
      <c r="P413" t="s">
        <v>3060</v>
      </c>
      <c r="Q413" t="s">
        <v>3061</v>
      </c>
      <c r="S413" t="s">
        <v>1246</v>
      </c>
      <c r="V413" t="s">
        <v>21</v>
      </c>
      <c r="Y413" t="s">
        <v>1362</v>
      </c>
      <c r="Z413" t="s">
        <v>1241</v>
      </c>
      <c r="AA413" t="str">
        <f>SUBSTITUTE(SUBSTITUTE(SUBSTITUTE(SUBSTITUTE(SUBSTITUTE(SUBSTITUTE(SUBSTITUTE(SUBSTITUTE(SUBSTITUTE(SUBSTITUTE(SUBSTITUTE(SUBSTITUTE(SUBSTITUTE(LOWER(Table13[[#This Row],[Bedrijven]]),".",""),"-","")," bvba",""),"belgië",""),"belgium","")," nv","")," bv",""),"group",""),"groep","")," ", ""),"é","e"),"è","e"),"à","a")</f>
        <v>vanmeeuwenindustries</v>
      </c>
      <c r="AC413" t="s">
        <v>1480</v>
      </c>
      <c r="AE413" t="s">
        <v>1362</v>
      </c>
      <c r="AF413" s="3">
        <v>45013</v>
      </c>
      <c r="AH413" s="3">
        <v>45013</v>
      </c>
      <c r="AI413" s="3">
        <v>45013</v>
      </c>
      <c r="AJ413">
        <v>0</v>
      </c>
      <c r="AQ413" t="str">
        <f>_xlfn.XLOOKUP(Table13[[#This Row],[Voornaam]]&amp;Table13[[#This Row],[Achternaam]]&amp;Table13[[#This Row],[Basisnaam]],Table15[ContactenLookup],Table15[E-mail],"",0,1)</f>
        <v/>
      </c>
      <c r="AR413" t="str">
        <f>_xlfn.XLOOKUP(Table13[[#This Row],[E-mailadres]],Table15[E-mail],Table15[E-mail],"",0)</f>
        <v/>
      </c>
      <c r="AS413" t="str">
        <f>_xlfn.XLOOKUP(Table13[[#This Row],[Telefoon]],Table15[Telefoonnummer],Table15[Naam],"",0)</f>
        <v/>
      </c>
      <c r="AT413" t="str">
        <f>IF(Table13[[#This Row],[Match on name + company]]&lt;&gt;"","Bizzy/Hanne",IF(Table13[[#This Row],[match on Email]]&lt;&gt;"","Bizzy/Hanne",""))</f>
        <v/>
      </c>
    </row>
    <row r="414" spans="1:46" x14ac:dyDescent="0.45">
      <c r="A414">
        <v>56501546</v>
      </c>
      <c r="B414" t="s">
        <v>3062</v>
      </c>
      <c r="C414" t="s">
        <v>3063</v>
      </c>
      <c r="I414" t="s">
        <v>1362</v>
      </c>
      <c r="K414" t="s">
        <v>18</v>
      </c>
      <c r="N414" t="s">
        <v>19</v>
      </c>
      <c r="O414" t="s">
        <v>3064</v>
      </c>
      <c r="P414" t="s">
        <v>3065</v>
      </c>
      <c r="V414" t="s">
        <v>21</v>
      </c>
      <c r="Y414" t="s">
        <v>1362</v>
      </c>
      <c r="Z414" t="s">
        <v>1019</v>
      </c>
      <c r="AA414" t="str">
        <f>SUBSTITUTE(SUBSTITUTE(SUBSTITUTE(SUBSTITUTE(SUBSTITUTE(SUBSTITUTE(SUBSTITUTE(SUBSTITUTE(SUBSTITUTE(SUBSTITUTE(SUBSTITUTE(SUBSTITUTE(SUBSTITUTE(LOWER(Table13[[#This Row],[Bedrijven]]),".",""),"-","")," bvba",""),"belgië",""),"belgium","")," nv","")," bv",""),"group",""),"groep","")," ", ""),"é","e"),"è","e"),"à","a")</f>
        <v>oleon</v>
      </c>
      <c r="AC414" t="s">
        <v>3066</v>
      </c>
      <c r="AE414" t="s">
        <v>1362</v>
      </c>
      <c r="AF414" s="3">
        <v>44775</v>
      </c>
      <c r="AH414" s="3">
        <v>44775</v>
      </c>
      <c r="AI414" s="3">
        <v>44775</v>
      </c>
      <c r="AJ414">
        <v>0</v>
      </c>
      <c r="AQ414" t="str">
        <f>_xlfn.XLOOKUP(Table13[[#This Row],[Voornaam]]&amp;Table13[[#This Row],[Achternaam]]&amp;Table13[[#This Row],[Basisnaam]],Table15[ContactenLookup],Table15[E-mail],"",0,1)</f>
        <v/>
      </c>
      <c r="AR414" t="str">
        <f>_xlfn.XLOOKUP(Table13[[#This Row],[E-mailadres]],Table15[E-mail],Table15[E-mail],"",0)</f>
        <v/>
      </c>
      <c r="AS414" t="str">
        <f>_xlfn.XLOOKUP(Table13[[#This Row],[Telefoon]],Table15[Telefoonnummer],Table15[Naam],"",0)</f>
        <v/>
      </c>
      <c r="AT414" t="str">
        <f>IF(Table13[[#This Row],[Match on name + company]]&lt;&gt;"","Bizzy/Hanne",IF(Table13[[#This Row],[match on Email]]&lt;&gt;"","Bizzy/Hanne",""))</f>
        <v/>
      </c>
    </row>
    <row r="415" spans="1:46" ht="42.75" x14ac:dyDescent="0.45">
      <c r="A415">
        <v>65196083</v>
      </c>
      <c r="B415" t="s">
        <v>3067</v>
      </c>
      <c r="C415" t="s">
        <v>3068</v>
      </c>
      <c r="H415" s="4" t="s">
        <v>1808</v>
      </c>
      <c r="I415" t="s">
        <v>1362</v>
      </c>
      <c r="K415" t="s">
        <v>18</v>
      </c>
      <c r="N415" t="s">
        <v>19</v>
      </c>
      <c r="O415" t="s">
        <v>3069</v>
      </c>
      <c r="V415" t="s">
        <v>21</v>
      </c>
      <c r="Y415" t="s">
        <v>1362</v>
      </c>
      <c r="Z415" t="s">
        <v>194</v>
      </c>
      <c r="AA415" t="str">
        <f>SUBSTITUTE(SUBSTITUTE(SUBSTITUTE(SUBSTITUTE(SUBSTITUTE(SUBSTITUTE(SUBSTITUTE(SUBSTITUTE(SUBSTITUTE(SUBSTITUTE(SUBSTITUTE(SUBSTITUTE(SUBSTITUTE(LOWER(Table13[[#This Row],[Bedrijven]]),".",""),"-","")," bvba",""),"belgië",""),"belgium","")," nv","")," bv",""),"group",""),"groep","")," ", ""),"é","e"),"è","e"),"à","a")</f>
        <v>btwepia</v>
      </c>
      <c r="AC415" t="s">
        <v>3070</v>
      </c>
      <c r="AE415" t="s">
        <v>1362</v>
      </c>
      <c r="AF415" s="3">
        <v>45203</v>
      </c>
      <c r="AH415" s="3">
        <v>45203</v>
      </c>
      <c r="AI415" s="3">
        <v>45203</v>
      </c>
      <c r="AJ415">
        <v>0</v>
      </c>
      <c r="AQ415" t="str">
        <f>_xlfn.XLOOKUP(Table13[[#This Row],[Voornaam]]&amp;Table13[[#This Row],[Achternaam]]&amp;Table13[[#This Row],[Basisnaam]],Table15[ContactenLookup],Table15[E-mail],"",0,1)</f>
        <v/>
      </c>
      <c r="AR415" t="str">
        <f>_xlfn.XLOOKUP(Table13[[#This Row],[E-mailadres]],Table15[E-mail],Table15[E-mail],"",0)</f>
        <v/>
      </c>
      <c r="AS415" t="str">
        <f>_xlfn.XLOOKUP(Table13[[#This Row],[Telefoon]],Table15[Telefoonnummer],Table15[Naam],"",0)</f>
        <v/>
      </c>
      <c r="AT415" t="str">
        <f>IF(Table13[[#This Row],[Match on name + company]]&lt;&gt;"","Bizzy/Hanne",IF(Table13[[#This Row],[match on Email]]&lt;&gt;"","Bizzy/Hanne",""))</f>
        <v/>
      </c>
    </row>
    <row r="416" spans="1:46" ht="42.75" x14ac:dyDescent="0.45">
      <c r="A416">
        <v>66314652</v>
      </c>
      <c r="B416" t="s">
        <v>3071</v>
      </c>
      <c r="C416" t="s">
        <v>3072</v>
      </c>
      <c r="H416" s="4" t="s">
        <v>3073</v>
      </c>
      <c r="I416" t="s">
        <v>1362</v>
      </c>
      <c r="K416" t="s">
        <v>18</v>
      </c>
      <c r="N416" t="s">
        <v>19</v>
      </c>
      <c r="V416" t="s">
        <v>21</v>
      </c>
      <c r="Y416" t="s">
        <v>1362</v>
      </c>
      <c r="Z416" t="s">
        <v>1298</v>
      </c>
      <c r="AA416" t="str">
        <f>SUBSTITUTE(SUBSTITUTE(SUBSTITUTE(SUBSTITUTE(SUBSTITUTE(SUBSTITUTE(SUBSTITUTE(SUBSTITUTE(SUBSTITUTE(SUBSTITUTE(SUBSTITUTE(SUBSTITUTE(SUBSTITUTE(LOWER(Table13[[#This Row],[Bedrijven]]),".",""),"-","")," bvba",""),"belgië",""),"belgium","")," nv","")," bv",""),"group",""),"groep","")," ", ""),"é","e"),"è","e"),"à","a")</f>
        <v>vzworganisatievoorduurzameenergie(ode)</v>
      </c>
      <c r="AE416" t="s">
        <v>1362</v>
      </c>
      <c r="AF416" s="3">
        <v>45265</v>
      </c>
      <c r="AH416" s="3">
        <v>45265</v>
      </c>
      <c r="AI416" s="3">
        <v>45265</v>
      </c>
      <c r="AJ416">
        <v>0</v>
      </c>
      <c r="AQ416" t="str">
        <f>_xlfn.XLOOKUP(Table13[[#This Row],[Voornaam]]&amp;Table13[[#This Row],[Achternaam]]&amp;Table13[[#This Row],[Basisnaam]],Table15[ContactenLookup],Table15[E-mail],"",0,1)</f>
        <v/>
      </c>
      <c r="AS416" t="str">
        <f>_xlfn.XLOOKUP(Table13[[#This Row],[Telefoon]],Table15[Telefoonnummer],Table15[Naam],"",0)</f>
        <v/>
      </c>
      <c r="AT416" t="str">
        <f>IF(Table13[[#This Row],[Match on name + company]]&lt;&gt;"","Bizzy/Hanne",IF(Table13[[#This Row],[match on Email]]&lt;&gt;"","Bizzy/Hanne",""))</f>
        <v/>
      </c>
    </row>
    <row r="417" spans="1:46" x14ac:dyDescent="0.45">
      <c r="A417">
        <v>55438898</v>
      </c>
      <c r="B417" t="s">
        <v>3074</v>
      </c>
      <c r="C417" t="s">
        <v>3075</v>
      </c>
      <c r="I417" t="s">
        <v>1362</v>
      </c>
      <c r="K417" t="s">
        <v>18</v>
      </c>
      <c r="N417" t="s">
        <v>19</v>
      </c>
      <c r="O417" t="s">
        <v>3076</v>
      </c>
      <c r="P417" t="s">
        <v>3077</v>
      </c>
      <c r="V417" t="s">
        <v>21</v>
      </c>
      <c r="Y417" t="s">
        <v>1362</v>
      </c>
      <c r="Z417" t="s">
        <v>626</v>
      </c>
      <c r="AA417" t="str">
        <f>SUBSTITUTE(SUBSTITUTE(SUBSTITUTE(SUBSTITUTE(SUBSTITUTE(SUBSTITUTE(SUBSTITUTE(SUBSTITUTE(SUBSTITUTE(SUBSTITUTE(SUBSTITUTE(SUBSTITUTE(SUBSTITUTE(LOWER(Table13[[#This Row],[Bedrijven]]),".",""),"-","")," bvba",""),"belgië",""),"belgium","")," nv","")," bv",""),"group",""),"groep","")," ", ""),"é","e"),"è","e"),"à","a")</f>
        <v>homeportfamilyservices</v>
      </c>
      <c r="AC417" t="s">
        <v>3078</v>
      </c>
      <c r="AE417" t="s">
        <v>1362</v>
      </c>
      <c r="AF417" s="3">
        <v>44711</v>
      </c>
      <c r="AH417" s="3">
        <v>44711</v>
      </c>
      <c r="AI417" s="3">
        <v>44711</v>
      </c>
      <c r="AJ417">
        <v>0</v>
      </c>
      <c r="AQ417" t="str">
        <f>_xlfn.XLOOKUP(Table13[[#This Row],[Voornaam]]&amp;Table13[[#This Row],[Achternaam]]&amp;Table13[[#This Row],[Basisnaam]],Table15[ContactenLookup],Table15[E-mail],"",0,1)</f>
        <v/>
      </c>
      <c r="AR417" t="str">
        <f>_xlfn.XLOOKUP(Table13[[#This Row],[E-mailadres]],Table15[E-mail],Table15[E-mail],"",0)</f>
        <v/>
      </c>
      <c r="AS417" t="str">
        <f>_xlfn.XLOOKUP(Table13[[#This Row],[Telefoon]],Table15[Telefoonnummer],Table15[Naam],"",0)</f>
        <v/>
      </c>
      <c r="AT417" t="str">
        <f>IF(Table13[[#This Row],[Match on name + company]]&lt;&gt;"","Bizzy/Hanne",IF(Table13[[#This Row],[match on Email]]&lt;&gt;"","Bizzy/Hanne",""))</f>
        <v/>
      </c>
    </row>
    <row r="418" spans="1:46" x14ac:dyDescent="0.45">
      <c r="A418">
        <v>58027831</v>
      </c>
      <c r="B418" t="s">
        <v>3079</v>
      </c>
      <c r="C418" t="s">
        <v>3080</v>
      </c>
      <c r="I418" t="s">
        <v>1362</v>
      </c>
      <c r="K418" t="s">
        <v>18</v>
      </c>
      <c r="M418" t="s">
        <v>1428</v>
      </c>
      <c r="N418" t="s">
        <v>19</v>
      </c>
      <c r="O418" t="s">
        <v>3081</v>
      </c>
      <c r="V418" t="s">
        <v>21</v>
      </c>
      <c r="X418" t="s">
        <v>1431</v>
      </c>
      <c r="Y418" t="s">
        <v>1362</v>
      </c>
      <c r="Z418" t="s">
        <v>730</v>
      </c>
      <c r="AA418" t="str">
        <f>SUBSTITUTE(SUBSTITUTE(SUBSTITUTE(SUBSTITUTE(SUBSTITUTE(SUBSTITUTE(SUBSTITUTE(SUBSTITUTE(SUBSTITUTE(SUBSTITUTE(SUBSTITUTE(SUBSTITUTE(SUBSTITUTE(LOWER(Table13[[#This Row],[Bedrijven]]),".",""),"-","")," bvba",""),"belgië",""),"belgium","")," nv","")," bv",""),"group",""),"groep","")," ", ""),"é","e"),"è","e"),"à","a")</f>
        <v>materialise</v>
      </c>
      <c r="AC418" t="s">
        <v>1754</v>
      </c>
      <c r="AE418" t="s">
        <v>1362</v>
      </c>
      <c r="AF418" s="3">
        <v>44861</v>
      </c>
      <c r="AH418" s="3">
        <v>44861</v>
      </c>
      <c r="AI418" s="3">
        <v>44865</v>
      </c>
      <c r="AJ418">
        <v>0</v>
      </c>
      <c r="AQ418" t="str">
        <f>_xlfn.XLOOKUP(Table13[[#This Row],[Voornaam]]&amp;Table13[[#This Row],[Achternaam]]&amp;Table13[[#This Row],[Basisnaam]],Table15[ContactenLookup],Table15[E-mail],"",0,1)</f>
        <v/>
      </c>
      <c r="AR418" t="str">
        <f>_xlfn.XLOOKUP(Table13[[#This Row],[E-mailadres]],Table15[E-mail],Table15[E-mail],"",0)</f>
        <v/>
      </c>
      <c r="AS418" t="str">
        <f>_xlfn.XLOOKUP(Table13[[#This Row],[Telefoon]],Table15[Telefoonnummer],Table15[Naam],"",0)</f>
        <v/>
      </c>
      <c r="AT418" t="str">
        <f>IF(Table13[[#This Row],[Match on name + company]]&lt;&gt;"","Bizzy/Hanne",IF(Table13[[#This Row],[match on Email]]&lt;&gt;"","Bizzy/Hanne",""))</f>
        <v/>
      </c>
    </row>
    <row r="419" spans="1:46" x14ac:dyDescent="0.45">
      <c r="A419">
        <v>60228557</v>
      </c>
      <c r="B419" t="s">
        <v>1750</v>
      </c>
      <c r="C419" t="s">
        <v>3082</v>
      </c>
      <c r="I419" t="s">
        <v>1362</v>
      </c>
      <c r="K419" t="s">
        <v>18</v>
      </c>
      <c r="M419" t="s">
        <v>1463</v>
      </c>
      <c r="N419" t="s">
        <v>19</v>
      </c>
      <c r="O419" t="s">
        <v>3083</v>
      </c>
      <c r="Q419" t="s">
        <v>3084</v>
      </c>
      <c r="V419" t="s">
        <v>21</v>
      </c>
      <c r="X419" t="s">
        <v>1431</v>
      </c>
      <c r="Y419" t="s">
        <v>1362</v>
      </c>
      <c r="Z419" t="s">
        <v>659</v>
      </c>
      <c r="AA419" t="str">
        <f>SUBSTITUTE(SUBSTITUTE(SUBSTITUTE(SUBSTITUTE(SUBSTITUTE(SUBSTITUTE(SUBSTITUTE(SUBSTITUTE(SUBSTITUTE(SUBSTITUTE(SUBSTITUTE(SUBSTITUTE(SUBSTITUTE(LOWER(Table13[[#This Row],[Bedrijven]]),".",""),"-","")," bvba",""),"belgië",""),"belgium","")," nv","")," bv",""),"group",""),"groep","")," ", ""),"é","e"),"è","e"),"à","a")</f>
        <v>indaver</v>
      </c>
      <c r="AB419" t="s">
        <v>1390</v>
      </c>
      <c r="AC419" t="s">
        <v>1416</v>
      </c>
      <c r="AE419" t="s">
        <v>1362</v>
      </c>
      <c r="AF419" s="3">
        <v>44963</v>
      </c>
      <c r="AH419" s="3">
        <v>44963</v>
      </c>
      <c r="AI419" s="3">
        <v>44963</v>
      </c>
      <c r="AJ419">
        <v>0</v>
      </c>
      <c r="AQ419" t="str">
        <f>_xlfn.XLOOKUP(Table13[[#This Row],[Voornaam]]&amp;Table13[[#This Row],[Achternaam]]&amp;Table13[[#This Row],[Basisnaam]],Table15[ContactenLookup],Table15[E-mail],"",0,1)</f>
        <v/>
      </c>
      <c r="AR419" t="str">
        <f>_xlfn.XLOOKUP(Table13[[#This Row],[E-mailadres]],Table15[E-mail],Table15[E-mail],"",0)</f>
        <v/>
      </c>
      <c r="AS419" t="str">
        <f>_xlfn.XLOOKUP(Table13[[#This Row],[Telefoon]],Table15[Telefoonnummer],Table15[Naam],"",0)</f>
        <v/>
      </c>
      <c r="AT419" t="str">
        <f>IF(Table13[[#This Row],[Match on name + company]]&lt;&gt;"","Bizzy/Hanne",IF(Table13[[#This Row],[match on Email]]&lt;&gt;"","Bizzy/Hanne",""))</f>
        <v/>
      </c>
    </row>
    <row r="420" spans="1:46" ht="42.75" x14ac:dyDescent="0.45">
      <c r="A420">
        <v>56501492</v>
      </c>
      <c r="B420" t="s">
        <v>1890</v>
      </c>
      <c r="C420" t="s">
        <v>3082</v>
      </c>
      <c r="H420" s="4" t="s">
        <v>1456</v>
      </c>
      <c r="I420" t="s">
        <v>1362</v>
      </c>
      <c r="K420" t="s">
        <v>18</v>
      </c>
      <c r="N420" t="s">
        <v>19</v>
      </c>
      <c r="O420" t="s">
        <v>3085</v>
      </c>
      <c r="P420" t="s">
        <v>3086</v>
      </c>
      <c r="V420" t="s">
        <v>21</v>
      </c>
      <c r="Y420" t="s">
        <v>1362</v>
      </c>
      <c r="Z420" t="s">
        <v>670</v>
      </c>
      <c r="AA420" t="str">
        <f>SUBSTITUTE(SUBSTITUTE(SUBSTITUTE(SUBSTITUTE(SUBSTITUTE(SUBSTITUTE(SUBSTITUTE(SUBSTITUTE(SUBSTITUTE(SUBSTITUTE(SUBSTITUTE(SUBSTITUTE(SUBSTITUTE(LOWER(Table13[[#This Row],[Bedrijven]]),".",""),"-","")," bvba",""),"belgië",""),"belgium","")," nv","")," bv",""),"group",""),"groep","")," ", ""),"é","e"),"è","e"),"à","a")</f>
        <v>infrabel</v>
      </c>
      <c r="AC420" t="s">
        <v>3087</v>
      </c>
      <c r="AE420" t="s">
        <v>1362</v>
      </c>
      <c r="AF420" s="3">
        <v>44775</v>
      </c>
      <c r="AH420" s="3">
        <v>44775</v>
      </c>
      <c r="AI420" s="3">
        <v>44775</v>
      </c>
      <c r="AJ420">
        <v>0</v>
      </c>
      <c r="AQ420" t="str">
        <f>_xlfn.XLOOKUP(Table13[[#This Row],[Voornaam]]&amp;Table13[[#This Row],[Achternaam]]&amp;Table13[[#This Row],[Basisnaam]],Table15[ContactenLookup],Table15[E-mail],"",0,1)</f>
        <v/>
      </c>
      <c r="AR420" t="str">
        <f>_xlfn.XLOOKUP(Table13[[#This Row],[E-mailadres]],Table15[E-mail],Table15[E-mail],"",0)</f>
        <v/>
      </c>
      <c r="AS420" t="str">
        <f>_xlfn.XLOOKUP(Table13[[#This Row],[Telefoon]],Table15[Telefoonnummer],Table15[Naam],"",0)</f>
        <v/>
      </c>
      <c r="AT420" t="str">
        <f>IF(Table13[[#This Row],[Match on name + company]]&lt;&gt;"","Bizzy/Hanne",IF(Table13[[#This Row],[match on Email]]&lt;&gt;"","Bizzy/Hanne",""))</f>
        <v/>
      </c>
    </row>
    <row r="421" spans="1:46" ht="42.75" x14ac:dyDescent="0.45">
      <c r="A421">
        <v>68197026</v>
      </c>
      <c r="B421" t="s">
        <v>3088</v>
      </c>
      <c r="C421" t="s">
        <v>3089</v>
      </c>
      <c r="H421" s="4" t="s">
        <v>2822</v>
      </c>
      <c r="I421" t="s">
        <v>1362</v>
      </c>
      <c r="K421" t="s">
        <v>18</v>
      </c>
      <c r="N421" t="s">
        <v>19</v>
      </c>
      <c r="O421" t="s">
        <v>3090</v>
      </c>
      <c r="P421" t="s">
        <v>3091</v>
      </c>
      <c r="Q421" t="s">
        <v>3092</v>
      </c>
      <c r="V421" t="s">
        <v>21</v>
      </c>
      <c r="X421" t="s">
        <v>1431</v>
      </c>
      <c r="Y421" t="s">
        <v>1362</v>
      </c>
      <c r="Z421" t="s">
        <v>1272</v>
      </c>
      <c r="AA421" t="str">
        <f>SUBSTITUTE(SUBSTITUTE(SUBSTITUTE(SUBSTITUTE(SUBSTITUTE(SUBSTITUTE(SUBSTITUTE(SUBSTITUTE(SUBSTITUTE(SUBSTITUTE(SUBSTITUTE(SUBSTITUTE(SUBSTITUTE(LOWER(Table13[[#This Row],[Bedrijven]]),".",""),"-","")," bvba",""),"belgië",""),"belgium","")," nv","")," bv",""),"group",""),"groep","")," ", ""),"é","e"),"è","e"),"à","a")</f>
        <v>vito</v>
      </c>
      <c r="AB421" t="s">
        <v>1390</v>
      </c>
      <c r="AC421" t="s">
        <v>1380</v>
      </c>
      <c r="AE421" t="s">
        <v>1362</v>
      </c>
      <c r="AF421" s="3">
        <v>45377</v>
      </c>
      <c r="AH421" s="3">
        <v>45377</v>
      </c>
      <c r="AI421" s="3">
        <v>45377</v>
      </c>
      <c r="AJ421">
        <v>0</v>
      </c>
      <c r="AQ421" t="str">
        <f>_xlfn.XLOOKUP(Table13[[#This Row],[Voornaam]]&amp;Table13[[#This Row],[Achternaam]]&amp;Table13[[#This Row],[Basisnaam]],Table15[ContactenLookup],Table15[E-mail],"",0,1)</f>
        <v/>
      </c>
      <c r="AR421" t="str">
        <f>_xlfn.XLOOKUP(Table13[[#This Row],[E-mailadres]],Table15[E-mail],Table15[E-mail],"",0)</f>
        <v/>
      </c>
      <c r="AS421" t="str">
        <f>_xlfn.XLOOKUP(Table13[[#This Row],[Telefoon]],Table15[Telefoonnummer],Table15[Naam],"",0)</f>
        <v/>
      </c>
      <c r="AT421" t="str">
        <f>IF(Table13[[#This Row],[Match on name + company]]&lt;&gt;"","Bizzy/Hanne",IF(Table13[[#This Row],[match on Email]]&lt;&gt;"","Bizzy/Hanne",""))</f>
        <v/>
      </c>
    </row>
    <row r="422" spans="1:46" x14ac:dyDescent="0.45">
      <c r="A422">
        <v>55438787</v>
      </c>
      <c r="B422" t="s">
        <v>3093</v>
      </c>
      <c r="C422" t="s">
        <v>3094</v>
      </c>
      <c r="I422" t="s">
        <v>1362</v>
      </c>
      <c r="K422" t="s">
        <v>18</v>
      </c>
      <c r="N422" t="s">
        <v>19</v>
      </c>
      <c r="O422" t="s">
        <v>3095</v>
      </c>
      <c r="P422" t="s">
        <v>3096</v>
      </c>
      <c r="V422" t="s">
        <v>21</v>
      </c>
      <c r="Y422" t="s">
        <v>1362</v>
      </c>
      <c r="Z422" t="s">
        <v>509</v>
      </c>
      <c r="AA422" t="str">
        <f>SUBSTITUTE(SUBSTITUTE(SUBSTITUTE(SUBSTITUTE(SUBSTITUTE(SUBSTITUTE(SUBSTITUTE(SUBSTITUTE(SUBSTITUTE(SUBSTITUTE(SUBSTITUTE(SUBSTITUTE(SUBSTITUTE(LOWER(Table13[[#This Row],[Bedrijven]]),".",""),"-","")," bvba",""),"belgië",""),"belgium","")," nv","")," bv",""),"group",""),"groep","")," ", ""),"é","e"),"è","e"),"à","a")</f>
        <v>fodjustitie</v>
      </c>
      <c r="AC422" t="s">
        <v>3097</v>
      </c>
      <c r="AE422" t="s">
        <v>1362</v>
      </c>
      <c r="AF422" s="3">
        <v>44711</v>
      </c>
      <c r="AH422" s="3">
        <v>44711</v>
      </c>
      <c r="AI422" s="3">
        <v>44775</v>
      </c>
      <c r="AJ422">
        <v>0</v>
      </c>
      <c r="AQ422" t="str">
        <f>_xlfn.XLOOKUP(Table13[[#This Row],[Voornaam]]&amp;Table13[[#This Row],[Achternaam]]&amp;Table13[[#This Row],[Basisnaam]],Table15[ContactenLookup],Table15[E-mail],"",0,1)</f>
        <v/>
      </c>
      <c r="AR422" t="str">
        <f>_xlfn.XLOOKUP(Table13[[#This Row],[E-mailadres]],Table15[E-mail],Table15[E-mail],"",0)</f>
        <v/>
      </c>
      <c r="AS422" t="str">
        <f>_xlfn.XLOOKUP(Table13[[#This Row],[Telefoon]],Table15[Telefoonnummer],Table15[Naam],"",0)</f>
        <v/>
      </c>
      <c r="AT422" t="str">
        <f>IF(Table13[[#This Row],[Match on name + company]]&lt;&gt;"","Bizzy/Hanne",IF(Table13[[#This Row],[match on Email]]&lt;&gt;"","Bizzy/Hanne",""))</f>
        <v/>
      </c>
    </row>
    <row r="423" spans="1:46" x14ac:dyDescent="0.45">
      <c r="A423">
        <v>55438641</v>
      </c>
      <c r="B423" t="s">
        <v>1667</v>
      </c>
      <c r="C423" t="s">
        <v>3098</v>
      </c>
      <c r="I423" t="s">
        <v>1362</v>
      </c>
      <c r="K423" t="s">
        <v>18</v>
      </c>
      <c r="N423" t="s">
        <v>19</v>
      </c>
      <c r="O423" t="s">
        <v>3099</v>
      </c>
      <c r="P423" t="s">
        <v>3100</v>
      </c>
      <c r="V423" t="s">
        <v>21</v>
      </c>
      <c r="Y423" t="s">
        <v>1362</v>
      </c>
      <c r="Z423" t="s">
        <v>82</v>
      </c>
      <c r="AA423" t="str">
        <f>SUBSTITUTE(SUBSTITUTE(SUBSTITUTE(SUBSTITUTE(SUBSTITUTE(SUBSTITUTE(SUBSTITUTE(SUBSTITUTE(SUBSTITUTE(SUBSTITUTE(SUBSTITUTE(SUBSTITUTE(SUBSTITUTE(LOWER(Table13[[#This Row],[Bedrijven]]),".",""),"-","")," bvba",""),"belgië",""),"belgium","")," nv","")," bv",""),"group",""),"groep","")," ", ""),"é","e"),"è","e"),"à","a")</f>
        <v>agricord</v>
      </c>
      <c r="AC423" t="s">
        <v>3101</v>
      </c>
      <c r="AE423" t="s">
        <v>1362</v>
      </c>
      <c r="AF423" s="3">
        <v>44711</v>
      </c>
      <c r="AH423" s="3">
        <v>44711</v>
      </c>
      <c r="AI423" s="3">
        <v>44775</v>
      </c>
      <c r="AJ423">
        <v>0</v>
      </c>
      <c r="AQ423" t="str">
        <f>_xlfn.XLOOKUP(Table13[[#This Row],[Voornaam]]&amp;Table13[[#This Row],[Achternaam]]&amp;Table13[[#This Row],[Basisnaam]],Table15[ContactenLookup],Table15[E-mail],"",0,1)</f>
        <v/>
      </c>
      <c r="AR423" t="str">
        <f>_xlfn.XLOOKUP(Table13[[#This Row],[E-mailadres]],Table15[E-mail],Table15[E-mail],"",0)</f>
        <v/>
      </c>
      <c r="AS423" t="str">
        <f>_xlfn.XLOOKUP(Table13[[#This Row],[Telefoon]],Table15[Telefoonnummer],Table15[Naam],"",0)</f>
        <v/>
      </c>
      <c r="AT423" t="str">
        <f>IF(Table13[[#This Row],[Match on name + company]]&lt;&gt;"","Bizzy/Hanne",IF(Table13[[#This Row],[match on Email]]&lt;&gt;"","Bizzy/Hanne",""))</f>
        <v/>
      </c>
    </row>
    <row r="424" spans="1:46" x14ac:dyDescent="0.45">
      <c r="A424">
        <v>55438779</v>
      </c>
      <c r="B424" t="s">
        <v>2047</v>
      </c>
      <c r="C424" t="s">
        <v>3102</v>
      </c>
      <c r="I424" t="s">
        <v>1362</v>
      </c>
      <c r="K424" t="s">
        <v>18</v>
      </c>
      <c r="N424" t="s">
        <v>19</v>
      </c>
      <c r="O424" t="s">
        <v>3103</v>
      </c>
      <c r="V424" t="s">
        <v>21</v>
      </c>
      <c r="Y424" t="s">
        <v>1362</v>
      </c>
      <c r="Z424" t="s">
        <v>506</v>
      </c>
      <c r="AA424" t="str">
        <f>SUBSTITUTE(SUBSTITUTE(SUBSTITUTE(SUBSTITUTE(SUBSTITUTE(SUBSTITUTE(SUBSTITUTE(SUBSTITUTE(SUBSTITUTE(SUBSTITUTE(SUBSTITUTE(SUBSTITUTE(SUBSTITUTE(LOWER(Table13[[#This Row],[Bedrijven]]),".",""),"-","")," bvba",""),"belgië",""),"belgium","")," nv","")," bv",""),"group",""),"groep","")," ", ""),"é","e"),"è","e"),"à","a")</f>
        <v>fjaoeyen</v>
      </c>
      <c r="AC424" t="s">
        <v>3104</v>
      </c>
      <c r="AE424" t="s">
        <v>1362</v>
      </c>
      <c r="AF424" s="3">
        <v>44711</v>
      </c>
      <c r="AH424" s="3">
        <v>44711</v>
      </c>
      <c r="AI424" s="3">
        <v>44711</v>
      </c>
      <c r="AJ424">
        <v>0</v>
      </c>
      <c r="AQ424" t="str">
        <f>_xlfn.XLOOKUP(Table13[[#This Row],[Voornaam]]&amp;Table13[[#This Row],[Achternaam]]&amp;Table13[[#This Row],[Basisnaam]],Table15[ContactenLookup],Table15[E-mail],"",0,1)</f>
        <v/>
      </c>
      <c r="AR424" t="str">
        <f>_xlfn.XLOOKUP(Table13[[#This Row],[E-mailadres]],Table15[E-mail],Table15[E-mail],"",0)</f>
        <v/>
      </c>
      <c r="AS424" t="str">
        <f>_xlfn.XLOOKUP(Table13[[#This Row],[Telefoon]],Table15[Telefoonnummer],Table15[Naam],"",0)</f>
        <v/>
      </c>
      <c r="AT424" t="str">
        <f>IF(Table13[[#This Row],[Match on name + company]]&lt;&gt;"","Bizzy/Hanne",IF(Table13[[#This Row],[match on Email]]&lt;&gt;"","Bizzy/Hanne",""))</f>
        <v/>
      </c>
    </row>
    <row r="425" spans="1:46" x14ac:dyDescent="0.45">
      <c r="A425">
        <v>55438845</v>
      </c>
      <c r="B425" t="s">
        <v>2366</v>
      </c>
      <c r="C425" t="s">
        <v>3105</v>
      </c>
      <c r="I425" t="s">
        <v>1362</v>
      </c>
      <c r="K425" t="s">
        <v>18</v>
      </c>
      <c r="N425" t="s">
        <v>19</v>
      </c>
      <c r="O425" t="s">
        <v>3106</v>
      </c>
      <c r="P425" t="s">
        <v>3107</v>
      </c>
      <c r="V425" t="s">
        <v>21</v>
      </c>
      <c r="Y425" t="s">
        <v>1362</v>
      </c>
      <c r="Z425" t="s">
        <v>1370</v>
      </c>
      <c r="AA425" t="str">
        <f>SUBSTITUTE(SUBSTITUTE(SUBSTITUTE(SUBSTITUTE(SUBSTITUTE(SUBSTITUTE(SUBSTITUTE(SUBSTITUTE(SUBSTITUTE(SUBSTITUTE(SUBSTITUTE(SUBSTITUTE(SUBSTITUTE(LOWER(Table13[[#This Row],[Bedrijven]]),".",""),"-","")," bvba",""),"belgië",""),"belgium","")," nv","")," bv",""),"group",""),"groep","")," ", ""),"é","e"),"è","e"),"à","a")</f>
        <v>gitppicompany</v>
      </c>
      <c r="AC425" t="s">
        <v>3108</v>
      </c>
      <c r="AE425" t="s">
        <v>1362</v>
      </c>
      <c r="AF425" s="3">
        <v>44711</v>
      </c>
      <c r="AH425" s="3">
        <v>44711</v>
      </c>
      <c r="AI425" s="3">
        <v>44711</v>
      </c>
      <c r="AJ425">
        <v>0</v>
      </c>
      <c r="AQ425" t="str">
        <f>_xlfn.XLOOKUP(Table13[[#This Row],[Voornaam]]&amp;Table13[[#This Row],[Achternaam]]&amp;Table13[[#This Row],[Basisnaam]],Table15[ContactenLookup],Table15[E-mail],"",0,1)</f>
        <v/>
      </c>
      <c r="AR425" t="str">
        <f>_xlfn.XLOOKUP(Table13[[#This Row],[E-mailadres]],Table15[E-mail],Table15[E-mail],"",0)</f>
        <v/>
      </c>
      <c r="AS425" t="str">
        <f>_xlfn.XLOOKUP(Table13[[#This Row],[Telefoon]],Table15[Telefoonnummer],Table15[Naam],"",0)</f>
        <v/>
      </c>
      <c r="AT425" t="str">
        <f>IF(Table13[[#This Row],[Match on name + company]]&lt;&gt;"","Bizzy/Hanne",IF(Table13[[#This Row],[match on Email]]&lt;&gt;"","Bizzy/Hanne",""))</f>
        <v/>
      </c>
    </row>
    <row r="426" spans="1:46" x14ac:dyDescent="0.45">
      <c r="A426">
        <v>55438780</v>
      </c>
      <c r="B426" t="s">
        <v>2432</v>
      </c>
      <c r="C426" t="s">
        <v>3109</v>
      </c>
      <c r="I426" t="s">
        <v>1362</v>
      </c>
      <c r="K426" t="s">
        <v>18</v>
      </c>
      <c r="N426" t="s">
        <v>19</v>
      </c>
      <c r="O426" t="s">
        <v>3110</v>
      </c>
      <c r="P426" t="s">
        <v>3111</v>
      </c>
      <c r="V426" t="s">
        <v>21</v>
      </c>
      <c r="Y426" t="s">
        <v>1362</v>
      </c>
      <c r="Z426" t="s">
        <v>507</v>
      </c>
      <c r="AA426" t="str">
        <f>SUBSTITUTE(SUBSTITUTE(SUBSTITUTE(SUBSTITUTE(SUBSTITUTE(SUBSTITUTE(SUBSTITUTE(SUBSTITUTE(SUBSTITUTE(SUBSTITUTE(SUBSTITUTE(SUBSTITUTE(SUBSTITUTE(LOWER(Table13[[#This Row],[Bedrijven]]),".",""),"-","")," bvba",""),"belgië",""),"belgium","")," nv","")," bv",""),"group",""),"groep","")," ", ""),"é","e"),"è","e"),"à","a")</f>
        <v>fodeconomie</v>
      </c>
      <c r="AC426" t="s">
        <v>3112</v>
      </c>
      <c r="AE426" t="s">
        <v>1362</v>
      </c>
      <c r="AF426" s="3">
        <v>44711</v>
      </c>
      <c r="AH426" s="3">
        <v>44711</v>
      </c>
      <c r="AI426" s="3">
        <v>44775</v>
      </c>
      <c r="AJ426">
        <v>0</v>
      </c>
      <c r="AQ426" t="str">
        <f>_xlfn.XLOOKUP(Table13[[#This Row],[Voornaam]]&amp;Table13[[#This Row],[Achternaam]]&amp;Table13[[#This Row],[Basisnaam]],Table15[ContactenLookup],Table15[E-mail],"",0,1)</f>
        <v/>
      </c>
      <c r="AR426" t="str">
        <f>_xlfn.XLOOKUP(Table13[[#This Row],[E-mailadres]],Table15[E-mail],Table15[E-mail],"",0)</f>
        <v/>
      </c>
      <c r="AS426" t="str">
        <f>_xlfn.XLOOKUP(Table13[[#This Row],[Telefoon]],Table15[Telefoonnummer],Table15[Naam],"",0)</f>
        <v/>
      </c>
      <c r="AT426" t="str">
        <f>IF(Table13[[#This Row],[Match on name + company]]&lt;&gt;"","Bizzy/Hanne",IF(Table13[[#This Row],[match on Email]]&lt;&gt;"","Bizzy/Hanne",""))</f>
        <v/>
      </c>
    </row>
    <row r="427" spans="1:46" x14ac:dyDescent="0.45">
      <c r="A427">
        <v>56501545</v>
      </c>
      <c r="B427" t="s">
        <v>3034</v>
      </c>
      <c r="C427" t="s">
        <v>3113</v>
      </c>
      <c r="I427" t="s">
        <v>1362</v>
      </c>
      <c r="K427" t="s">
        <v>18</v>
      </c>
      <c r="N427" t="s">
        <v>19</v>
      </c>
      <c r="O427" t="s">
        <v>3114</v>
      </c>
      <c r="P427" t="s">
        <v>3115</v>
      </c>
      <c r="V427" t="s">
        <v>21</v>
      </c>
      <c r="Y427" t="s">
        <v>1362</v>
      </c>
      <c r="Z427" t="s">
        <v>1019</v>
      </c>
      <c r="AA427" t="str">
        <f>SUBSTITUTE(SUBSTITUTE(SUBSTITUTE(SUBSTITUTE(SUBSTITUTE(SUBSTITUTE(SUBSTITUTE(SUBSTITUTE(SUBSTITUTE(SUBSTITUTE(SUBSTITUTE(SUBSTITUTE(SUBSTITUTE(LOWER(Table13[[#This Row],[Bedrijven]]),".",""),"-","")," bvba",""),"belgië",""),"belgium","")," nv","")," bv",""),"group",""),"groep","")," ", ""),"é","e"),"è","e"),"à","a")</f>
        <v>oleon</v>
      </c>
      <c r="AC427" t="s">
        <v>1480</v>
      </c>
      <c r="AE427" t="s">
        <v>1362</v>
      </c>
      <c r="AF427" s="3">
        <v>44775</v>
      </c>
      <c r="AH427" s="3">
        <v>44775</v>
      </c>
      <c r="AI427" s="3">
        <v>44775</v>
      </c>
      <c r="AJ427">
        <v>0</v>
      </c>
      <c r="AQ427" t="str">
        <f>_xlfn.XLOOKUP(Table13[[#This Row],[Voornaam]]&amp;Table13[[#This Row],[Achternaam]]&amp;Table13[[#This Row],[Basisnaam]],Table15[ContactenLookup],Table15[E-mail],"",0,1)</f>
        <v>tom.loosvelt@oleon.com</v>
      </c>
      <c r="AR427" t="str">
        <f>_xlfn.XLOOKUP(Table13[[#This Row],[E-mailadres]],Table15[E-mail],Table15[E-mail],"",0)</f>
        <v>tom.loosvelt@oleon.com</v>
      </c>
      <c r="AS427" t="str">
        <f>_xlfn.XLOOKUP(Table13[[#This Row],[Telefoon]],Table15[Telefoonnummer],Table15[Naam],"",0)</f>
        <v>Oleon</v>
      </c>
      <c r="AT427" t="str">
        <f>IF(Table13[[#This Row],[Match on name + company]]&lt;&gt;"","Bizzy/Hanne",IF(Table13[[#This Row],[match on Email]]&lt;&gt;"","Bizzy/Hanne",""))</f>
        <v>Bizzy/Hanne</v>
      </c>
    </row>
    <row r="428" spans="1:46" x14ac:dyDescent="0.45">
      <c r="A428">
        <v>55438905</v>
      </c>
      <c r="B428" t="s">
        <v>1460</v>
      </c>
      <c r="C428" t="s">
        <v>3116</v>
      </c>
      <c r="I428" t="s">
        <v>1362</v>
      </c>
      <c r="K428" t="s">
        <v>18</v>
      </c>
      <c r="N428" t="s">
        <v>19</v>
      </c>
      <c r="O428" t="s">
        <v>3117</v>
      </c>
      <c r="V428" t="s">
        <v>21</v>
      </c>
      <c r="Y428" t="s">
        <v>1362</v>
      </c>
      <c r="Z428" t="s">
        <v>628</v>
      </c>
      <c r="AA428" t="str">
        <f>SUBSTITUTE(SUBSTITUTE(SUBSTITUTE(SUBSTITUTE(SUBSTITUTE(SUBSTITUTE(SUBSTITUTE(SUBSTITUTE(SUBSTITUTE(SUBSTITUTE(SUBSTITUTE(SUBSTITUTE(SUBSTITUTE(LOWER(Table13[[#This Row],[Bedrijven]]),".",""),"-","")," bvba",""),"belgië",""),"belgium","")," nv","")," bv",""),"group",""),"groep","")," ", ""),"é","e"),"è","e"),"à","a")</f>
        <v>hopitalerasme</v>
      </c>
      <c r="AC428" t="s">
        <v>3118</v>
      </c>
      <c r="AE428" t="s">
        <v>1362</v>
      </c>
      <c r="AF428" s="3">
        <v>44711</v>
      </c>
      <c r="AH428" s="3">
        <v>44711</v>
      </c>
      <c r="AI428" s="3">
        <v>44711</v>
      </c>
      <c r="AJ428">
        <v>0</v>
      </c>
      <c r="AQ428" t="str">
        <f>_xlfn.XLOOKUP(Table13[[#This Row],[Voornaam]]&amp;Table13[[#This Row],[Achternaam]]&amp;Table13[[#This Row],[Basisnaam]],Table15[ContactenLookup],Table15[E-mail],"",0,1)</f>
        <v/>
      </c>
      <c r="AR428" t="str">
        <f>_xlfn.XLOOKUP(Table13[[#This Row],[E-mailadres]],Table15[E-mail],Table15[E-mail],"",0)</f>
        <v/>
      </c>
      <c r="AS428" t="str">
        <f>_xlfn.XLOOKUP(Table13[[#This Row],[Telefoon]],Table15[Telefoonnummer],Table15[Naam],"",0)</f>
        <v/>
      </c>
      <c r="AT428" t="str">
        <f>IF(Table13[[#This Row],[Match on name + company]]&lt;&gt;"","Bizzy/Hanne",IF(Table13[[#This Row],[match on Email]]&lt;&gt;"","Bizzy/Hanne",""))</f>
        <v/>
      </c>
    </row>
    <row r="429" spans="1:46" x14ac:dyDescent="0.45">
      <c r="A429">
        <v>65210421</v>
      </c>
      <c r="B429" t="s">
        <v>3119</v>
      </c>
      <c r="C429" t="s">
        <v>3120</v>
      </c>
      <c r="G429" t="s">
        <v>1165</v>
      </c>
      <c r="I429" t="s">
        <v>21</v>
      </c>
      <c r="K429" t="s">
        <v>18</v>
      </c>
      <c r="M429" t="s">
        <v>1428</v>
      </c>
      <c r="N429" t="s">
        <v>19</v>
      </c>
      <c r="O429" t="s">
        <v>1166</v>
      </c>
      <c r="Q429" t="s">
        <v>3121</v>
      </c>
      <c r="V429" t="s">
        <v>21</v>
      </c>
      <c r="X429" t="s">
        <v>1431</v>
      </c>
      <c r="Y429" t="s">
        <v>1362</v>
      </c>
      <c r="Z429" t="s">
        <v>1164</v>
      </c>
      <c r="AA429" t="str">
        <f>SUBSTITUTE(SUBSTITUTE(SUBSTITUTE(SUBSTITUTE(SUBSTITUTE(SUBSTITUTE(SUBSTITUTE(SUBSTITUTE(SUBSTITUTE(SUBSTITUTE(SUBSTITUTE(SUBSTITUTE(SUBSTITUTE(LOWER(Table13[[#This Row],[Bedrijven]]),".",""),"-","")," bvba",""),"belgië",""),"belgium","")," nv","")," bv",""),"group",""),"groep","")," ", ""),"é","e"),"è","e"),"à","a")</f>
        <v>studioroma</v>
      </c>
      <c r="AC429" t="s">
        <v>3122</v>
      </c>
      <c r="AE429" t="s">
        <v>1362</v>
      </c>
      <c r="AF429" s="3">
        <v>45204</v>
      </c>
      <c r="AH429" s="3">
        <v>45204</v>
      </c>
      <c r="AI429" s="3">
        <v>45204</v>
      </c>
      <c r="AJ429">
        <v>0</v>
      </c>
      <c r="AQ429" t="str">
        <f>_xlfn.XLOOKUP(Table13[[#This Row],[Voornaam]]&amp;Table13[[#This Row],[Achternaam]]&amp;Table13[[#This Row],[Basisnaam]],Table15[ContactenLookup],Table15[E-mail],"",0,1)</f>
        <v/>
      </c>
      <c r="AR429" t="str">
        <f>_xlfn.XLOOKUP(Table13[[#This Row],[E-mailadres]],Table15[E-mail],Table15[E-mail],"",0)</f>
        <v/>
      </c>
      <c r="AS429" t="str">
        <f>_xlfn.XLOOKUP(Table13[[#This Row],[Telefoon]],Table15[Telefoonnummer],Table15[Naam],"",0)</f>
        <v/>
      </c>
      <c r="AT429" t="str">
        <f>IF(Table13[[#This Row],[Match on name + company]]&lt;&gt;"","Bizzy/Hanne",IF(Table13[[#This Row],[match on Email]]&lt;&gt;"","Bizzy/Hanne",""))</f>
        <v/>
      </c>
    </row>
    <row r="430" spans="1:46" x14ac:dyDescent="0.45">
      <c r="A430">
        <v>55438866</v>
      </c>
      <c r="B430" t="s">
        <v>2061</v>
      </c>
      <c r="C430" t="s">
        <v>3120</v>
      </c>
      <c r="I430" t="s">
        <v>1362</v>
      </c>
      <c r="K430" t="s">
        <v>18</v>
      </c>
      <c r="N430" t="s">
        <v>19</v>
      </c>
      <c r="P430" t="s">
        <v>3123</v>
      </c>
      <c r="V430" t="s">
        <v>21</v>
      </c>
      <c r="Y430" t="s">
        <v>1362</v>
      </c>
      <c r="Z430" t="s">
        <v>595</v>
      </c>
      <c r="AA430" t="str">
        <f>SUBSTITUTE(SUBSTITUTE(SUBSTITUTE(SUBSTITUTE(SUBSTITUTE(SUBSTITUTE(SUBSTITUTE(SUBSTITUTE(SUBSTITUTE(SUBSTITUTE(SUBSTITUTE(SUBSTITUTE(SUBSTITUTE(LOWER(Table13[[#This Row],[Bedrijven]]),".",""),"-","")," bvba",""),"belgië",""),"belgium","")," nv","")," bv",""),"group",""),"groep","")," ", ""),"é","e"),"è","e"),"à","a")</f>
        <v>greenyard</v>
      </c>
      <c r="AC430" t="s">
        <v>3124</v>
      </c>
      <c r="AE430" t="s">
        <v>1362</v>
      </c>
      <c r="AF430" s="3">
        <v>44711</v>
      </c>
      <c r="AH430" s="3">
        <v>44711</v>
      </c>
      <c r="AI430" s="3">
        <v>44775</v>
      </c>
      <c r="AJ430">
        <v>0</v>
      </c>
      <c r="AQ430" t="str">
        <f>_xlfn.XLOOKUP(Table13[[#This Row],[Voornaam]]&amp;Table13[[#This Row],[Achternaam]]&amp;Table13[[#This Row],[Basisnaam]],Table15[ContactenLookup],Table15[E-mail],"",0,1)</f>
        <v/>
      </c>
      <c r="AS430" t="str">
        <f>_xlfn.XLOOKUP(Table13[[#This Row],[Telefoon]],Table15[Telefoonnummer],Table15[Naam],"",0)</f>
        <v/>
      </c>
      <c r="AT430" t="str">
        <f>IF(Table13[[#This Row],[Match on name + company]]&lt;&gt;"","Bizzy/Hanne",IF(Table13[[#This Row],[match on Email]]&lt;&gt;"","Bizzy/Hanne",""))</f>
        <v/>
      </c>
    </row>
    <row r="431" spans="1:46" x14ac:dyDescent="0.45">
      <c r="A431">
        <v>56501601</v>
      </c>
      <c r="B431" t="s">
        <v>3125</v>
      </c>
      <c r="C431" t="s">
        <v>3126</v>
      </c>
      <c r="I431" t="s">
        <v>1362</v>
      </c>
      <c r="K431" t="s">
        <v>18</v>
      </c>
      <c r="N431" t="s">
        <v>19</v>
      </c>
      <c r="O431" t="s">
        <v>3127</v>
      </c>
      <c r="Q431" t="s">
        <v>3128</v>
      </c>
      <c r="V431" t="s">
        <v>21</v>
      </c>
      <c r="X431" t="s">
        <v>1431</v>
      </c>
      <c r="Y431" t="s">
        <v>1362</v>
      </c>
      <c r="Z431" t="s">
        <v>1181</v>
      </c>
      <c r="AA431" t="str">
        <f>SUBSTITUTE(SUBSTITUTE(SUBSTITUTE(SUBSTITUTE(SUBSTITUTE(SUBSTITUTE(SUBSTITUTE(SUBSTITUTE(SUBSTITUTE(SUBSTITUTE(SUBSTITUTE(SUBSTITUTE(SUBSTITUTE(LOWER(Table13[[#This Row],[Bedrijven]]),".",""),"-","")," bvba",""),"belgië",""),"belgium","")," nv","")," bv",""),"group",""),"groep","")," ", ""),"é","e"),"è","e"),"à","a")</f>
        <v>testaankoop/testachats</v>
      </c>
      <c r="AC431" t="s">
        <v>2278</v>
      </c>
      <c r="AE431" t="s">
        <v>1362</v>
      </c>
      <c r="AF431" s="3">
        <v>45427</v>
      </c>
      <c r="AH431" s="3">
        <v>44775</v>
      </c>
      <c r="AI431" s="3">
        <v>45427</v>
      </c>
      <c r="AJ431">
        <v>0</v>
      </c>
      <c r="AQ431" t="str">
        <f>_xlfn.XLOOKUP(Table13[[#This Row],[Voornaam]]&amp;Table13[[#This Row],[Achternaam]]&amp;Table13[[#This Row],[Basisnaam]],Table15[ContactenLookup],Table15[E-mail],"",0,1)</f>
        <v/>
      </c>
      <c r="AR431" t="str">
        <f>_xlfn.XLOOKUP(Table13[[#This Row],[E-mailadres]],Table15[E-mail],Table15[E-mail],"",0)</f>
        <v/>
      </c>
      <c r="AS431" t="str">
        <f>_xlfn.XLOOKUP(Table13[[#This Row],[Telefoon]],Table15[Telefoonnummer],Table15[Naam],"",0)</f>
        <v/>
      </c>
      <c r="AT431" t="str">
        <f>IF(Table13[[#This Row],[Match on name + company]]&lt;&gt;"","Bizzy/Hanne",IF(Table13[[#This Row],[match on Email]]&lt;&gt;"","Bizzy/Hanne",""))</f>
        <v/>
      </c>
    </row>
    <row r="432" spans="1:46" x14ac:dyDescent="0.45">
      <c r="A432">
        <v>56501499</v>
      </c>
      <c r="B432" t="s">
        <v>1519</v>
      </c>
      <c r="C432" t="s">
        <v>3129</v>
      </c>
      <c r="I432" t="s">
        <v>1362</v>
      </c>
      <c r="K432" t="s">
        <v>18</v>
      </c>
      <c r="N432" t="s">
        <v>19</v>
      </c>
      <c r="O432" t="s">
        <v>3130</v>
      </c>
      <c r="P432" t="s">
        <v>3131</v>
      </c>
      <c r="V432" t="s">
        <v>21</v>
      </c>
      <c r="Y432" t="s">
        <v>1362</v>
      </c>
      <c r="Z432" t="s">
        <v>680</v>
      </c>
      <c r="AA432" t="str">
        <f>SUBSTITUTE(SUBSTITUTE(SUBSTITUTE(SUBSTITUTE(SUBSTITUTE(SUBSTITUTE(SUBSTITUTE(SUBSTITUTE(SUBSTITUTE(SUBSTITUTE(SUBSTITUTE(SUBSTITUTE(SUBSTITUTE(LOWER(Table13[[#This Row],[Bedrijven]]),".",""),"-","")," bvba",""),"belgië",""),"belgium","")," nv","")," bv",""),"group",""),"groep","")," ", ""),"é","e"),"è","e"),"à","a")</f>
        <v>jessaziekenhuis</v>
      </c>
      <c r="AC432" t="s">
        <v>1391</v>
      </c>
      <c r="AE432" t="s">
        <v>1362</v>
      </c>
      <c r="AF432" s="3">
        <v>44775</v>
      </c>
      <c r="AH432" s="3">
        <v>44775</v>
      </c>
      <c r="AI432" s="3">
        <v>44775</v>
      </c>
      <c r="AJ432">
        <v>0</v>
      </c>
      <c r="AQ432" t="str">
        <f>_xlfn.XLOOKUP(Table13[[#This Row],[Voornaam]]&amp;Table13[[#This Row],[Achternaam]]&amp;Table13[[#This Row],[Basisnaam]],Table15[ContactenLookup],Table15[E-mail],"",0,1)</f>
        <v/>
      </c>
      <c r="AR432" t="str">
        <f>_xlfn.XLOOKUP(Table13[[#This Row],[E-mailadres]],Table15[E-mail],Table15[E-mail],"",0)</f>
        <v/>
      </c>
      <c r="AS432" t="str">
        <f>_xlfn.XLOOKUP(Table13[[#This Row],[Telefoon]],Table15[Telefoonnummer],Table15[Naam],"",0)</f>
        <v/>
      </c>
      <c r="AT432" t="str">
        <f>IF(Table13[[#This Row],[Match on name + company]]&lt;&gt;"","Bizzy/Hanne",IF(Table13[[#This Row],[match on Email]]&lt;&gt;"","Bizzy/Hanne",""))</f>
        <v/>
      </c>
    </row>
    <row r="433" spans="1:46" ht="42.75" x14ac:dyDescent="0.45">
      <c r="A433">
        <v>62062189</v>
      </c>
      <c r="B433" t="s">
        <v>3132</v>
      </c>
      <c r="C433" t="s">
        <v>3133</v>
      </c>
      <c r="H433" s="4" t="s">
        <v>3134</v>
      </c>
      <c r="I433" t="s">
        <v>1362</v>
      </c>
      <c r="K433" t="s">
        <v>18</v>
      </c>
      <c r="M433" t="s">
        <v>1428</v>
      </c>
      <c r="N433" t="s">
        <v>19</v>
      </c>
      <c r="O433" t="s">
        <v>3135</v>
      </c>
      <c r="Q433" t="s">
        <v>3136</v>
      </c>
      <c r="V433" t="s">
        <v>21</v>
      </c>
      <c r="X433" t="s">
        <v>1431</v>
      </c>
      <c r="Y433" t="s">
        <v>1362</v>
      </c>
      <c r="Z433" t="s">
        <v>447</v>
      </c>
      <c r="AA433" t="str">
        <f>SUBSTITUTE(SUBSTITUTE(SUBSTITUTE(SUBSTITUTE(SUBSTITUTE(SUBSTITUTE(SUBSTITUTE(SUBSTITUTE(SUBSTITUTE(SUBSTITUTE(SUBSTITUTE(SUBSTITUTE(SUBSTITUTE(LOWER(Table13[[#This Row],[Bedrijven]]),".",""),"-","")," bvba",""),"belgië",""),"belgium","")," nv","")," bv",""),"group",""),"groep","")," ", ""),"é","e"),"è","e"),"à","a")</f>
        <v>energylab</v>
      </c>
      <c r="AB433" t="s">
        <v>1557</v>
      </c>
      <c r="AC433" t="s">
        <v>1776</v>
      </c>
      <c r="AE433" t="s">
        <v>1362</v>
      </c>
      <c r="AF433" s="3">
        <v>45044</v>
      </c>
      <c r="AH433" s="3">
        <v>45044</v>
      </c>
      <c r="AI433" s="3">
        <v>45044</v>
      </c>
      <c r="AJ433">
        <v>0</v>
      </c>
      <c r="AQ433" t="str">
        <f>_xlfn.XLOOKUP(Table13[[#This Row],[Voornaam]]&amp;Table13[[#This Row],[Achternaam]]&amp;Table13[[#This Row],[Basisnaam]],Table15[ContactenLookup],Table15[E-mail],"",0,1)</f>
        <v/>
      </c>
      <c r="AR433" t="str">
        <f>_xlfn.XLOOKUP(Table13[[#This Row],[E-mailadres]],Table15[E-mail],Table15[E-mail],"",0)</f>
        <v/>
      </c>
      <c r="AS433" t="str">
        <f>_xlfn.XLOOKUP(Table13[[#This Row],[Telefoon]],Table15[Telefoonnummer],Table15[Naam],"",0)</f>
        <v/>
      </c>
      <c r="AT433" t="str">
        <f>IF(Table13[[#This Row],[Match on name + company]]&lt;&gt;"","Bizzy/Hanne",IF(Table13[[#This Row],[match on Email]]&lt;&gt;"","Bizzy/Hanne",""))</f>
        <v/>
      </c>
    </row>
    <row r="434" spans="1:46" ht="42.75" x14ac:dyDescent="0.45">
      <c r="A434">
        <v>56501554</v>
      </c>
      <c r="B434" t="s">
        <v>3137</v>
      </c>
      <c r="C434" t="s">
        <v>3138</v>
      </c>
      <c r="H434" s="4" t="s">
        <v>1537</v>
      </c>
      <c r="I434" t="s">
        <v>1362</v>
      </c>
      <c r="K434" t="s">
        <v>18</v>
      </c>
      <c r="N434" t="s">
        <v>19</v>
      </c>
      <c r="O434" t="s">
        <v>3139</v>
      </c>
      <c r="P434" t="s">
        <v>3140</v>
      </c>
      <c r="V434" t="s">
        <v>21</v>
      </c>
      <c r="Y434" t="s">
        <v>1362</v>
      </c>
      <c r="Z434" t="s">
        <v>1044</v>
      </c>
      <c r="AA434" t="str">
        <f>SUBSTITUTE(SUBSTITUTE(SUBSTITUTE(SUBSTITUTE(SUBSTITUTE(SUBSTITUTE(SUBSTITUTE(SUBSTITUTE(SUBSTITUTE(SUBSTITUTE(SUBSTITUTE(SUBSTITUTE(SUBSTITUTE(LOWER(Table13[[#This Row],[Bedrijven]]),".",""),"-","")," bvba",""),"belgië",""),"belgium","")," nv","")," bv",""),"group",""),"groep","")," ", ""),"é","e"),"è","e"),"à","a")</f>
        <v>poolstok</v>
      </c>
      <c r="AC434" t="s">
        <v>3141</v>
      </c>
      <c r="AE434" t="s">
        <v>1362</v>
      </c>
      <c r="AF434" s="3">
        <v>44775</v>
      </c>
      <c r="AH434" s="3">
        <v>44775</v>
      </c>
      <c r="AI434" s="3">
        <v>44775</v>
      </c>
      <c r="AJ434">
        <v>0</v>
      </c>
      <c r="AQ434" t="str">
        <f>_xlfn.XLOOKUP(Table13[[#This Row],[Voornaam]]&amp;Table13[[#This Row],[Achternaam]]&amp;Table13[[#This Row],[Basisnaam]],Table15[ContactenLookup],Table15[E-mail],"",0,1)</f>
        <v/>
      </c>
      <c r="AR434" t="str">
        <f>_xlfn.XLOOKUP(Table13[[#This Row],[E-mailadres]],Table15[E-mail],Table15[E-mail],"",0)</f>
        <v/>
      </c>
      <c r="AS434" t="str">
        <f>_xlfn.XLOOKUP(Table13[[#This Row],[Telefoon]],Table15[Telefoonnummer],Table15[Naam],"",0)</f>
        <v/>
      </c>
      <c r="AT434" t="str">
        <f>IF(Table13[[#This Row],[Match on name + company]]&lt;&gt;"","Bizzy/Hanne",IF(Table13[[#This Row],[match on Email]]&lt;&gt;"","Bizzy/Hanne",""))</f>
        <v/>
      </c>
    </row>
    <row r="435" spans="1:46" ht="42.75" x14ac:dyDescent="0.45">
      <c r="A435">
        <v>60051495</v>
      </c>
      <c r="B435" t="s">
        <v>1923</v>
      </c>
      <c r="C435" t="s">
        <v>3142</v>
      </c>
      <c r="H435" s="4" t="s">
        <v>2358</v>
      </c>
      <c r="I435" t="s">
        <v>1362</v>
      </c>
      <c r="N435" t="s">
        <v>19</v>
      </c>
      <c r="O435" t="s">
        <v>3143</v>
      </c>
      <c r="Q435" t="s">
        <v>3144</v>
      </c>
      <c r="V435" t="s">
        <v>21</v>
      </c>
      <c r="Y435" t="s">
        <v>1362</v>
      </c>
      <c r="Z435" t="s">
        <v>887</v>
      </c>
      <c r="AA435" t="str">
        <f>SUBSTITUTE(SUBSTITUTE(SUBSTITUTE(SUBSTITUTE(SUBSTITUTE(SUBSTITUTE(SUBSTITUTE(SUBSTITUTE(SUBSTITUTE(SUBSTITUTE(SUBSTITUTE(SUBSTITUTE(SUBSTITUTE(LOWER(Table13[[#This Row],[Bedrijven]]),".",""),"-","")," bvba",""),"belgië",""),"belgium","")," nv","")," bv",""),"group",""),"groep","")," ", ""),"é","e"),"è","e"),"à","a")</f>
        <v>nvhouseofhr</v>
      </c>
      <c r="AC435" t="s">
        <v>2158</v>
      </c>
      <c r="AE435" t="s">
        <v>1362</v>
      </c>
      <c r="AF435" s="3">
        <v>44956</v>
      </c>
      <c r="AH435" s="3">
        <v>44956</v>
      </c>
      <c r="AI435" s="3">
        <v>44956</v>
      </c>
      <c r="AJ435">
        <v>0</v>
      </c>
      <c r="AQ435" t="str">
        <f>_xlfn.XLOOKUP(Table13[[#This Row],[Voornaam]]&amp;Table13[[#This Row],[Achternaam]]&amp;Table13[[#This Row],[Basisnaam]],Table15[ContactenLookup],Table15[E-mail],"",0,1)</f>
        <v/>
      </c>
      <c r="AR435" t="str">
        <f>_xlfn.XLOOKUP(Table13[[#This Row],[E-mailadres]],Table15[E-mail],Table15[E-mail],"",0)</f>
        <v/>
      </c>
      <c r="AS435" t="str">
        <f>_xlfn.XLOOKUP(Table13[[#This Row],[Telefoon]],Table15[Telefoonnummer],Table15[Naam],"",0)</f>
        <v/>
      </c>
      <c r="AT435" t="str">
        <f>IF(Table13[[#This Row],[Match on name + company]]&lt;&gt;"","Bizzy/Hanne",IF(Table13[[#This Row],[match on Email]]&lt;&gt;"","Bizzy/Hanne",""))</f>
        <v/>
      </c>
    </row>
    <row r="436" spans="1:46" ht="42.75" x14ac:dyDescent="0.45">
      <c r="A436">
        <v>58034995</v>
      </c>
      <c r="B436" t="s">
        <v>3145</v>
      </c>
      <c r="C436" t="s">
        <v>3146</v>
      </c>
      <c r="H436" s="4" t="s">
        <v>3147</v>
      </c>
      <c r="I436" t="s">
        <v>1362</v>
      </c>
      <c r="K436" t="s">
        <v>18</v>
      </c>
      <c r="N436" t="s">
        <v>19</v>
      </c>
      <c r="O436" t="s">
        <v>3148</v>
      </c>
      <c r="Q436" t="s">
        <v>3149</v>
      </c>
      <c r="V436" t="s">
        <v>21</v>
      </c>
      <c r="Y436" t="s">
        <v>1362</v>
      </c>
      <c r="Z436" t="s">
        <v>494</v>
      </c>
      <c r="AA436" t="str">
        <f>SUBSTITUTE(SUBSTITUTE(SUBSTITUTE(SUBSTITUTE(SUBSTITUTE(SUBSTITUTE(SUBSTITUTE(SUBSTITUTE(SUBSTITUTE(SUBSTITUTE(SUBSTITUTE(SUBSTITUTE(SUBSTITUTE(LOWER(Table13[[#This Row],[Bedrijven]]),".",""),"-","")," bvba",""),"belgië",""),"belgium","")," nv","")," bv",""),"group",""),"groep","")," ", ""),"é","e"),"è","e"),"à","a")</f>
        <v>farys</v>
      </c>
      <c r="AB436" t="s">
        <v>1390</v>
      </c>
      <c r="AC436" t="s">
        <v>3150</v>
      </c>
      <c r="AE436" t="s">
        <v>1362</v>
      </c>
      <c r="AF436" s="3">
        <v>44862</v>
      </c>
      <c r="AH436" s="3">
        <v>44862</v>
      </c>
      <c r="AI436" s="3">
        <v>44862</v>
      </c>
      <c r="AJ436">
        <v>0</v>
      </c>
      <c r="AQ436" t="str">
        <f>_xlfn.XLOOKUP(Table13[[#This Row],[Voornaam]]&amp;Table13[[#This Row],[Achternaam]]&amp;Table13[[#This Row],[Basisnaam]],Table15[ContactenLookup],Table15[E-mail],"",0,1)</f>
        <v/>
      </c>
      <c r="AR436" t="str">
        <f>_xlfn.XLOOKUP(Table13[[#This Row],[E-mailadres]],Table15[E-mail],Table15[E-mail],"",0)</f>
        <v/>
      </c>
      <c r="AS436" t="str">
        <f>_xlfn.XLOOKUP(Table13[[#This Row],[Telefoon]],Table15[Telefoonnummer],Table15[Naam],"",0)</f>
        <v/>
      </c>
      <c r="AT436" t="str">
        <f>IF(Table13[[#This Row],[Match on name + company]]&lt;&gt;"","Bizzy/Hanne",IF(Table13[[#This Row],[match on Email]]&lt;&gt;"","Bizzy/Hanne",""))</f>
        <v/>
      </c>
    </row>
    <row r="437" spans="1:46" ht="42.75" x14ac:dyDescent="0.45">
      <c r="A437">
        <v>61210119</v>
      </c>
      <c r="B437" t="s">
        <v>3151</v>
      </c>
      <c r="C437" t="s">
        <v>3152</v>
      </c>
      <c r="H437" s="4" t="s">
        <v>1712</v>
      </c>
      <c r="I437" t="s">
        <v>21</v>
      </c>
      <c r="K437" t="s">
        <v>18</v>
      </c>
      <c r="M437" t="s">
        <v>1428</v>
      </c>
      <c r="N437" t="s">
        <v>19</v>
      </c>
      <c r="O437" t="s">
        <v>3153</v>
      </c>
      <c r="S437" t="s">
        <v>1714</v>
      </c>
      <c r="V437" t="s">
        <v>21</v>
      </c>
      <c r="X437" t="s">
        <v>1431</v>
      </c>
      <c r="Y437" t="s">
        <v>1362</v>
      </c>
      <c r="Z437" t="s">
        <v>1715</v>
      </c>
      <c r="AA437" t="str">
        <f>SUBSTITUTE(SUBSTITUTE(SUBSTITUTE(SUBSTITUTE(SUBSTITUTE(SUBSTITUTE(SUBSTITUTE(SUBSTITUTE(SUBSTITUTE(SUBSTITUTE(SUBSTITUTE(SUBSTITUTE(SUBSTITUTE(LOWER(Table13[[#This Row],[Bedrijven]]),".",""),"-","")," bvba",""),"belgië",""),"belgium","")," nv","")," bv",""),"group",""),"groep","")," ", ""),"é","e"),"è","e"),"à","a")</f>
        <v>gimv</v>
      </c>
      <c r="AE437" t="s">
        <v>1362</v>
      </c>
      <c r="AF437" s="3">
        <v>45006</v>
      </c>
      <c r="AH437" s="3">
        <v>45006</v>
      </c>
      <c r="AI437" s="3">
        <v>45006</v>
      </c>
      <c r="AJ437">
        <v>0</v>
      </c>
      <c r="AQ437" t="str">
        <f>_xlfn.XLOOKUP(Table13[[#This Row],[Voornaam]]&amp;Table13[[#This Row],[Achternaam]]&amp;Table13[[#This Row],[Basisnaam]],Table15[ContactenLookup],Table15[E-mail],"",0,1)</f>
        <v/>
      </c>
      <c r="AR437" t="str">
        <f>_xlfn.XLOOKUP(Table13[[#This Row],[E-mailadres]],Table15[E-mail],Table15[E-mail],"",0)</f>
        <v/>
      </c>
      <c r="AS437" t="str">
        <f>_xlfn.XLOOKUP(Table13[[#This Row],[Telefoon]],Table15[Telefoonnummer],Table15[Naam],"",0)</f>
        <v/>
      </c>
      <c r="AT437" t="str">
        <f>IF(Table13[[#This Row],[Match on name + company]]&lt;&gt;"","Bizzy/Hanne",IF(Table13[[#This Row],[match on Email]]&lt;&gt;"","Bizzy/Hanne",""))</f>
        <v/>
      </c>
    </row>
    <row r="438" spans="1:46" x14ac:dyDescent="0.45">
      <c r="A438">
        <v>58395033</v>
      </c>
      <c r="B438" t="s">
        <v>3154</v>
      </c>
      <c r="C438" t="s">
        <v>3155</v>
      </c>
      <c r="I438" t="s">
        <v>1362</v>
      </c>
      <c r="K438" t="s">
        <v>18</v>
      </c>
      <c r="N438" t="s">
        <v>19</v>
      </c>
      <c r="O438" t="s">
        <v>151</v>
      </c>
      <c r="Q438" t="s">
        <v>3156</v>
      </c>
      <c r="V438" t="s">
        <v>21</v>
      </c>
      <c r="X438" t="s">
        <v>1431</v>
      </c>
      <c r="Y438" t="s">
        <v>1362</v>
      </c>
      <c r="Z438" t="s">
        <v>149</v>
      </c>
      <c r="AA438" t="str">
        <f>SUBSTITUTE(SUBSTITUTE(SUBSTITUTE(SUBSTITUTE(SUBSTITUTE(SUBSTITUTE(SUBSTITUTE(SUBSTITUTE(SUBSTITUTE(SUBSTITUTE(SUBSTITUTE(SUBSTITUTE(SUBSTITUTE(LOWER(Table13[[#This Row],[Bedrijven]]),".",""),"-","")," bvba",""),"belgië",""),"belgium","")," nv","")," bv",""),"group",""),"groep","")," ", ""),"é","e"),"è","e"),"à","a")</f>
        <v>belfiusrivierenland</v>
      </c>
      <c r="AC438" t="s">
        <v>1754</v>
      </c>
      <c r="AE438" t="s">
        <v>21</v>
      </c>
      <c r="AF438" s="3">
        <v>44882</v>
      </c>
      <c r="AH438" s="3">
        <v>44882</v>
      </c>
      <c r="AI438" s="3">
        <v>44882</v>
      </c>
      <c r="AJ438">
        <v>0</v>
      </c>
      <c r="AQ438" t="str">
        <f>_xlfn.XLOOKUP(Table13[[#This Row],[Voornaam]]&amp;Table13[[#This Row],[Achternaam]]&amp;Table13[[#This Row],[Basisnaam]],Table15[ContactenLookup],Table15[E-mail],"",0,1)</f>
        <v/>
      </c>
      <c r="AR438" t="str">
        <f>_xlfn.XLOOKUP(Table13[[#This Row],[E-mailadres]],Table15[E-mail],Table15[E-mail],"",0)</f>
        <v/>
      </c>
      <c r="AS438" t="str">
        <f>_xlfn.XLOOKUP(Table13[[#This Row],[Telefoon]],Table15[Telefoonnummer],Table15[Naam],"",0)</f>
        <v/>
      </c>
      <c r="AT438" t="str">
        <f>IF(Table13[[#This Row],[Match on name + company]]&lt;&gt;"","Bizzy/Hanne",IF(Table13[[#This Row],[match on Email]]&lt;&gt;"","Bizzy/Hanne",""))</f>
        <v/>
      </c>
    </row>
    <row r="439" spans="1:46" x14ac:dyDescent="0.45">
      <c r="A439">
        <v>61440927</v>
      </c>
      <c r="B439" t="s">
        <v>3093</v>
      </c>
      <c r="C439" t="s">
        <v>3157</v>
      </c>
      <c r="I439" t="s">
        <v>21</v>
      </c>
      <c r="K439" t="s">
        <v>18</v>
      </c>
      <c r="M439" t="s">
        <v>1463</v>
      </c>
      <c r="N439" t="s">
        <v>19</v>
      </c>
      <c r="O439" t="s">
        <v>3158</v>
      </c>
      <c r="Q439" t="s">
        <v>3159</v>
      </c>
      <c r="V439" t="s">
        <v>21</v>
      </c>
      <c r="Y439" t="s">
        <v>1362</v>
      </c>
      <c r="AA439" t="str">
        <f>SUBSTITUTE(SUBSTITUTE(SUBSTITUTE(SUBSTITUTE(SUBSTITUTE(SUBSTITUTE(SUBSTITUTE(SUBSTITUTE(SUBSTITUTE(SUBSTITUTE(SUBSTITUTE(SUBSTITUTE(SUBSTITUTE(LOWER(Table13[[#This Row],[Bedrijven]]),".",""),"-","")," bvba",""),"belgië",""),"belgium","")," nv","")," bv",""),"group",""),"groep","")," ", ""),"é","e"),"è","e"),"à","a")</f>
        <v/>
      </c>
      <c r="AF439" s="3">
        <v>45014</v>
      </c>
      <c r="AH439" s="3">
        <v>45014</v>
      </c>
      <c r="AI439" s="3">
        <v>45014</v>
      </c>
      <c r="AJ439">
        <v>0</v>
      </c>
      <c r="AQ439" t="str">
        <f>_xlfn.XLOOKUP(Table13[[#This Row],[Voornaam]]&amp;Table13[[#This Row],[Achternaam]]&amp;Table13[[#This Row],[Basisnaam]],Table15[ContactenLookup],Table15[E-mail],"",0,1)</f>
        <v/>
      </c>
      <c r="AR439" t="str">
        <f>_xlfn.XLOOKUP(Table13[[#This Row],[E-mailadres]],Table15[E-mail],Table15[E-mail],"",0)</f>
        <v/>
      </c>
      <c r="AS439" t="str">
        <f>_xlfn.XLOOKUP(Table13[[#This Row],[Telefoon]],Table15[Telefoonnummer],Table15[Naam],"",0)</f>
        <v/>
      </c>
      <c r="AT439" t="str">
        <f>IF(Table13[[#This Row],[Match on name + company]]&lt;&gt;"","Bizzy/Hanne",IF(Table13[[#This Row],[match on Email]]&lt;&gt;"","Bizzy/Hanne",""))</f>
        <v/>
      </c>
    </row>
    <row r="440" spans="1:46" x14ac:dyDescent="0.45">
      <c r="A440">
        <v>61955250</v>
      </c>
      <c r="B440" t="s">
        <v>3160</v>
      </c>
      <c r="C440" t="s">
        <v>3161</v>
      </c>
      <c r="I440" t="s">
        <v>1362</v>
      </c>
      <c r="K440" t="s">
        <v>18</v>
      </c>
      <c r="M440" t="s">
        <v>1463</v>
      </c>
      <c r="N440" t="s">
        <v>88</v>
      </c>
      <c r="O440" t="s">
        <v>3162</v>
      </c>
      <c r="P440" t="s">
        <v>3163</v>
      </c>
      <c r="V440" t="s">
        <v>21</v>
      </c>
      <c r="Y440" t="s">
        <v>1362</v>
      </c>
      <c r="Z440" t="s">
        <v>729</v>
      </c>
      <c r="AA440" t="str">
        <f>SUBSTITUTE(SUBSTITUTE(SUBSTITUTE(SUBSTITUTE(SUBSTITUTE(SUBSTITUTE(SUBSTITUTE(SUBSTITUTE(SUBSTITUTE(SUBSTITUTE(SUBSTITUTE(SUBSTITUTE(SUBSTITUTE(LOWER(Table13[[#This Row],[Bedrijven]]),".",""),"-","")," bvba",""),"belgië",""),"belgium","")," nv","")," bv",""),"group",""),"groep","")," ", ""),"é","e"),"è","e"),"à","a")</f>
        <v>maisondequartierd'helmetmqh</v>
      </c>
      <c r="AC440" t="s">
        <v>1754</v>
      </c>
      <c r="AE440" t="s">
        <v>1362</v>
      </c>
      <c r="AF440" s="3">
        <v>45037</v>
      </c>
      <c r="AH440" s="3">
        <v>45037</v>
      </c>
      <c r="AI440" s="3">
        <v>45037</v>
      </c>
      <c r="AJ440">
        <v>0</v>
      </c>
      <c r="AQ440" t="str">
        <f>_xlfn.XLOOKUP(Table13[[#This Row],[Voornaam]]&amp;Table13[[#This Row],[Achternaam]]&amp;Table13[[#This Row],[Basisnaam]],Table15[ContactenLookup],Table15[E-mail],"",0,1)</f>
        <v/>
      </c>
      <c r="AR440" t="str">
        <f>_xlfn.XLOOKUP(Table13[[#This Row],[E-mailadres]],Table15[E-mail],Table15[E-mail],"",0)</f>
        <v/>
      </c>
      <c r="AS440" t="str">
        <f>_xlfn.XLOOKUP(Table13[[#This Row],[Telefoon]],Table15[Telefoonnummer],Table15[Naam],"",0)</f>
        <v/>
      </c>
      <c r="AT440" t="str">
        <f>IF(Table13[[#This Row],[Match on name + company]]&lt;&gt;"","Bizzy/Hanne",IF(Table13[[#This Row],[match on Email]]&lt;&gt;"","Bizzy/Hanne",""))</f>
        <v/>
      </c>
    </row>
    <row r="441" spans="1:46" ht="42.75" x14ac:dyDescent="0.45">
      <c r="A441">
        <v>64945516</v>
      </c>
      <c r="B441" t="s">
        <v>2225</v>
      </c>
      <c r="C441" t="s">
        <v>3164</v>
      </c>
      <c r="H441" s="4" t="s">
        <v>2162</v>
      </c>
      <c r="I441" t="s">
        <v>1362</v>
      </c>
      <c r="K441" t="s">
        <v>18</v>
      </c>
      <c r="N441" t="s">
        <v>19</v>
      </c>
      <c r="O441" t="s">
        <v>3165</v>
      </c>
      <c r="V441" t="s">
        <v>21</v>
      </c>
      <c r="X441" t="s">
        <v>1431</v>
      </c>
      <c r="Y441" t="s">
        <v>1362</v>
      </c>
      <c r="Z441" t="s">
        <v>140</v>
      </c>
      <c r="AA441" t="str">
        <f>SUBSTITUTE(SUBSTITUTE(SUBSTITUTE(SUBSTITUTE(SUBSTITUTE(SUBSTITUTE(SUBSTITUTE(SUBSTITUTE(SUBSTITUTE(SUBSTITUTE(SUBSTITUTE(SUBSTITUTE(SUBSTITUTE(LOWER(Table13[[#This Row],[Bedrijven]]),".",""),"-","")," bvba",""),"belgië",""),"belgium","")," nv","")," bv",""),"group",""),"groep","")," ", ""),"é","e"),"è","e"),"à","a")</f>
        <v>bankvanbreda</v>
      </c>
      <c r="AC441" t="s">
        <v>1380</v>
      </c>
      <c r="AE441" t="s">
        <v>1362</v>
      </c>
      <c r="AF441" s="3">
        <v>45188</v>
      </c>
      <c r="AH441" s="3">
        <v>45188</v>
      </c>
      <c r="AI441" s="3">
        <v>45188</v>
      </c>
      <c r="AJ441">
        <v>0</v>
      </c>
      <c r="AQ441" t="str">
        <f>_xlfn.XLOOKUP(Table13[[#This Row],[Voornaam]]&amp;Table13[[#This Row],[Achternaam]]&amp;Table13[[#This Row],[Basisnaam]],Table15[ContactenLookup],Table15[E-mail],"",0,1)</f>
        <v/>
      </c>
      <c r="AR441" t="str">
        <f>_xlfn.XLOOKUP(Table13[[#This Row],[E-mailadres]],Table15[E-mail],Table15[E-mail],"",0)</f>
        <v/>
      </c>
      <c r="AS441" t="str">
        <f>_xlfn.XLOOKUP(Table13[[#This Row],[Telefoon]],Table15[Telefoonnummer],Table15[Naam],"",0)</f>
        <v/>
      </c>
      <c r="AT441" t="str">
        <f>IF(Table13[[#This Row],[Match on name + company]]&lt;&gt;"","Bizzy/Hanne",IF(Table13[[#This Row],[match on Email]]&lt;&gt;"","Bizzy/Hanne",""))</f>
        <v/>
      </c>
    </row>
    <row r="442" spans="1:46" x14ac:dyDescent="0.45">
      <c r="A442">
        <v>61346833</v>
      </c>
      <c r="B442" t="s">
        <v>3166</v>
      </c>
      <c r="C442" t="s">
        <v>3167</v>
      </c>
      <c r="I442" t="s">
        <v>1362</v>
      </c>
      <c r="K442" t="s">
        <v>18</v>
      </c>
      <c r="M442" t="s">
        <v>1463</v>
      </c>
      <c r="N442" t="s">
        <v>88</v>
      </c>
      <c r="O442" t="s">
        <v>3168</v>
      </c>
      <c r="P442" t="s">
        <v>3169</v>
      </c>
      <c r="V442" t="s">
        <v>21</v>
      </c>
      <c r="W442" t="s">
        <v>27</v>
      </c>
      <c r="Y442" t="s">
        <v>1362</v>
      </c>
      <c r="AA442" t="str">
        <f>SUBSTITUTE(SUBSTITUTE(SUBSTITUTE(SUBSTITUTE(SUBSTITUTE(SUBSTITUTE(SUBSTITUTE(SUBSTITUTE(SUBSTITUTE(SUBSTITUTE(SUBSTITUTE(SUBSTITUTE(SUBSTITUTE(LOWER(Table13[[#This Row],[Bedrijven]]),".",""),"-","")," bvba",""),"belgië",""),"belgium","")," nv","")," bv",""),"group",""),"groep","")," ", ""),"é","e"),"è","e"),"à","a")</f>
        <v/>
      </c>
      <c r="AF442" s="3">
        <v>45009</v>
      </c>
      <c r="AH442" s="3">
        <v>45009</v>
      </c>
      <c r="AI442" s="3">
        <v>45009</v>
      </c>
      <c r="AJ442">
        <v>0</v>
      </c>
      <c r="AQ442" t="str">
        <f>_xlfn.XLOOKUP(Table13[[#This Row],[Voornaam]]&amp;Table13[[#This Row],[Achternaam]]&amp;Table13[[#This Row],[Basisnaam]],Table15[ContactenLookup],Table15[E-mail],"",0,1)</f>
        <v/>
      </c>
      <c r="AR442" t="str">
        <f>_xlfn.XLOOKUP(Table13[[#This Row],[E-mailadres]],Table15[E-mail],Table15[E-mail],"",0)</f>
        <v/>
      </c>
      <c r="AS442" t="str">
        <f>_xlfn.XLOOKUP(Table13[[#This Row],[Telefoon]],Table15[Telefoonnummer],Table15[Naam],"",0)</f>
        <v/>
      </c>
      <c r="AT442" t="str">
        <f>IF(Table13[[#This Row],[Match on name + company]]&lt;&gt;"","Bizzy/Hanne",IF(Table13[[#This Row],[match on Email]]&lt;&gt;"","Bizzy/Hanne",""))</f>
        <v/>
      </c>
    </row>
    <row r="443" spans="1:46" x14ac:dyDescent="0.45">
      <c r="A443">
        <v>55438799</v>
      </c>
      <c r="B443" t="s">
        <v>3170</v>
      </c>
      <c r="C443" t="s">
        <v>3171</v>
      </c>
      <c r="I443" t="s">
        <v>1362</v>
      </c>
      <c r="K443" t="s">
        <v>18</v>
      </c>
      <c r="N443" t="s">
        <v>19</v>
      </c>
      <c r="O443" t="s">
        <v>3172</v>
      </c>
      <c r="P443" t="s">
        <v>3173</v>
      </c>
      <c r="V443" t="s">
        <v>21</v>
      </c>
      <c r="Y443" t="s">
        <v>1362</v>
      </c>
      <c r="Z443" t="s">
        <v>516</v>
      </c>
      <c r="AA443" t="str">
        <f>SUBSTITUTE(SUBSTITUTE(SUBSTITUTE(SUBSTITUTE(SUBSTITUTE(SUBSTITUTE(SUBSTITUTE(SUBSTITUTE(SUBSTITUTE(SUBSTITUTE(SUBSTITUTE(SUBSTITUTE(SUBSTITUTE(LOWER(Table13[[#This Row],[Bedrijven]]),".",""),"-","")," bvba",""),"belgië",""),"belgium","")," nv","")," bv",""),"group",""),"groep","")," ", ""),"é","e"),"è","e"),"à","a")</f>
        <v>fujioil</v>
      </c>
      <c r="AC443" t="s">
        <v>1480</v>
      </c>
      <c r="AE443" t="s">
        <v>1362</v>
      </c>
      <c r="AF443" s="3">
        <v>44711</v>
      </c>
      <c r="AH443" s="3">
        <v>44711</v>
      </c>
      <c r="AI443" s="3">
        <v>44711</v>
      </c>
      <c r="AJ443">
        <v>0</v>
      </c>
      <c r="AQ443" t="str">
        <f>_xlfn.XLOOKUP(Table13[[#This Row],[Voornaam]]&amp;Table13[[#This Row],[Achternaam]]&amp;Table13[[#This Row],[Basisnaam]],Table15[ContactenLookup],Table15[E-mail],"",0,1)</f>
        <v/>
      </c>
      <c r="AR443" t="str">
        <f>_xlfn.XLOOKUP(Table13[[#This Row],[E-mailadres]],Table15[E-mail],Table15[E-mail],"",0)</f>
        <v/>
      </c>
      <c r="AS443" t="str">
        <f>_xlfn.XLOOKUP(Table13[[#This Row],[Telefoon]],Table15[Telefoonnummer],Table15[Naam],"",0)</f>
        <v/>
      </c>
      <c r="AT443" t="str">
        <f>IF(Table13[[#This Row],[Match on name + company]]&lt;&gt;"","Bizzy/Hanne",IF(Table13[[#This Row],[match on Email]]&lt;&gt;"","Bizzy/Hanne",""))</f>
        <v/>
      </c>
    </row>
    <row r="444" spans="1:46" x14ac:dyDescent="0.45">
      <c r="A444">
        <v>56501537</v>
      </c>
      <c r="B444" t="s">
        <v>3174</v>
      </c>
      <c r="C444" t="s">
        <v>3171</v>
      </c>
      <c r="I444" t="s">
        <v>1362</v>
      </c>
      <c r="K444" t="s">
        <v>18</v>
      </c>
      <c r="N444" t="s">
        <v>19</v>
      </c>
      <c r="V444" t="s">
        <v>21</v>
      </c>
      <c r="Y444" t="s">
        <v>1362</v>
      </c>
      <c r="AA444" t="str">
        <f>SUBSTITUTE(SUBSTITUTE(SUBSTITUTE(SUBSTITUTE(SUBSTITUTE(SUBSTITUTE(SUBSTITUTE(SUBSTITUTE(SUBSTITUTE(SUBSTITUTE(SUBSTITUTE(SUBSTITUTE(SUBSTITUTE(LOWER(Table13[[#This Row],[Bedrijven]]),".",""),"-","")," bvba",""),"belgië",""),"belgium","")," nv","")," bv",""),"group",""),"groep","")," ", ""),"é","e"),"è","e"),"à","a")</f>
        <v/>
      </c>
      <c r="AF444" s="3">
        <v>45391</v>
      </c>
      <c r="AH444" s="3">
        <v>44775</v>
      </c>
      <c r="AI444" s="3">
        <v>44775</v>
      </c>
      <c r="AJ444">
        <v>0</v>
      </c>
      <c r="AQ444" t="str">
        <f>_xlfn.XLOOKUP(Table13[[#This Row],[Voornaam]]&amp;Table13[[#This Row],[Achternaam]]&amp;Table13[[#This Row],[Basisnaam]],Table15[ContactenLookup],Table15[E-mail],"",0,1)</f>
        <v/>
      </c>
      <c r="AS444" t="str">
        <f>_xlfn.XLOOKUP(Table13[[#This Row],[Telefoon]],Table15[Telefoonnummer],Table15[Naam],"",0)</f>
        <v/>
      </c>
      <c r="AT444" t="str">
        <f>IF(Table13[[#This Row],[Match on name + company]]&lt;&gt;"","Bizzy/Hanne",IF(Table13[[#This Row],[match on Email]]&lt;&gt;"","Bizzy/Hanne",""))</f>
        <v/>
      </c>
    </row>
    <row r="445" spans="1:46" x14ac:dyDescent="0.45">
      <c r="A445">
        <v>56501633</v>
      </c>
      <c r="B445" t="s">
        <v>2114</v>
      </c>
      <c r="C445" t="s">
        <v>3175</v>
      </c>
      <c r="I445" t="s">
        <v>1362</v>
      </c>
      <c r="K445" t="s">
        <v>18</v>
      </c>
      <c r="N445" t="s">
        <v>19</v>
      </c>
      <c r="O445" t="s">
        <v>3176</v>
      </c>
      <c r="P445" t="s">
        <v>3177</v>
      </c>
      <c r="V445" t="s">
        <v>21</v>
      </c>
      <c r="Y445" t="s">
        <v>1362</v>
      </c>
      <c r="Z445" t="s">
        <v>413</v>
      </c>
      <c r="AA445" t="str">
        <f>SUBSTITUTE(SUBSTITUTE(SUBSTITUTE(SUBSTITUTE(SUBSTITUTE(SUBSTITUTE(SUBSTITUTE(SUBSTITUTE(SUBSTITUTE(SUBSTITUTE(SUBSTITUTE(SUBSTITUTE(SUBSTITUTE(LOWER(Table13[[#This Row],[Bedrijven]]),".",""),"-","")," bvba",""),"belgië",""),"belgium","")," nv","")," bv",""),"group",""),"groep","")," ", ""),"é","e"),"è","e"),"à","a")</f>
        <v>dewater</v>
      </c>
      <c r="AC445" t="s">
        <v>2725</v>
      </c>
      <c r="AE445" t="s">
        <v>1362</v>
      </c>
      <c r="AF445" s="3">
        <v>44775</v>
      </c>
      <c r="AH445" s="3">
        <v>44775</v>
      </c>
      <c r="AI445" s="3">
        <v>44775</v>
      </c>
      <c r="AJ445">
        <v>0</v>
      </c>
      <c r="AQ445" t="str">
        <f>_xlfn.XLOOKUP(Table13[[#This Row],[Voornaam]]&amp;Table13[[#This Row],[Achternaam]]&amp;Table13[[#This Row],[Basisnaam]],Table15[ContactenLookup],Table15[E-mail],"",0,1)</f>
        <v/>
      </c>
      <c r="AR445" t="str">
        <f>_xlfn.XLOOKUP(Table13[[#This Row],[E-mailadres]],Table15[E-mail],Table15[E-mail],"",0)</f>
        <v/>
      </c>
      <c r="AS445" t="str">
        <f>_xlfn.XLOOKUP(Table13[[#This Row],[Telefoon]],Table15[Telefoonnummer],Table15[Naam],"",0)</f>
        <v/>
      </c>
      <c r="AT445" t="str">
        <f>IF(Table13[[#This Row],[Match on name + company]]&lt;&gt;"","Bizzy/Hanne",IF(Table13[[#This Row],[match on Email]]&lt;&gt;"","Bizzy/Hanne",""))</f>
        <v/>
      </c>
    </row>
    <row r="446" spans="1:46" x14ac:dyDescent="0.45">
      <c r="A446">
        <v>55438747</v>
      </c>
      <c r="B446" t="s">
        <v>3178</v>
      </c>
      <c r="C446" t="s">
        <v>3179</v>
      </c>
      <c r="I446" t="s">
        <v>1362</v>
      </c>
      <c r="K446" t="s">
        <v>18</v>
      </c>
      <c r="N446" t="s">
        <v>19</v>
      </c>
      <c r="O446" t="s">
        <v>3180</v>
      </c>
      <c r="P446" t="s">
        <v>3181</v>
      </c>
      <c r="V446" t="s">
        <v>21</v>
      </c>
      <c r="Y446" t="s">
        <v>1362</v>
      </c>
      <c r="Z446" t="s">
        <v>466</v>
      </c>
      <c r="AA446" t="str">
        <f>SUBSTITUTE(SUBSTITUTE(SUBSTITUTE(SUBSTITUTE(SUBSTITUTE(SUBSTITUTE(SUBSTITUTE(SUBSTITUTE(SUBSTITUTE(SUBSTITUTE(SUBSTITUTE(SUBSTITUTE(SUBSTITUTE(LOWER(Table13[[#This Row],[Bedrijven]]),".",""),"-","")," bvba",""),"belgië",""),"belgium","")," nv","")," bv",""),"group",""),"groep","")," ", ""),"é","e"),"è","e"),"à","a")</f>
        <v>eriks</v>
      </c>
      <c r="AC446" t="s">
        <v>1737</v>
      </c>
      <c r="AE446" t="s">
        <v>1362</v>
      </c>
      <c r="AF446" s="3">
        <v>44711</v>
      </c>
      <c r="AH446" s="3">
        <v>44711</v>
      </c>
      <c r="AI446" s="3">
        <v>44775</v>
      </c>
      <c r="AJ446">
        <v>0</v>
      </c>
      <c r="AQ446" t="str">
        <f>_xlfn.XLOOKUP(Table13[[#This Row],[Voornaam]]&amp;Table13[[#This Row],[Achternaam]]&amp;Table13[[#This Row],[Basisnaam]],Table15[ContactenLookup],Table15[E-mail],"",0,1)</f>
        <v/>
      </c>
      <c r="AR446" t="str">
        <f>_xlfn.XLOOKUP(Table13[[#This Row],[E-mailadres]],Table15[E-mail],Table15[E-mail],"",0)</f>
        <v/>
      </c>
      <c r="AS446" t="str">
        <f>_xlfn.XLOOKUP(Table13[[#This Row],[Telefoon]],Table15[Telefoonnummer],Table15[Naam],"",0)</f>
        <v/>
      </c>
      <c r="AT446" t="str">
        <f>IF(Table13[[#This Row],[Match on name + company]]&lt;&gt;"","Bizzy/Hanne",IF(Table13[[#This Row],[match on Email]]&lt;&gt;"","Bizzy/Hanne",""))</f>
        <v/>
      </c>
    </row>
    <row r="447" spans="1:46" ht="42.75" x14ac:dyDescent="0.45">
      <c r="A447">
        <v>67762172</v>
      </c>
      <c r="B447" t="s">
        <v>3182</v>
      </c>
      <c r="C447" t="s">
        <v>3183</v>
      </c>
      <c r="H447" s="4" t="s">
        <v>3184</v>
      </c>
      <c r="I447" t="s">
        <v>1362</v>
      </c>
      <c r="K447" t="s">
        <v>18</v>
      </c>
      <c r="N447" t="s">
        <v>88</v>
      </c>
      <c r="O447" t="s">
        <v>3185</v>
      </c>
      <c r="P447" t="s">
        <v>3186</v>
      </c>
      <c r="V447" t="s">
        <v>21</v>
      </c>
      <c r="Y447" t="s">
        <v>1362</v>
      </c>
      <c r="Z447" t="s">
        <v>115</v>
      </c>
      <c r="AA447" t="str">
        <f>SUBSTITUTE(SUBSTITUTE(SUBSTITUTE(SUBSTITUTE(SUBSTITUTE(SUBSTITUTE(SUBSTITUTE(SUBSTITUTE(SUBSTITUTE(SUBSTITUTE(SUBSTITUTE(SUBSTITUTE(SUBSTITUTE(LOWER(Table13[[#This Row],[Bedrijven]]),".",""),"-","")," bvba",""),"belgië",""),"belgium","")," nv","")," bv",""),"group",""),"groep","")," ", ""),"é","e"),"è","e"),"à","a")</f>
        <v>asblcliniquesuniversitairessaintluc</v>
      </c>
      <c r="AC447" t="s">
        <v>1453</v>
      </c>
      <c r="AE447" t="s">
        <v>21</v>
      </c>
      <c r="AF447" s="3">
        <v>45351</v>
      </c>
      <c r="AH447" s="3">
        <v>45351</v>
      </c>
      <c r="AI447" s="3">
        <v>45351</v>
      </c>
      <c r="AJ447">
        <v>0</v>
      </c>
      <c r="AQ447" t="str">
        <f>_xlfn.XLOOKUP(Table13[[#This Row],[Voornaam]]&amp;Table13[[#This Row],[Achternaam]]&amp;Table13[[#This Row],[Basisnaam]],Table15[ContactenLookup],Table15[E-mail],"",0,1)</f>
        <v/>
      </c>
      <c r="AR447" t="str">
        <f>_xlfn.XLOOKUP(Table13[[#This Row],[E-mailadres]],Table15[E-mail],Table15[E-mail],"",0)</f>
        <v/>
      </c>
      <c r="AS447" t="str">
        <f>_xlfn.XLOOKUP(Table13[[#This Row],[Telefoon]],Table15[Telefoonnummer],Table15[Naam],"",0)</f>
        <v/>
      </c>
      <c r="AT447" t="str">
        <f>IF(Table13[[#This Row],[Match on name + company]]&lt;&gt;"","Bizzy/Hanne",IF(Table13[[#This Row],[match on Email]]&lt;&gt;"","Bizzy/Hanne",""))</f>
        <v/>
      </c>
    </row>
    <row r="448" spans="1:46" x14ac:dyDescent="0.45">
      <c r="A448">
        <v>55438644</v>
      </c>
      <c r="B448" t="s">
        <v>3187</v>
      </c>
      <c r="C448" t="s">
        <v>3188</v>
      </c>
      <c r="I448" t="s">
        <v>1362</v>
      </c>
      <c r="K448" t="s">
        <v>18</v>
      </c>
      <c r="N448" t="s">
        <v>19</v>
      </c>
      <c r="O448" t="s">
        <v>3189</v>
      </c>
      <c r="P448" t="s">
        <v>3190</v>
      </c>
      <c r="V448" t="s">
        <v>21</v>
      </c>
      <c r="Y448" t="s">
        <v>1362</v>
      </c>
      <c r="Z448" t="s">
        <v>92</v>
      </c>
      <c r="AA448" t="str">
        <f>SUBSTITUTE(SUBSTITUTE(SUBSTITUTE(SUBSTITUTE(SUBSTITUTE(SUBSTITUTE(SUBSTITUTE(SUBSTITUTE(SUBSTITUTE(SUBSTITUTE(SUBSTITUTE(SUBSTITUTE(SUBSTITUTE(LOWER(Table13[[#This Row],[Bedrijven]]),".",""),"-","")," bvba",""),"belgië",""),"belgium","")," nv","")," bv",""),"group",""),"groep","")," ", ""),"é","e"),"è","e"),"à","a")</f>
        <v>alcomotive(astara)</v>
      </c>
      <c r="AC448" t="s">
        <v>1602</v>
      </c>
      <c r="AE448" t="s">
        <v>1362</v>
      </c>
      <c r="AF448" s="3">
        <v>44711</v>
      </c>
      <c r="AH448" s="3">
        <v>44711</v>
      </c>
      <c r="AI448" s="3">
        <v>44775</v>
      </c>
      <c r="AJ448">
        <v>0</v>
      </c>
      <c r="AQ448" t="str">
        <f>_xlfn.XLOOKUP(Table13[[#This Row],[Voornaam]]&amp;Table13[[#This Row],[Achternaam]]&amp;Table13[[#This Row],[Basisnaam]],Table15[ContactenLookup],Table15[E-mail],"",0,1)</f>
        <v/>
      </c>
      <c r="AR448" t="str">
        <f>_xlfn.XLOOKUP(Table13[[#This Row],[E-mailadres]],Table15[E-mail],Table15[E-mail],"",0)</f>
        <v/>
      </c>
      <c r="AS448" t="str">
        <f>_xlfn.XLOOKUP(Table13[[#This Row],[Telefoon]],Table15[Telefoonnummer],Table15[Naam],"",0)</f>
        <v/>
      </c>
      <c r="AT448" t="str">
        <f>IF(Table13[[#This Row],[Match on name + company]]&lt;&gt;"","Bizzy/Hanne",IF(Table13[[#This Row],[match on Email]]&lt;&gt;"","Bizzy/Hanne",""))</f>
        <v/>
      </c>
    </row>
    <row r="449" spans="1:46" x14ac:dyDescent="0.45">
      <c r="A449">
        <v>55438773</v>
      </c>
      <c r="B449" t="s">
        <v>3034</v>
      </c>
      <c r="C449" t="s">
        <v>3191</v>
      </c>
      <c r="I449" t="s">
        <v>1362</v>
      </c>
      <c r="K449" t="s">
        <v>18</v>
      </c>
      <c r="N449" t="s">
        <v>19</v>
      </c>
      <c r="O449" t="s">
        <v>3192</v>
      </c>
      <c r="P449" t="s">
        <v>3193</v>
      </c>
      <c r="V449" t="s">
        <v>21</v>
      </c>
      <c r="Y449" t="s">
        <v>1362</v>
      </c>
      <c r="Z449" t="s">
        <v>497</v>
      </c>
      <c r="AA449" t="str">
        <f>SUBSTITUTE(SUBSTITUTE(SUBSTITUTE(SUBSTITUTE(SUBSTITUTE(SUBSTITUTE(SUBSTITUTE(SUBSTITUTE(SUBSTITUTE(SUBSTITUTE(SUBSTITUTE(SUBSTITUTE(SUBSTITUTE(LOWER(Table13[[#This Row],[Bedrijven]]),".",""),"-","")," bvba",""),"belgië",""),"belgium","")," nv","")," bv",""),"group",""),"groep","")," ", ""),"é","e"),"è","e"),"à","a")</f>
        <v>federaleverzekeringen</v>
      </c>
      <c r="AC449" t="s">
        <v>1453</v>
      </c>
      <c r="AE449" t="s">
        <v>1362</v>
      </c>
      <c r="AF449" s="3">
        <v>44711</v>
      </c>
      <c r="AH449" s="3">
        <v>44711</v>
      </c>
      <c r="AI449" s="3">
        <v>44775</v>
      </c>
      <c r="AJ449">
        <v>0</v>
      </c>
      <c r="AQ449" t="str">
        <f>_xlfn.XLOOKUP(Table13[[#This Row],[Voornaam]]&amp;Table13[[#This Row],[Achternaam]]&amp;Table13[[#This Row],[Basisnaam]],Table15[ContactenLookup],Table15[E-mail],"",0,1)</f>
        <v/>
      </c>
      <c r="AR449" t="str">
        <f>_xlfn.XLOOKUP(Table13[[#This Row],[E-mailadres]],Table15[E-mail],Table15[E-mail],"",0)</f>
        <v/>
      </c>
      <c r="AS449" t="str">
        <f>_xlfn.XLOOKUP(Table13[[#This Row],[Telefoon]],Table15[Telefoonnummer],Table15[Naam],"",0)</f>
        <v/>
      </c>
      <c r="AT449" t="str">
        <f>IF(Table13[[#This Row],[Match on name + company]]&lt;&gt;"","Bizzy/Hanne",IF(Table13[[#This Row],[match on Email]]&lt;&gt;"","Bizzy/Hanne",""))</f>
        <v/>
      </c>
    </row>
    <row r="450" spans="1:46" ht="42.75" x14ac:dyDescent="0.45">
      <c r="A450">
        <v>56501541</v>
      </c>
      <c r="B450" t="s">
        <v>2432</v>
      </c>
      <c r="C450" t="s">
        <v>3194</v>
      </c>
      <c r="H450" s="4" t="s">
        <v>3007</v>
      </c>
      <c r="I450" t="s">
        <v>1362</v>
      </c>
      <c r="K450" t="s">
        <v>18</v>
      </c>
      <c r="N450" t="s">
        <v>19</v>
      </c>
      <c r="P450" t="s">
        <v>3195</v>
      </c>
      <c r="V450" t="s">
        <v>21</v>
      </c>
      <c r="Y450" t="s">
        <v>1362</v>
      </c>
      <c r="Z450" t="s">
        <v>774</v>
      </c>
      <c r="AA450" t="str">
        <f>SUBSTITUTE(SUBSTITUTE(SUBSTITUTE(SUBSTITUTE(SUBSTITUTE(SUBSTITUTE(SUBSTITUTE(SUBSTITUTE(SUBSTITUTE(SUBSTITUTE(SUBSTITUTE(SUBSTITUTE(SUBSTITUTE(LOWER(Table13[[#This Row],[Bedrijven]]),".",""),"-","")," bvba",""),"belgië",""),"belgium","")," nv","")," bv",""),"group",""),"groep","")," ", ""),"é","e"),"è","e"),"à","a")</f>
        <v>northseaport</v>
      </c>
      <c r="AC450" t="s">
        <v>1480</v>
      </c>
      <c r="AE450" t="s">
        <v>21</v>
      </c>
      <c r="AF450" s="3">
        <v>44775</v>
      </c>
      <c r="AH450" s="3">
        <v>44775</v>
      </c>
      <c r="AI450" s="3">
        <v>44775</v>
      </c>
      <c r="AJ450">
        <v>0</v>
      </c>
      <c r="AQ450" t="str">
        <f>_xlfn.XLOOKUP(Table13[[#This Row],[Voornaam]]&amp;Table13[[#This Row],[Achternaam]]&amp;Table13[[#This Row],[Basisnaam]],Table15[ContactenLookup],Table15[E-mail],"",0,1)</f>
        <v/>
      </c>
      <c r="AS450" t="str">
        <f>_xlfn.XLOOKUP(Table13[[#This Row],[Telefoon]],Table15[Telefoonnummer],Table15[Naam],"",0)</f>
        <v/>
      </c>
      <c r="AT450" t="str">
        <f>IF(Table13[[#This Row],[Match on name + company]]&lt;&gt;"","Bizzy/Hanne",IF(Table13[[#This Row],[match on Email]]&lt;&gt;"","Bizzy/Hanne",""))</f>
        <v/>
      </c>
    </row>
    <row r="451" spans="1:46" ht="42.75" x14ac:dyDescent="0.45">
      <c r="A451">
        <v>57966020</v>
      </c>
      <c r="B451" t="s">
        <v>3196</v>
      </c>
      <c r="C451" t="s">
        <v>3197</v>
      </c>
      <c r="H451" s="4" t="s">
        <v>3198</v>
      </c>
      <c r="I451" t="s">
        <v>1362</v>
      </c>
      <c r="K451" t="s">
        <v>19</v>
      </c>
      <c r="M451" t="s">
        <v>1463</v>
      </c>
      <c r="N451" t="s">
        <v>19</v>
      </c>
      <c r="O451" t="s">
        <v>3199</v>
      </c>
      <c r="Q451" t="s">
        <v>3200</v>
      </c>
      <c r="V451" t="s">
        <v>21</v>
      </c>
      <c r="X451" t="s">
        <v>1431</v>
      </c>
      <c r="Y451" t="s">
        <v>1362</v>
      </c>
      <c r="Z451" t="s">
        <v>3201</v>
      </c>
      <c r="AA451" t="str">
        <f>SUBSTITUTE(SUBSTITUTE(SUBSTITUTE(SUBSTITUTE(SUBSTITUTE(SUBSTITUTE(SUBSTITUTE(SUBSTITUTE(SUBSTITUTE(SUBSTITUTE(SUBSTITUTE(SUBSTITUTE(SUBSTITUTE(LOWER(Table13[[#This Row],[Bedrijven]]),".",""),"-","")," bvba",""),"belgië",""),"belgium","")," nv","")," bv",""),"group",""),"groep","")," ", ""),"é","e"),"è","e"),"à","a")</f>
        <v>equalture</v>
      </c>
      <c r="AC451" t="s">
        <v>1776</v>
      </c>
      <c r="AE451" t="s">
        <v>1362</v>
      </c>
      <c r="AF451" s="3">
        <v>44867</v>
      </c>
      <c r="AH451" s="3">
        <v>44858</v>
      </c>
      <c r="AI451" s="3">
        <v>44867</v>
      </c>
      <c r="AJ451">
        <v>0</v>
      </c>
      <c r="AQ451" t="str">
        <f>_xlfn.XLOOKUP(Table13[[#This Row],[Voornaam]]&amp;Table13[[#This Row],[Achternaam]]&amp;Table13[[#This Row],[Basisnaam]],Table15[ContactenLookup],Table15[E-mail],"",0,1)</f>
        <v/>
      </c>
      <c r="AR451" t="str">
        <f>_xlfn.XLOOKUP(Table13[[#This Row],[E-mailadres]],Table15[E-mail],Table15[E-mail],"",0)</f>
        <v/>
      </c>
      <c r="AS451" t="str">
        <f>_xlfn.XLOOKUP(Table13[[#This Row],[Telefoon]],Table15[Telefoonnummer],Table15[Naam],"",0)</f>
        <v/>
      </c>
      <c r="AT451" t="str">
        <f>IF(Table13[[#This Row],[Match on name + company]]&lt;&gt;"","Bizzy/Hanne",IF(Table13[[#This Row],[match on Email]]&lt;&gt;"","Bizzy/Hanne",""))</f>
        <v/>
      </c>
    </row>
    <row r="452" spans="1:46" ht="42.75" x14ac:dyDescent="0.45">
      <c r="A452">
        <v>60893037</v>
      </c>
      <c r="B452" t="s">
        <v>2061</v>
      </c>
      <c r="C452" t="s">
        <v>3202</v>
      </c>
      <c r="H452" s="4" t="s">
        <v>3203</v>
      </c>
      <c r="I452" t="s">
        <v>21</v>
      </c>
      <c r="K452" t="s">
        <v>18</v>
      </c>
      <c r="M452" t="s">
        <v>1428</v>
      </c>
      <c r="N452" t="s">
        <v>19</v>
      </c>
      <c r="O452" t="s">
        <v>3204</v>
      </c>
      <c r="P452" t="s">
        <v>3205</v>
      </c>
      <c r="Q452" t="s">
        <v>3206</v>
      </c>
      <c r="V452" t="s">
        <v>21</v>
      </c>
      <c r="X452" t="s">
        <v>1431</v>
      </c>
      <c r="Y452" t="s">
        <v>1362</v>
      </c>
      <c r="Z452" t="s">
        <v>752</v>
      </c>
      <c r="AA452" t="str">
        <f>SUBSTITUTE(SUBSTITUTE(SUBSTITUTE(SUBSTITUTE(SUBSTITUTE(SUBSTITUTE(SUBSTITUTE(SUBSTITUTE(SUBSTITUTE(SUBSTITUTE(SUBSTITUTE(SUBSTITUTE(SUBSTITUTE(LOWER(Table13[[#This Row],[Bedrijven]]),".",""),"-","")," bvba",""),"belgië",""),"belgium","")," nv","")," bv",""),"group",""),"groep","")," ", ""),"é","e"),"è","e"),"à","a")</f>
        <v>moteo</v>
      </c>
      <c r="AC452" t="s">
        <v>1453</v>
      </c>
      <c r="AE452" t="s">
        <v>21</v>
      </c>
      <c r="AF452" s="3">
        <v>44992</v>
      </c>
      <c r="AH452" s="3">
        <v>44992</v>
      </c>
      <c r="AI452" s="3">
        <v>44992</v>
      </c>
      <c r="AJ452">
        <v>0</v>
      </c>
      <c r="AQ452" t="str">
        <f>_xlfn.XLOOKUP(Table13[[#This Row],[Voornaam]]&amp;Table13[[#This Row],[Achternaam]]&amp;Table13[[#This Row],[Basisnaam]],Table15[ContactenLookup],Table15[E-mail],"",0,1)</f>
        <v/>
      </c>
      <c r="AR452" t="str">
        <f>_xlfn.XLOOKUP(Table13[[#This Row],[E-mailadres]],Table15[E-mail],Table15[E-mail],"",0)</f>
        <v/>
      </c>
      <c r="AS452" t="str">
        <f>_xlfn.XLOOKUP(Table13[[#This Row],[Telefoon]],Table15[Telefoonnummer],Table15[Naam],"",0)</f>
        <v/>
      </c>
      <c r="AT452" t="str">
        <f>IF(Table13[[#This Row],[Match on name + company]]&lt;&gt;"","Bizzy/Hanne",IF(Table13[[#This Row],[match on Email]]&lt;&gt;"","Bizzy/Hanne",""))</f>
        <v/>
      </c>
    </row>
    <row r="453" spans="1:46" x14ac:dyDescent="0.45">
      <c r="A453">
        <v>55438674</v>
      </c>
      <c r="B453" t="s">
        <v>2454</v>
      </c>
      <c r="C453" t="s">
        <v>3207</v>
      </c>
      <c r="I453" t="s">
        <v>1362</v>
      </c>
      <c r="K453" t="s">
        <v>18</v>
      </c>
      <c r="N453" t="s">
        <v>19</v>
      </c>
      <c r="V453" t="s">
        <v>21</v>
      </c>
      <c r="Y453" t="s">
        <v>1362</v>
      </c>
      <c r="Z453" t="s">
        <v>146</v>
      </c>
      <c r="AA453" t="str">
        <f>SUBSTITUTE(SUBSTITUTE(SUBSTITUTE(SUBSTITUTE(SUBSTITUTE(SUBSTITUTE(SUBSTITUTE(SUBSTITUTE(SUBSTITUTE(SUBSTITUTE(SUBSTITUTE(SUBSTITUTE(SUBSTITUTE(LOWER(Table13[[#This Row],[Bedrijven]]),".",""),"-","")," bvba",""),"belgië",""),"belgium","")," nv","")," bv",""),"group",""),"groep","")," ", ""),"é","e"),"è","e"),"à","a")</f>
        <v>bayer</v>
      </c>
      <c r="AC453" t="s">
        <v>1406</v>
      </c>
      <c r="AE453" t="s">
        <v>1362</v>
      </c>
      <c r="AF453" s="3">
        <v>44711</v>
      </c>
      <c r="AH453" s="3">
        <v>44711</v>
      </c>
      <c r="AI453" s="3">
        <v>44711</v>
      </c>
      <c r="AJ453">
        <v>0</v>
      </c>
      <c r="AQ453" t="str">
        <f>_xlfn.XLOOKUP(Table13[[#This Row],[Voornaam]]&amp;Table13[[#This Row],[Achternaam]]&amp;Table13[[#This Row],[Basisnaam]],Table15[ContactenLookup],Table15[E-mail],"",0,1)</f>
        <v/>
      </c>
      <c r="AS453" t="str">
        <f>_xlfn.XLOOKUP(Table13[[#This Row],[Telefoon]],Table15[Telefoonnummer],Table15[Naam],"",0)</f>
        <v/>
      </c>
      <c r="AT453" t="str">
        <f>IF(Table13[[#This Row],[Match on name + company]]&lt;&gt;"","Bizzy/Hanne",IF(Table13[[#This Row],[match on Email]]&lt;&gt;"","Bizzy/Hanne",""))</f>
        <v/>
      </c>
    </row>
    <row r="454" spans="1:46" ht="42.75" x14ac:dyDescent="0.45">
      <c r="A454">
        <v>56501557</v>
      </c>
      <c r="B454" t="s">
        <v>2400</v>
      </c>
      <c r="C454" t="s">
        <v>3208</v>
      </c>
      <c r="H454" s="4" t="s">
        <v>1537</v>
      </c>
      <c r="I454" t="s">
        <v>1362</v>
      </c>
      <c r="K454" t="s">
        <v>18</v>
      </c>
      <c r="N454" t="s">
        <v>19</v>
      </c>
      <c r="O454" t="s">
        <v>3209</v>
      </c>
      <c r="P454" t="s">
        <v>3210</v>
      </c>
      <c r="V454" t="s">
        <v>21</v>
      </c>
      <c r="Y454" t="s">
        <v>1362</v>
      </c>
      <c r="Z454" t="s">
        <v>1044</v>
      </c>
      <c r="AA454" t="str">
        <f>SUBSTITUTE(SUBSTITUTE(SUBSTITUTE(SUBSTITUTE(SUBSTITUTE(SUBSTITUTE(SUBSTITUTE(SUBSTITUTE(SUBSTITUTE(SUBSTITUTE(SUBSTITUTE(SUBSTITUTE(SUBSTITUTE(LOWER(Table13[[#This Row],[Bedrijven]]),".",""),"-","")," bvba",""),"belgië",""),"belgium","")," nv","")," bv",""),"group",""),"groep","")," ", ""),"é","e"),"è","e"),"à","a")</f>
        <v>poolstok</v>
      </c>
      <c r="AC454" t="s">
        <v>2620</v>
      </c>
      <c r="AE454" t="s">
        <v>1362</v>
      </c>
      <c r="AF454" s="3">
        <v>44775</v>
      </c>
      <c r="AH454" s="3">
        <v>44775</v>
      </c>
      <c r="AI454" s="3">
        <v>44775</v>
      </c>
      <c r="AJ454">
        <v>0</v>
      </c>
      <c r="AQ454" t="str">
        <f>_xlfn.XLOOKUP(Table13[[#This Row],[Voornaam]]&amp;Table13[[#This Row],[Achternaam]]&amp;Table13[[#This Row],[Basisnaam]],Table15[ContactenLookup],Table15[E-mail],"",0,1)</f>
        <v/>
      </c>
      <c r="AR454" t="str">
        <f>_xlfn.XLOOKUP(Table13[[#This Row],[E-mailadres]],Table15[E-mail],Table15[E-mail],"",0)</f>
        <v/>
      </c>
      <c r="AS454" t="str">
        <f>_xlfn.XLOOKUP(Table13[[#This Row],[Telefoon]],Table15[Telefoonnummer],Table15[Naam],"",0)</f>
        <v/>
      </c>
      <c r="AT454" t="str">
        <f>IF(Table13[[#This Row],[Match on name + company]]&lt;&gt;"","Bizzy/Hanne",IF(Table13[[#This Row],[match on Email]]&lt;&gt;"","Bizzy/Hanne",""))</f>
        <v/>
      </c>
    </row>
    <row r="455" spans="1:46" x14ac:dyDescent="0.45">
      <c r="A455">
        <v>56501621</v>
      </c>
      <c r="B455" t="s">
        <v>3211</v>
      </c>
      <c r="C455" t="s">
        <v>3212</v>
      </c>
      <c r="I455" t="s">
        <v>1362</v>
      </c>
      <c r="K455" t="s">
        <v>18</v>
      </c>
      <c r="N455" t="s">
        <v>19</v>
      </c>
      <c r="P455" t="s">
        <v>3213</v>
      </c>
      <c r="V455" t="s">
        <v>21</v>
      </c>
      <c r="Y455" t="s">
        <v>1362</v>
      </c>
      <c r="AA455" t="str">
        <f>SUBSTITUTE(SUBSTITUTE(SUBSTITUTE(SUBSTITUTE(SUBSTITUTE(SUBSTITUTE(SUBSTITUTE(SUBSTITUTE(SUBSTITUTE(SUBSTITUTE(SUBSTITUTE(SUBSTITUTE(SUBSTITUTE(LOWER(Table13[[#This Row],[Bedrijven]]),".",""),"-","")," bvba",""),"belgië",""),"belgium","")," nv","")," bv",""),"group",""),"groep","")," ", ""),"é","e"),"è","e"),"à","a")</f>
        <v/>
      </c>
      <c r="AF455" s="3">
        <v>45462</v>
      </c>
      <c r="AH455" s="3">
        <v>44775</v>
      </c>
      <c r="AI455" s="3">
        <v>44775</v>
      </c>
      <c r="AJ455">
        <v>0</v>
      </c>
      <c r="AQ455" t="str">
        <f>_xlfn.XLOOKUP(Table13[[#This Row],[Voornaam]]&amp;Table13[[#This Row],[Achternaam]]&amp;Table13[[#This Row],[Basisnaam]],Table15[ContactenLookup],Table15[E-mail],"",0,1)</f>
        <v/>
      </c>
      <c r="AS455" t="str">
        <f>_xlfn.XLOOKUP(Table13[[#This Row],[Telefoon]],Table15[Telefoonnummer],Table15[Naam],"",0)</f>
        <v/>
      </c>
      <c r="AT455" t="str">
        <f>IF(Table13[[#This Row],[Match on name + company]]&lt;&gt;"","Bizzy/Hanne",IF(Table13[[#This Row],[match on Email]]&lt;&gt;"","Bizzy/Hanne",""))</f>
        <v/>
      </c>
    </row>
    <row r="456" spans="1:46" ht="42.75" x14ac:dyDescent="0.45">
      <c r="A456">
        <v>55438616</v>
      </c>
      <c r="B456" t="s">
        <v>1515</v>
      </c>
      <c r="C456" t="s">
        <v>3214</v>
      </c>
      <c r="H456" s="4" t="s">
        <v>1902</v>
      </c>
      <c r="I456" t="s">
        <v>21</v>
      </c>
      <c r="K456" t="s">
        <v>18</v>
      </c>
      <c r="N456" t="s">
        <v>19</v>
      </c>
      <c r="O456" t="s">
        <v>3215</v>
      </c>
      <c r="P456" t="s">
        <v>3216</v>
      </c>
      <c r="Q456" t="s">
        <v>3217</v>
      </c>
      <c r="V456" t="s">
        <v>21</v>
      </c>
      <c r="W456" t="s">
        <v>38</v>
      </c>
      <c r="Y456" t="s">
        <v>1362</v>
      </c>
      <c r="Z456" t="s">
        <v>1321</v>
      </c>
      <c r="AA456" t="str">
        <f>SUBSTITUTE(SUBSTITUTE(SUBSTITUTE(SUBSTITUTE(SUBSTITUTE(SUBSTITUTE(SUBSTITUTE(SUBSTITUTE(SUBSTITUTE(SUBSTITUTE(SUBSTITUTE(SUBSTITUTE(SUBSTITUTE(LOWER(Table13[[#This Row],[Bedrijven]]),".",""),"-","")," bvba",""),"belgië",""),"belgium","")," nv","")," bv",""),"group",""),"groep","")," ", ""),"é","e"),"è","e"),"à","a")</f>
        <v>zorgbedrijfantwerpen</v>
      </c>
      <c r="AC456" t="s">
        <v>1480</v>
      </c>
      <c r="AE456" t="s">
        <v>1362</v>
      </c>
      <c r="AF456" s="3">
        <v>45110</v>
      </c>
      <c r="AH456" s="3">
        <v>44711</v>
      </c>
      <c r="AI456" s="3">
        <v>45110</v>
      </c>
      <c r="AJ456">
        <v>0</v>
      </c>
      <c r="AQ456" t="str">
        <f>_xlfn.XLOOKUP(Table13[[#This Row],[Voornaam]]&amp;Table13[[#This Row],[Achternaam]]&amp;Table13[[#This Row],[Basisnaam]],Table15[ContactenLookup],Table15[E-mail],"",0,1)</f>
        <v/>
      </c>
      <c r="AR456" t="str">
        <f>_xlfn.XLOOKUP(Table13[[#This Row],[E-mailadres]],Table15[E-mail],Table15[E-mail],"",0)</f>
        <v/>
      </c>
      <c r="AS456" t="str">
        <f>_xlfn.XLOOKUP(Table13[[#This Row],[Telefoon]],Table15[Telefoonnummer],Table15[Naam],"",0)</f>
        <v/>
      </c>
      <c r="AT456" t="str">
        <f>IF(Table13[[#This Row],[Match on name + company]]&lt;&gt;"","Bizzy/Hanne",IF(Table13[[#This Row],[match on Email]]&lt;&gt;"","Bizzy/Hanne",""))</f>
        <v/>
      </c>
    </row>
    <row r="457" spans="1:46" x14ac:dyDescent="0.45">
      <c r="A457">
        <v>55438676</v>
      </c>
      <c r="B457" t="s">
        <v>1978</v>
      </c>
      <c r="C457" t="s">
        <v>3218</v>
      </c>
      <c r="I457" t="s">
        <v>1362</v>
      </c>
      <c r="K457" t="s">
        <v>18</v>
      </c>
      <c r="N457" t="s">
        <v>19</v>
      </c>
      <c r="O457" t="s">
        <v>3219</v>
      </c>
      <c r="P457" t="s">
        <v>3220</v>
      </c>
      <c r="V457" t="s">
        <v>21</v>
      </c>
      <c r="Y457" t="s">
        <v>1362</v>
      </c>
      <c r="Z457" t="s">
        <v>147</v>
      </c>
      <c r="AA457" t="str">
        <f>SUBSTITUTE(SUBSTITUTE(SUBSTITUTE(SUBSTITUTE(SUBSTITUTE(SUBSTITUTE(SUBSTITUTE(SUBSTITUTE(SUBSTITUTE(SUBSTITUTE(SUBSTITUTE(SUBSTITUTE(SUBSTITUTE(LOWER(Table13[[#This Row],[Bedrijven]]),".",""),"-","")," bvba",""),"belgië",""),"belgium","")," nv","")," bv",""),"group",""),"groep","")," ", ""),"é","e"),"è","e"),"à","a")</f>
        <v>bdmyshopi</v>
      </c>
      <c r="AC457" t="s">
        <v>1411</v>
      </c>
      <c r="AE457" t="s">
        <v>1362</v>
      </c>
      <c r="AF457" s="3">
        <v>44711</v>
      </c>
      <c r="AH457" s="3">
        <v>44711</v>
      </c>
      <c r="AI457" s="3">
        <v>44775</v>
      </c>
      <c r="AJ457">
        <v>0</v>
      </c>
      <c r="AQ457" t="str">
        <f>_xlfn.XLOOKUP(Table13[[#This Row],[Voornaam]]&amp;Table13[[#This Row],[Achternaam]]&amp;Table13[[#This Row],[Basisnaam]],Table15[ContactenLookup],Table15[E-mail],"",0,1)</f>
        <v/>
      </c>
      <c r="AR457" t="str">
        <f>_xlfn.XLOOKUP(Table13[[#This Row],[E-mailadres]],Table15[E-mail],Table15[E-mail],"",0)</f>
        <v/>
      </c>
      <c r="AS457" t="str">
        <f>_xlfn.XLOOKUP(Table13[[#This Row],[Telefoon]],Table15[Telefoonnummer],Table15[Naam],"",0)</f>
        <v/>
      </c>
      <c r="AT457" t="str">
        <f>IF(Table13[[#This Row],[Match on name + company]]&lt;&gt;"","Bizzy/Hanne",IF(Table13[[#This Row],[match on Email]]&lt;&gt;"","Bizzy/Hanne",""))</f>
        <v/>
      </c>
    </row>
    <row r="458" spans="1:46" x14ac:dyDescent="0.45">
      <c r="A458">
        <v>55438657</v>
      </c>
      <c r="B458" t="s">
        <v>3221</v>
      </c>
      <c r="C458" t="s">
        <v>3218</v>
      </c>
      <c r="I458" t="s">
        <v>1362</v>
      </c>
      <c r="K458" t="s">
        <v>18</v>
      </c>
      <c r="N458" t="s">
        <v>19</v>
      </c>
      <c r="O458" t="s">
        <v>3222</v>
      </c>
      <c r="V458" t="s">
        <v>21</v>
      </c>
      <c r="Y458" t="s">
        <v>1362</v>
      </c>
      <c r="Z458" t="s">
        <v>112</v>
      </c>
      <c r="AA458" t="str">
        <f>SUBSTITUTE(SUBSTITUTE(SUBSTITUTE(SUBSTITUTE(SUBSTITUTE(SUBSTITUTE(SUBSTITUTE(SUBSTITUTE(SUBSTITUTE(SUBSTITUTE(SUBSTITUTE(SUBSTITUTE(SUBSTITUTE(LOWER(Table13[[#This Row],[Bedrijven]]),".",""),"-","")," bvba",""),"belgië",""),"belgium","")," nv","")," bv",""),"group",""),"groep","")," ", ""),"é","e"),"è","e"),"à","a")</f>
        <v>argenta</v>
      </c>
      <c r="AC458" t="s">
        <v>1602</v>
      </c>
      <c r="AE458" t="s">
        <v>1362</v>
      </c>
      <c r="AF458" s="3">
        <v>44711</v>
      </c>
      <c r="AH458" s="3">
        <v>44711</v>
      </c>
      <c r="AI458" s="3">
        <v>44711</v>
      </c>
      <c r="AJ458">
        <v>0</v>
      </c>
      <c r="AQ458" t="str">
        <f>_xlfn.XLOOKUP(Table13[[#This Row],[Voornaam]]&amp;Table13[[#This Row],[Achternaam]]&amp;Table13[[#This Row],[Basisnaam]],Table15[ContactenLookup],Table15[E-mail],"",0,1)</f>
        <v/>
      </c>
      <c r="AR458" t="str">
        <f>_xlfn.XLOOKUP(Table13[[#This Row],[E-mailadres]],Table15[E-mail],Table15[E-mail],"",0)</f>
        <v/>
      </c>
      <c r="AS458" t="str">
        <f>_xlfn.XLOOKUP(Table13[[#This Row],[Telefoon]],Table15[Telefoonnummer],Table15[Naam],"",0)</f>
        <v/>
      </c>
      <c r="AT458" t="str">
        <f>IF(Table13[[#This Row],[Match on name + company]]&lt;&gt;"","Bizzy/Hanne",IF(Table13[[#This Row],[match on Email]]&lt;&gt;"","Bizzy/Hanne",""))</f>
        <v/>
      </c>
    </row>
    <row r="459" spans="1:46" x14ac:dyDescent="0.45">
      <c r="A459">
        <v>56501569</v>
      </c>
      <c r="B459" t="s">
        <v>1515</v>
      </c>
      <c r="C459" t="s">
        <v>3223</v>
      </c>
      <c r="I459" t="s">
        <v>1362</v>
      </c>
      <c r="K459" t="s">
        <v>18</v>
      </c>
      <c r="N459" t="s">
        <v>19</v>
      </c>
      <c r="O459" t="s">
        <v>3224</v>
      </c>
      <c r="P459" t="s">
        <v>3225</v>
      </c>
      <c r="V459" t="s">
        <v>21</v>
      </c>
      <c r="Y459" t="s">
        <v>1362</v>
      </c>
      <c r="Z459" t="s">
        <v>1075</v>
      </c>
      <c r="AA459" t="str">
        <f>SUBSTITUTE(SUBSTITUTE(SUBSTITUTE(SUBSTITUTE(SUBSTITUTE(SUBSTITUTE(SUBSTITUTE(SUBSTITUTE(SUBSTITUTE(SUBSTITUTE(SUBSTITUTE(SUBSTITUTE(SUBSTITUTE(LOWER(Table13[[#This Row],[Bedrijven]]),".",""),"-","")," bvba",""),"belgië",""),"belgium","")," nv","")," bv",""),"group",""),"groep","")," ", ""),"é","e"),"è","e"),"à","a")</f>
        <v>randstad</v>
      </c>
      <c r="AC459" t="s">
        <v>3226</v>
      </c>
      <c r="AE459" t="s">
        <v>1362</v>
      </c>
      <c r="AF459" s="3">
        <v>44775</v>
      </c>
      <c r="AH459" s="3">
        <v>44775</v>
      </c>
      <c r="AI459" s="3">
        <v>44775</v>
      </c>
      <c r="AJ459">
        <v>0</v>
      </c>
      <c r="AQ459" t="str">
        <f>_xlfn.XLOOKUP(Table13[[#This Row],[Voornaam]]&amp;Table13[[#This Row],[Achternaam]]&amp;Table13[[#This Row],[Basisnaam]],Table15[ContactenLookup],Table15[E-mail],"",0,1)</f>
        <v/>
      </c>
      <c r="AR459" t="str">
        <f>_xlfn.XLOOKUP(Table13[[#This Row],[E-mailadres]],Table15[E-mail],Table15[E-mail],"",0)</f>
        <v/>
      </c>
      <c r="AS459" t="str">
        <f>_xlfn.XLOOKUP(Table13[[#This Row],[Telefoon]],Table15[Telefoonnummer],Table15[Naam],"",0)</f>
        <v/>
      </c>
      <c r="AT459" t="str">
        <f>IF(Table13[[#This Row],[Match on name + company]]&lt;&gt;"","Bizzy/Hanne",IF(Table13[[#This Row],[match on Email]]&lt;&gt;"","Bizzy/Hanne",""))</f>
        <v/>
      </c>
    </row>
    <row r="460" spans="1:46" x14ac:dyDescent="0.45">
      <c r="A460">
        <v>55438712</v>
      </c>
      <c r="B460" t="s">
        <v>1763</v>
      </c>
      <c r="C460" t="s">
        <v>3223</v>
      </c>
      <c r="I460" t="s">
        <v>1362</v>
      </c>
      <c r="K460" t="s">
        <v>18</v>
      </c>
      <c r="N460" t="s">
        <v>19</v>
      </c>
      <c r="O460" t="s">
        <v>3227</v>
      </c>
      <c r="P460" t="s">
        <v>3228</v>
      </c>
      <c r="V460" t="s">
        <v>21</v>
      </c>
      <c r="Y460" t="s">
        <v>1362</v>
      </c>
      <c r="Z460" t="s">
        <v>421</v>
      </c>
      <c r="AA460" t="str">
        <f>SUBSTITUTE(SUBSTITUTE(SUBSTITUTE(SUBSTITUTE(SUBSTITUTE(SUBSTITUTE(SUBSTITUTE(SUBSTITUTE(SUBSTITUTE(SUBSTITUTE(SUBSTITUTE(SUBSTITUTE(SUBSTITUTE(LOWER(Table13[[#This Row],[Bedrijven]]),".",""),"-","")," bvba",""),"belgië",""),"belgium","")," nv","")," bv",""),"group",""),"groep","")," ", ""),"é","e"),"è","e"),"à","a")</f>
        <v>dematic(egemin)</v>
      </c>
      <c r="AC460" t="s">
        <v>3229</v>
      </c>
      <c r="AE460" t="s">
        <v>1362</v>
      </c>
      <c r="AF460" s="3">
        <v>44711</v>
      </c>
      <c r="AH460" s="3">
        <v>44711</v>
      </c>
      <c r="AI460" s="3">
        <v>44775</v>
      </c>
      <c r="AJ460">
        <v>0</v>
      </c>
      <c r="AQ460" t="str">
        <f>_xlfn.XLOOKUP(Table13[[#This Row],[Voornaam]]&amp;Table13[[#This Row],[Achternaam]]&amp;Table13[[#This Row],[Basisnaam]],Table15[ContactenLookup],Table15[E-mail],"",0,1)</f>
        <v/>
      </c>
      <c r="AR460" t="str">
        <f>_xlfn.XLOOKUP(Table13[[#This Row],[E-mailadres]],Table15[E-mail],Table15[E-mail],"",0)</f>
        <v/>
      </c>
      <c r="AS460" t="str">
        <f>_xlfn.XLOOKUP(Table13[[#This Row],[Telefoon]],Table15[Telefoonnummer],Table15[Naam],"",0)</f>
        <v/>
      </c>
      <c r="AT460" t="str">
        <f>IF(Table13[[#This Row],[Match on name + company]]&lt;&gt;"","Bizzy/Hanne",IF(Table13[[#This Row],[match on Email]]&lt;&gt;"","Bizzy/Hanne",""))</f>
        <v/>
      </c>
    </row>
    <row r="461" spans="1:46" ht="42.75" x14ac:dyDescent="0.45">
      <c r="A461">
        <v>67892924</v>
      </c>
      <c r="B461" t="s">
        <v>3230</v>
      </c>
      <c r="C461" t="s">
        <v>3231</v>
      </c>
      <c r="H461" s="4" t="s">
        <v>2499</v>
      </c>
      <c r="I461" t="s">
        <v>1362</v>
      </c>
      <c r="K461" t="s">
        <v>18</v>
      </c>
      <c r="M461" t="s">
        <v>1463</v>
      </c>
      <c r="N461" t="s">
        <v>19</v>
      </c>
      <c r="O461" t="s">
        <v>3232</v>
      </c>
      <c r="V461" t="s">
        <v>21</v>
      </c>
      <c r="X461" t="s">
        <v>1431</v>
      </c>
      <c r="Y461" t="s">
        <v>1362</v>
      </c>
      <c r="Z461" t="s">
        <v>723</v>
      </c>
      <c r="AA461" t="str">
        <f>SUBSTITUTE(SUBSTITUTE(SUBSTITUTE(SUBSTITUTE(SUBSTITUTE(SUBSTITUTE(SUBSTITUTE(SUBSTITUTE(SUBSTITUTE(SUBSTITUTE(SUBSTITUTE(SUBSTITUTE(SUBSTITUTE(LOWER(Table13[[#This Row],[Bedrijven]]),".",""),"-","")," bvba",""),"belgië",""),"belgium","")," nv","")," bv",""),"group",""),"groep","")," ", ""),"é","e"),"è","e"),"à","a")</f>
        <v>logitechnic</v>
      </c>
      <c r="AB461" t="s">
        <v>1390</v>
      </c>
      <c r="AC461" t="s">
        <v>1563</v>
      </c>
      <c r="AE461" t="s">
        <v>1362</v>
      </c>
      <c r="AF461" s="3">
        <v>45360</v>
      </c>
      <c r="AH461" s="3">
        <v>45360</v>
      </c>
      <c r="AI461" s="3">
        <v>45360</v>
      </c>
      <c r="AJ461">
        <v>0</v>
      </c>
      <c r="AQ461" t="str">
        <f>_xlfn.XLOOKUP(Table13[[#This Row],[Voornaam]]&amp;Table13[[#This Row],[Achternaam]]&amp;Table13[[#This Row],[Basisnaam]],Table15[ContactenLookup],Table15[E-mail],"",0,1)</f>
        <v/>
      </c>
      <c r="AR461" t="str">
        <f>_xlfn.XLOOKUP(Table13[[#This Row],[E-mailadres]],Table15[E-mail],Table15[E-mail],"",0)</f>
        <v/>
      </c>
      <c r="AS461" t="str">
        <f>_xlfn.XLOOKUP(Table13[[#This Row],[Telefoon]],Table15[Telefoonnummer],Table15[Naam],"",0)</f>
        <v/>
      </c>
      <c r="AT461" t="str">
        <f>IF(Table13[[#This Row],[Match on name + company]]&lt;&gt;"","Bizzy/Hanne",IF(Table13[[#This Row],[match on Email]]&lt;&gt;"","Bizzy/Hanne",""))</f>
        <v/>
      </c>
    </row>
    <row r="462" spans="1:46" x14ac:dyDescent="0.45">
      <c r="A462">
        <v>55438738</v>
      </c>
      <c r="B462" t="s">
        <v>2924</v>
      </c>
      <c r="C462" t="s">
        <v>3233</v>
      </c>
      <c r="I462" t="s">
        <v>1362</v>
      </c>
      <c r="K462" t="s">
        <v>18</v>
      </c>
      <c r="N462" t="s">
        <v>19</v>
      </c>
      <c r="O462" t="s">
        <v>3234</v>
      </c>
      <c r="P462" t="s">
        <v>3235</v>
      </c>
      <c r="V462" t="s">
        <v>21</v>
      </c>
      <c r="Y462" t="s">
        <v>1362</v>
      </c>
      <c r="Z462" t="s">
        <v>446</v>
      </c>
      <c r="AA462" t="str">
        <f>SUBSTITUTE(SUBSTITUTE(SUBSTITUTE(SUBSTITUTE(SUBSTITUTE(SUBSTITUTE(SUBSTITUTE(SUBSTITUTE(SUBSTITUTE(SUBSTITUTE(SUBSTITUTE(SUBSTITUTE(SUBSTITUTE(LOWER(Table13[[#This Row],[Bedrijven]]),".",""),"-","")," bvba",""),"belgië",""),"belgium","")," nv","")," bv",""),"group",""),"groep","")," ", ""),"é","e"),"è","e"),"à","a")</f>
        <v>energeticanatura</v>
      </c>
      <c r="AC462" t="s">
        <v>3236</v>
      </c>
      <c r="AE462" t="s">
        <v>1362</v>
      </c>
      <c r="AF462" s="3">
        <v>44711</v>
      </c>
      <c r="AH462" s="3">
        <v>44711</v>
      </c>
      <c r="AI462" s="3">
        <v>44775</v>
      </c>
      <c r="AJ462">
        <v>0</v>
      </c>
      <c r="AQ462" t="str">
        <f>_xlfn.XLOOKUP(Table13[[#This Row],[Voornaam]]&amp;Table13[[#This Row],[Achternaam]]&amp;Table13[[#This Row],[Basisnaam]],Table15[ContactenLookup],Table15[E-mail],"",0,1)</f>
        <v/>
      </c>
      <c r="AR462" t="str">
        <f>_xlfn.XLOOKUP(Table13[[#This Row],[E-mailadres]],Table15[E-mail],Table15[E-mail],"",0)</f>
        <v/>
      </c>
      <c r="AS462" t="str">
        <f>_xlfn.XLOOKUP(Table13[[#This Row],[Telefoon]],Table15[Telefoonnummer],Table15[Naam],"",0)</f>
        <v/>
      </c>
      <c r="AT462" t="str">
        <f>IF(Table13[[#This Row],[Match on name + company]]&lt;&gt;"","Bizzy/Hanne",IF(Table13[[#This Row],[match on Email]]&lt;&gt;"","Bizzy/Hanne",""))</f>
        <v/>
      </c>
    </row>
    <row r="463" spans="1:46" x14ac:dyDescent="0.45">
      <c r="A463">
        <v>55438625</v>
      </c>
      <c r="B463" t="s">
        <v>3237</v>
      </c>
      <c r="C463" t="s">
        <v>3238</v>
      </c>
      <c r="I463" t="s">
        <v>1362</v>
      </c>
      <c r="K463" t="s">
        <v>18</v>
      </c>
      <c r="N463" t="s">
        <v>19</v>
      </c>
      <c r="O463" t="s">
        <v>3239</v>
      </c>
      <c r="V463" t="s">
        <v>21</v>
      </c>
      <c r="Y463" t="s">
        <v>1362</v>
      </c>
      <c r="Z463" t="s">
        <v>43</v>
      </c>
      <c r="AA463" t="str">
        <f>SUBSTITUTE(SUBSTITUTE(SUBSTITUTE(SUBSTITUTE(SUBSTITUTE(SUBSTITUTE(SUBSTITUTE(SUBSTITUTE(SUBSTITUTE(SUBSTITUTE(SUBSTITUTE(SUBSTITUTE(SUBSTITUTE(LOWER(Table13[[#This Row],[Bedrijven]]),".",""),"-","")," bvba",""),"belgië",""),"belgium","")," nv","")," bv",""),"group",""),"groep","")," ", ""),"é","e"),"è","e"),"à","a")</f>
        <v>abvvlimburg</v>
      </c>
      <c r="AC463" t="s">
        <v>3240</v>
      </c>
      <c r="AE463" t="s">
        <v>1362</v>
      </c>
      <c r="AF463" s="3">
        <v>44711</v>
      </c>
      <c r="AH463" s="3">
        <v>44711</v>
      </c>
      <c r="AI463" s="3">
        <v>44775</v>
      </c>
      <c r="AJ463">
        <v>0</v>
      </c>
      <c r="AQ463" t="str">
        <f>_xlfn.XLOOKUP(Table13[[#This Row],[Voornaam]]&amp;Table13[[#This Row],[Achternaam]]&amp;Table13[[#This Row],[Basisnaam]],Table15[ContactenLookup],Table15[E-mail],"",0,1)</f>
        <v/>
      </c>
      <c r="AR463" t="str">
        <f>_xlfn.XLOOKUP(Table13[[#This Row],[E-mailadres]],Table15[E-mail],Table15[E-mail],"",0)</f>
        <v/>
      </c>
      <c r="AS463" t="str">
        <f>_xlfn.XLOOKUP(Table13[[#This Row],[Telefoon]],Table15[Telefoonnummer],Table15[Naam],"",0)</f>
        <v/>
      </c>
      <c r="AT463" t="str">
        <f>IF(Table13[[#This Row],[Match on name + company]]&lt;&gt;"","Bizzy/Hanne",IF(Table13[[#This Row],[match on Email]]&lt;&gt;"","Bizzy/Hanne",""))</f>
        <v/>
      </c>
    </row>
    <row r="464" spans="1:46" x14ac:dyDescent="0.45">
      <c r="A464">
        <v>67934341</v>
      </c>
      <c r="B464" t="s">
        <v>3017</v>
      </c>
      <c r="C464" t="s">
        <v>3241</v>
      </c>
      <c r="I464" t="s">
        <v>1362</v>
      </c>
      <c r="K464" t="s">
        <v>18</v>
      </c>
      <c r="M464" t="s">
        <v>1428</v>
      </c>
      <c r="N464" t="s">
        <v>19</v>
      </c>
      <c r="O464" t="s">
        <v>3242</v>
      </c>
      <c r="Q464" t="s">
        <v>3243</v>
      </c>
      <c r="V464" t="s">
        <v>21</v>
      </c>
      <c r="X464" t="s">
        <v>1431</v>
      </c>
      <c r="Y464" t="s">
        <v>1362</v>
      </c>
      <c r="AA464" t="str">
        <f>SUBSTITUTE(SUBSTITUTE(SUBSTITUTE(SUBSTITUTE(SUBSTITUTE(SUBSTITUTE(SUBSTITUTE(SUBSTITUTE(SUBSTITUTE(SUBSTITUTE(SUBSTITUTE(SUBSTITUTE(SUBSTITUTE(LOWER(Table13[[#This Row],[Bedrijven]]),".",""),"-","")," bvba",""),"belgië",""),"belgium","")," nv","")," bv",""),"group",""),"groep","")," ", ""),"é","e"),"è","e"),"à","a")</f>
        <v/>
      </c>
      <c r="AF464" s="3">
        <v>45363</v>
      </c>
      <c r="AH464" s="3">
        <v>45363</v>
      </c>
      <c r="AI464" s="3">
        <v>45363</v>
      </c>
      <c r="AJ464">
        <v>0</v>
      </c>
      <c r="AQ464" t="str">
        <f>_xlfn.XLOOKUP(Table13[[#This Row],[Voornaam]]&amp;Table13[[#This Row],[Achternaam]]&amp;Table13[[#This Row],[Basisnaam]],Table15[ContactenLookup],Table15[E-mail],"",0,1)</f>
        <v/>
      </c>
      <c r="AR464" t="str">
        <f>_xlfn.XLOOKUP(Table13[[#This Row],[E-mailadres]],Table15[E-mail],Table15[E-mail],"",0)</f>
        <v/>
      </c>
      <c r="AS464" t="str">
        <f>_xlfn.XLOOKUP(Table13[[#This Row],[Telefoon]],Table15[Telefoonnummer],Table15[Naam],"",0)</f>
        <v/>
      </c>
      <c r="AT464" t="str">
        <f>IF(Table13[[#This Row],[Match on name + company]]&lt;&gt;"","Bizzy/Hanne",IF(Table13[[#This Row],[match on Email]]&lt;&gt;"","Bizzy/Hanne",""))</f>
        <v/>
      </c>
    </row>
    <row r="465" spans="1:46" x14ac:dyDescent="0.45">
      <c r="A465">
        <v>55438903</v>
      </c>
      <c r="B465" t="s">
        <v>3244</v>
      </c>
      <c r="C465" t="s">
        <v>3245</v>
      </c>
      <c r="I465" t="s">
        <v>1362</v>
      </c>
      <c r="K465" t="s">
        <v>18</v>
      </c>
      <c r="N465" t="s">
        <v>19</v>
      </c>
      <c r="O465" t="s">
        <v>3246</v>
      </c>
      <c r="V465" t="s">
        <v>21</v>
      </c>
      <c r="Y465" t="s">
        <v>1362</v>
      </c>
      <c r="Z465" t="s">
        <v>628</v>
      </c>
      <c r="AA465" t="str">
        <f>SUBSTITUTE(SUBSTITUTE(SUBSTITUTE(SUBSTITUTE(SUBSTITUTE(SUBSTITUTE(SUBSTITUTE(SUBSTITUTE(SUBSTITUTE(SUBSTITUTE(SUBSTITUTE(SUBSTITUTE(SUBSTITUTE(LOWER(Table13[[#This Row],[Bedrijven]]),".",""),"-","")," bvba",""),"belgië",""),"belgium","")," nv","")," bv",""),"group",""),"groep","")," ", ""),"é","e"),"è","e"),"à","a")</f>
        <v>hopitalerasme</v>
      </c>
      <c r="AC465" t="s">
        <v>3247</v>
      </c>
      <c r="AE465" t="s">
        <v>1362</v>
      </c>
      <c r="AF465" s="3">
        <v>44711</v>
      </c>
      <c r="AH465" s="3">
        <v>44711</v>
      </c>
      <c r="AI465" s="3">
        <v>44775</v>
      </c>
      <c r="AJ465">
        <v>0</v>
      </c>
      <c r="AQ465" t="str">
        <f>_xlfn.XLOOKUP(Table13[[#This Row],[Voornaam]]&amp;Table13[[#This Row],[Achternaam]]&amp;Table13[[#This Row],[Basisnaam]],Table15[ContactenLookup],Table15[E-mail],"",0,1)</f>
        <v/>
      </c>
      <c r="AR465" t="str">
        <f>_xlfn.XLOOKUP(Table13[[#This Row],[E-mailadres]],Table15[E-mail],Table15[E-mail],"",0)</f>
        <v/>
      </c>
      <c r="AS465" t="str">
        <f>_xlfn.XLOOKUP(Table13[[#This Row],[Telefoon]],Table15[Telefoonnummer],Table15[Naam],"",0)</f>
        <v/>
      </c>
      <c r="AT465" t="str">
        <f>IF(Table13[[#This Row],[Match on name + company]]&lt;&gt;"","Bizzy/Hanne",IF(Table13[[#This Row],[match on Email]]&lt;&gt;"","Bizzy/Hanne",""))</f>
        <v/>
      </c>
    </row>
    <row r="466" spans="1:46" ht="42.75" x14ac:dyDescent="0.45">
      <c r="A466">
        <v>60882649</v>
      </c>
      <c r="B466" t="s">
        <v>2250</v>
      </c>
      <c r="C466" t="s">
        <v>3248</v>
      </c>
      <c r="H466" s="4" t="s">
        <v>3249</v>
      </c>
      <c r="I466" t="s">
        <v>1362</v>
      </c>
      <c r="N466" t="s">
        <v>19</v>
      </c>
      <c r="O466" t="s">
        <v>1309</v>
      </c>
      <c r="Q466" t="s">
        <v>3250</v>
      </c>
      <c r="V466" t="s">
        <v>21</v>
      </c>
      <c r="Y466" t="s">
        <v>1362</v>
      </c>
      <c r="Z466" t="s">
        <v>1308</v>
      </c>
      <c r="AA466" t="str">
        <f>SUBSTITUTE(SUBSTITUTE(SUBSTITUTE(SUBSTITUTE(SUBSTITUTE(SUBSTITUTE(SUBSTITUTE(SUBSTITUTE(SUBSTITUTE(SUBSTITUTE(SUBSTITUTE(SUBSTITUTE(SUBSTITUTE(LOWER(Table13[[#This Row],[Bedrijven]]),".",""),"-","")," bvba",""),"belgië",""),"belgium","")," nv","")," bv",""),"group",""),"groep","")," ", ""),"é","e"),"è","e"),"à","a")</f>
        <v>wijkwerkenhaspengouw</v>
      </c>
      <c r="AC466" t="s">
        <v>3251</v>
      </c>
      <c r="AE466" t="s">
        <v>1362</v>
      </c>
      <c r="AF466" s="3">
        <v>44992</v>
      </c>
      <c r="AH466" s="3">
        <v>44992</v>
      </c>
      <c r="AI466" s="3">
        <v>44992</v>
      </c>
      <c r="AJ466">
        <v>0</v>
      </c>
      <c r="AQ466" t="str">
        <f>_xlfn.XLOOKUP(Table13[[#This Row],[Voornaam]]&amp;Table13[[#This Row],[Achternaam]]&amp;Table13[[#This Row],[Basisnaam]],Table15[ContactenLookup],Table15[E-mail],"",0,1)</f>
        <v/>
      </c>
      <c r="AR466" t="str">
        <f>_xlfn.XLOOKUP(Table13[[#This Row],[E-mailadres]],Table15[E-mail],Table15[E-mail],"",0)</f>
        <v/>
      </c>
      <c r="AS466" t="str">
        <f>_xlfn.XLOOKUP(Table13[[#This Row],[Telefoon]],Table15[Telefoonnummer],Table15[Naam],"",0)</f>
        <v/>
      </c>
      <c r="AT466" t="str">
        <f>IF(Table13[[#This Row],[Match on name + company]]&lt;&gt;"","Bizzy/Hanne",IF(Table13[[#This Row],[match on Email]]&lt;&gt;"","Bizzy/Hanne",""))</f>
        <v/>
      </c>
    </row>
    <row r="467" spans="1:46" x14ac:dyDescent="0.45">
      <c r="A467">
        <v>66490082</v>
      </c>
      <c r="B467" t="s">
        <v>3252</v>
      </c>
      <c r="C467" t="s">
        <v>3253</v>
      </c>
      <c r="I467" t="s">
        <v>1362</v>
      </c>
      <c r="K467" t="s">
        <v>18</v>
      </c>
      <c r="N467" t="s">
        <v>19</v>
      </c>
      <c r="O467" t="s">
        <v>1581</v>
      </c>
      <c r="Q467" t="s">
        <v>3254</v>
      </c>
      <c r="V467" t="s">
        <v>21</v>
      </c>
      <c r="X467" t="s">
        <v>1431</v>
      </c>
      <c r="Y467" t="s">
        <v>1362</v>
      </c>
      <c r="Z467" t="s">
        <v>1139</v>
      </c>
      <c r="AA467" t="str">
        <f>SUBSTITUTE(SUBSTITUTE(SUBSTITUTE(SUBSTITUTE(SUBSTITUTE(SUBSTITUTE(SUBSTITUTE(SUBSTITUTE(SUBSTITUTE(SUBSTITUTE(SUBSTITUTE(SUBSTITUTE(SUBSTITUTE(LOWER(Table13[[#This Row],[Bedrijven]]),".",""),"-","")," bvba",""),"belgië",""),"belgium","")," nv","")," bv",""),"group",""),"groep","")," ", ""),"é","e"),"è","e"),"à","a")</f>
        <v>stadaalst</v>
      </c>
      <c r="AB467" t="s">
        <v>1390</v>
      </c>
      <c r="AC467" t="s">
        <v>1411</v>
      </c>
      <c r="AE467" t="s">
        <v>1362</v>
      </c>
      <c r="AF467" s="3">
        <v>45278</v>
      </c>
      <c r="AH467" s="3">
        <v>45278</v>
      </c>
      <c r="AI467" s="3">
        <v>45278</v>
      </c>
      <c r="AJ467">
        <v>0</v>
      </c>
      <c r="AQ467" t="str">
        <f>_xlfn.XLOOKUP(Table13[[#This Row],[Voornaam]]&amp;Table13[[#This Row],[Achternaam]]&amp;Table13[[#This Row],[Basisnaam]],Table15[ContactenLookup],Table15[E-mail],"",0,1)</f>
        <v/>
      </c>
      <c r="AR467" t="str">
        <f>_xlfn.XLOOKUP(Table13[[#This Row],[E-mailadres]],Table15[E-mail],Table15[E-mail],"",0)</f>
        <v/>
      </c>
      <c r="AS467" t="str">
        <f>_xlfn.XLOOKUP(Table13[[#This Row],[Telefoon]],Table15[Telefoonnummer],Table15[Naam],"",0)</f>
        <v/>
      </c>
      <c r="AT467" t="str">
        <f>IF(Table13[[#This Row],[Match on name + company]]&lt;&gt;"","Bizzy/Hanne",IF(Table13[[#This Row],[match on Email]]&lt;&gt;"","Bizzy/Hanne",""))</f>
        <v/>
      </c>
    </row>
    <row r="468" spans="1:46" x14ac:dyDescent="0.45">
      <c r="A468">
        <v>56501632</v>
      </c>
      <c r="B468" t="s">
        <v>1376</v>
      </c>
      <c r="C468" t="s">
        <v>3255</v>
      </c>
      <c r="I468" t="s">
        <v>21</v>
      </c>
      <c r="K468" t="s">
        <v>18</v>
      </c>
      <c r="N468" t="s">
        <v>19</v>
      </c>
      <c r="O468" t="s">
        <v>3256</v>
      </c>
      <c r="P468" t="s">
        <v>3257</v>
      </c>
      <c r="V468" t="s">
        <v>21</v>
      </c>
      <c r="W468" t="s">
        <v>38</v>
      </c>
      <c r="X468" t="s">
        <v>1431</v>
      </c>
      <c r="Y468" t="s">
        <v>1362</v>
      </c>
      <c r="Z468" t="s">
        <v>413</v>
      </c>
      <c r="AA468" t="str">
        <f>SUBSTITUTE(SUBSTITUTE(SUBSTITUTE(SUBSTITUTE(SUBSTITUTE(SUBSTITUTE(SUBSTITUTE(SUBSTITUTE(SUBSTITUTE(SUBSTITUTE(SUBSTITUTE(SUBSTITUTE(SUBSTITUTE(LOWER(Table13[[#This Row],[Bedrijven]]),".",""),"-","")," bvba",""),"belgië",""),"belgium","")," nv","")," bv",""),"group",""),"groep","")," ", ""),"é","e"),"è","e"),"à","a")</f>
        <v>dewater</v>
      </c>
      <c r="AC468" t="s">
        <v>2079</v>
      </c>
      <c r="AE468" t="s">
        <v>1362</v>
      </c>
      <c r="AF468" s="3">
        <v>45105</v>
      </c>
      <c r="AH468" s="3">
        <v>44775</v>
      </c>
      <c r="AI468" s="3">
        <v>45105</v>
      </c>
      <c r="AJ468">
        <v>0</v>
      </c>
      <c r="AQ468" t="str">
        <f>_xlfn.XLOOKUP(Table13[[#This Row],[Voornaam]]&amp;Table13[[#This Row],[Achternaam]]&amp;Table13[[#This Row],[Basisnaam]],Table15[ContactenLookup],Table15[E-mail],"",0,1)</f>
        <v/>
      </c>
      <c r="AR468" t="str">
        <f>_xlfn.XLOOKUP(Table13[[#This Row],[E-mailadres]],Table15[E-mail],Table15[E-mail],"",0)</f>
        <v/>
      </c>
      <c r="AS468" t="str">
        <f>_xlfn.XLOOKUP(Table13[[#This Row],[Telefoon]],Table15[Telefoonnummer],Table15[Naam],"",0)</f>
        <v/>
      </c>
      <c r="AT468" t="str">
        <f>IF(Table13[[#This Row],[Match on name + company]]&lt;&gt;"","Bizzy/Hanne",IF(Table13[[#This Row],[match on Email]]&lt;&gt;"","Bizzy/Hanne",""))</f>
        <v/>
      </c>
    </row>
    <row r="469" spans="1:46" ht="42.75" x14ac:dyDescent="0.45">
      <c r="A469">
        <v>56501597</v>
      </c>
      <c r="B469" t="s">
        <v>1786</v>
      </c>
      <c r="C469" t="s">
        <v>3258</v>
      </c>
      <c r="H469" s="4" t="s">
        <v>2026</v>
      </c>
      <c r="I469" t="s">
        <v>1362</v>
      </c>
      <c r="K469" t="s">
        <v>18</v>
      </c>
      <c r="N469" t="s">
        <v>19</v>
      </c>
      <c r="O469" t="s">
        <v>3259</v>
      </c>
      <c r="P469" t="s">
        <v>3260</v>
      </c>
      <c r="V469" t="s">
        <v>21</v>
      </c>
      <c r="Y469" t="s">
        <v>1362</v>
      </c>
      <c r="Z469" t="s">
        <v>1177</v>
      </c>
      <c r="AA469" t="str">
        <f>SUBSTITUTE(SUBSTITUTE(SUBSTITUTE(SUBSTITUTE(SUBSTITUTE(SUBSTITUTE(SUBSTITUTE(SUBSTITUTE(SUBSTITUTE(SUBSTITUTE(SUBSTITUTE(SUBSTITUTE(SUBSTITUTE(LOWER(Table13[[#This Row],[Bedrijven]]),".",""),"-","")," bvba",""),"belgië",""),"belgium","")," nv","")," bv",""),"group",""),"groep","")," ", ""),"é","e"),"è","e"),"à","a")</f>
        <v>telenet</v>
      </c>
      <c r="AC469" t="s">
        <v>3261</v>
      </c>
      <c r="AE469" t="s">
        <v>1362</v>
      </c>
      <c r="AF469" s="3">
        <v>44775</v>
      </c>
      <c r="AH469" s="3">
        <v>44775</v>
      </c>
      <c r="AI469" s="3">
        <v>44775</v>
      </c>
      <c r="AJ469">
        <v>0</v>
      </c>
      <c r="AQ469" t="str">
        <f>_xlfn.XLOOKUP(Table13[[#This Row],[Voornaam]]&amp;Table13[[#This Row],[Achternaam]]&amp;Table13[[#This Row],[Basisnaam]],Table15[ContactenLookup],Table15[E-mail],"",0,1)</f>
        <v/>
      </c>
      <c r="AR469" t="str">
        <f>_xlfn.XLOOKUP(Table13[[#This Row],[E-mailadres]],Table15[E-mail],Table15[E-mail],"",0)</f>
        <v/>
      </c>
      <c r="AS469" t="str">
        <f>_xlfn.XLOOKUP(Table13[[#This Row],[Telefoon]],Table15[Telefoonnummer],Table15[Naam],"",0)</f>
        <v/>
      </c>
      <c r="AT469" t="str">
        <f>IF(Table13[[#This Row],[Match on name + company]]&lt;&gt;"","Bizzy/Hanne",IF(Table13[[#This Row],[match on Email]]&lt;&gt;"","Bizzy/Hanne",""))</f>
        <v/>
      </c>
    </row>
    <row r="470" spans="1:46" x14ac:dyDescent="0.45">
      <c r="A470">
        <v>63783353</v>
      </c>
      <c r="B470" t="s">
        <v>3262</v>
      </c>
      <c r="C470" t="s">
        <v>3263</v>
      </c>
      <c r="I470" t="s">
        <v>1362</v>
      </c>
      <c r="K470" t="s">
        <v>19</v>
      </c>
      <c r="M470" t="s">
        <v>1463</v>
      </c>
      <c r="N470" t="s">
        <v>19</v>
      </c>
      <c r="O470" t="s">
        <v>1094</v>
      </c>
      <c r="P470" t="s">
        <v>1096</v>
      </c>
      <c r="V470" t="s">
        <v>21</v>
      </c>
      <c r="X470" t="s">
        <v>1431</v>
      </c>
      <c r="Y470" t="s">
        <v>1362</v>
      </c>
      <c r="Z470" t="s">
        <v>1093</v>
      </c>
      <c r="AA470" t="str">
        <f>SUBSTITUTE(SUBSTITUTE(SUBSTITUTE(SUBSTITUTE(SUBSTITUTE(SUBSTITUTE(SUBSTITUTE(SUBSTITUTE(SUBSTITUTE(SUBSTITUTE(SUBSTITUTE(SUBSTITUTE(SUBSTITUTE(LOWER(Table13[[#This Row],[Bedrijven]]),".",""),"-","")," bvba",""),"belgië",""),"belgium","")," nv","")," bv",""),"group",""),"groep","")," ", ""),"é","e"),"è","e"),"à","a")</f>
        <v>saintgobain</v>
      </c>
      <c r="AB470" t="s">
        <v>1390</v>
      </c>
      <c r="AC470" t="s">
        <v>1380</v>
      </c>
      <c r="AE470" t="s">
        <v>21</v>
      </c>
      <c r="AF470" s="3">
        <v>45139</v>
      </c>
      <c r="AH470" s="3">
        <v>45139</v>
      </c>
      <c r="AI470" s="3">
        <v>45139</v>
      </c>
      <c r="AJ470">
        <v>0</v>
      </c>
      <c r="AQ470" t="str">
        <f>_xlfn.XLOOKUP(Table13[[#This Row],[Voornaam]]&amp;Table13[[#This Row],[Achternaam]]&amp;Table13[[#This Row],[Basisnaam]],Table15[ContactenLookup],Table15[E-mail],"",0,1)</f>
        <v/>
      </c>
      <c r="AR470" t="str">
        <f>_xlfn.XLOOKUP(Table13[[#This Row],[E-mailadres]],Table15[E-mail],Table15[E-mail],"",0)</f>
        <v/>
      </c>
      <c r="AS470" t="str">
        <f>_xlfn.XLOOKUP(Table13[[#This Row],[Telefoon]],Table15[Telefoonnummer],Table15[Naam],"",0)</f>
        <v/>
      </c>
      <c r="AT470" t="str">
        <f>IF(Table13[[#This Row],[Match on name + company]]&lt;&gt;"","Bizzy/Hanne",IF(Table13[[#This Row],[match on Email]]&lt;&gt;"","Bizzy/Hanne",""))</f>
        <v/>
      </c>
    </row>
    <row r="471" spans="1:46" ht="42.75" x14ac:dyDescent="0.45">
      <c r="A471">
        <v>65078201</v>
      </c>
      <c r="B471" t="s">
        <v>1476</v>
      </c>
      <c r="C471" t="s">
        <v>3264</v>
      </c>
      <c r="H471" s="4" t="s">
        <v>1706</v>
      </c>
      <c r="I471" t="s">
        <v>1362</v>
      </c>
      <c r="K471" t="s">
        <v>18</v>
      </c>
      <c r="N471" t="s">
        <v>19</v>
      </c>
      <c r="V471" t="s">
        <v>21</v>
      </c>
      <c r="Y471" t="s">
        <v>1362</v>
      </c>
      <c r="Z471" t="s">
        <v>1108</v>
      </c>
      <c r="AA471" t="str">
        <f>SUBSTITUTE(SUBSTITUTE(SUBSTITUTE(SUBSTITUTE(SUBSTITUTE(SUBSTITUTE(SUBSTITUTE(SUBSTITUTE(SUBSTITUTE(SUBSTITUTE(SUBSTITUTE(SUBSTITUTE(SUBSTITUTE(LOWER(Table13[[#This Row],[Bedrijven]]),".",""),"-","")," bvba",""),"belgië",""),"belgium","")," nv","")," bv",""),"group",""),"groep","")," ", ""),"é","e"),"è","e"),"à","a")</f>
        <v>securitas</v>
      </c>
      <c r="AC471" t="s">
        <v>1380</v>
      </c>
      <c r="AE471" t="s">
        <v>1362</v>
      </c>
      <c r="AF471" s="3">
        <v>45197</v>
      </c>
      <c r="AH471" s="3">
        <v>45197</v>
      </c>
      <c r="AI471" s="3">
        <v>45197</v>
      </c>
      <c r="AJ471">
        <v>0</v>
      </c>
      <c r="AQ471" t="str">
        <f>_xlfn.XLOOKUP(Table13[[#This Row],[Voornaam]]&amp;Table13[[#This Row],[Achternaam]]&amp;Table13[[#This Row],[Basisnaam]],Table15[ContactenLookup],Table15[E-mail],"",0,1)</f>
        <v/>
      </c>
      <c r="AS471" t="str">
        <f>_xlfn.XLOOKUP(Table13[[#This Row],[Telefoon]],Table15[Telefoonnummer],Table15[Naam],"",0)</f>
        <v/>
      </c>
      <c r="AT471" t="str">
        <f>IF(Table13[[#This Row],[Match on name + company]]&lt;&gt;"","Bizzy/Hanne",IF(Table13[[#This Row],[match on Email]]&lt;&gt;"","Bizzy/Hanne",""))</f>
        <v/>
      </c>
    </row>
    <row r="472" spans="1:46" ht="42.75" x14ac:dyDescent="0.45">
      <c r="A472">
        <v>67892922</v>
      </c>
      <c r="B472" t="s">
        <v>3265</v>
      </c>
      <c r="C472" t="s">
        <v>3266</v>
      </c>
      <c r="H472" s="4" t="s">
        <v>2499</v>
      </c>
      <c r="I472" t="s">
        <v>1362</v>
      </c>
      <c r="K472" t="s">
        <v>18</v>
      </c>
      <c r="M472" t="s">
        <v>1463</v>
      </c>
      <c r="N472" t="s">
        <v>19</v>
      </c>
      <c r="O472" t="s">
        <v>3267</v>
      </c>
      <c r="Q472" t="s">
        <v>3268</v>
      </c>
      <c r="V472" t="s">
        <v>21</v>
      </c>
      <c r="X472" t="s">
        <v>1431</v>
      </c>
      <c r="Y472" t="s">
        <v>1362</v>
      </c>
      <c r="Z472" t="s">
        <v>723</v>
      </c>
      <c r="AA472" t="str">
        <f>SUBSTITUTE(SUBSTITUTE(SUBSTITUTE(SUBSTITUTE(SUBSTITUTE(SUBSTITUTE(SUBSTITUTE(SUBSTITUTE(SUBSTITUTE(SUBSTITUTE(SUBSTITUTE(SUBSTITUTE(SUBSTITUTE(LOWER(Table13[[#This Row],[Bedrijven]]),".",""),"-","")," bvba",""),"belgië",""),"belgium","")," nv","")," bv",""),"group",""),"groep","")," ", ""),"é","e"),"è","e"),"à","a")</f>
        <v>logitechnic</v>
      </c>
      <c r="AB472" t="s">
        <v>1390</v>
      </c>
      <c r="AC472" t="s">
        <v>1391</v>
      </c>
      <c r="AE472" t="s">
        <v>1362</v>
      </c>
      <c r="AF472" s="3">
        <v>45360</v>
      </c>
      <c r="AH472" s="3">
        <v>45360</v>
      </c>
      <c r="AI472" s="3">
        <v>45360</v>
      </c>
      <c r="AJ472">
        <v>0</v>
      </c>
      <c r="AQ472" t="str">
        <f>_xlfn.XLOOKUP(Table13[[#This Row],[Voornaam]]&amp;Table13[[#This Row],[Achternaam]]&amp;Table13[[#This Row],[Basisnaam]],Table15[ContactenLookup],Table15[E-mail],"",0,1)</f>
        <v/>
      </c>
      <c r="AR472" t="str">
        <f>_xlfn.XLOOKUP(Table13[[#This Row],[E-mailadres]],Table15[E-mail],Table15[E-mail],"",0)</f>
        <v/>
      </c>
      <c r="AS472" t="str">
        <f>_xlfn.XLOOKUP(Table13[[#This Row],[Telefoon]],Table15[Telefoonnummer],Table15[Naam],"",0)</f>
        <v/>
      </c>
      <c r="AT472" t="str">
        <f>IF(Table13[[#This Row],[Match on name + company]]&lt;&gt;"","Bizzy/Hanne",IF(Table13[[#This Row],[match on Email]]&lt;&gt;"","Bizzy/Hanne",""))</f>
        <v/>
      </c>
    </row>
    <row r="473" spans="1:46" x14ac:dyDescent="0.45">
      <c r="A473">
        <v>55438658</v>
      </c>
      <c r="B473" t="s">
        <v>3269</v>
      </c>
      <c r="C473" t="s">
        <v>3270</v>
      </c>
      <c r="I473" t="s">
        <v>1362</v>
      </c>
      <c r="K473" t="s">
        <v>18</v>
      </c>
      <c r="N473" t="s">
        <v>19</v>
      </c>
      <c r="O473" t="s">
        <v>3271</v>
      </c>
      <c r="V473" t="s">
        <v>21</v>
      </c>
      <c r="Y473" t="s">
        <v>1362</v>
      </c>
      <c r="AA473" t="str">
        <f>SUBSTITUTE(SUBSTITUTE(SUBSTITUTE(SUBSTITUTE(SUBSTITUTE(SUBSTITUTE(SUBSTITUTE(SUBSTITUTE(SUBSTITUTE(SUBSTITUTE(SUBSTITUTE(SUBSTITUTE(SUBSTITUTE(LOWER(Table13[[#This Row],[Bedrijven]]),".",""),"-","")," bvba",""),"belgië",""),"belgium","")," nv","")," bv",""),"group",""),"groep","")," ", ""),"é","e"),"è","e"),"à","a")</f>
        <v/>
      </c>
      <c r="AF473" s="3">
        <v>44965</v>
      </c>
      <c r="AH473" s="3">
        <v>44711</v>
      </c>
      <c r="AI473" s="3">
        <v>44711</v>
      </c>
      <c r="AJ473">
        <v>0</v>
      </c>
      <c r="AQ473" t="str">
        <f>_xlfn.XLOOKUP(Table13[[#This Row],[Voornaam]]&amp;Table13[[#This Row],[Achternaam]]&amp;Table13[[#This Row],[Basisnaam]],Table15[ContactenLookup],Table15[E-mail],"",0,1)</f>
        <v/>
      </c>
      <c r="AR473" t="str">
        <f>_xlfn.XLOOKUP(Table13[[#This Row],[E-mailadres]],Table15[E-mail],Table15[E-mail],"",0)</f>
        <v/>
      </c>
      <c r="AS473" t="str">
        <f>_xlfn.XLOOKUP(Table13[[#This Row],[Telefoon]],Table15[Telefoonnummer],Table15[Naam],"",0)</f>
        <v/>
      </c>
      <c r="AT473" t="str">
        <f>IF(Table13[[#This Row],[Match on name + company]]&lt;&gt;"","Bizzy/Hanne",IF(Table13[[#This Row],[match on Email]]&lt;&gt;"","Bizzy/Hanne",""))</f>
        <v/>
      </c>
    </row>
    <row r="474" spans="1:46" x14ac:dyDescent="0.45">
      <c r="A474">
        <v>56501615</v>
      </c>
      <c r="B474" t="s">
        <v>3272</v>
      </c>
      <c r="C474" t="s">
        <v>3273</v>
      </c>
      <c r="I474" t="s">
        <v>1362</v>
      </c>
      <c r="K474" t="s">
        <v>18</v>
      </c>
      <c r="N474" t="s">
        <v>19</v>
      </c>
      <c r="V474" t="s">
        <v>21</v>
      </c>
      <c r="Y474" t="s">
        <v>1362</v>
      </c>
      <c r="Z474" t="s">
        <v>1232</v>
      </c>
      <c r="AA474" t="str">
        <f>SUBSTITUTE(SUBSTITUTE(SUBSTITUTE(SUBSTITUTE(SUBSTITUTE(SUBSTITUTE(SUBSTITUTE(SUBSTITUTE(SUBSTITUTE(SUBSTITUTE(SUBSTITUTE(SUBSTITUTE(SUBSTITUTE(LOWER(Table13[[#This Row],[Bedrijven]]),".",""),"-","")," bvba",""),"belgië",""),"belgium","")," nv","")," bv",""),"group",""),"groep","")," ", ""),"é","e"),"è","e"),"à","a")</f>
        <v>uzgent</v>
      </c>
      <c r="AC474" t="s">
        <v>1480</v>
      </c>
      <c r="AE474" t="s">
        <v>1362</v>
      </c>
      <c r="AF474" s="3">
        <v>44775</v>
      </c>
      <c r="AH474" s="3">
        <v>44775</v>
      </c>
      <c r="AI474" s="3">
        <v>44775</v>
      </c>
      <c r="AJ474">
        <v>0</v>
      </c>
      <c r="AQ474" t="str">
        <f>_xlfn.XLOOKUP(Table13[[#This Row],[Voornaam]]&amp;Table13[[#This Row],[Achternaam]]&amp;Table13[[#This Row],[Basisnaam]],Table15[ContactenLookup],Table15[E-mail],"",0,1)</f>
        <v/>
      </c>
      <c r="AS474" t="str">
        <f>_xlfn.XLOOKUP(Table13[[#This Row],[Telefoon]],Table15[Telefoonnummer],Table15[Naam],"",0)</f>
        <v/>
      </c>
      <c r="AT474" t="str">
        <f>IF(Table13[[#This Row],[Match on name + company]]&lt;&gt;"","Bizzy/Hanne",IF(Table13[[#This Row],[match on Email]]&lt;&gt;"","Bizzy/Hanne",""))</f>
        <v/>
      </c>
    </row>
    <row r="475" spans="1:46" x14ac:dyDescent="0.45">
      <c r="A475">
        <v>62906787</v>
      </c>
      <c r="B475" t="s">
        <v>3274</v>
      </c>
      <c r="C475" t="s">
        <v>3275</v>
      </c>
      <c r="I475" t="s">
        <v>21</v>
      </c>
      <c r="K475" t="s">
        <v>18</v>
      </c>
      <c r="M475" t="s">
        <v>1463</v>
      </c>
      <c r="N475" t="s">
        <v>19</v>
      </c>
      <c r="O475" t="s">
        <v>704</v>
      </c>
      <c r="P475" t="s">
        <v>3276</v>
      </c>
      <c r="Q475" t="s">
        <v>3276</v>
      </c>
      <c r="V475" t="s">
        <v>21</v>
      </c>
      <c r="W475" t="s">
        <v>38</v>
      </c>
      <c r="X475" t="s">
        <v>1431</v>
      </c>
      <c r="Y475" t="s">
        <v>1362</v>
      </c>
      <c r="Z475" t="s">
        <v>703</v>
      </c>
      <c r="AA475" t="str">
        <f>SUBSTITUTE(SUBSTITUTE(SUBSTITUTE(SUBSTITUTE(SUBSTITUTE(SUBSTITUTE(SUBSTITUTE(SUBSTITUTE(SUBSTITUTE(SUBSTITUTE(SUBSTITUTE(SUBSTITUTE(SUBSTITUTE(LOWER(Table13[[#This Row],[Bedrijven]]),".",""),"-","")," bvba",""),"belgië",""),"belgium","")," nv","")," bv",""),"group",""),"groep","")," ", ""),"é","e"),"è","e"),"à","a")</f>
        <v>krasjeugdwerk</v>
      </c>
      <c r="AB475" t="s">
        <v>1390</v>
      </c>
      <c r="AC475" t="s">
        <v>2075</v>
      </c>
      <c r="AE475" t="s">
        <v>21</v>
      </c>
      <c r="AF475" s="3">
        <v>45096</v>
      </c>
      <c r="AH475" s="3">
        <v>45096</v>
      </c>
      <c r="AI475" s="3">
        <v>45096</v>
      </c>
      <c r="AJ475">
        <v>0</v>
      </c>
      <c r="AQ475" t="str">
        <f>_xlfn.XLOOKUP(Table13[[#This Row],[Voornaam]]&amp;Table13[[#This Row],[Achternaam]]&amp;Table13[[#This Row],[Basisnaam]],Table15[ContactenLookup],Table15[E-mail],"",0,1)</f>
        <v/>
      </c>
      <c r="AR475" t="str">
        <f>_xlfn.XLOOKUP(Table13[[#This Row],[E-mailadres]],Table15[E-mail],Table15[E-mail],"",0)</f>
        <v/>
      </c>
      <c r="AS475" t="str">
        <f>_xlfn.XLOOKUP(Table13[[#This Row],[Telefoon]],Table15[Telefoonnummer],Table15[Naam],"",0)</f>
        <v/>
      </c>
      <c r="AT475" t="str">
        <f>IF(Table13[[#This Row],[Match on name + company]]&lt;&gt;"","Bizzy/Hanne",IF(Table13[[#This Row],[match on Email]]&lt;&gt;"","Bizzy/Hanne",""))</f>
        <v/>
      </c>
    </row>
    <row r="476" spans="1:46" x14ac:dyDescent="0.45">
      <c r="A476">
        <v>56501520</v>
      </c>
      <c r="B476" t="s">
        <v>1551</v>
      </c>
      <c r="C476" t="s">
        <v>3277</v>
      </c>
      <c r="I476" t="s">
        <v>1362</v>
      </c>
      <c r="K476" t="s">
        <v>18</v>
      </c>
      <c r="N476" t="s">
        <v>19</v>
      </c>
      <c r="O476" t="s">
        <v>3278</v>
      </c>
      <c r="P476" t="s">
        <v>3279</v>
      </c>
      <c r="Q476" t="s">
        <v>3279</v>
      </c>
      <c r="V476" t="s">
        <v>21</v>
      </c>
      <c r="X476" t="s">
        <v>1431</v>
      </c>
      <c r="Y476" t="s">
        <v>1362</v>
      </c>
      <c r="Z476" t="s">
        <v>730</v>
      </c>
      <c r="AA476" t="str">
        <f>SUBSTITUTE(SUBSTITUTE(SUBSTITUTE(SUBSTITUTE(SUBSTITUTE(SUBSTITUTE(SUBSTITUTE(SUBSTITUTE(SUBSTITUTE(SUBSTITUTE(SUBSTITUTE(SUBSTITUTE(SUBSTITUTE(LOWER(Table13[[#This Row],[Bedrijven]]),".",""),"-","")," bvba",""),"belgië",""),"belgium","")," nv","")," bv",""),"group",""),"groep","")," ", ""),"é","e"),"è","e"),"à","a")</f>
        <v>materialise</v>
      </c>
      <c r="AC476" t="s">
        <v>2135</v>
      </c>
      <c r="AE476" t="s">
        <v>1362</v>
      </c>
      <c r="AF476" s="3">
        <v>45113</v>
      </c>
      <c r="AH476" s="3">
        <v>44775</v>
      </c>
      <c r="AI476" s="3">
        <v>45113</v>
      </c>
      <c r="AJ476">
        <v>0</v>
      </c>
      <c r="AQ476" t="str">
        <f>_xlfn.XLOOKUP(Table13[[#This Row],[Voornaam]]&amp;Table13[[#This Row],[Achternaam]]&amp;Table13[[#This Row],[Basisnaam]],Table15[ContactenLookup],Table15[E-mail],"",0,1)</f>
        <v/>
      </c>
      <c r="AR476" t="str">
        <f>_xlfn.XLOOKUP(Table13[[#This Row],[E-mailadres]],Table15[E-mail],Table15[E-mail],"",0)</f>
        <v/>
      </c>
      <c r="AS476" t="str">
        <f>_xlfn.XLOOKUP(Table13[[#This Row],[Telefoon]],Table15[Telefoonnummer],Table15[Naam],"",0)</f>
        <v/>
      </c>
      <c r="AT476" t="str">
        <f>IF(Table13[[#This Row],[Match on name + company]]&lt;&gt;"","Bizzy/Hanne",IF(Table13[[#This Row],[match on Email]]&lt;&gt;"","Bizzy/Hanne",""))</f>
        <v/>
      </c>
    </row>
    <row r="477" spans="1:46" ht="42.75" x14ac:dyDescent="0.45">
      <c r="A477">
        <v>59272884</v>
      </c>
      <c r="B477" t="s">
        <v>2400</v>
      </c>
      <c r="C477" t="s">
        <v>3280</v>
      </c>
      <c r="H477" s="4" t="s">
        <v>1427</v>
      </c>
      <c r="I477" t="s">
        <v>1362</v>
      </c>
      <c r="K477" t="s">
        <v>18</v>
      </c>
      <c r="M477" t="s">
        <v>1463</v>
      </c>
      <c r="N477" t="s">
        <v>19</v>
      </c>
      <c r="O477" t="s">
        <v>3281</v>
      </c>
      <c r="Q477" t="s">
        <v>3282</v>
      </c>
      <c r="V477" t="s">
        <v>21</v>
      </c>
      <c r="X477" t="s">
        <v>1431</v>
      </c>
      <c r="Y477" t="s">
        <v>1362</v>
      </c>
      <c r="Z477" t="s">
        <v>1105</v>
      </c>
      <c r="AA477" t="str">
        <f>SUBSTITUTE(SUBSTITUTE(SUBSTITUTE(SUBSTITUTE(SUBSTITUTE(SUBSTITUTE(SUBSTITUTE(SUBSTITUTE(SUBSTITUTE(SUBSTITUTE(SUBSTITUTE(SUBSTITUTE(SUBSTITUTE(LOWER(Table13[[#This Row],[Bedrijven]]),".",""),"-","")," bvba",""),"belgië",""),"belgium","")," nv","")," bv",""),"group",""),"groep","")," ", ""),"é","e"),"è","e"),"à","a")</f>
        <v>sdworx</v>
      </c>
      <c r="AB477" t="s">
        <v>1390</v>
      </c>
      <c r="AC477" t="s">
        <v>3283</v>
      </c>
      <c r="AE477" t="s">
        <v>21</v>
      </c>
      <c r="AF477" s="3">
        <v>44909</v>
      </c>
      <c r="AH477" s="3">
        <v>44909</v>
      </c>
      <c r="AI477" s="3">
        <v>44909</v>
      </c>
      <c r="AJ477">
        <v>0</v>
      </c>
      <c r="AQ477" t="str">
        <f>_xlfn.XLOOKUP(Table13[[#This Row],[Voornaam]]&amp;Table13[[#This Row],[Achternaam]]&amp;Table13[[#This Row],[Basisnaam]],Table15[ContactenLookup],Table15[E-mail],"",0,1)</f>
        <v/>
      </c>
      <c r="AR477" t="str">
        <f>_xlfn.XLOOKUP(Table13[[#This Row],[E-mailadres]],Table15[E-mail],Table15[E-mail],"",0)</f>
        <v/>
      </c>
      <c r="AS477" t="str">
        <f>_xlfn.XLOOKUP(Table13[[#This Row],[Telefoon]],Table15[Telefoonnummer],Table15[Naam],"",0)</f>
        <v/>
      </c>
      <c r="AT477" t="str">
        <f>IF(Table13[[#This Row],[Match on name + company]]&lt;&gt;"","Bizzy/Hanne",IF(Table13[[#This Row],[match on Email]]&lt;&gt;"","Bizzy/Hanne",""))</f>
        <v/>
      </c>
    </row>
    <row r="478" spans="1:46" x14ac:dyDescent="0.45">
      <c r="A478">
        <v>55438659</v>
      </c>
      <c r="B478" t="s">
        <v>3284</v>
      </c>
      <c r="C478" t="s">
        <v>3285</v>
      </c>
      <c r="I478" t="s">
        <v>1362</v>
      </c>
      <c r="K478" t="s">
        <v>18</v>
      </c>
      <c r="N478" t="s">
        <v>19</v>
      </c>
      <c r="O478" t="s">
        <v>3286</v>
      </c>
      <c r="V478" t="s">
        <v>21</v>
      </c>
      <c r="Y478" t="s">
        <v>1362</v>
      </c>
      <c r="Z478" t="s">
        <v>113</v>
      </c>
      <c r="AA478" t="str">
        <f>SUBSTITUTE(SUBSTITUTE(SUBSTITUTE(SUBSTITUTE(SUBSTITUTE(SUBSTITUTE(SUBSTITUTE(SUBSTITUTE(SUBSTITUTE(SUBSTITUTE(SUBSTITUTE(SUBSTITUTE(SUBSTITUTE(LOWER(Table13[[#This Row],[Bedrijven]]),".",""),"-","")," bvba",""),"belgië",""),"belgium","")," nv","")," bv",""),"group",""),"groep","")," ", ""),"é","e"),"è","e"),"à","a")</f>
        <v>argolaw</v>
      </c>
      <c r="AC478" t="s">
        <v>1529</v>
      </c>
      <c r="AE478" t="s">
        <v>1362</v>
      </c>
      <c r="AF478" s="3">
        <v>44711</v>
      </c>
      <c r="AH478" s="3">
        <v>44711</v>
      </c>
      <c r="AI478" s="3">
        <v>44711</v>
      </c>
      <c r="AJ478">
        <v>0</v>
      </c>
      <c r="AQ478" t="str">
        <f>_xlfn.XLOOKUP(Table13[[#This Row],[Voornaam]]&amp;Table13[[#This Row],[Achternaam]]&amp;Table13[[#This Row],[Basisnaam]],Table15[ContactenLookup],Table15[E-mail],"",0,1)</f>
        <v/>
      </c>
      <c r="AR478" t="str">
        <f>_xlfn.XLOOKUP(Table13[[#This Row],[E-mailadres]],Table15[E-mail],Table15[E-mail],"",0)</f>
        <v/>
      </c>
      <c r="AS478" t="str">
        <f>_xlfn.XLOOKUP(Table13[[#This Row],[Telefoon]],Table15[Telefoonnummer],Table15[Naam],"",0)</f>
        <v/>
      </c>
      <c r="AT478" t="str">
        <f>IF(Table13[[#This Row],[Match on name + company]]&lt;&gt;"","Bizzy/Hanne",IF(Table13[[#This Row],[match on Email]]&lt;&gt;"","Bizzy/Hanne",""))</f>
        <v/>
      </c>
    </row>
    <row r="479" spans="1:46" ht="42.75" x14ac:dyDescent="0.45">
      <c r="A479">
        <v>56501516</v>
      </c>
      <c r="B479" t="s">
        <v>2295</v>
      </c>
      <c r="C479" t="s">
        <v>3287</v>
      </c>
      <c r="H479" s="4" t="s">
        <v>3288</v>
      </c>
      <c r="I479" t="s">
        <v>1362</v>
      </c>
      <c r="K479" t="s">
        <v>18</v>
      </c>
      <c r="N479" t="s">
        <v>19</v>
      </c>
      <c r="O479" t="s">
        <v>3289</v>
      </c>
      <c r="P479" t="s">
        <v>3290</v>
      </c>
      <c r="V479" t="s">
        <v>21</v>
      </c>
      <c r="Y479" t="s">
        <v>1362</v>
      </c>
      <c r="Z479" t="s">
        <v>891</v>
      </c>
      <c r="AA479" t="str">
        <f>SUBSTITUTE(SUBSTITUTE(SUBSTITUTE(SUBSTITUTE(SUBSTITUTE(SUBSTITUTE(SUBSTITUTE(SUBSTITUTE(SUBSTITUTE(SUBSTITUTE(SUBSTITUTE(SUBSTITUTE(SUBSTITUTE(LOWER(Table13[[#This Row],[Bedrijven]]),".",""),"-","")," bvba",""),"belgië",""),"belgium","")," nv","")," bv",""),"group",""),"groep","")," ", ""),"é","e"),"è","e"),"à","a")</f>
        <v>nvlotusbakeries</v>
      </c>
      <c r="AC479" t="s">
        <v>2135</v>
      </c>
      <c r="AE479" t="s">
        <v>1362</v>
      </c>
      <c r="AF479" s="3">
        <v>44775</v>
      </c>
      <c r="AH479" s="3">
        <v>44775</v>
      </c>
      <c r="AI479" s="3">
        <v>44775</v>
      </c>
      <c r="AJ479">
        <v>0</v>
      </c>
      <c r="AQ479" t="str">
        <f>_xlfn.XLOOKUP(Table13[[#This Row],[Voornaam]]&amp;Table13[[#This Row],[Achternaam]]&amp;Table13[[#This Row],[Basisnaam]],Table15[ContactenLookup],Table15[E-mail],"",0,1)</f>
        <v/>
      </c>
      <c r="AR479" t="str">
        <f>_xlfn.XLOOKUP(Table13[[#This Row],[E-mailadres]],Table15[E-mail],Table15[E-mail],"",0)</f>
        <v/>
      </c>
      <c r="AS479" t="str">
        <f>_xlfn.XLOOKUP(Table13[[#This Row],[Telefoon]],Table15[Telefoonnummer],Table15[Naam],"",0)</f>
        <v/>
      </c>
      <c r="AT479" t="str">
        <f>IF(Table13[[#This Row],[Match on name + company]]&lt;&gt;"","Bizzy/Hanne",IF(Table13[[#This Row],[match on Email]]&lt;&gt;"","Bizzy/Hanne",""))</f>
        <v/>
      </c>
    </row>
    <row r="480" spans="1:46" x14ac:dyDescent="0.45">
      <c r="A480">
        <v>56501525</v>
      </c>
      <c r="B480" t="s">
        <v>1789</v>
      </c>
      <c r="C480" t="s">
        <v>3291</v>
      </c>
      <c r="I480" t="s">
        <v>1362</v>
      </c>
      <c r="K480" t="s">
        <v>18</v>
      </c>
      <c r="N480" t="s">
        <v>19</v>
      </c>
      <c r="O480" t="s">
        <v>3292</v>
      </c>
      <c r="P480" t="s">
        <v>3293</v>
      </c>
      <c r="V480" t="s">
        <v>21</v>
      </c>
      <c r="Y480" t="s">
        <v>1362</v>
      </c>
      <c r="Z480" t="s">
        <v>734</v>
      </c>
      <c r="AA480" t="str">
        <f>SUBSTITUTE(SUBSTITUTE(SUBSTITUTE(SUBSTITUTE(SUBSTITUTE(SUBSTITUTE(SUBSTITUTE(SUBSTITUTE(SUBSTITUTE(SUBSTITUTE(SUBSTITUTE(SUBSTITUTE(SUBSTITUTE(LOWER(Table13[[#This Row],[Bedrijven]]),".",""),"-","")," bvba",""),"belgië",""),"belgium","")," nv","")," bv",""),"group",""),"groep","")," ", ""),"é","e"),"è","e"),"à","a")</f>
        <v>mediagenix</v>
      </c>
      <c r="AC480" t="s">
        <v>1411</v>
      </c>
      <c r="AE480" t="s">
        <v>1362</v>
      </c>
      <c r="AF480" s="3">
        <v>44775</v>
      </c>
      <c r="AH480" s="3">
        <v>44775</v>
      </c>
      <c r="AI480" s="3">
        <v>44775</v>
      </c>
      <c r="AJ480">
        <v>0</v>
      </c>
      <c r="AQ480" t="str">
        <f>_xlfn.XLOOKUP(Table13[[#This Row],[Voornaam]]&amp;Table13[[#This Row],[Achternaam]]&amp;Table13[[#This Row],[Basisnaam]],Table15[ContactenLookup],Table15[E-mail],"",0,1)</f>
        <v/>
      </c>
      <c r="AR480" t="str">
        <f>_xlfn.XLOOKUP(Table13[[#This Row],[E-mailadres]],Table15[E-mail],Table15[E-mail],"",0)</f>
        <v/>
      </c>
      <c r="AS480" t="str">
        <f>_xlfn.XLOOKUP(Table13[[#This Row],[Telefoon]],Table15[Telefoonnummer],Table15[Naam],"",0)</f>
        <v/>
      </c>
      <c r="AT480" t="str">
        <f>IF(Table13[[#This Row],[Match on name + company]]&lt;&gt;"","Bizzy/Hanne",IF(Table13[[#This Row],[match on Email]]&lt;&gt;"","Bizzy/Hanne",""))</f>
        <v/>
      </c>
    </row>
    <row r="481" spans="1:46" x14ac:dyDescent="0.45">
      <c r="A481">
        <v>55438784</v>
      </c>
      <c r="B481" t="s">
        <v>3294</v>
      </c>
      <c r="C481" t="s">
        <v>3295</v>
      </c>
      <c r="I481" t="s">
        <v>1362</v>
      </c>
      <c r="K481" t="s">
        <v>18</v>
      </c>
      <c r="N481" t="s">
        <v>19</v>
      </c>
      <c r="O481" t="s">
        <v>3296</v>
      </c>
      <c r="P481" t="s">
        <v>3297</v>
      </c>
      <c r="V481" t="s">
        <v>21</v>
      </c>
      <c r="Y481" t="s">
        <v>1362</v>
      </c>
      <c r="Z481" t="s">
        <v>508</v>
      </c>
      <c r="AA481" t="str">
        <f>SUBSTITUTE(SUBSTITUTE(SUBSTITUTE(SUBSTITUTE(SUBSTITUTE(SUBSTITUTE(SUBSTITUTE(SUBSTITUTE(SUBSTITUTE(SUBSTITUTE(SUBSTITUTE(SUBSTITUTE(SUBSTITUTE(LOWER(Table13[[#This Row],[Bedrijven]]),".",""),"-","")," bvba",""),"belgië",""),"belgium","")," nv","")," bv",""),"group",""),"groep","")," ", ""),"é","e"),"è","e"),"à","a")</f>
        <v>fodfinanciën</v>
      </c>
      <c r="AC481" t="s">
        <v>1568</v>
      </c>
      <c r="AE481" t="s">
        <v>1362</v>
      </c>
      <c r="AF481" s="3">
        <v>44711</v>
      </c>
      <c r="AH481" s="3">
        <v>44711</v>
      </c>
      <c r="AI481" s="3">
        <v>44775</v>
      </c>
      <c r="AJ481">
        <v>0</v>
      </c>
      <c r="AQ481" t="str">
        <f>_xlfn.XLOOKUP(Table13[[#This Row],[Voornaam]]&amp;Table13[[#This Row],[Achternaam]]&amp;Table13[[#This Row],[Basisnaam]],Table15[ContactenLookup],Table15[E-mail],"",0,1)</f>
        <v/>
      </c>
      <c r="AR481" t="str">
        <f>_xlfn.XLOOKUP(Table13[[#This Row],[E-mailadres]],Table15[E-mail],Table15[E-mail],"",0)</f>
        <v/>
      </c>
      <c r="AS481" t="str">
        <f>_xlfn.XLOOKUP(Table13[[#This Row],[Telefoon]],Table15[Telefoonnummer],Table15[Naam],"",0)</f>
        <v/>
      </c>
      <c r="AT481" t="str">
        <f>IF(Table13[[#This Row],[Match on name + company]]&lt;&gt;"","Bizzy/Hanne",IF(Table13[[#This Row],[match on Email]]&lt;&gt;"","Bizzy/Hanne",""))</f>
        <v/>
      </c>
    </row>
    <row r="482" spans="1:46" x14ac:dyDescent="0.45">
      <c r="A482">
        <v>56501619</v>
      </c>
      <c r="B482" t="s">
        <v>1912</v>
      </c>
      <c r="C482" t="s">
        <v>3298</v>
      </c>
      <c r="I482" t="s">
        <v>1362</v>
      </c>
      <c r="K482" t="s">
        <v>18</v>
      </c>
      <c r="N482" t="s">
        <v>19</v>
      </c>
      <c r="O482" t="s">
        <v>3299</v>
      </c>
      <c r="P482" t="s">
        <v>3300</v>
      </c>
      <c r="V482" t="s">
        <v>21</v>
      </c>
      <c r="Y482" t="s">
        <v>1362</v>
      </c>
      <c r="Z482" t="s">
        <v>1240</v>
      </c>
      <c r="AA482" t="str">
        <f>SUBSTITUTE(SUBSTITUTE(SUBSTITUTE(SUBSTITUTE(SUBSTITUTE(SUBSTITUTE(SUBSTITUTE(SUBSTITUTE(SUBSTITUTE(SUBSTITUTE(SUBSTITUTE(SUBSTITUTE(SUBSTITUTE(LOWER(Table13[[#This Row],[Bedrijven]]),".",""),"-","")," bvba",""),"belgië",""),"belgium","")," nv","")," bv",""),"group",""),"groep","")," ", ""),"é","e"),"è","e"),"à","a")</f>
        <v>vanhavermaetconsultants</v>
      </c>
      <c r="AC482" t="s">
        <v>3301</v>
      </c>
      <c r="AE482" t="s">
        <v>1362</v>
      </c>
      <c r="AF482" s="3">
        <v>44775</v>
      </c>
      <c r="AH482" s="3">
        <v>44775</v>
      </c>
      <c r="AI482" s="3">
        <v>44775</v>
      </c>
      <c r="AJ482">
        <v>0</v>
      </c>
      <c r="AQ482" t="str">
        <f>_xlfn.XLOOKUP(Table13[[#This Row],[Voornaam]]&amp;Table13[[#This Row],[Achternaam]]&amp;Table13[[#This Row],[Basisnaam]],Table15[ContactenLookup],Table15[E-mail],"",0,1)</f>
        <v/>
      </c>
      <c r="AR482" t="str">
        <f>_xlfn.XLOOKUP(Table13[[#This Row],[E-mailadres]],Table15[E-mail],Table15[E-mail],"",0)</f>
        <v/>
      </c>
      <c r="AS482" t="str">
        <f>_xlfn.XLOOKUP(Table13[[#This Row],[Telefoon]],Table15[Telefoonnummer],Table15[Naam],"",0)</f>
        <v/>
      </c>
      <c r="AT482" t="str">
        <f>IF(Table13[[#This Row],[Match on name + company]]&lt;&gt;"","Bizzy/Hanne",IF(Table13[[#This Row],[match on Email]]&lt;&gt;"","Bizzy/Hanne",""))</f>
        <v/>
      </c>
    </row>
    <row r="483" spans="1:46" ht="42.75" x14ac:dyDescent="0.45">
      <c r="A483">
        <v>70342917</v>
      </c>
      <c r="B483" t="s">
        <v>1840</v>
      </c>
      <c r="C483" t="s">
        <v>3302</v>
      </c>
      <c r="D483" t="s">
        <v>699</v>
      </c>
      <c r="E483" t="s">
        <v>700</v>
      </c>
      <c r="F483" t="s">
        <v>87</v>
      </c>
      <c r="G483" t="s">
        <v>51</v>
      </c>
      <c r="H483" s="4" t="s">
        <v>3303</v>
      </c>
      <c r="I483" t="s">
        <v>21</v>
      </c>
      <c r="J483" t="s">
        <v>51</v>
      </c>
      <c r="K483" t="s">
        <v>18</v>
      </c>
      <c r="M483" t="s">
        <v>1463</v>
      </c>
      <c r="N483" t="s">
        <v>19</v>
      </c>
      <c r="O483" t="s">
        <v>701</v>
      </c>
      <c r="P483" t="s">
        <v>702</v>
      </c>
      <c r="V483" t="s">
        <v>21</v>
      </c>
      <c r="W483" t="s">
        <v>38</v>
      </c>
      <c r="X483" t="s">
        <v>1431</v>
      </c>
      <c r="Y483" t="s">
        <v>1362</v>
      </c>
      <c r="Z483" t="s">
        <v>698</v>
      </c>
      <c r="AA483" t="str">
        <f>SUBSTITUTE(SUBSTITUTE(SUBSTITUTE(SUBSTITUTE(SUBSTITUTE(SUBSTITUTE(SUBSTITUTE(SUBSTITUTE(SUBSTITUTE(SUBSTITUTE(SUBSTITUTE(SUBSTITUTE(SUBSTITUTE(LOWER(Table13[[#This Row],[Bedrijven]]),".",""),"-","")," bvba",""),"belgië",""),"belgium","")," nv","")," bv",""),"group",""),"groep","")," ", ""),"é","e"),"è","e"),"à","a")</f>
        <v>komoptegenkanker</v>
      </c>
      <c r="AB483" t="s">
        <v>1390</v>
      </c>
      <c r="AC483" t="s">
        <v>2105</v>
      </c>
      <c r="AE483" t="s">
        <v>21</v>
      </c>
      <c r="AF483" s="3">
        <v>45516</v>
      </c>
      <c r="AH483" s="3">
        <v>45516</v>
      </c>
      <c r="AI483" s="3">
        <v>45516</v>
      </c>
      <c r="AJ483">
        <v>0</v>
      </c>
      <c r="AQ483" t="str">
        <f>_xlfn.XLOOKUP(Table13[[#This Row],[Voornaam]]&amp;Table13[[#This Row],[Achternaam]]&amp;Table13[[#This Row],[Basisnaam]],Table15[ContactenLookup],Table15[E-mail],"",0,1)</f>
        <v/>
      </c>
      <c r="AR483" t="str">
        <f>_xlfn.XLOOKUP(Table13[[#This Row],[E-mailadres]],Table15[E-mail],Table15[E-mail],"",0)</f>
        <v/>
      </c>
      <c r="AS483" t="str">
        <f>_xlfn.XLOOKUP(Table13[[#This Row],[Telefoon]],Table15[Telefoonnummer],Table15[Naam],"",0)</f>
        <v/>
      </c>
      <c r="AT483" t="str">
        <f>IF(Table13[[#This Row],[Match on name + company]]&lt;&gt;"","Bizzy/Hanne",IF(Table13[[#This Row],[match on Email]]&lt;&gt;"","Bizzy/Hanne",""))</f>
        <v/>
      </c>
    </row>
    <row r="484" spans="1:46" x14ac:dyDescent="0.45">
      <c r="A484">
        <v>55438638</v>
      </c>
      <c r="B484" t="s">
        <v>3304</v>
      </c>
      <c r="C484" t="s">
        <v>3305</v>
      </c>
      <c r="I484" t="s">
        <v>1362</v>
      </c>
      <c r="K484" t="s">
        <v>18</v>
      </c>
      <c r="N484" t="s">
        <v>19</v>
      </c>
      <c r="O484" t="s">
        <v>3306</v>
      </c>
      <c r="P484" t="s">
        <v>3307</v>
      </c>
      <c r="V484" t="s">
        <v>21</v>
      </c>
      <c r="Y484" t="s">
        <v>1362</v>
      </c>
      <c r="Z484" t="s">
        <v>80</v>
      </c>
      <c r="AA484" t="str">
        <f>SUBSTITUTE(SUBSTITUTE(SUBSTITUTE(SUBSTITUTE(SUBSTITUTE(SUBSTITUTE(SUBSTITUTE(SUBSTITUTE(SUBSTITUTE(SUBSTITUTE(SUBSTITUTE(SUBSTITUTE(SUBSTITUTE(LOWER(Table13[[#This Row],[Bedrijven]]),".",""),"-","")," bvba",""),"belgië",""),"belgium","")," nv","")," bv",""),"group",""),"groep","")," ", ""),"é","e"),"è","e"),"à","a")</f>
        <v>agfa</v>
      </c>
      <c r="AC484" t="s">
        <v>2561</v>
      </c>
      <c r="AE484" t="s">
        <v>1362</v>
      </c>
      <c r="AF484" s="3">
        <v>44711</v>
      </c>
      <c r="AH484" s="3">
        <v>44711</v>
      </c>
      <c r="AI484" s="3">
        <v>44775</v>
      </c>
      <c r="AJ484">
        <v>0</v>
      </c>
      <c r="AQ484" t="str">
        <f>_xlfn.XLOOKUP(Table13[[#This Row],[Voornaam]]&amp;Table13[[#This Row],[Achternaam]]&amp;Table13[[#This Row],[Basisnaam]],Table15[ContactenLookup],Table15[E-mail],"",0,1)</f>
        <v/>
      </c>
      <c r="AR484" t="str">
        <f>_xlfn.XLOOKUP(Table13[[#This Row],[E-mailadres]],Table15[E-mail],Table15[E-mail],"",0)</f>
        <v/>
      </c>
      <c r="AS484" t="str">
        <f>_xlfn.XLOOKUP(Table13[[#This Row],[Telefoon]],Table15[Telefoonnummer],Table15[Naam],"",0)</f>
        <v/>
      </c>
      <c r="AT484" t="str">
        <f>IF(Table13[[#This Row],[Match on name + company]]&lt;&gt;"","Bizzy/Hanne",IF(Table13[[#This Row],[match on Email]]&lt;&gt;"","Bizzy/Hanne",""))</f>
        <v/>
      </c>
    </row>
    <row r="485" spans="1:46" x14ac:dyDescent="0.45">
      <c r="A485">
        <v>55438690</v>
      </c>
      <c r="B485" t="s">
        <v>2778</v>
      </c>
      <c r="C485" t="s">
        <v>3308</v>
      </c>
      <c r="I485" t="s">
        <v>1362</v>
      </c>
      <c r="K485" t="s">
        <v>18</v>
      </c>
      <c r="N485" t="s">
        <v>19</v>
      </c>
      <c r="O485" t="s">
        <v>3309</v>
      </c>
      <c r="P485" t="s">
        <v>3310</v>
      </c>
      <c r="V485" t="s">
        <v>21</v>
      </c>
      <c r="Y485" t="s">
        <v>1362</v>
      </c>
      <c r="Z485" t="s">
        <v>368</v>
      </c>
      <c r="AA485" t="str">
        <f>SUBSTITUTE(SUBSTITUTE(SUBSTITUTE(SUBSTITUTE(SUBSTITUTE(SUBSTITUTE(SUBSTITUTE(SUBSTITUTE(SUBSTITUTE(SUBSTITUTE(SUBSTITUTE(SUBSTITUTE(SUBSTITUTE(LOWER(Table13[[#This Row],[Bedrijven]]),".",""),"-","")," bvba",""),"belgië",""),"belgium","")," nv","")," bv",""),"group",""),"groep","")," ", ""),"é","e"),"è","e"),"à","a")</f>
        <v>colruyt</v>
      </c>
      <c r="AC485" t="s">
        <v>1416</v>
      </c>
      <c r="AE485" t="s">
        <v>1362</v>
      </c>
      <c r="AF485" s="3">
        <v>44711</v>
      </c>
      <c r="AH485" s="3">
        <v>44711</v>
      </c>
      <c r="AI485" s="3">
        <v>44711</v>
      </c>
      <c r="AJ485">
        <v>0</v>
      </c>
      <c r="AQ485" t="str">
        <f>_xlfn.XLOOKUP(Table13[[#This Row],[Voornaam]]&amp;Table13[[#This Row],[Achternaam]]&amp;Table13[[#This Row],[Basisnaam]],Table15[ContactenLookup],Table15[E-mail],"",0,1)</f>
        <v/>
      </c>
      <c r="AR485" t="str">
        <f>_xlfn.XLOOKUP(Table13[[#This Row],[E-mailadres]],Table15[E-mail],Table15[E-mail],"",0)</f>
        <v/>
      </c>
      <c r="AS485" t="str">
        <f>_xlfn.XLOOKUP(Table13[[#This Row],[Telefoon]],Table15[Telefoonnummer],Table15[Naam],"",0)</f>
        <v/>
      </c>
      <c r="AT485" t="str">
        <f>IF(Table13[[#This Row],[Match on name + company]]&lt;&gt;"","Bizzy/Hanne",IF(Table13[[#This Row],[match on Email]]&lt;&gt;"","Bizzy/Hanne",""))</f>
        <v/>
      </c>
    </row>
    <row r="486" spans="1:46" x14ac:dyDescent="0.45">
      <c r="A486">
        <v>55438777</v>
      </c>
      <c r="B486" t="s">
        <v>3311</v>
      </c>
      <c r="C486" t="s">
        <v>3312</v>
      </c>
      <c r="I486" t="s">
        <v>1362</v>
      </c>
      <c r="K486" t="s">
        <v>18</v>
      </c>
      <c r="N486" t="s">
        <v>19</v>
      </c>
      <c r="O486" t="s">
        <v>3313</v>
      </c>
      <c r="P486" t="s">
        <v>3314</v>
      </c>
      <c r="V486" t="s">
        <v>21</v>
      </c>
      <c r="Y486" t="s">
        <v>1362</v>
      </c>
      <c r="Z486" t="s">
        <v>506</v>
      </c>
      <c r="AA486" t="str">
        <f>SUBSTITUTE(SUBSTITUTE(SUBSTITUTE(SUBSTITUTE(SUBSTITUTE(SUBSTITUTE(SUBSTITUTE(SUBSTITUTE(SUBSTITUTE(SUBSTITUTE(SUBSTITUTE(SUBSTITUTE(SUBSTITUTE(LOWER(Table13[[#This Row],[Bedrijven]]),".",""),"-","")," bvba",""),"belgië",""),"belgium","")," nv","")," bv",""),"group",""),"groep","")," ", ""),"é","e"),"è","e"),"à","a")</f>
        <v>fjaoeyen</v>
      </c>
      <c r="AC486" t="s">
        <v>1453</v>
      </c>
      <c r="AE486" t="s">
        <v>1362</v>
      </c>
      <c r="AF486" s="3">
        <v>44711</v>
      </c>
      <c r="AH486" s="3">
        <v>44711</v>
      </c>
      <c r="AI486" s="3">
        <v>44775</v>
      </c>
      <c r="AJ486">
        <v>0</v>
      </c>
      <c r="AQ486" t="str">
        <f>_xlfn.XLOOKUP(Table13[[#This Row],[Voornaam]]&amp;Table13[[#This Row],[Achternaam]]&amp;Table13[[#This Row],[Basisnaam]],Table15[ContactenLookup],Table15[E-mail],"",0,1)</f>
        <v/>
      </c>
      <c r="AR486" t="str">
        <f>_xlfn.XLOOKUP(Table13[[#This Row],[E-mailadres]],Table15[E-mail],Table15[E-mail],"",0)</f>
        <v/>
      </c>
      <c r="AS486" t="str">
        <f>_xlfn.XLOOKUP(Table13[[#This Row],[Telefoon]],Table15[Telefoonnummer],Table15[Naam],"",0)</f>
        <v/>
      </c>
      <c r="AT486" t="str">
        <f>IF(Table13[[#This Row],[Match on name + company]]&lt;&gt;"","Bizzy/Hanne",IF(Table13[[#This Row],[match on Email]]&lt;&gt;"","Bizzy/Hanne",""))</f>
        <v/>
      </c>
    </row>
    <row r="487" spans="1:46" x14ac:dyDescent="0.45">
      <c r="A487">
        <v>55438778</v>
      </c>
      <c r="B487" t="s">
        <v>3315</v>
      </c>
      <c r="C487" t="s">
        <v>3312</v>
      </c>
      <c r="I487" t="s">
        <v>1362</v>
      </c>
      <c r="K487" t="s">
        <v>18</v>
      </c>
      <c r="N487" t="s">
        <v>19</v>
      </c>
      <c r="O487" t="s">
        <v>3316</v>
      </c>
      <c r="V487" t="s">
        <v>21</v>
      </c>
      <c r="Y487" t="s">
        <v>1362</v>
      </c>
      <c r="Z487" t="s">
        <v>506</v>
      </c>
      <c r="AA487" t="str">
        <f>SUBSTITUTE(SUBSTITUTE(SUBSTITUTE(SUBSTITUTE(SUBSTITUTE(SUBSTITUTE(SUBSTITUTE(SUBSTITUTE(SUBSTITUTE(SUBSTITUTE(SUBSTITUTE(SUBSTITUTE(SUBSTITUTE(LOWER(Table13[[#This Row],[Bedrijven]]),".",""),"-","")," bvba",""),"belgië",""),"belgium","")," nv","")," bv",""),"group",""),"groep","")," ", ""),"é","e"),"è","e"),"à","a")</f>
        <v>fjaoeyen</v>
      </c>
      <c r="AC487" t="s">
        <v>2038</v>
      </c>
      <c r="AE487" t="s">
        <v>1362</v>
      </c>
      <c r="AF487" s="3">
        <v>44711</v>
      </c>
      <c r="AH487" s="3">
        <v>44711</v>
      </c>
      <c r="AI487" s="3">
        <v>44711</v>
      </c>
      <c r="AJ487">
        <v>0</v>
      </c>
      <c r="AQ487" t="str">
        <f>_xlfn.XLOOKUP(Table13[[#This Row],[Voornaam]]&amp;Table13[[#This Row],[Achternaam]]&amp;Table13[[#This Row],[Basisnaam]],Table15[ContactenLookup],Table15[E-mail],"",0,1)</f>
        <v/>
      </c>
      <c r="AR487" t="str">
        <f>_xlfn.XLOOKUP(Table13[[#This Row],[E-mailadres]],Table15[E-mail],Table15[E-mail],"",0)</f>
        <v/>
      </c>
      <c r="AS487" t="str">
        <f>_xlfn.XLOOKUP(Table13[[#This Row],[Telefoon]],Table15[Telefoonnummer],Table15[Naam],"",0)</f>
        <v/>
      </c>
      <c r="AT487" t="str">
        <f>IF(Table13[[#This Row],[Match on name + company]]&lt;&gt;"","Bizzy/Hanne",IF(Table13[[#This Row],[match on Email]]&lt;&gt;"","Bizzy/Hanne",""))</f>
        <v/>
      </c>
    </row>
    <row r="488" spans="1:46" ht="42.75" x14ac:dyDescent="0.45">
      <c r="A488">
        <v>64860619</v>
      </c>
      <c r="B488" t="s">
        <v>3230</v>
      </c>
      <c r="C488" t="s">
        <v>3317</v>
      </c>
      <c r="D488" t="s">
        <v>759</v>
      </c>
      <c r="E488" t="s">
        <v>247</v>
      </c>
      <c r="F488" t="s">
        <v>272</v>
      </c>
      <c r="G488" t="s">
        <v>66</v>
      </c>
      <c r="H488" s="4" t="s">
        <v>3318</v>
      </c>
      <c r="I488" t="s">
        <v>21</v>
      </c>
      <c r="J488" t="s">
        <v>66</v>
      </c>
      <c r="K488" t="s">
        <v>18</v>
      </c>
      <c r="M488" t="s">
        <v>1463</v>
      </c>
      <c r="N488" t="s">
        <v>19</v>
      </c>
      <c r="O488" t="s">
        <v>760</v>
      </c>
      <c r="P488" t="s">
        <v>762</v>
      </c>
      <c r="S488" t="s">
        <v>761</v>
      </c>
      <c r="V488" t="s">
        <v>21</v>
      </c>
      <c r="X488" t="s">
        <v>1431</v>
      </c>
      <c r="Y488" t="s">
        <v>1362</v>
      </c>
      <c r="Z488" t="s">
        <v>758</v>
      </c>
      <c r="AA488" t="str">
        <f>SUBSTITUTE(SUBSTITUTE(SUBSTITUTE(SUBSTITUTE(SUBSTITUTE(SUBSTITUTE(SUBSTITUTE(SUBSTITUTE(SUBSTITUTE(SUBSTITUTE(SUBSTITUTE(SUBSTITUTE(SUBSTITUTE(LOWER(Table13[[#This Row],[Bedrijven]]),".",""),"-","")," bvba",""),"belgië",""),"belgium","")," nv","")," bv",""),"group",""),"groep","")," ", ""),"é","e"),"è","e"),"à","a")</f>
        <v>msc</v>
      </c>
      <c r="AB488" t="s">
        <v>1390</v>
      </c>
      <c r="AC488" t="s">
        <v>1480</v>
      </c>
      <c r="AE488" t="s">
        <v>21</v>
      </c>
      <c r="AF488" s="3">
        <v>45182</v>
      </c>
      <c r="AH488" s="3">
        <v>45182</v>
      </c>
      <c r="AI488" s="3">
        <v>45182</v>
      </c>
      <c r="AJ488">
        <v>0</v>
      </c>
      <c r="AQ488" t="str">
        <f>_xlfn.XLOOKUP(Table13[[#This Row],[Voornaam]]&amp;Table13[[#This Row],[Achternaam]]&amp;Table13[[#This Row],[Basisnaam]],Table15[ContactenLookup],Table15[E-mail],"",0,1)</f>
        <v/>
      </c>
      <c r="AR488" t="str">
        <f>_xlfn.XLOOKUP(Table13[[#This Row],[E-mailadres]],Table15[E-mail],Table15[E-mail],"",0)</f>
        <v/>
      </c>
      <c r="AS488" t="str">
        <f>_xlfn.XLOOKUP(Table13[[#This Row],[Telefoon]],Table15[Telefoonnummer],Table15[Naam],"",0)</f>
        <v/>
      </c>
      <c r="AT488" t="str">
        <f>IF(Table13[[#This Row],[Match on name + company]]&lt;&gt;"","Bizzy/Hanne",IF(Table13[[#This Row],[match on Email]]&lt;&gt;"","Bizzy/Hanne",""))</f>
        <v/>
      </c>
    </row>
    <row r="489" spans="1:46" x14ac:dyDescent="0.45">
      <c r="A489">
        <v>55438688</v>
      </c>
      <c r="B489" t="s">
        <v>2432</v>
      </c>
      <c r="C489" t="s">
        <v>3319</v>
      </c>
      <c r="I489" t="s">
        <v>1362</v>
      </c>
      <c r="K489" t="s">
        <v>18</v>
      </c>
      <c r="N489" t="s">
        <v>19</v>
      </c>
      <c r="O489" t="s">
        <v>3320</v>
      </c>
      <c r="P489" t="s">
        <v>3321</v>
      </c>
      <c r="V489" t="s">
        <v>1362</v>
      </c>
      <c r="Y489" t="s">
        <v>1362</v>
      </c>
      <c r="AA489" t="str">
        <f>SUBSTITUTE(SUBSTITUTE(SUBSTITUTE(SUBSTITUTE(SUBSTITUTE(SUBSTITUTE(SUBSTITUTE(SUBSTITUTE(SUBSTITUTE(SUBSTITUTE(SUBSTITUTE(SUBSTITUTE(SUBSTITUTE(LOWER(Table13[[#This Row],[Bedrijven]]),".",""),"-","")," bvba",""),"belgië",""),"belgium","")," nv","")," bv",""),"group",""),"groep","")," ", ""),"é","e"),"è","e"),"à","a")</f>
        <v/>
      </c>
      <c r="AF489" s="3">
        <v>45483</v>
      </c>
      <c r="AH489" s="3">
        <v>44711</v>
      </c>
      <c r="AI489" s="3">
        <v>45483</v>
      </c>
      <c r="AJ489">
        <v>0</v>
      </c>
      <c r="AQ489" t="str">
        <f>_xlfn.XLOOKUP(Table13[[#This Row],[Voornaam]]&amp;Table13[[#This Row],[Achternaam]]&amp;Table13[[#This Row],[Basisnaam]],Table15[ContactenLookup],Table15[E-mail],"",0,1)</f>
        <v/>
      </c>
      <c r="AR489" t="str">
        <f>_xlfn.XLOOKUP(Table13[[#This Row],[E-mailadres]],Table15[E-mail],Table15[E-mail],"",0)</f>
        <v/>
      </c>
      <c r="AS489" t="str">
        <f>_xlfn.XLOOKUP(Table13[[#This Row],[Telefoon]],Table15[Telefoonnummer],Table15[Naam],"",0)</f>
        <v/>
      </c>
      <c r="AT489" t="str">
        <f>IF(Table13[[#This Row],[Match on name + company]]&lt;&gt;"","Bizzy/Hanne",IF(Table13[[#This Row],[match on Email]]&lt;&gt;"","Bizzy/Hanne",""))</f>
        <v/>
      </c>
    </row>
    <row r="490" spans="1:46" x14ac:dyDescent="0.45">
      <c r="A490">
        <v>56501573</v>
      </c>
      <c r="B490" t="s">
        <v>1448</v>
      </c>
      <c r="C490" t="s">
        <v>3322</v>
      </c>
      <c r="I490" t="s">
        <v>1362</v>
      </c>
      <c r="K490" t="s">
        <v>18</v>
      </c>
      <c r="N490" t="s">
        <v>19</v>
      </c>
      <c r="O490" t="s">
        <v>3323</v>
      </c>
      <c r="P490" t="s">
        <v>3324</v>
      </c>
      <c r="V490" t="s">
        <v>21</v>
      </c>
      <c r="Y490" t="s">
        <v>1362</v>
      </c>
      <c r="Z490" t="s">
        <v>1097</v>
      </c>
      <c r="AA490" t="str">
        <f>SUBSTITUTE(SUBSTITUTE(SUBSTITUTE(SUBSTITUTE(SUBSTITUTE(SUBSTITUTE(SUBSTITUTE(SUBSTITUTE(SUBSTITUTE(SUBSTITUTE(SUBSTITUTE(SUBSTITUTE(SUBSTITUTE(LOWER(Table13[[#This Row],[Bedrijven]]),".",""),"-","")," bvba",""),"belgië",""),"belgium","")," nv","")," bv",""),"group",""),"groep","")," ", ""),"é","e"),"è","e"),"à","a")</f>
        <v>samsung</v>
      </c>
      <c r="AC490" t="s">
        <v>3325</v>
      </c>
      <c r="AE490" t="s">
        <v>1362</v>
      </c>
      <c r="AF490" s="3">
        <v>44775</v>
      </c>
      <c r="AH490" s="3">
        <v>44775</v>
      </c>
      <c r="AI490" s="3">
        <v>44775</v>
      </c>
      <c r="AJ490">
        <v>0</v>
      </c>
      <c r="AQ490" t="str">
        <f>_xlfn.XLOOKUP(Table13[[#This Row],[Voornaam]]&amp;Table13[[#This Row],[Achternaam]]&amp;Table13[[#This Row],[Basisnaam]],Table15[ContactenLookup],Table15[E-mail],"",0,1)</f>
        <v/>
      </c>
      <c r="AR490" t="str">
        <f>_xlfn.XLOOKUP(Table13[[#This Row],[E-mailadres]],Table15[E-mail],Table15[E-mail],"",0)</f>
        <v/>
      </c>
      <c r="AS490" t="str">
        <f>_xlfn.XLOOKUP(Table13[[#This Row],[Telefoon]],Table15[Telefoonnummer],Table15[Naam],"",0)</f>
        <v/>
      </c>
      <c r="AT490" t="str">
        <f>IF(Table13[[#This Row],[Match on name + company]]&lt;&gt;"","Bizzy/Hanne",IF(Table13[[#This Row],[match on Email]]&lt;&gt;"","Bizzy/Hanne",""))</f>
        <v/>
      </c>
    </row>
    <row r="491" spans="1:46" x14ac:dyDescent="0.45">
      <c r="A491">
        <v>55438660</v>
      </c>
      <c r="B491" t="s">
        <v>3326</v>
      </c>
      <c r="C491" t="s">
        <v>3327</v>
      </c>
      <c r="I491" t="s">
        <v>1362</v>
      </c>
      <c r="K491" t="s">
        <v>18</v>
      </c>
      <c r="N491" t="s">
        <v>19</v>
      </c>
      <c r="O491" t="s">
        <v>3328</v>
      </c>
      <c r="V491" t="s">
        <v>21</v>
      </c>
      <c r="Y491" t="s">
        <v>1362</v>
      </c>
      <c r="Z491" t="s">
        <v>113</v>
      </c>
      <c r="AA491" t="str">
        <f>SUBSTITUTE(SUBSTITUTE(SUBSTITUTE(SUBSTITUTE(SUBSTITUTE(SUBSTITUTE(SUBSTITUTE(SUBSTITUTE(SUBSTITUTE(SUBSTITUTE(SUBSTITUTE(SUBSTITUTE(SUBSTITUTE(LOWER(Table13[[#This Row],[Bedrijven]]),".",""),"-","")," bvba",""),"belgië",""),"belgium","")," nv","")," bv",""),"group",""),"groep","")," ", ""),"é","e"),"è","e"),"à","a")</f>
        <v>argolaw</v>
      </c>
      <c r="AC491" t="s">
        <v>1529</v>
      </c>
      <c r="AE491" t="s">
        <v>1362</v>
      </c>
      <c r="AF491" s="3">
        <v>44711</v>
      </c>
      <c r="AH491" s="3">
        <v>44711</v>
      </c>
      <c r="AI491" s="3">
        <v>44711</v>
      </c>
      <c r="AJ491">
        <v>0</v>
      </c>
      <c r="AQ491" t="str">
        <f>_xlfn.XLOOKUP(Table13[[#This Row],[Voornaam]]&amp;Table13[[#This Row],[Achternaam]]&amp;Table13[[#This Row],[Basisnaam]],Table15[ContactenLookup],Table15[E-mail],"",0,1)</f>
        <v/>
      </c>
      <c r="AR491" t="str">
        <f>_xlfn.XLOOKUP(Table13[[#This Row],[E-mailadres]],Table15[E-mail],Table15[E-mail],"",0)</f>
        <v/>
      </c>
      <c r="AS491" t="str">
        <f>_xlfn.XLOOKUP(Table13[[#This Row],[Telefoon]],Table15[Telefoonnummer],Table15[Naam],"",0)</f>
        <v/>
      </c>
      <c r="AT491" t="str">
        <f>IF(Table13[[#This Row],[Match on name + company]]&lt;&gt;"","Bizzy/Hanne",IF(Table13[[#This Row],[match on Email]]&lt;&gt;"","Bizzy/Hanne",""))</f>
        <v/>
      </c>
    </row>
    <row r="492" spans="1:46" x14ac:dyDescent="0.45">
      <c r="A492">
        <v>67899477</v>
      </c>
      <c r="B492" t="s">
        <v>3329</v>
      </c>
      <c r="C492" t="s">
        <v>3327</v>
      </c>
      <c r="I492" t="s">
        <v>1362</v>
      </c>
      <c r="K492" t="s">
        <v>18</v>
      </c>
      <c r="M492" t="s">
        <v>1428</v>
      </c>
      <c r="N492" t="s">
        <v>19</v>
      </c>
      <c r="V492" t="s">
        <v>21</v>
      </c>
      <c r="X492" t="s">
        <v>1431</v>
      </c>
      <c r="Y492" t="s">
        <v>1362</v>
      </c>
      <c r="Z492" t="s">
        <v>193</v>
      </c>
      <c r="AA492" t="str">
        <f>SUBSTITUTE(SUBSTITUTE(SUBSTITUTE(SUBSTITUTE(SUBSTITUTE(SUBSTITUTE(SUBSTITUTE(SUBSTITUTE(SUBSTITUTE(SUBSTITUTE(SUBSTITUTE(SUBSTITUTE(SUBSTITUTE(LOWER(Table13[[#This Row],[Bedrijven]]),".",""),"-","")," bvba",""),"belgië",""),"belgium","")," nv","")," bv",""),"group",""),"groep","")," ", ""),"é","e"),"è","e"),"à","a")</f>
        <v>brusselsairlines</v>
      </c>
      <c r="AB492" t="s">
        <v>1390</v>
      </c>
      <c r="AC492" t="s">
        <v>3330</v>
      </c>
      <c r="AE492" t="s">
        <v>1362</v>
      </c>
      <c r="AF492" s="3">
        <v>45361</v>
      </c>
      <c r="AH492" s="3">
        <v>45361</v>
      </c>
      <c r="AI492" s="3">
        <v>45361</v>
      </c>
      <c r="AJ492">
        <v>0</v>
      </c>
      <c r="AQ492" t="str">
        <f>_xlfn.XLOOKUP(Table13[[#This Row],[Voornaam]]&amp;Table13[[#This Row],[Achternaam]]&amp;Table13[[#This Row],[Basisnaam]],Table15[ContactenLookup],Table15[E-mail],"",0,1)</f>
        <v/>
      </c>
      <c r="AR492">
        <f>_xlfn.XLOOKUP(Table13[[#This Row],[E-mailadres]],Table15[E-mail],Table15[E-mail],"",0)</f>
        <v>0</v>
      </c>
      <c r="AS492" t="str">
        <f>_xlfn.XLOOKUP(Table13[[#This Row],[Telefoon]],Table15[Telefoonnummer],Table15[Naam],"",0)</f>
        <v/>
      </c>
      <c r="AT492" t="str">
        <f>IF(Table13[[#This Row],[Match on name + company]]&lt;&gt;"","Bizzy/Hanne",IF(Table13[[#This Row],[match on Email]]&lt;&gt;"","Bizzy/Hanne",""))</f>
        <v>Bizzy/Hanne</v>
      </c>
    </row>
    <row r="493" spans="1:46" x14ac:dyDescent="0.45">
      <c r="A493">
        <v>56501548</v>
      </c>
      <c r="B493" t="s">
        <v>2015</v>
      </c>
      <c r="C493" t="s">
        <v>3331</v>
      </c>
      <c r="I493" t="s">
        <v>1362</v>
      </c>
      <c r="K493" t="s">
        <v>18</v>
      </c>
      <c r="N493" t="s">
        <v>19</v>
      </c>
      <c r="O493" t="s">
        <v>3332</v>
      </c>
      <c r="P493" t="s">
        <v>3333</v>
      </c>
      <c r="V493" t="s">
        <v>21</v>
      </c>
      <c r="Y493" t="s">
        <v>1362</v>
      </c>
      <c r="Z493" t="s">
        <v>1043</v>
      </c>
      <c r="AA493" t="str">
        <f>SUBSTITUTE(SUBSTITUTE(SUBSTITUTE(SUBSTITUTE(SUBSTITUTE(SUBSTITUTE(SUBSTITUTE(SUBSTITUTE(SUBSTITUTE(SUBSTITUTE(SUBSTITUTE(SUBSTITUTE(SUBSTITUTE(LOWER(Table13[[#This Row],[Bedrijven]]),".",""),"-","")," bvba",""),"belgië",""),"belgium","")," nv","")," bv",""),"group",""),"groep","")," ", ""),"é","e"),"è","e"),"à","a")</f>
        <v>polletmedical</v>
      </c>
      <c r="AC493" t="s">
        <v>1453</v>
      </c>
      <c r="AE493" t="s">
        <v>1362</v>
      </c>
      <c r="AF493" s="3">
        <v>44775</v>
      </c>
      <c r="AH493" s="3">
        <v>44775</v>
      </c>
      <c r="AI493" s="3">
        <v>44775</v>
      </c>
      <c r="AJ493">
        <v>0</v>
      </c>
      <c r="AQ493" t="str">
        <f>_xlfn.XLOOKUP(Table13[[#This Row],[Voornaam]]&amp;Table13[[#This Row],[Achternaam]]&amp;Table13[[#This Row],[Basisnaam]],Table15[ContactenLookup],Table15[E-mail],"",0,1)</f>
        <v/>
      </c>
      <c r="AR493" t="str">
        <f>_xlfn.XLOOKUP(Table13[[#This Row],[E-mailadres]],Table15[E-mail],Table15[E-mail],"",0)</f>
        <v/>
      </c>
      <c r="AS493" t="str">
        <f>_xlfn.XLOOKUP(Table13[[#This Row],[Telefoon]],Table15[Telefoonnummer],Table15[Naam],"",0)</f>
        <v/>
      </c>
      <c r="AT493" t="str">
        <f>IF(Table13[[#This Row],[Match on name + company]]&lt;&gt;"","Bizzy/Hanne",IF(Table13[[#This Row],[match on Email]]&lt;&gt;"","Bizzy/Hanne",""))</f>
        <v/>
      </c>
    </row>
    <row r="494" spans="1:46" ht="42.75" x14ac:dyDescent="0.45">
      <c r="A494">
        <v>55438668</v>
      </c>
      <c r="B494" t="s">
        <v>3334</v>
      </c>
      <c r="C494" t="s">
        <v>3335</v>
      </c>
      <c r="H494" s="4" t="s">
        <v>2162</v>
      </c>
      <c r="I494" t="s">
        <v>1362</v>
      </c>
      <c r="K494" t="s">
        <v>18</v>
      </c>
      <c r="N494" t="s">
        <v>19</v>
      </c>
      <c r="O494" t="s">
        <v>3336</v>
      </c>
      <c r="P494" t="s">
        <v>3337</v>
      </c>
      <c r="V494" t="s">
        <v>21</v>
      </c>
      <c r="Y494" t="s">
        <v>1362</v>
      </c>
      <c r="Z494" t="s">
        <v>140</v>
      </c>
      <c r="AA494" t="str">
        <f>SUBSTITUTE(SUBSTITUTE(SUBSTITUTE(SUBSTITUTE(SUBSTITUTE(SUBSTITUTE(SUBSTITUTE(SUBSTITUTE(SUBSTITUTE(SUBSTITUTE(SUBSTITUTE(SUBSTITUTE(SUBSTITUTE(LOWER(Table13[[#This Row],[Bedrijven]]),".",""),"-","")," bvba",""),"belgië",""),"belgium","")," nv","")," bv",""),"group",""),"groep","")," ", ""),"é","e"),"è","e"),"à","a")</f>
        <v>bankvanbreda</v>
      </c>
      <c r="AC494" t="s">
        <v>1391</v>
      </c>
      <c r="AE494" t="s">
        <v>1362</v>
      </c>
      <c r="AF494" s="3">
        <v>44711</v>
      </c>
      <c r="AH494" s="3">
        <v>44711</v>
      </c>
      <c r="AI494" s="3">
        <v>44775</v>
      </c>
      <c r="AJ494">
        <v>0</v>
      </c>
      <c r="AQ494" t="str">
        <f>_xlfn.XLOOKUP(Table13[[#This Row],[Voornaam]]&amp;Table13[[#This Row],[Achternaam]]&amp;Table13[[#This Row],[Basisnaam]],Table15[ContactenLookup],Table15[E-mail],"",0,1)</f>
        <v/>
      </c>
      <c r="AR494" t="str">
        <f>_xlfn.XLOOKUP(Table13[[#This Row],[E-mailadres]],Table15[E-mail],Table15[E-mail],"",0)</f>
        <v/>
      </c>
      <c r="AS494" t="str">
        <f>_xlfn.XLOOKUP(Table13[[#This Row],[Telefoon]],Table15[Telefoonnummer],Table15[Naam],"",0)</f>
        <v/>
      </c>
      <c r="AT494" t="str">
        <f>IF(Table13[[#This Row],[Match on name + company]]&lt;&gt;"","Bizzy/Hanne",IF(Table13[[#This Row],[match on Email]]&lt;&gt;"","Bizzy/Hanne",""))</f>
        <v/>
      </c>
    </row>
    <row r="495" spans="1:46" ht="42.75" x14ac:dyDescent="0.45">
      <c r="A495">
        <v>63129843</v>
      </c>
      <c r="B495" t="s">
        <v>1789</v>
      </c>
      <c r="C495" t="s">
        <v>3335</v>
      </c>
      <c r="H495" s="4" t="s">
        <v>3338</v>
      </c>
      <c r="I495" t="s">
        <v>1362</v>
      </c>
      <c r="K495" t="s">
        <v>18</v>
      </c>
      <c r="M495" t="s">
        <v>1428</v>
      </c>
      <c r="N495" t="s">
        <v>19</v>
      </c>
      <c r="O495" t="s">
        <v>3339</v>
      </c>
      <c r="V495" t="s">
        <v>21</v>
      </c>
      <c r="W495" t="s">
        <v>38</v>
      </c>
      <c r="X495" t="s">
        <v>1431</v>
      </c>
      <c r="Y495" t="s">
        <v>1362</v>
      </c>
      <c r="Z495" t="s">
        <v>528</v>
      </c>
      <c r="AA495" t="str">
        <f>SUBSTITUTE(SUBSTITUTE(SUBSTITUTE(SUBSTITUTE(SUBSTITUTE(SUBSTITUTE(SUBSTITUTE(SUBSTITUTE(SUBSTITUTE(SUBSTITUTE(SUBSTITUTE(SUBSTITUTE(SUBSTITUTE(LOWER(Table13[[#This Row],[Bedrijven]]),".",""),"-","")," bvba",""),"belgië",""),"belgium","")," nv","")," bv",""),"group",""),"groep","")," ", ""),"é","e"),"è","e"),"à","a")</f>
        <v>gemeenteduffel</v>
      </c>
      <c r="AC495" t="s">
        <v>2244</v>
      </c>
      <c r="AE495" t="s">
        <v>21</v>
      </c>
      <c r="AF495" s="3">
        <v>45106</v>
      </c>
      <c r="AH495" s="3">
        <v>45106</v>
      </c>
      <c r="AI495" s="3">
        <v>45106</v>
      </c>
      <c r="AJ495">
        <v>0</v>
      </c>
      <c r="AQ495" t="str">
        <f>_xlfn.XLOOKUP(Table13[[#This Row],[Voornaam]]&amp;Table13[[#This Row],[Achternaam]]&amp;Table13[[#This Row],[Basisnaam]],Table15[ContactenLookup],Table15[E-mail],"",0,1)</f>
        <v/>
      </c>
      <c r="AR495" t="str">
        <f>_xlfn.XLOOKUP(Table13[[#This Row],[E-mailadres]],Table15[E-mail],Table15[E-mail],"",0)</f>
        <v/>
      </c>
      <c r="AS495" t="str">
        <f>_xlfn.XLOOKUP(Table13[[#This Row],[Telefoon]],Table15[Telefoonnummer],Table15[Naam],"",0)</f>
        <v/>
      </c>
      <c r="AT495" t="str">
        <f>IF(Table13[[#This Row],[Match on name + company]]&lt;&gt;"","Bizzy/Hanne",IF(Table13[[#This Row],[match on Email]]&lt;&gt;"","Bizzy/Hanne",""))</f>
        <v/>
      </c>
    </row>
    <row r="496" spans="1:46" x14ac:dyDescent="0.45">
      <c r="A496">
        <v>55438673</v>
      </c>
      <c r="B496" t="s">
        <v>3119</v>
      </c>
      <c r="C496" t="s">
        <v>3340</v>
      </c>
      <c r="I496" t="s">
        <v>1362</v>
      </c>
      <c r="K496" t="s">
        <v>18</v>
      </c>
      <c r="N496" t="s">
        <v>19</v>
      </c>
      <c r="O496" t="s">
        <v>3341</v>
      </c>
      <c r="P496" t="s">
        <v>3342</v>
      </c>
      <c r="V496" t="s">
        <v>21</v>
      </c>
      <c r="Y496" t="s">
        <v>1362</v>
      </c>
      <c r="Z496" t="s">
        <v>146</v>
      </c>
      <c r="AA496" t="str">
        <f>SUBSTITUTE(SUBSTITUTE(SUBSTITUTE(SUBSTITUTE(SUBSTITUTE(SUBSTITUTE(SUBSTITUTE(SUBSTITUTE(SUBSTITUTE(SUBSTITUTE(SUBSTITUTE(SUBSTITUTE(SUBSTITUTE(LOWER(Table13[[#This Row],[Bedrijven]]),".",""),"-","")," bvba",""),"belgië",""),"belgium","")," nv","")," bv",""),"group",""),"groep","")," ", ""),"é","e"),"è","e"),"à","a")</f>
        <v>bayer</v>
      </c>
      <c r="AC496" t="s">
        <v>3343</v>
      </c>
      <c r="AE496" t="s">
        <v>1362</v>
      </c>
      <c r="AF496" s="3">
        <v>44711</v>
      </c>
      <c r="AH496" s="3">
        <v>44711</v>
      </c>
      <c r="AI496" s="3">
        <v>44775</v>
      </c>
      <c r="AJ496">
        <v>0</v>
      </c>
      <c r="AQ496" t="str">
        <f>_xlfn.XLOOKUP(Table13[[#This Row],[Voornaam]]&amp;Table13[[#This Row],[Achternaam]]&amp;Table13[[#This Row],[Basisnaam]],Table15[ContactenLookup],Table15[E-mail],"",0,1)</f>
        <v/>
      </c>
      <c r="AR496" t="str">
        <f>_xlfn.XLOOKUP(Table13[[#This Row],[E-mailadres]],Table15[E-mail],Table15[E-mail],"",0)</f>
        <v/>
      </c>
      <c r="AS496" t="str">
        <f>_xlfn.XLOOKUP(Table13[[#This Row],[Telefoon]],Table15[Telefoonnummer],Table15[Naam],"",0)</f>
        <v/>
      </c>
      <c r="AT496" t="str">
        <f>IF(Table13[[#This Row],[Match on name + company]]&lt;&gt;"","Bizzy/Hanne",IF(Table13[[#This Row],[match on Email]]&lt;&gt;"","Bizzy/Hanne",""))</f>
        <v/>
      </c>
    </row>
    <row r="497" spans="1:46" ht="42.75" x14ac:dyDescent="0.45">
      <c r="A497">
        <v>63141666</v>
      </c>
      <c r="B497" t="s">
        <v>3344</v>
      </c>
      <c r="C497" t="s">
        <v>3345</v>
      </c>
      <c r="H497" s="4" t="s">
        <v>2543</v>
      </c>
      <c r="I497" t="s">
        <v>21</v>
      </c>
      <c r="K497" t="s">
        <v>18</v>
      </c>
      <c r="M497" t="s">
        <v>1463</v>
      </c>
      <c r="N497" t="s">
        <v>19</v>
      </c>
      <c r="O497" t="s">
        <v>3346</v>
      </c>
      <c r="P497" t="s">
        <v>3347</v>
      </c>
      <c r="S497" t="s">
        <v>3348</v>
      </c>
      <c r="V497" t="s">
        <v>21</v>
      </c>
      <c r="X497" t="s">
        <v>1431</v>
      </c>
      <c r="Y497" t="s">
        <v>1362</v>
      </c>
      <c r="Z497" t="s">
        <v>1085</v>
      </c>
      <c r="AA497" t="str">
        <f>SUBSTITUTE(SUBSTITUTE(SUBSTITUTE(SUBSTITUTE(SUBSTITUTE(SUBSTITUTE(SUBSTITUTE(SUBSTITUTE(SUBSTITUTE(SUBSTITUTE(SUBSTITUTE(SUBSTITUTE(SUBSTITUTE(LOWER(Table13[[#This Row],[Bedrijven]]),".",""),"-","")," bvba",""),"belgië",""),"belgium","")," nv","")," bv",""),"group",""),"groep","")," ", ""),"é","e"),"è","e"),"à","a")</f>
        <v>saessity</v>
      </c>
      <c r="AE497" t="s">
        <v>1362</v>
      </c>
      <c r="AF497" s="3">
        <v>45107</v>
      </c>
      <c r="AH497" s="3">
        <v>45107</v>
      </c>
      <c r="AI497" s="3">
        <v>45107</v>
      </c>
      <c r="AJ497">
        <v>0</v>
      </c>
      <c r="AQ497" t="str">
        <f>_xlfn.XLOOKUP(Table13[[#This Row],[Voornaam]]&amp;Table13[[#This Row],[Achternaam]]&amp;Table13[[#This Row],[Basisnaam]],Table15[ContactenLookup],Table15[E-mail],"",0,1)</f>
        <v/>
      </c>
      <c r="AR497" t="str">
        <f>_xlfn.XLOOKUP(Table13[[#This Row],[E-mailadres]],Table15[E-mail],Table15[E-mail],"",0)</f>
        <v/>
      </c>
      <c r="AS497" t="str">
        <f>_xlfn.XLOOKUP(Table13[[#This Row],[Telefoon]],Table15[Telefoonnummer],Table15[Naam],"",0)</f>
        <v/>
      </c>
      <c r="AT497" t="str">
        <f>IF(Table13[[#This Row],[Match on name + company]]&lt;&gt;"","Bizzy/Hanne",IF(Table13[[#This Row],[match on Email]]&lt;&gt;"","Bizzy/Hanne",""))</f>
        <v/>
      </c>
    </row>
    <row r="498" spans="1:46" x14ac:dyDescent="0.45">
      <c r="A498">
        <v>58518303</v>
      </c>
      <c r="B498" t="s">
        <v>3349</v>
      </c>
      <c r="C498" t="s">
        <v>3350</v>
      </c>
      <c r="I498" t="s">
        <v>1362</v>
      </c>
      <c r="K498" t="s">
        <v>18</v>
      </c>
      <c r="N498" t="s">
        <v>19</v>
      </c>
      <c r="O498" t="s">
        <v>1133</v>
      </c>
      <c r="Q498" t="s">
        <v>3351</v>
      </c>
      <c r="V498" t="s">
        <v>21</v>
      </c>
      <c r="X498" t="s">
        <v>1431</v>
      </c>
      <c r="Y498" t="s">
        <v>1362</v>
      </c>
      <c r="AA498" t="str">
        <f>SUBSTITUTE(SUBSTITUTE(SUBSTITUTE(SUBSTITUTE(SUBSTITUTE(SUBSTITUTE(SUBSTITUTE(SUBSTITUTE(SUBSTITUTE(SUBSTITUTE(SUBSTITUTE(SUBSTITUTE(SUBSTITUTE(LOWER(Table13[[#This Row],[Bedrijven]]),".",""),"-","")," bvba",""),"belgië",""),"belgium","")," nv","")," bv",""),"group",""),"groep","")," ", ""),"é","e"),"è","e"),"à","a")</f>
        <v/>
      </c>
      <c r="AF498" s="3">
        <v>45373</v>
      </c>
      <c r="AH498" s="3">
        <v>44889</v>
      </c>
      <c r="AI498" s="3">
        <v>44889</v>
      </c>
      <c r="AJ498">
        <v>0</v>
      </c>
      <c r="AQ498" t="str">
        <f>_xlfn.XLOOKUP(Table13[[#This Row],[Voornaam]]&amp;Table13[[#This Row],[Achternaam]]&amp;Table13[[#This Row],[Basisnaam]],Table15[ContactenLookup],Table15[E-mail],"",0,1)</f>
        <v/>
      </c>
      <c r="AR498" t="str">
        <f>_xlfn.XLOOKUP(Table13[[#This Row],[E-mailadres]],Table15[E-mail],Table15[E-mail],"",0)</f>
        <v/>
      </c>
      <c r="AS498" t="str">
        <f>_xlfn.XLOOKUP(Table13[[#This Row],[Telefoon]],Table15[Telefoonnummer],Table15[Naam],"",0)</f>
        <v/>
      </c>
      <c r="AT498" t="str">
        <f>IF(Table13[[#This Row],[Match on name + company]]&lt;&gt;"","Bizzy/Hanne",IF(Table13[[#This Row],[match on Email]]&lt;&gt;"","Bizzy/Hanne",""))</f>
        <v/>
      </c>
    </row>
    <row r="499" spans="1:46" ht="42.75" x14ac:dyDescent="0.45">
      <c r="A499">
        <v>68140552</v>
      </c>
      <c r="B499" t="s">
        <v>1586</v>
      </c>
      <c r="C499" t="s">
        <v>3350</v>
      </c>
      <c r="H499" s="4" t="s">
        <v>1674</v>
      </c>
      <c r="I499" t="s">
        <v>1362</v>
      </c>
      <c r="K499" t="s">
        <v>18</v>
      </c>
      <c r="N499" t="s">
        <v>19</v>
      </c>
      <c r="O499" t="s">
        <v>3352</v>
      </c>
      <c r="P499" t="s">
        <v>3353</v>
      </c>
      <c r="Q499" t="s">
        <v>3351</v>
      </c>
      <c r="V499" t="s">
        <v>21</v>
      </c>
      <c r="Y499" t="s">
        <v>1362</v>
      </c>
      <c r="Z499" t="s">
        <v>1247</v>
      </c>
      <c r="AA499" t="str">
        <f>SUBSTITUTE(SUBSTITUTE(SUBSTITUTE(SUBSTITUTE(SUBSTITUTE(SUBSTITUTE(SUBSTITUTE(SUBSTITUTE(SUBSTITUTE(SUBSTITUTE(SUBSTITUTE(SUBSTITUTE(SUBSTITUTE(LOWER(Table13[[#This Row],[Bedrijven]]),".",""),"-","")," bvba",""),"belgië",""),"belgium","")," nv","")," bv",""),"group",""),"groep","")," ", ""),"é","e"),"è","e"),"à","a")</f>
        <v>vanbredarisk&amp;benefits</v>
      </c>
      <c r="AB499" t="s">
        <v>1390</v>
      </c>
      <c r="AC499" t="s">
        <v>1380</v>
      </c>
      <c r="AE499" t="s">
        <v>1362</v>
      </c>
      <c r="AF499" s="3">
        <v>45426</v>
      </c>
      <c r="AH499" s="3">
        <v>45373</v>
      </c>
      <c r="AI499" s="3">
        <v>45426</v>
      </c>
      <c r="AJ499">
        <v>0</v>
      </c>
      <c r="AQ499" t="str">
        <f>_xlfn.XLOOKUP(Table13[[#This Row],[Voornaam]]&amp;Table13[[#This Row],[Achternaam]]&amp;Table13[[#This Row],[Basisnaam]],Table15[ContactenLookup],Table15[E-mail],"",0,1)</f>
        <v/>
      </c>
      <c r="AR499" t="str">
        <f>_xlfn.XLOOKUP(Table13[[#This Row],[E-mailadres]],Table15[E-mail],Table15[E-mail],"",0)</f>
        <v/>
      </c>
      <c r="AS499" t="str">
        <f>_xlfn.XLOOKUP(Table13[[#This Row],[Telefoon]],Table15[Telefoonnummer],Table15[Naam],"",0)</f>
        <v/>
      </c>
      <c r="AT499" t="str">
        <f>IF(Table13[[#This Row],[Match on name + company]]&lt;&gt;"","Bizzy/Hanne",IF(Table13[[#This Row],[match on Email]]&lt;&gt;"","Bizzy/Hanne",""))</f>
        <v/>
      </c>
    </row>
    <row r="500" spans="1:46" ht="42.75" x14ac:dyDescent="0.45">
      <c r="A500">
        <v>56501540</v>
      </c>
      <c r="B500" t="s">
        <v>3354</v>
      </c>
      <c r="C500" t="s">
        <v>3355</v>
      </c>
      <c r="H500" s="4" t="s">
        <v>2571</v>
      </c>
      <c r="I500" t="s">
        <v>1362</v>
      </c>
      <c r="K500" t="s">
        <v>18</v>
      </c>
      <c r="N500" t="s">
        <v>19</v>
      </c>
      <c r="O500" t="s">
        <v>3356</v>
      </c>
      <c r="P500" t="s">
        <v>3357</v>
      </c>
      <c r="V500" t="s">
        <v>21</v>
      </c>
      <c r="Y500" t="s">
        <v>1362</v>
      </c>
      <c r="Z500" t="s">
        <v>636</v>
      </c>
      <c r="AA500" t="str">
        <f>SUBSTITUTE(SUBSTITUTE(SUBSTITUTE(SUBSTITUTE(SUBSTITUTE(SUBSTITUTE(SUBSTITUTE(SUBSTITUTE(SUBSTITUTE(SUBSTITUTE(SUBSTITUTE(SUBSTITUTE(SUBSTITUTE(LOWER(Table13[[#This Row],[Bedrijven]]),".",""),"-","")," bvba",""),"belgië",""),"belgium","")," nv","")," bv",""),"group",""),"groep","")," ", ""),"é","e"),"è","e"),"à","a")</f>
        <v>nmbs</v>
      </c>
      <c r="AC500" t="s">
        <v>1391</v>
      </c>
      <c r="AE500" t="s">
        <v>1362</v>
      </c>
      <c r="AF500" s="3">
        <v>44775</v>
      </c>
      <c r="AH500" s="3">
        <v>44775</v>
      </c>
      <c r="AI500" s="3">
        <v>44775</v>
      </c>
      <c r="AJ500">
        <v>0</v>
      </c>
      <c r="AQ500" t="str">
        <f>_xlfn.XLOOKUP(Table13[[#This Row],[Voornaam]]&amp;Table13[[#This Row],[Achternaam]]&amp;Table13[[#This Row],[Basisnaam]],Table15[ContactenLookup],Table15[E-mail],"",0,1)</f>
        <v/>
      </c>
      <c r="AR500" t="str">
        <f>_xlfn.XLOOKUP(Table13[[#This Row],[E-mailadres]],Table15[E-mail],Table15[E-mail],"",0)</f>
        <v/>
      </c>
      <c r="AS500" t="str">
        <f>_xlfn.XLOOKUP(Table13[[#This Row],[Telefoon]],Table15[Telefoonnummer],Table15[Naam],"",0)</f>
        <v/>
      </c>
      <c r="AT500" t="str">
        <f>IF(Table13[[#This Row],[Match on name + company]]&lt;&gt;"","Bizzy/Hanne",IF(Table13[[#This Row],[match on Email]]&lt;&gt;"","Bizzy/Hanne",""))</f>
        <v/>
      </c>
    </row>
    <row r="501" spans="1:46" x14ac:dyDescent="0.45">
      <c r="A501">
        <v>55438716</v>
      </c>
      <c r="B501" t="s">
        <v>3358</v>
      </c>
      <c r="C501" t="s">
        <v>3359</v>
      </c>
      <c r="I501" t="s">
        <v>1362</v>
      </c>
      <c r="K501" t="s">
        <v>18</v>
      </c>
      <c r="N501" t="s">
        <v>19</v>
      </c>
      <c r="P501" t="s">
        <v>3042</v>
      </c>
      <c r="V501" t="s">
        <v>21</v>
      </c>
      <c r="Y501" t="s">
        <v>1362</v>
      </c>
      <c r="Z501" t="s">
        <v>441</v>
      </c>
      <c r="AA501" t="str">
        <f>SUBSTITUTE(SUBSTITUTE(SUBSTITUTE(SUBSTITUTE(SUBSTITUTE(SUBSTITUTE(SUBSTITUTE(SUBSTITUTE(SUBSTITUTE(SUBSTITUTE(SUBSTITUTE(SUBSTITUTE(SUBSTITUTE(LOWER(Table13[[#This Row],[Bedrijven]]),".",""),"-","")," bvba",""),"belgië",""),"belgium","")," nv","")," bv",""),"group",""),"groep","")," ", ""),"é","e"),"è","e"),"à","a")</f>
        <v>electrabel(nuengie)</v>
      </c>
      <c r="AC501" t="s">
        <v>1411</v>
      </c>
      <c r="AE501" t="s">
        <v>1362</v>
      </c>
      <c r="AF501" s="3">
        <v>44711</v>
      </c>
      <c r="AH501" s="3">
        <v>44711</v>
      </c>
      <c r="AI501" s="3">
        <v>44775</v>
      </c>
      <c r="AJ501">
        <v>0</v>
      </c>
      <c r="AQ501" t="str">
        <f>_xlfn.XLOOKUP(Table13[[#This Row],[Voornaam]]&amp;Table13[[#This Row],[Achternaam]]&amp;Table13[[#This Row],[Basisnaam]],Table15[ContactenLookup],Table15[E-mail],"",0,1)</f>
        <v/>
      </c>
      <c r="AS501" t="str">
        <f>_xlfn.XLOOKUP(Table13[[#This Row],[Telefoon]],Table15[Telefoonnummer],Table15[Naam],"",0)</f>
        <v/>
      </c>
      <c r="AT501" t="str">
        <f>IF(Table13[[#This Row],[Match on name + company]]&lt;&gt;"","Bizzy/Hanne",IF(Table13[[#This Row],[match on Email]]&lt;&gt;"","Bizzy/Hanne",""))</f>
        <v/>
      </c>
    </row>
    <row r="502" spans="1:46" x14ac:dyDescent="0.45">
      <c r="A502">
        <v>55438889</v>
      </c>
      <c r="B502" t="s">
        <v>3360</v>
      </c>
      <c r="C502" t="s">
        <v>3361</v>
      </c>
      <c r="I502" t="s">
        <v>1362</v>
      </c>
      <c r="K502" t="s">
        <v>18</v>
      </c>
      <c r="N502" t="s">
        <v>19</v>
      </c>
      <c r="O502" t="s">
        <v>3362</v>
      </c>
      <c r="P502" t="s">
        <v>3363</v>
      </c>
      <c r="V502" t="s">
        <v>21</v>
      </c>
      <c r="Y502" t="s">
        <v>1362</v>
      </c>
      <c r="Z502" t="s">
        <v>613</v>
      </c>
      <c r="AA502" t="str">
        <f>SUBSTITUTE(SUBSTITUTE(SUBSTITUTE(SUBSTITUTE(SUBSTITUTE(SUBSTITUTE(SUBSTITUTE(SUBSTITUTE(SUBSTITUTE(SUBSTITUTE(SUBSTITUTE(SUBSTITUTE(SUBSTITUTE(LOWER(Table13[[#This Row],[Bedrijven]]),".",""),"-","")," bvba",""),"belgië",""),"belgium","")," nv","")," bv",""),"group",""),"groep","")," ", ""),"é","e"),"è","e"),"à","a")</f>
        <v>havenbedrijfantwerpen</v>
      </c>
      <c r="AC502" t="s">
        <v>3364</v>
      </c>
      <c r="AE502" t="s">
        <v>1362</v>
      </c>
      <c r="AF502" s="3">
        <v>44711</v>
      </c>
      <c r="AH502" s="3">
        <v>44711</v>
      </c>
      <c r="AI502" s="3">
        <v>44775</v>
      </c>
      <c r="AJ502">
        <v>0</v>
      </c>
      <c r="AQ502" t="str">
        <f>_xlfn.XLOOKUP(Table13[[#This Row],[Voornaam]]&amp;Table13[[#This Row],[Achternaam]]&amp;Table13[[#This Row],[Basisnaam]],Table15[ContactenLookup],Table15[E-mail],"",0,1)</f>
        <v/>
      </c>
      <c r="AR502" t="str">
        <f>_xlfn.XLOOKUP(Table13[[#This Row],[E-mailadres]],Table15[E-mail],Table15[E-mail],"",0)</f>
        <v/>
      </c>
      <c r="AS502" t="str">
        <f>_xlfn.XLOOKUP(Table13[[#This Row],[Telefoon]],Table15[Telefoonnummer],Table15[Naam],"",0)</f>
        <v/>
      </c>
      <c r="AT502" t="str">
        <f>IF(Table13[[#This Row],[Match on name + company]]&lt;&gt;"","Bizzy/Hanne",IF(Table13[[#This Row],[match on Email]]&lt;&gt;"","Bizzy/Hanne",""))</f>
        <v/>
      </c>
    </row>
    <row r="503" spans="1:46" x14ac:dyDescent="0.45">
      <c r="A503">
        <v>55438708</v>
      </c>
      <c r="B503" t="s">
        <v>3365</v>
      </c>
      <c r="C503" t="s">
        <v>3366</v>
      </c>
      <c r="I503" t="s">
        <v>1362</v>
      </c>
      <c r="K503" t="s">
        <v>18</v>
      </c>
      <c r="N503" t="s">
        <v>19</v>
      </c>
      <c r="O503" t="s">
        <v>3367</v>
      </c>
      <c r="V503" t="s">
        <v>21</v>
      </c>
      <c r="Y503" t="s">
        <v>1362</v>
      </c>
      <c r="Z503" t="s">
        <v>421</v>
      </c>
      <c r="AA503" t="str">
        <f>SUBSTITUTE(SUBSTITUTE(SUBSTITUTE(SUBSTITUTE(SUBSTITUTE(SUBSTITUTE(SUBSTITUTE(SUBSTITUTE(SUBSTITUTE(SUBSTITUTE(SUBSTITUTE(SUBSTITUTE(SUBSTITUTE(LOWER(Table13[[#This Row],[Bedrijven]]),".",""),"-","")," bvba",""),"belgië",""),"belgium","")," nv","")," bv",""),"group",""),"groep","")," ", ""),"é","e"),"è","e"),"à","a")</f>
        <v>dematic(egemin)</v>
      </c>
      <c r="AC503" t="s">
        <v>3368</v>
      </c>
      <c r="AE503" t="s">
        <v>1362</v>
      </c>
      <c r="AF503" s="3">
        <v>44711</v>
      </c>
      <c r="AH503" s="3">
        <v>44711</v>
      </c>
      <c r="AI503" s="3">
        <v>44711</v>
      </c>
      <c r="AJ503">
        <v>0</v>
      </c>
      <c r="AQ503" t="str">
        <f>_xlfn.XLOOKUP(Table13[[#This Row],[Voornaam]]&amp;Table13[[#This Row],[Achternaam]]&amp;Table13[[#This Row],[Basisnaam]],Table15[ContactenLookup],Table15[E-mail],"",0,1)</f>
        <v/>
      </c>
      <c r="AR503" t="str">
        <f>_xlfn.XLOOKUP(Table13[[#This Row],[E-mailadres]],Table15[E-mail],Table15[E-mail],"",0)</f>
        <v/>
      </c>
      <c r="AS503" t="str">
        <f>_xlfn.XLOOKUP(Table13[[#This Row],[Telefoon]],Table15[Telefoonnummer],Table15[Naam],"",0)</f>
        <v/>
      </c>
      <c r="AT503" t="str">
        <f>IF(Table13[[#This Row],[Match on name + company]]&lt;&gt;"","Bizzy/Hanne",IF(Table13[[#This Row],[match on Email]]&lt;&gt;"","Bizzy/Hanne",""))</f>
        <v/>
      </c>
    </row>
    <row r="504" spans="1:46" x14ac:dyDescent="0.45">
      <c r="A504">
        <v>67498861</v>
      </c>
      <c r="B504" t="s">
        <v>3119</v>
      </c>
      <c r="C504" t="s">
        <v>3366</v>
      </c>
      <c r="I504" t="s">
        <v>1362</v>
      </c>
      <c r="K504" t="s">
        <v>18</v>
      </c>
      <c r="M504" t="s">
        <v>1428</v>
      </c>
      <c r="N504" t="s">
        <v>19</v>
      </c>
      <c r="O504" t="s">
        <v>3369</v>
      </c>
      <c r="Q504" t="s">
        <v>3370</v>
      </c>
      <c r="V504" t="s">
        <v>21</v>
      </c>
      <c r="X504" t="s">
        <v>1431</v>
      </c>
      <c r="Y504" t="s">
        <v>1362</v>
      </c>
      <c r="Z504" t="s">
        <v>1112</v>
      </c>
      <c r="AA504" t="str">
        <f>SUBSTITUTE(SUBSTITUTE(SUBSTITUTE(SUBSTITUTE(SUBSTITUTE(SUBSTITUTE(SUBSTITUTE(SUBSTITUTE(SUBSTITUTE(SUBSTITUTE(SUBSTITUTE(SUBSTITUTE(SUBSTITUTE(LOWER(Table13[[#This Row],[Bedrijven]]),".",""),"-","")," bvba",""),"belgië",""),"belgium","")," nv","")," bv",""),"group",""),"groep","")," ", ""),"é","e"),"è","e"),"à","a")</f>
        <v>sesvanderhave</v>
      </c>
      <c r="AB504" t="s">
        <v>3371</v>
      </c>
      <c r="AC504" t="s">
        <v>3372</v>
      </c>
      <c r="AE504" t="s">
        <v>21</v>
      </c>
      <c r="AF504" s="3">
        <v>45336</v>
      </c>
      <c r="AH504" s="3">
        <v>45336</v>
      </c>
      <c r="AI504" s="3">
        <v>45336</v>
      </c>
      <c r="AJ504">
        <v>0</v>
      </c>
      <c r="AQ504" t="str">
        <f>_xlfn.XLOOKUP(Table13[[#This Row],[Voornaam]]&amp;Table13[[#This Row],[Achternaam]]&amp;Table13[[#This Row],[Basisnaam]],Table15[ContactenLookup],Table15[E-mail],"",0,1)</f>
        <v/>
      </c>
      <c r="AR504" t="str">
        <f>_xlfn.XLOOKUP(Table13[[#This Row],[E-mailadres]],Table15[E-mail],Table15[E-mail],"",0)</f>
        <v/>
      </c>
      <c r="AS504" t="str">
        <f>_xlfn.XLOOKUP(Table13[[#This Row],[Telefoon]],Table15[Telefoonnummer],Table15[Naam],"",0)</f>
        <v/>
      </c>
      <c r="AT504" t="str">
        <f>IF(Table13[[#This Row],[Match on name + company]]&lt;&gt;"","Bizzy/Hanne",IF(Table13[[#This Row],[match on Email]]&lt;&gt;"","Bizzy/Hanne",""))</f>
        <v/>
      </c>
    </row>
    <row r="505" spans="1:46" x14ac:dyDescent="0.45">
      <c r="A505">
        <v>59670104</v>
      </c>
      <c r="B505" t="s">
        <v>3329</v>
      </c>
      <c r="C505" t="s">
        <v>3373</v>
      </c>
      <c r="I505" t="s">
        <v>1362</v>
      </c>
      <c r="K505" t="s">
        <v>18</v>
      </c>
      <c r="M505" t="s">
        <v>1428</v>
      </c>
      <c r="N505" t="s">
        <v>19</v>
      </c>
      <c r="O505" t="s">
        <v>3374</v>
      </c>
      <c r="P505" t="s">
        <v>3375</v>
      </c>
      <c r="Q505" t="s">
        <v>3376</v>
      </c>
      <c r="V505" t="s">
        <v>21</v>
      </c>
      <c r="X505" t="s">
        <v>1431</v>
      </c>
      <c r="Y505" t="s">
        <v>1362</v>
      </c>
      <c r="Z505" t="s">
        <v>659</v>
      </c>
      <c r="AA505" t="str">
        <f>SUBSTITUTE(SUBSTITUTE(SUBSTITUTE(SUBSTITUTE(SUBSTITUTE(SUBSTITUTE(SUBSTITUTE(SUBSTITUTE(SUBSTITUTE(SUBSTITUTE(SUBSTITUTE(SUBSTITUTE(SUBSTITUTE(LOWER(Table13[[#This Row],[Bedrijven]]),".",""),"-","")," bvba",""),"belgië",""),"belgium","")," nv","")," bv",""),"group",""),"groep","")," ", ""),"é","e"),"è","e"),"à","a")</f>
        <v>indaver</v>
      </c>
      <c r="AB505" t="s">
        <v>1365</v>
      </c>
      <c r="AC505" t="s">
        <v>3377</v>
      </c>
      <c r="AE505" t="s">
        <v>1362</v>
      </c>
      <c r="AF505" s="3">
        <v>44938</v>
      </c>
      <c r="AH505" s="3">
        <v>44938</v>
      </c>
      <c r="AI505" s="3">
        <v>44938</v>
      </c>
      <c r="AJ505">
        <v>0</v>
      </c>
      <c r="AQ505" t="str">
        <f>_xlfn.XLOOKUP(Table13[[#This Row],[Voornaam]]&amp;Table13[[#This Row],[Achternaam]]&amp;Table13[[#This Row],[Basisnaam]],Table15[ContactenLookup],Table15[E-mail],"",0,1)</f>
        <v/>
      </c>
      <c r="AR505" t="str">
        <f>_xlfn.XLOOKUP(Table13[[#This Row],[E-mailadres]],Table15[E-mail],Table15[E-mail],"",0)</f>
        <v/>
      </c>
      <c r="AS505" t="str">
        <f>_xlfn.XLOOKUP(Table13[[#This Row],[Telefoon]],Table15[Telefoonnummer],Table15[Naam],"",0)</f>
        <v/>
      </c>
      <c r="AT505" t="str">
        <f>IF(Table13[[#This Row],[Match on name + company]]&lt;&gt;"","Bizzy/Hanne",IF(Table13[[#This Row],[match on Email]]&lt;&gt;"","Bizzy/Hanne",""))</f>
        <v/>
      </c>
    </row>
    <row r="506" spans="1:46" x14ac:dyDescent="0.45">
      <c r="A506">
        <v>56501624</v>
      </c>
      <c r="B506" t="s">
        <v>1638</v>
      </c>
      <c r="C506" t="s">
        <v>3378</v>
      </c>
      <c r="I506" t="s">
        <v>1362</v>
      </c>
      <c r="K506" t="s">
        <v>18</v>
      </c>
      <c r="N506" t="s">
        <v>19</v>
      </c>
      <c r="O506" t="s">
        <v>3379</v>
      </c>
      <c r="P506" t="s">
        <v>3380</v>
      </c>
      <c r="V506" t="s">
        <v>21</v>
      </c>
      <c r="Y506" t="s">
        <v>1362</v>
      </c>
      <c r="Z506" t="s">
        <v>1253</v>
      </c>
      <c r="AA506" t="str">
        <f>SUBSTITUTE(SUBSTITUTE(SUBSTITUTE(SUBSTITUTE(SUBSTITUTE(SUBSTITUTE(SUBSTITUTE(SUBSTITUTE(SUBSTITUTE(SUBSTITUTE(SUBSTITUTE(SUBSTITUTE(SUBSTITUTE(LOWER(Table13[[#This Row],[Bedrijven]]),".",""),"-","")," bvba",""),"belgië",""),"belgium","")," nv","")," bv",""),"group",""),"groep","")," ", ""),"é","e"),"è","e"),"à","a")</f>
        <v>vandemoortele</v>
      </c>
      <c r="AC506" t="s">
        <v>3381</v>
      </c>
      <c r="AE506" t="s">
        <v>1362</v>
      </c>
      <c r="AF506" s="3">
        <v>44775</v>
      </c>
      <c r="AH506" s="3">
        <v>44775</v>
      </c>
      <c r="AI506" s="3">
        <v>44775</v>
      </c>
      <c r="AJ506">
        <v>0</v>
      </c>
      <c r="AQ506" t="str">
        <f>_xlfn.XLOOKUP(Table13[[#This Row],[Voornaam]]&amp;Table13[[#This Row],[Achternaam]]&amp;Table13[[#This Row],[Basisnaam]],Table15[ContactenLookup],Table15[E-mail],"",0,1)</f>
        <v/>
      </c>
      <c r="AR506" t="str">
        <f>_xlfn.XLOOKUP(Table13[[#This Row],[E-mailadres]],Table15[E-mail],Table15[E-mail],"",0)</f>
        <v/>
      </c>
      <c r="AS506" t="str">
        <f>_xlfn.XLOOKUP(Table13[[#This Row],[Telefoon]],Table15[Telefoonnummer],Table15[Naam],"",0)</f>
        <v/>
      </c>
      <c r="AT506" t="str">
        <f>IF(Table13[[#This Row],[Match on name + company]]&lt;&gt;"","Bizzy/Hanne",IF(Table13[[#This Row],[match on Email]]&lt;&gt;"","Bizzy/Hanne",""))</f>
        <v/>
      </c>
    </row>
    <row r="507" spans="1:46" x14ac:dyDescent="0.45">
      <c r="A507">
        <v>63467701</v>
      </c>
      <c r="B507" t="s">
        <v>3382</v>
      </c>
      <c r="C507" t="s">
        <v>3383</v>
      </c>
      <c r="I507" t="s">
        <v>1362</v>
      </c>
      <c r="K507" t="s">
        <v>18</v>
      </c>
      <c r="M507" t="s">
        <v>1463</v>
      </c>
      <c r="N507" t="s">
        <v>88</v>
      </c>
      <c r="O507" t="s">
        <v>3384</v>
      </c>
      <c r="S507" t="s">
        <v>3385</v>
      </c>
      <c r="V507" t="s">
        <v>21</v>
      </c>
      <c r="X507" t="s">
        <v>1431</v>
      </c>
      <c r="Y507" t="s">
        <v>1362</v>
      </c>
      <c r="Z507" t="s">
        <v>1181</v>
      </c>
      <c r="AA507" t="str">
        <f>SUBSTITUTE(SUBSTITUTE(SUBSTITUTE(SUBSTITUTE(SUBSTITUTE(SUBSTITUTE(SUBSTITUTE(SUBSTITUTE(SUBSTITUTE(SUBSTITUTE(SUBSTITUTE(SUBSTITUTE(SUBSTITUTE(LOWER(Table13[[#This Row],[Bedrijven]]),".",""),"-","")," bvba",""),"belgië",""),"belgium","")," nv","")," bv",""),"group",""),"groep","")," ", ""),"é","e"),"è","e"),"à","a")</f>
        <v>testaankoop/testachats</v>
      </c>
      <c r="AB507" t="s">
        <v>1390</v>
      </c>
      <c r="AC507" t="s">
        <v>2075</v>
      </c>
      <c r="AE507" t="s">
        <v>1362</v>
      </c>
      <c r="AF507" s="3">
        <v>45118</v>
      </c>
      <c r="AH507" s="3">
        <v>45118</v>
      </c>
      <c r="AI507" s="3">
        <v>45118</v>
      </c>
      <c r="AJ507">
        <v>0</v>
      </c>
      <c r="AQ507" t="str">
        <f>_xlfn.XLOOKUP(Table13[[#This Row],[Voornaam]]&amp;Table13[[#This Row],[Achternaam]]&amp;Table13[[#This Row],[Basisnaam]],Table15[ContactenLookup],Table15[E-mail],"",0,1)</f>
        <v/>
      </c>
      <c r="AR507" t="str">
        <f>_xlfn.XLOOKUP(Table13[[#This Row],[E-mailadres]],Table15[E-mail],Table15[E-mail],"",0)</f>
        <v/>
      </c>
      <c r="AS507" t="str">
        <f>_xlfn.XLOOKUP(Table13[[#This Row],[Telefoon]],Table15[Telefoonnummer],Table15[Naam],"",0)</f>
        <v/>
      </c>
      <c r="AT507" t="str">
        <f>IF(Table13[[#This Row],[Match on name + company]]&lt;&gt;"","Bizzy/Hanne",IF(Table13[[#This Row],[match on Email]]&lt;&gt;"","Bizzy/Hanne",""))</f>
        <v/>
      </c>
    </row>
    <row r="508" spans="1:46" x14ac:dyDescent="0.45">
      <c r="A508">
        <v>63102727</v>
      </c>
      <c r="B508" t="s">
        <v>3365</v>
      </c>
      <c r="C508" t="s">
        <v>3386</v>
      </c>
      <c r="I508" t="s">
        <v>1362</v>
      </c>
      <c r="K508" t="s">
        <v>18</v>
      </c>
      <c r="N508" t="s">
        <v>19</v>
      </c>
      <c r="O508" t="s">
        <v>3387</v>
      </c>
      <c r="Q508" t="s">
        <v>3388</v>
      </c>
      <c r="V508" t="s">
        <v>21</v>
      </c>
      <c r="Y508" t="s">
        <v>1362</v>
      </c>
      <c r="Z508" t="s">
        <v>1028</v>
      </c>
      <c r="AA508" t="str">
        <f>SUBSTITUTE(SUBSTITUTE(SUBSTITUTE(SUBSTITUTE(SUBSTITUTE(SUBSTITUTE(SUBSTITUTE(SUBSTITUTE(SUBSTITUTE(SUBSTITUTE(SUBSTITUTE(SUBSTITUTE(SUBSTITUTE(LOWER(Table13[[#This Row],[Bedrijven]]),".",""),"-","")," bvba",""),"belgië",""),"belgium","")," nv","")," bv",""),"group",""),"groep","")," ", ""),"é","e"),"è","e"),"à","a")</f>
        <v>p&amp;v</v>
      </c>
      <c r="AE508" t="s">
        <v>1362</v>
      </c>
      <c r="AF508" s="3">
        <v>45104</v>
      </c>
      <c r="AH508" s="3">
        <v>45104</v>
      </c>
      <c r="AI508" s="3">
        <v>45104</v>
      </c>
      <c r="AJ508">
        <v>0</v>
      </c>
      <c r="AQ508" t="str">
        <f>_xlfn.XLOOKUP(Table13[[#This Row],[Voornaam]]&amp;Table13[[#This Row],[Achternaam]]&amp;Table13[[#This Row],[Basisnaam]],Table15[ContactenLookup],Table15[E-mail],"",0,1)</f>
        <v/>
      </c>
      <c r="AR508" t="str">
        <f>_xlfn.XLOOKUP(Table13[[#This Row],[E-mailadres]],Table15[E-mail],Table15[E-mail],"",0)</f>
        <v/>
      </c>
      <c r="AS508" t="str">
        <f>_xlfn.XLOOKUP(Table13[[#This Row],[Telefoon]],Table15[Telefoonnummer],Table15[Naam],"",0)</f>
        <v/>
      </c>
      <c r="AT508" t="str">
        <f>IF(Table13[[#This Row],[Match on name + company]]&lt;&gt;"","Bizzy/Hanne",IF(Table13[[#This Row],[match on Email]]&lt;&gt;"","Bizzy/Hanne",""))</f>
        <v/>
      </c>
    </row>
    <row r="509" spans="1:46" x14ac:dyDescent="0.45">
      <c r="A509">
        <v>56501493</v>
      </c>
      <c r="B509" t="s">
        <v>1973</v>
      </c>
      <c r="C509" t="s">
        <v>3389</v>
      </c>
      <c r="I509" t="s">
        <v>1362</v>
      </c>
      <c r="K509" t="s">
        <v>18</v>
      </c>
      <c r="N509" t="s">
        <v>19</v>
      </c>
      <c r="O509" t="s">
        <v>3390</v>
      </c>
      <c r="P509" t="s">
        <v>3391</v>
      </c>
      <c r="V509" t="s">
        <v>21</v>
      </c>
      <c r="Y509" t="s">
        <v>1362</v>
      </c>
      <c r="Z509" t="s">
        <v>675</v>
      </c>
      <c r="AA509" t="str">
        <f>SUBSTITUTE(SUBSTITUTE(SUBSTITUTE(SUBSTITUTE(SUBSTITUTE(SUBSTITUTE(SUBSTITUTE(SUBSTITUTE(SUBSTITUTE(SUBSTITUTE(SUBSTITUTE(SUBSTITUTE(SUBSTITUTE(LOWER(Table13[[#This Row],[Bedrijven]]),".",""),"-","")," bvba",""),"belgië",""),"belgium","")," nv","")," bv",""),"group",""),"groep","")," ", ""),"é","e"),"è","e"),"à","a")</f>
        <v>instituutvoortropischegeneeskunde</v>
      </c>
      <c r="AC509" t="s">
        <v>2244</v>
      </c>
      <c r="AE509" t="s">
        <v>1362</v>
      </c>
      <c r="AF509" s="3">
        <v>44775</v>
      </c>
      <c r="AH509" s="3">
        <v>44775</v>
      </c>
      <c r="AI509" s="3">
        <v>44775</v>
      </c>
      <c r="AJ509">
        <v>0</v>
      </c>
      <c r="AQ509" t="str">
        <f>_xlfn.XLOOKUP(Table13[[#This Row],[Voornaam]]&amp;Table13[[#This Row],[Achternaam]]&amp;Table13[[#This Row],[Basisnaam]],Table15[ContactenLookup],Table15[E-mail],"",0,1)</f>
        <v/>
      </c>
      <c r="AR509" t="str">
        <f>_xlfn.XLOOKUP(Table13[[#This Row],[E-mailadres]],Table15[E-mail],Table15[E-mail],"",0)</f>
        <v/>
      </c>
      <c r="AS509" t="str">
        <f>_xlfn.XLOOKUP(Table13[[#This Row],[Telefoon]],Table15[Telefoonnummer],Table15[Naam],"",0)</f>
        <v/>
      </c>
      <c r="AT509" t="str">
        <f>IF(Table13[[#This Row],[Match on name + company]]&lt;&gt;"","Bizzy/Hanne",IF(Table13[[#This Row],[match on Email]]&lt;&gt;"","Bizzy/Hanne",""))</f>
        <v/>
      </c>
    </row>
    <row r="510" spans="1:46" x14ac:dyDescent="0.45">
      <c r="A510">
        <v>55438897</v>
      </c>
      <c r="B510" t="s">
        <v>2183</v>
      </c>
      <c r="C510" t="s">
        <v>3392</v>
      </c>
      <c r="I510" t="s">
        <v>1362</v>
      </c>
      <c r="K510" t="s">
        <v>18</v>
      </c>
      <c r="N510" t="s">
        <v>19</v>
      </c>
      <c r="O510" t="s">
        <v>3393</v>
      </c>
      <c r="P510" t="s">
        <v>3394</v>
      </c>
      <c r="V510" t="s">
        <v>21</v>
      </c>
      <c r="Y510" t="s">
        <v>1362</v>
      </c>
      <c r="Z510" t="s">
        <v>621</v>
      </c>
      <c r="AA510" t="str">
        <f>SUBSTITUTE(SUBSTITUTE(SUBSTITUTE(SUBSTITUTE(SUBSTITUTE(SUBSTITUTE(SUBSTITUTE(SUBSTITUTE(SUBSTITUTE(SUBSTITUTE(SUBSTITUTE(SUBSTITUTE(SUBSTITUTE(LOWER(Table13[[#This Row],[Bedrijven]]),".",""),"-","")," bvba",""),"belgië",""),"belgium","")," nv","")," bv",""),"group",""),"groep","")," ", ""),"é","e"),"è","e"),"à","a")</f>
        <v>heilighartziekenhuislier</v>
      </c>
      <c r="AC510" t="s">
        <v>3395</v>
      </c>
      <c r="AE510" t="s">
        <v>1362</v>
      </c>
      <c r="AF510" s="3">
        <v>44711</v>
      </c>
      <c r="AH510" s="3">
        <v>44711</v>
      </c>
      <c r="AI510" s="3">
        <v>44775</v>
      </c>
      <c r="AJ510">
        <v>0</v>
      </c>
      <c r="AQ510" t="str">
        <f>_xlfn.XLOOKUP(Table13[[#This Row],[Voornaam]]&amp;Table13[[#This Row],[Achternaam]]&amp;Table13[[#This Row],[Basisnaam]],Table15[ContactenLookup],Table15[E-mail],"",0,1)</f>
        <v/>
      </c>
      <c r="AR510" t="str">
        <f>_xlfn.XLOOKUP(Table13[[#This Row],[E-mailadres]],Table15[E-mail],Table15[E-mail],"",0)</f>
        <v/>
      </c>
      <c r="AS510" t="str">
        <f>_xlfn.XLOOKUP(Table13[[#This Row],[Telefoon]],Table15[Telefoonnummer],Table15[Naam],"",0)</f>
        <v/>
      </c>
      <c r="AT510" t="str">
        <f>IF(Table13[[#This Row],[Match on name + company]]&lt;&gt;"","Bizzy/Hanne",IF(Table13[[#This Row],[match on Email]]&lt;&gt;"","Bizzy/Hanne",""))</f>
        <v/>
      </c>
    </row>
    <row r="511" spans="1:46" ht="42.75" x14ac:dyDescent="0.45">
      <c r="A511">
        <v>62802551</v>
      </c>
      <c r="B511" t="s">
        <v>3396</v>
      </c>
      <c r="C511" t="s">
        <v>3397</v>
      </c>
      <c r="H511" s="4" t="s">
        <v>3398</v>
      </c>
      <c r="I511" t="s">
        <v>1362</v>
      </c>
      <c r="K511" t="s">
        <v>18</v>
      </c>
      <c r="M511" t="s">
        <v>1463</v>
      </c>
      <c r="N511" t="s">
        <v>19</v>
      </c>
      <c r="O511" t="s">
        <v>3399</v>
      </c>
      <c r="Q511" t="s">
        <v>3400</v>
      </c>
      <c r="S511" t="s">
        <v>3401</v>
      </c>
      <c r="V511" t="s">
        <v>21</v>
      </c>
      <c r="Y511" t="s">
        <v>1362</v>
      </c>
      <c r="Z511" t="s">
        <v>1117</v>
      </c>
      <c r="AA511" t="str">
        <f>SUBSTITUTE(SUBSTITUTE(SUBSTITUTE(SUBSTITUTE(SUBSTITUTE(SUBSTITUTE(SUBSTITUTE(SUBSTITUTE(SUBSTITUTE(SUBSTITUTE(SUBSTITUTE(SUBSTITUTE(SUBSTITUTE(LOWER(Table13[[#This Row],[Bedrijven]]),".",""),"-","")," bvba",""),"belgië",""),"belgium","")," nv","")," bv",""),"group",""),"groep","")," ", ""),"é","e"),"è","e"),"à","a")</f>
        <v>sintludgardisantwerpen</v>
      </c>
      <c r="AC511" t="s">
        <v>2244</v>
      </c>
      <c r="AE511" t="s">
        <v>21</v>
      </c>
      <c r="AF511" s="3">
        <v>45089</v>
      </c>
      <c r="AH511" s="3">
        <v>45089</v>
      </c>
      <c r="AI511" s="3">
        <v>45089</v>
      </c>
      <c r="AJ511">
        <v>0</v>
      </c>
      <c r="AQ511" t="str">
        <f>_xlfn.XLOOKUP(Table13[[#This Row],[Voornaam]]&amp;Table13[[#This Row],[Achternaam]]&amp;Table13[[#This Row],[Basisnaam]],Table15[ContactenLookup],Table15[E-mail],"",0,1)</f>
        <v/>
      </c>
      <c r="AR511" t="str">
        <f>_xlfn.XLOOKUP(Table13[[#This Row],[E-mailadres]],Table15[E-mail],Table15[E-mail],"",0)</f>
        <v/>
      </c>
      <c r="AS511" t="str">
        <f>_xlfn.XLOOKUP(Table13[[#This Row],[Telefoon]],Table15[Telefoonnummer],Table15[Naam],"",0)</f>
        <v/>
      </c>
      <c r="AT511" t="str">
        <f>IF(Table13[[#This Row],[Match on name + company]]&lt;&gt;"","Bizzy/Hanne",IF(Table13[[#This Row],[match on Email]]&lt;&gt;"","Bizzy/Hanne",""))</f>
        <v/>
      </c>
    </row>
    <row r="512" spans="1:46" x14ac:dyDescent="0.45">
      <c r="A512">
        <v>55438724</v>
      </c>
      <c r="B512" t="s">
        <v>1486</v>
      </c>
      <c r="C512" t="s">
        <v>3402</v>
      </c>
      <c r="I512" t="s">
        <v>1362</v>
      </c>
      <c r="K512" t="s">
        <v>18</v>
      </c>
      <c r="N512" t="s">
        <v>19</v>
      </c>
      <c r="O512" t="s">
        <v>1409</v>
      </c>
      <c r="P512" t="s">
        <v>3403</v>
      </c>
      <c r="V512" t="s">
        <v>21</v>
      </c>
      <c r="Y512" t="s">
        <v>1362</v>
      </c>
      <c r="Z512" t="s">
        <v>443</v>
      </c>
      <c r="AA512" t="str">
        <f>SUBSTITUTE(SUBSTITUTE(SUBSTITUTE(SUBSTITUTE(SUBSTITUTE(SUBSTITUTE(SUBSTITUTE(SUBSTITUTE(SUBSTITUTE(SUBSTITUTE(SUBSTITUTE(SUBSTITUTE(SUBSTITUTE(LOWER(Table13[[#This Row],[Bedrijven]]),".",""),"-","")," bvba",""),"belgië",""),"belgium","")," nv","")," bv",""),"group",""),"groep","")," ", ""),"é","e"),"è","e"),"à","a")</f>
        <v>enabel</v>
      </c>
      <c r="AC512" t="s">
        <v>1411</v>
      </c>
      <c r="AE512" t="s">
        <v>1362</v>
      </c>
      <c r="AF512" s="3">
        <v>44711</v>
      </c>
      <c r="AH512" s="3">
        <v>44711</v>
      </c>
      <c r="AI512" s="3">
        <v>44775</v>
      </c>
      <c r="AJ512">
        <v>0</v>
      </c>
      <c r="AQ512" t="str">
        <f>_xlfn.XLOOKUP(Table13[[#This Row],[Voornaam]]&amp;Table13[[#This Row],[Achternaam]]&amp;Table13[[#This Row],[Basisnaam]],Table15[ContactenLookup],Table15[E-mail],"",0,1)</f>
        <v/>
      </c>
      <c r="AR512" t="str">
        <f>_xlfn.XLOOKUP(Table13[[#This Row],[E-mailadres]],Table15[E-mail],Table15[E-mail],"",0)</f>
        <v/>
      </c>
      <c r="AS512" t="str">
        <f>_xlfn.XLOOKUP(Table13[[#This Row],[Telefoon]],Table15[Telefoonnummer],Table15[Naam],"",0)</f>
        <v/>
      </c>
      <c r="AT512" t="str">
        <f>IF(Table13[[#This Row],[Match on name + company]]&lt;&gt;"","Bizzy/Hanne",IF(Table13[[#This Row],[match on Email]]&lt;&gt;"","Bizzy/Hanne",""))</f>
        <v/>
      </c>
    </row>
    <row r="513" spans="1:46" x14ac:dyDescent="0.45">
      <c r="A513">
        <v>56501529</v>
      </c>
      <c r="B513" t="s">
        <v>3125</v>
      </c>
      <c r="C513" t="s">
        <v>3404</v>
      </c>
      <c r="I513" t="s">
        <v>21</v>
      </c>
      <c r="K513" t="s">
        <v>18</v>
      </c>
      <c r="M513" t="s">
        <v>1428</v>
      </c>
      <c r="N513" t="s">
        <v>88</v>
      </c>
      <c r="O513" t="s">
        <v>3405</v>
      </c>
      <c r="P513" t="s">
        <v>3406</v>
      </c>
      <c r="V513" t="s">
        <v>21</v>
      </c>
      <c r="X513" t="s">
        <v>1431</v>
      </c>
      <c r="Y513" t="s">
        <v>1362</v>
      </c>
      <c r="Z513" t="s">
        <v>750</v>
      </c>
      <c r="AA513" t="str">
        <f>SUBSTITUTE(SUBSTITUTE(SUBSTITUTE(SUBSTITUTE(SUBSTITUTE(SUBSTITUTE(SUBSTITUTE(SUBSTITUTE(SUBSTITUTE(SUBSTITUTE(SUBSTITUTE(SUBSTITUTE(SUBSTITUTE(LOWER(Table13[[#This Row],[Bedrijven]]),".",""),"-","")," bvba",""),"belgië",""),"belgium","")," nv","")," bv",""),"group",""),"groep","")," ", ""),"é","e"),"è","e"),"à","a")</f>
        <v>mivbstib</v>
      </c>
      <c r="AC513" t="s">
        <v>3407</v>
      </c>
      <c r="AE513" t="s">
        <v>1362</v>
      </c>
      <c r="AF513" s="3">
        <v>44909</v>
      </c>
      <c r="AH513" s="3">
        <v>44775</v>
      </c>
      <c r="AI513" s="3">
        <v>44909</v>
      </c>
      <c r="AJ513">
        <v>0</v>
      </c>
      <c r="AQ513" t="str">
        <f>_xlfn.XLOOKUP(Table13[[#This Row],[Voornaam]]&amp;Table13[[#This Row],[Achternaam]]&amp;Table13[[#This Row],[Basisnaam]],Table15[ContactenLookup],Table15[E-mail],"",0,1)</f>
        <v/>
      </c>
      <c r="AR513" t="str">
        <f>_xlfn.XLOOKUP(Table13[[#This Row],[E-mailadres]],Table15[E-mail],Table15[E-mail],"",0)</f>
        <v/>
      </c>
      <c r="AS513" t="str">
        <f>_xlfn.XLOOKUP(Table13[[#This Row],[Telefoon]],Table15[Telefoonnummer],Table15[Naam],"",0)</f>
        <v/>
      </c>
      <c r="AT513" t="str">
        <f>IF(Table13[[#This Row],[Match on name + company]]&lt;&gt;"","Bizzy/Hanne",IF(Table13[[#This Row],[match on Email]]&lt;&gt;"","Bizzy/Hanne",""))</f>
        <v/>
      </c>
    </row>
    <row r="514" spans="1:46" x14ac:dyDescent="0.45">
      <c r="A514">
        <v>56501589</v>
      </c>
      <c r="B514" t="s">
        <v>1929</v>
      </c>
      <c r="C514" t="s">
        <v>3408</v>
      </c>
      <c r="I514" t="s">
        <v>1362</v>
      </c>
      <c r="K514" t="s">
        <v>18</v>
      </c>
      <c r="N514" t="s">
        <v>19</v>
      </c>
      <c r="O514" t="s">
        <v>3409</v>
      </c>
      <c r="P514" t="s">
        <v>3410</v>
      </c>
      <c r="V514" t="s">
        <v>21</v>
      </c>
      <c r="Y514" t="s">
        <v>1362</v>
      </c>
      <c r="Z514" t="s">
        <v>1134</v>
      </c>
      <c r="AA514" t="str">
        <f>SUBSTITUTE(SUBSTITUTE(SUBSTITUTE(SUBSTITUTE(SUBSTITUTE(SUBSTITUTE(SUBSTITUTE(SUBSTITUTE(SUBSTITUTE(SUBSTITUTE(SUBSTITUTE(SUBSTITUTE(SUBSTITUTE(LOWER(Table13[[#This Row],[Bedrijven]]),".",""),"-","")," bvba",""),"belgië",""),"belgium","")," nv","")," bv",""),"group",""),"groep","")," ", ""),"é","e"),"è","e"),"à","a")</f>
        <v>sqli</v>
      </c>
      <c r="AC514" t="s">
        <v>3411</v>
      </c>
      <c r="AE514" t="s">
        <v>1362</v>
      </c>
      <c r="AF514" s="3">
        <v>44775</v>
      </c>
      <c r="AH514" s="3">
        <v>44775</v>
      </c>
      <c r="AI514" s="3">
        <v>44775</v>
      </c>
      <c r="AJ514">
        <v>0</v>
      </c>
      <c r="AQ514" t="str">
        <f>_xlfn.XLOOKUP(Table13[[#This Row],[Voornaam]]&amp;Table13[[#This Row],[Achternaam]]&amp;Table13[[#This Row],[Basisnaam]],Table15[ContactenLookup],Table15[E-mail],"",0,1)</f>
        <v/>
      </c>
      <c r="AR514" t="str">
        <f>_xlfn.XLOOKUP(Table13[[#This Row],[E-mailadres]],Table15[E-mail],Table15[E-mail],"",0)</f>
        <v/>
      </c>
      <c r="AS514" t="str">
        <f>_xlfn.XLOOKUP(Table13[[#This Row],[Telefoon]],Table15[Telefoonnummer],Table15[Naam],"",0)</f>
        <v/>
      </c>
      <c r="AT514" t="str">
        <f>IF(Table13[[#This Row],[Match on name + company]]&lt;&gt;"","Bizzy/Hanne",IF(Table13[[#This Row],[match on Email]]&lt;&gt;"","Bizzy/Hanne",""))</f>
        <v/>
      </c>
    </row>
    <row r="515" spans="1:46" x14ac:dyDescent="0.45">
      <c r="A515">
        <v>64794226</v>
      </c>
      <c r="B515" t="s">
        <v>1763</v>
      </c>
      <c r="C515" t="s">
        <v>3412</v>
      </c>
      <c r="I515" t="s">
        <v>1362</v>
      </c>
      <c r="K515" t="s">
        <v>18</v>
      </c>
      <c r="M515" t="s">
        <v>1463</v>
      </c>
      <c r="N515" t="s">
        <v>88</v>
      </c>
      <c r="O515" t="s">
        <v>3413</v>
      </c>
      <c r="P515" t="s">
        <v>3414</v>
      </c>
      <c r="Q515" t="s">
        <v>3415</v>
      </c>
      <c r="V515" t="s">
        <v>21</v>
      </c>
      <c r="X515" t="s">
        <v>1431</v>
      </c>
      <c r="Y515" t="s">
        <v>1362</v>
      </c>
      <c r="Z515" t="s">
        <v>1028</v>
      </c>
      <c r="AA515" t="str">
        <f>SUBSTITUTE(SUBSTITUTE(SUBSTITUTE(SUBSTITUTE(SUBSTITUTE(SUBSTITUTE(SUBSTITUTE(SUBSTITUTE(SUBSTITUTE(SUBSTITUTE(SUBSTITUTE(SUBSTITUTE(SUBSTITUTE(LOWER(Table13[[#This Row],[Bedrijven]]),".",""),"-","")," bvba",""),"belgië",""),"belgium","")," nv","")," bv",""),"group",""),"groep","")," ", ""),"é","e"),"è","e"),"à","a")</f>
        <v>p&amp;v</v>
      </c>
      <c r="AB515" t="s">
        <v>1390</v>
      </c>
      <c r="AC515" t="s">
        <v>2182</v>
      </c>
      <c r="AE515" t="s">
        <v>1362</v>
      </c>
      <c r="AF515" s="3">
        <v>45179</v>
      </c>
      <c r="AH515" s="3">
        <v>45179</v>
      </c>
      <c r="AI515" s="3">
        <v>45179</v>
      </c>
      <c r="AJ515">
        <v>0</v>
      </c>
      <c r="AQ515" t="str">
        <f>_xlfn.XLOOKUP(Table13[[#This Row],[Voornaam]]&amp;Table13[[#This Row],[Achternaam]]&amp;Table13[[#This Row],[Basisnaam]],Table15[ContactenLookup],Table15[E-mail],"",0,1)</f>
        <v/>
      </c>
      <c r="AR515" t="str">
        <f>_xlfn.XLOOKUP(Table13[[#This Row],[E-mailadres]],Table15[E-mail],Table15[E-mail],"",0)</f>
        <v/>
      </c>
      <c r="AS515" t="str">
        <f>_xlfn.XLOOKUP(Table13[[#This Row],[Telefoon]],Table15[Telefoonnummer],Table15[Naam],"",0)</f>
        <v/>
      </c>
      <c r="AT515" t="str">
        <f>IF(Table13[[#This Row],[Match on name + company]]&lt;&gt;"","Bizzy/Hanne",IF(Table13[[#This Row],[match on Email]]&lt;&gt;"","Bizzy/Hanne",""))</f>
        <v/>
      </c>
    </row>
    <row r="516" spans="1:46" x14ac:dyDescent="0.45">
      <c r="A516">
        <v>55438772</v>
      </c>
      <c r="B516" t="s">
        <v>3416</v>
      </c>
      <c r="C516" t="s">
        <v>3417</v>
      </c>
      <c r="I516" t="s">
        <v>1362</v>
      </c>
      <c r="K516" t="s">
        <v>18</v>
      </c>
      <c r="N516" t="s">
        <v>19</v>
      </c>
      <c r="O516" t="s">
        <v>3418</v>
      </c>
      <c r="P516" t="s">
        <v>3419</v>
      </c>
      <c r="V516" t="s">
        <v>21</v>
      </c>
      <c r="Y516" t="s">
        <v>1362</v>
      </c>
      <c r="Z516" t="s">
        <v>497</v>
      </c>
      <c r="AA516" t="str">
        <f>SUBSTITUTE(SUBSTITUTE(SUBSTITUTE(SUBSTITUTE(SUBSTITUTE(SUBSTITUTE(SUBSTITUTE(SUBSTITUTE(SUBSTITUTE(SUBSTITUTE(SUBSTITUTE(SUBSTITUTE(SUBSTITUTE(LOWER(Table13[[#This Row],[Bedrijven]]),".",""),"-","")," bvba",""),"belgië",""),"belgium","")," nv","")," bv",""),"group",""),"groep","")," ", ""),"é","e"),"è","e"),"à","a")</f>
        <v>federaleverzekeringen</v>
      </c>
      <c r="AC516" t="s">
        <v>3420</v>
      </c>
      <c r="AE516" t="s">
        <v>1362</v>
      </c>
      <c r="AF516" s="3">
        <v>44711</v>
      </c>
      <c r="AH516" s="3">
        <v>44711</v>
      </c>
      <c r="AI516" s="3">
        <v>44775</v>
      </c>
      <c r="AJ516">
        <v>0</v>
      </c>
      <c r="AQ516" t="str">
        <f>_xlfn.XLOOKUP(Table13[[#This Row],[Voornaam]]&amp;Table13[[#This Row],[Achternaam]]&amp;Table13[[#This Row],[Basisnaam]],Table15[ContactenLookup],Table15[E-mail],"",0,1)</f>
        <v/>
      </c>
      <c r="AR516" t="str">
        <f>_xlfn.XLOOKUP(Table13[[#This Row],[E-mailadres]],Table15[E-mail],Table15[E-mail],"",0)</f>
        <v/>
      </c>
      <c r="AS516" t="str">
        <f>_xlfn.XLOOKUP(Table13[[#This Row],[Telefoon]],Table15[Telefoonnummer],Table15[Naam],"",0)</f>
        <v/>
      </c>
      <c r="AT516" t="str">
        <f>IF(Table13[[#This Row],[Match on name + company]]&lt;&gt;"","Bizzy/Hanne",IF(Table13[[#This Row],[match on Email]]&lt;&gt;"","Bizzy/Hanne",""))</f>
        <v/>
      </c>
    </row>
    <row r="517" spans="1:46" ht="42.75" x14ac:dyDescent="0.45">
      <c r="A517">
        <v>55438794</v>
      </c>
      <c r="B517" t="s">
        <v>3034</v>
      </c>
      <c r="C517" t="s">
        <v>3421</v>
      </c>
      <c r="H517" s="4" t="s">
        <v>1995</v>
      </c>
      <c r="I517" t="s">
        <v>1362</v>
      </c>
      <c r="K517" t="s">
        <v>18</v>
      </c>
      <c r="N517" t="s">
        <v>19</v>
      </c>
      <c r="O517" t="s">
        <v>3422</v>
      </c>
      <c r="P517" t="s">
        <v>3423</v>
      </c>
      <c r="V517" t="s">
        <v>21</v>
      </c>
      <c r="Y517" t="s">
        <v>1362</v>
      </c>
      <c r="Z517" t="s">
        <v>512</v>
      </c>
      <c r="AA517" t="str">
        <f>SUBSTITUTE(SUBSTITUTE(SUBSTITUTE(SUBSTITUTE(SUBSTITUTE(SUBSTITUTE(SUBSTITUTE(SUBSTITUTE(SUBSTITUTE(SUBSTITUTE(SUBSTITUTE(SUBSTITUTE(SUBSTITUTE(LOWER(Table13[[#This Row],[Bedrijven]]),".",""),"-","")," bvba",""),"belgië",""),"belgium","")," nv","")," bv",""),"group",""),"groep","")," ", ""),"é","e"),"è","e"),"à","a")</f>
        <v>fsma</v>
      </c>
      <c r="AC517" t="s">
        <v>3424</v>
      </c>
      <c r="AE517" t="s">
        <v>1362</v>
      </c>
      <c r="AF517" s="3">
        <v>44711</v>
      </c>
      <c r="AH517" s="3">
        <v>44711</v>
      </c>
      <c r="AI517" s="3">
        <v>44775</v>
      </c>
      <c r="AJ517">
        <v>0</v>
      </c>
      <c r="AQ517" t="str">
        <f>_xlfn.XLOOKUP(Table13[[#This Row],[Voornaam]]&amp;Table13[[#This Row],[Achternaam]]&amp;Table13[[#This Row],[Basisnaam]],Table15[ContactenLookup],Table15[E-mail],"",0,1)</f>
        <v/>
      </c>
      <c r="AR517" t="str">
        <f>_xlfn.XLOOKUP(Table13[[#This Row],[E-mailadres]],Table15[E-mail],Table15[E-mail],"",0)</f>
        <v/>
      </c>
      <c r="AS517" t="str">
        <f>_xlfn.XLOOKUP(Table13[[#This Row],[Telefoon]],Table15[Telefoonnummer],Table15[Naam],"",0)</f>
        <v/>
      </c>
      <c r="AT517" t="str">
        <f>IF(Table13[[#This Row],[Match on name + company]]&lt;&gt;"","Bizzy/Hanne",IF(Table13[[#This Row],[match on Email]]&lt;&gt;"","Bizzy/Hanne",""))</f>
        <v/>
      </c>
    </row>
    <row r="518" spans="1:46" x14ac:dyDescent="0.45">
      <c r="A518">
        <v>61389816</v>
      </c>
      <c r="B518" t="s">
        <v>3425</v>
      </c>
      <c r="C518" t="s">
        <v>1044</v>
      </c>
      <c r="I518" t="s">
        <v>1362</v>
      </c>
      <c r="K518" t="s">
        <v>18</v>
      </c>
      <c r="N518" t="s">
        <v>19</v>
      </c>
      <c r="V518" t="s">
        <v>21</v>
      </c>
      <c r="Y518" t="s">
        <v>3426</v>
      </c>
      <c r="AA518" t="str">
        <f>SUBSTITUTE(SUBSTITUTE(SUBSTITUTE(SUBSTITUTE(SUBSTITUTE(SUBSTITUTE(SUBSTITUTE(SUBSTITUTE(SUBSTITUTE(SUBSTITUTE(SUBSTITUTE(SUBSTITUTE(SUBSTITUTE(LOWER(Table13[[#This Row],[Bedrijven]]),".",""),"-","")," bvba",""),"belgië",""),"belgium","")," nv","")," bv",""),"group",""),"groep","")," ", ""),"é","e"),"è","e"),"à","a")</f>
        <v/>
      </c>
      <c r="AF518" s="3">
        <v>45085</v>
      </c>
      <c r="AH518" s="3">
        <v>45012</v>
      </c>
      <c r="AI518" s="3">
        <v>45012</v>
      </c>
      <c r="AJ518">
        <v>0</v>
      </c>
      <c r="AN518" t="s">
        <v>3427</v>
      </c>
      <c r="AQ518" t="str">
        <f>_xlfn.XLOOKUP(Table13[[#This Row],[Voornaam]]&amp;Table13[[#This Row],[Achternaam]]&amp;Table13[[#This Row],[Basisnaam]],Table15[ContactenLookup],Table15[E-mail],"",0,1)</f>
        <v/>
      </c>
      <c r="AS518" t="str">
        <f>_xlfn.XLOOKUP(Table13[[#This Row],[Telefoon]],Table15[Telefoonnummer],Table15[Naam],"",0)</f>
        <v/>
      </c>
      <c r="AT518" t="str">
        <f>IF(Table13[[#This Row],[Match on name + company]]&lt;&gt;"","Bizzy/Hanne",IF(Table13[[#This Row],[match on Email]]&lt;&gt;"","Bizzy/Hanne",""))</f>
        <v/>
      </c>
    </row>
    <row r="519" spans="1:46" x14ac:dyDescent="0.45">
      <c r="A519">
        <v>55438917</v>
      </c>
      <c r="B519" t="s">
        <v>3428</v>
      </c>
      <c r="C519" t="s">
        <v>3429</v>
      </c>
      <c r="I519" t="s">
        <v>1362</v>
      </c>
      <c r="K519" t="s">
        <v>18</v>
      </c>
      <c r="N519" t="s">
        <v>19</v>
      </c>
      <c r="O519" t="s">
        <v>3430</v>
      </c>
      <c r="P519" t="s">
        <v>3431</v>
      </c>
      <c r="V519" t="s">
        <v>21</v>
      </c>
      <c r="Y519" t="s">
        <v>1362</v>
      </c>
      <c r="Z519" t="s">
        <v>629</v>
      </c>
      <c r="AA519" t="str">
        <f>SUBSTITUTE(SUBSTITUTE(SUBSTITUTE(SUBSTITUTE(SUBSTITUTE(SUBSTITUTE(SUBSTITUTE(SUBSTITUTE(SUBSTITUTE(SUBSTITUTE(SUBSTITUTE(SUBSTITUTE(SUBSTITUTE(LOWER(Table13[[#This Row],[Bedrijven]]),".",""),"-","")," bvba",""),"belgië",""),"belgium","")," nv","")," bv",""),"group",""),"groep","")," ", ""),"é","e"),"è","e"),"à","a")</f>
        <v>hrlinkit</v>
      </c>
      <c r="AC519" t="s">
        <v>3432</v>
      </c>
      <c r="AE519" t="s">
        <v>1362</v>
      </c>
      <c r="AF519" s="3">
        <v>44711</v>
      </c>
      <c r="AH519" s="3">
        <v>44711</v>
      </c>
      <c r="AI519" s="3">
        <v>44775</v>
      </c>
      <c r="AJ519">
        <v>0</v>
      </c>
      <c r="AQ519" t="str">
        <f>_xlfn.XLOOKUP(Table13[[#This Row],[Voornaam]]&amp;Table13[[#This Row],[Achternaam]]&amp;Table13[[#This Row],[Basisnaam]],Table15[ContactenLookup],Table15[E-mail],"",0,1)</f>
        <v/>
      </c>
      <c r="AR519" t="str">
        <f>_xlfn.XLOOKUP(Table13[[#This Row],[E-mailadres]],Table15[E-mail],Table15[E-mail],"",0)</f>
        <v/>
      </c>
      <c r="AS519" t="str">
        <f>_xlfn.XLOOKUP(Table13[[#This Row],[Telefoon]],Table15[Telefoonnummer],Table15[Naam],"",0)</f>
        <v/>
      </c>
      <c r="AT519" t="str">
        <f>IF(Table13[[#This Row],[Match on name + company]]&lt;&gt;"","Bizzy/Hanne",IF(Table13[[#This Row],[match on Email]]&lt;&gt;"","Bizzy/Hanne",""))</f>
        <v/>
      </c>
    </row>
    <row r="520" spans="1:46" x14ac:dyDescent="0.45">
      <c r="A520">
        <v>56501602</v>
      </c>
      <c r="B520" t="s">
        <v>3433</v>
      </c>
      <c r="C520" t="s">
        <v>3434</v>
      </c>
      <c r="I520" t="s">
        <v>1362</v>
      </c>
      <c r="K520" t="s">
        <v>18</v>
      </c>
      <c r="N520" t="s">
        <v>19</v>
      </c>
      <c r="O520" t="s">
        <v>3435</v>
      </c>
      <c r="P520" t="s">
        <v>3436</v>
      </c>
      <c r="V520" t="s">
        <v>21</v>
      </c>
      <c r="Y520" t="s">
        <v>1362</v>
      </c>
      <c r="Z520" t="s">
        <v>1181</v>
      </c>
      <c r="AA520" t="str">
        <f>SUBSTITUTE(SUBSTITUTE(SUBSTITUTE(SUBSTITUTE(SUBSTITUTE(SUBSTITUTE(SUBSTITUTE(SUBSTITUTE(SUBSTITUTE(SUBSTITUTE(SUBSTITUTE(SUBSTITUTE(SUBSTITUTE(LOWER(Table13[[#This Row],[Bedrijven]]),".",""),"-","")," bvba",""),"belgië",""),"belgium","")," nv","")," bv",""),"group",""),"groep","")," ", ""),"é","e"),"è","e"),"à","a")</f>
        <v>testaankoop/testachats</v>
      </c>
      <c r="AC520" t="s">
        <v>2561</v>
      </c>
      <c r="AE520" t="s">
        <v>1362</v>
      </c>
      <c r="AF520" s="3">
        <v>44775</v>
      </c>
      <c r="AH520" s="3">
        <v>44775</v>
      </c>
      <c r="AI520" s="3">
        <v>44775</v>
      </c>
      <c r="AJ520">
        <v>0</v>
      </c>
      <c r="AQ520" t="str">
        <f>_xlfn.XLOOKUP(Table13[[#This Row],[Voornaam]]&amp;Table13[[#This Row],[Achternaam]]&amp;Table13[[#This Row],[Basisnaam]],Table15[ContactenLookup],Table15[E-mail],"",0,1)</f>
        <v/>
      </c>
      <c r="AR520" t="str">
        <f>_xlfn.XLOOKUP(Table13[[#This Row],[E-mailadres]],Table15[E-mail],Table15[E-mail],"",0)</f>
        <v/>
      </c>
      <c r="AS520" t="str">
        <f>_xlfn.XLOOKUP(Table13[[#This Row],[Telefoon]],Table15[Telefoonnummer],Table15[Naam],"",0)</f>
        <v/>
      </c>
      <c r="AT520" t="str">
        <f>IF(Table13[[#This Row],[Match on name + company]]&lt;&gt;"","Bizzy/Hanne",IF(Table13[[#This Row],[match on Email]]&lt;&gt;"","Bizzy/Hanne",""))</f>
        <v/>
      </c>
    </row>
    <row r="521" spans="1:46" ht="42.75" x14ac:dyDescent="0.45">
      <c r="A521">
        <v>70900901</v>
      </c>
      <c r="B521" t="s">
        <v>3437</v>
      </c>
      <c r="C521" t="s">
        <v>3438</v>
      </c>
      <c r="H521" s="4" t="s">
        <v>2026</v>
      </c>
      <c r="I521" t="s">
        <v>1362</v>
      </c>
      <c r="K521" t="s">
        <v>18</v>
      </c>
      <c r="M521" t="s">
        <v>1428</v>
      </c>
      <c r="N521" t="s">
        <v>19</v>
      </c>
      <c r="O521" t="s">
        <v>3439</v>
      </c>
      <c r="V521" t="s">
        <v>21</v>
      </c>
      <c r="X521" t="s">
        <v>1431</v>
      </c>
      <c r="Y521" t="s">
        <v>1362</v>
      </c>
      <c r="Z521" t="s">
        <v>1177</v>
      </c>
      <c r="AA521" t="str">
        <f>SUBSTITUTE(SUBSTITUTE(SUBSTITUTE(SUBSTITUTE(SUBSTITUTE(SUBSTITUTE(SUBSTITUTE(SUBSTITUTE(SUBSTITUTE(SUBSTITUTE(SUBSTITUTE(SUBSTITUTE(SUBSTITUTE(LOWER(Table13[[#This Row],[Bedrijven]]),".",""),"-","")," bvba",""),"belgië",""),"belgium","")," nv","")," bv",""),"group",""),"groep","")," ", ""),"é","e"),"è","e"),"à","a")</f>
        <v>telenet</v>
      </c>
      <c r="AC521" t="s">
        <v>1453</v>
      </c>
      <c r="AE521" t="s">
        <v>21</v>
      </c>
      <c r="AF521" s="3">
        <v>45548</v>
      </c>
      <c r="AH521" s="3">
        <v>45548</v>
      </c>
      <c r="AI521" s="3">
        <v>45548</v>
      </c>
      <c r="AJ521">
        <v>0</v>
      </c>
      <c r="AQ521" t="str">
        <f>_xlfn.XLOOKUP(Table13[[#This Row],[Voornaam]]&amp;Table13[[#This Row],[Achternaam]]&amp;Table13[[#This Row],[Basisnaam]],Table15[ContactenLookup],Table15[E-mail],"",0,1)</f>
        <v/>
      </c>
      <c r="AR521" t="str">
        <f>_xlfn.XLOOKUP(Table13[[#This Row],[E-mailadres]],Table15[E-mail],Table15[E-mail],"",0)</f>
        <v/>
      </c>
      <c r="AS521" t="str">
        <f>_xlfn.XLOOKUP(Table13[[#This Row],[Telefoon]],Table15[Telefoonnummer],Table15[Naam],"",0)</f>
        <v/>
      </c>
      <c r="AT521" t="str">
        <f>IF(Table13[[#This Row],[Match on name + company]]&lt;&gt;"","Bizzy/Hanne",IF(Table13[[#This Row],[match on Email]]&lt;&gt;"","Bizzy/Hanne",""))</f>
        <v/>
      </c>
    </row>
    <row r="522" spans="1:46" x14ac:dyDescent="0.45">
      <c r="A522">
        <v>55438823</v>
      </c>
      <c r="B522" t="s">
        <v>3151</v>
      </c>
      <c r="C522" t="s">
        <v>3440</v>
      </c>
      <c r="I522" t="s">
        <v>1362</v>
      </c>
      <c r="K522" t="s">
        <v>18</v>
      </c>
      <c r="N522" t="s">
        <v>19</v>
      </c>
      <c r="O522" t="s">
        <v>3441</v>
      </c>
      <c r="P522" t="s">
        <v>3442</v>
      </c>
      <c r="V522" t="s">
        <v>21</v>
      </c>
      <c r="Y522" t="s">
        <v>1362</v>
      </c>
      <c r="Z522" t="s">
        <v>538</v>
      </c>
      <c r="AA522" t="str">
        <f>SUBSTITUTE(SUBSTITUTE(SUBSTITUTE(SUBSTITUTE(SUBSTITUTE(SUBSTITUTE(SUBSTITUTE(SUBSTITUTE(SUBSTITUTE(SUBSTITUTE(SUBSTITUTE(SUBSTITUTE(SUBSTITUTE(LOWER(Table13[[#This Row],[Bedrijven]]),".",""),"-","")," bvba",""),"belgië",""),"belgium","")," nv","")," bv",""),"group",""),"groep","")," ", ""),"é","e"),"è","e"),"à","a")</f>
        <v>gemeentelint</v>
      </c>
      <c r="AC522" t="s">
        <v>2244</v>
      </c>
      <c r="AE522" t="s">
        <v>1362</v>
      </c>
      <c r="AF522" s="3">
        <v>44711</v>
      </c>
      <c r="AH522" s="3">
        <v>44711</v>
      </c>
      <c r="AI522" s="3">
        <v>44775</v>
      </c>
      <c r="AJ522">
        <v>0</v>
      </c>
      <c r="AQ522" t="str">
        <f>_xlfn.XLOOKUP(Table13[[#This Row],[Voornaam]]&amp;Table13[[#This Row],[Achternaam]]&amp;Table13[[#This Row],[Basisnaam]],Table15[ContactenLookup],Table15[E-mail],"",0,1)</f>
        <v/>
      </c>
      <c r="AR522" t="str">
        <f>_xlfn.XLOOKUP(Table13[[#This Row],[E-mailadres]],Table15[E-mail],Table15[E-mail],"",0)</f>
        <v/>
      </c>
      <c r="AS522" t="str">
        <f>_xlfn.XLOOKUP(Table13[[#This Row],[Telefoon]],Table15[Telefoonnummer],Table15[Naam],"",0)</f>
        <v/>
      </c>
      <c r="AT522" t="str">
        <f>IF(Table13[[#This Row],[Match on name + company]]&lt;&gt;"","Bizzy/Hanne",IF(Table13[[#This Row],[match on Email]]&lt;&gt;"","Bizzy/Hanne",""))</f>
        <v/>
      </c>
    </row>
    <row r="523" spans="1:46" x14ac:dyDescent="0.45">
      <c r="A523">
        <v>56501563</v>
      </c>
      <c r="B523" t="s">
        <v>2205</v>
      </c>
      <c r="C523" t="s">
        <v>3443</v>
      </c>
      <c r="I523" t="s">
        <v>1362</v>
      </c>
      <c r="K523" t="s">
        <v>18</v>
      </c>
      <c r="N523" t="s">
        <v>19</v>
      </c>
      <c r="O523" t="s">
        <v>3444</v>
      </c>
      <c r="P523" t="s">
        <v>3445</v>
      </c>
      <c r="V523" t="s">
        <v>21</v>
      </c>
      <c r="Y523" t="s">
        <v>1362</v>
      </c>
      <c r="Z523" t="s">
        <v>1068</v>
      </c>
      <c r="AA523" t="str">
        <f>SUBSTITUTE(SUBSTITUTE(SUBSTITUTE(SUBSTITUTE(SUBSTITUTE(SUBSTITUTE(SUBSTITUTE(SUBSTITUTE(SUBSTITUTE(SUBSTITUTE(SUBSTITUTE(SUBSTITUTE(SUBSTITUTE(LOWER(Table13[[#This Row],[Bedrijven]]),".",""),"-","")," bvba",""),"belgië",""),"belgium","")," nv","")," bv",""),"group",""),"groep","")," ", ""),"é","e"),"è","e"),"à","a")</f>
        <v>putmansa</v>
      </c>
      <c r="AC523" t="s">
        <v>1453</v>
      </c>
      <c r="AE523" t="s">
        <v>1362</v>
      </c>
      <c r="AF523" s="3">
        <v>44775</v>
      </c>
      <c r="AH523" s="3">
        <v>44775</v>
      </c>
      <c r="AI523" s="3">
        <v>44775</v>
      </c>
      <c r="AJ523">
        <v>0</v>
      </c>
      <c r="AQ523" t="str">
        <f>_xlfn.XLOOKUP(Table13[[#This Row],[Voornaam]]&amp;Table13[[#This Row],[Achternaam]]&amp;Table13[[#This Row],[Basisnaam]],Table15[ContactenLookup],Table15[E-mail],"",0,1)</f>
        <v/>
      </c>
      <c r="AR523" t="str">
        <f>_xlfn.XLOOKUP(Table13[[#This Row],[E-mailadres]],Table15[E-mail],Table15[E-mail],"",0)</f>
        <v/>
      </c>
      <c r="AS523" t="str">
        <f>_xlfn.XLOOKUP(Table13[[#This Row],[Telefoon]],Table15[Telefoonnummer],Table15[Naam],"",0)</f>
        <v/>
      </c>
      <c r="AT523" t="str">
        <f>IF(Table13[[#This Row],[Match on name + company]]&lt;&gt;"","Bizzy/Hanne",IF(Table13[[#This Row],[match on Email]]&lt;&gt;"","Bizzy/Hanne",""))</f>
        <v/>
      </c>
    </row>
    <row r="524" spans="1:46" ht="42.75" x14ac:dyDescent="0.45">
      <c r="A524">
        <v>66855308</v>
      </c>
      <c r="B524" t="s">
        <v>2454</v>
      </c>
      <c r="C524" t="s">
        <v>3446</v>
      </c>
      <c r="H524" s="4" t="s">
        <v>3447</v>
      </c>
      <c r="I524" t="s">
        <v>1362</v>
      </c>
      <c r="K524" t="s">
        <v>18</v>
      </c>
      <c r="N524" t="s">
        <v>19</v>
      </c>
      <c r="O524" t="s">
        <v>3448</v>
      </c>
      <c r="V524" t="s">
        <v>21</v>
      </c>
      <c r="Y524" t="s">
        <v>1362</v>
      </c>
      <c r="Z524" t="s">
        <v>660</v>
      </c>
      <c r="AA524" t="str">
        <f>SUBSTITUTE(SUBSTITUTE(SUBSTITUTE(SUBSTITUTE(SUBSTITUTE(SUBSTITUTE(SUBSTITUTE(SUBSTITUTE(SUBSTITUTE(SUBSTITUTE(SUBSTITUTE(SUBSTITUTE(SUBSTITUTE(LOWER(Table13[[#This Row],[Bedrijven]]),".",""),"-","")," bvba",""),"belgië",""),"belgium","")," nv","")," bv",""),"group",""),"groep","")," ", ""),"é","e"),"è","e"),"à","a")</f>
        <v>induver</v>
      </c>
      <c r="AB524" t="s">
        <v>1390</v>
      </c>
      <c r="AC524" t="s">
        <v>3449</v>
      </c>
      <c r="AE524" t="s">
        <v>1362</v>
      </c>
      <c r="AF524" s="3">
        <v>45304</v>
      </c>
      <c r="AH524" s="3">
        <v>45304</v>
      </c>
      <c r="AI524" s="3">
        <v>45304</v>
      </c>
      <c r="AJ524">
        <v>0</v>
      </c>
      <c r="AQ524" t="str">
        <f>_xlfn.XLOOKUP(Table13[[#This Row],[Voornaam]]&amp;Table13[[#This Row],[Achternaam]]&amp;Table13[[#This Row],[Basisnaam]],Table15[ContactenLookup],Table15[E-mail],"",0,1)</f>
        <v/>
      </c>
      <c r="AR524" t="str">
        <f>_xlfn.XLOOKUP(Table13[[#This Row],[E-mailadres]],Table15[E-mail],Table15[E-mail],"",0)</f>
        <v/>
      </c>
      <c r="AS524" t="str">
        <f>_xlfn.XLOOKUP(Table13[[#This Row],[Telefoon]],Table15[Telefoonnummer],Table15[Naam],"",0)</f>
        <v/>
      </c>
      <c r="AT524" t="str">
        <f>IF(Table13[[#This Row],[Match on name + company]]&lt;&gt;"","Bizzy/Hanne",IF(Table13[[#This Row],[match on Email]]&lt;&gt;"","Bizzy/Hanne",""))</f>
        <v/>
      </c>
    </row>
    <row r="525" spans="1:46" x14ac:dyDescent="0.45">
      <c r="A525">
        <v>55438681</v>
      </c>
      <c r="B525" t="s">
        <v>3450</v>
      </c>
      <c r="C525" t="s">
        <v>3451</v>
      </c>
      <c r="I525" t="s">
        <v>1362</v>
      </c>
      <c r="K525" t="s">
        <v>18</v>
      </c>
      <c r="N525" t="s">
        <v>19</v>
      </c>
      <c r="O525" t="s">
        <v>3452</v>
      </c>
      <c r="P525" t="s">
        <v>3453</v>
      </c>
      <c r="V525" t="s">
        <v>21</v>
      </c>
      <c r="Y525" t="s">
        <v>1362</v>
      </c>
      <c r="Z525" t="s">
        <v>345</v>
      </c>
      <c r="AA525" t="str">
        <f>SUBSTITUTE(SUBSTITUTE(SUBSTITUTE(SUBSTITUTE(SUBSTITUTE(SUBSTITUTE(SUBSTITUTE(SUBSTITUTE(SUBSTITUTE(SUBSTITUTE(SUBSTITUTE(SUBSTITUTE(SUBSTITUTE(LOWER(Table13[[#This Row],[Bedrijven]]),".",""),"-","")," bvba",""),"belgië",""),"belgium","")," nv","")," bv",""),"group",""),"groep","")," ", ""),"é","e"),"è","e"),"à","a")</f>
        <v>carrefour</v>
      </c>
      <c r="AC525" t="s">
        <v>3454</v>
      </c>
      <c r="AE525" t="s">
        <v>1362</v>
      </c>
      <c r="AF525" s="3">
        <v>44711</v>
      </c>
      <c r="AH525" s="3">
        <v>44711</v>
      </c>
      <c r="AI525" s="3">
        <v>44775</v>
      </c>
      <c r="AJ525">
        <v>0</v>
      </c>
      <c r="AQ525" t="str">
        <f>_xlfn.XLOOKUP(Table13[[#This Row],[Voornaam]]&amp;Table13[[#This Row],[Achternaam]]&amp;Table13[[#This Row],[Basisnaam]],Table15[ContactenLookup],Table15[E-mail],"",0,1)</f>
        <v/>
      </c>
      <c r="AR525" t="str">
        <f>_xlfn.XLOOKUP(Table13[[#This Row],[E-mailadres]],Table15[E-mail],Table15[E-mail],"",0)</f>
        <v/>
      </c>
      <c r="AS525" t="str">
        <f>_xlfn.XLOOKUP(Table13[[#This Row],[Telefoon]],Table15[Telefoonnummer],Table15[Naam],"",0)</f>
        <v/>
      </c>
      <c r="AT525" t="str">
        <f>IF(Table13[[#This Row],[Match on name + company]]&lt;&gt;"","Bizzy/Hanne",IF(Table13[[#This Row],[match on Email]]&lt;&gt;"","Bizzy/Hanne",""))</f>
        <v/>
      </c>
    </row>
    <row r="526" spans="1:46" x14ac:dyDescent="0.45">
      <c r="A526">
        <v>55438890</v>
      </c>
      <c r="B526" t="s">
        <v>2400</v>
      </c>
      <c r="C526" t="s">
        <v>3455</v>
      </c>
      <c r="I526" t="s">
        <v>1362</v>
      </c>
      <c r="K526" t="s">
        <v>18</v>
      </c>
      <c r="N526" t="s">
        <v>19</v>
      </c>
      <c r="O526" t="s">
        <v>3456</v>
      </c>
      <c r="P526" t="s">
        <v>3457</v>
      </c>
      <c r="V526" t="s">
        <v>21</v>
      </c>
      <c r="Y526" t="s">
        <v>1362</v>
      </c>
      <c r="Z526" t="s">
        <v>613</v>
      </c>
      <c r="AA526" t="str">
        <f>SUBSTITUTE(SUBSTITUTE(SUBSTITUTE(SUBSTITUTE(SUBSTITUTE(SUBSTITUTE(SUBSTITUTE(SUBSTITUTE(SUBSTITUTE(SUBSTITUTE(SUBSTITUTE(SUBSTITUTE(SUBSTITUTE(LOWER(Table13[[#This Row],[Bedrijven]]),".",""),"-","")," bvba",""),"belgië",""),"belgium","")," nv","")," bv",""),"group",""),"groep","")," ", ""),"é","e"),"è","e"),"à","a")</f>
        <v>havenbedrijfantwerpen</v>
      </c>
      <c r="AC526" t="s">
        <v>3458</v>
      </c>
      <c r="AE526" t="s">
        <v>1362</v>
      </c>
      <c r="AF526" s="3">
        <v>44711</v>
      </c>
      <c r="AH526" s="3">
        <v>44711</v>
      </c>
      <c r="AI526" s="3">
        <v>44775</v>
      </c>
      <c r="AJ526">
        <v>0</v>
      </c>
      <c r="AQ526" t="str">
        <f>_xlfn.XLOOKUP(Table13[[#This Row],[Voornaam]]&amp;Table13[[#This Row],[Achternaam]]&amp;Table13[[#This Row],[Basisnaam]],Table15[ContactenLookup],Table15[E-mail],"",0,1)</f>
        <v/>
      </c>
      <c r="AR526" t="str">
        <f>_xlfn.XLOOKUP(Table13[[#This Row],[E-mailadres]],Table15[E-mail],Table15[E-mail],"",0)</f>
        <v/>
      </c>
      <c r="AS526" t="str">
        <f>_xlfn.XLOOKUP(Table13[[#This Row],[Telefoon]],Table15[Telefoonnummer],Table15[Naam],"",0)</f>
        <v/>
      </c>
      <c r="AT526" t="str">
        <f>IF(Table13[[#This Row],[Match on name + company]]&lt;&gt;"","Bizzy/Hanne",IF(Table13[[#This Row],[match on Email]]&lt;&gt;"","Bizzy/Hanne",""))</f>
        <v/>
      </c>
    </row>
    <row r="527" spans="1:46" x14ac:dyDescent="0.45">
      <c r="A527">
        <v>60137178</v>
      </c>
      <c r="B527" t="s">
        <v>3459</v>
      </c>
      <c r="C527" t="s">
        <v>3460</v>
      </c>
      <c r="I527" t="s">
        <v>1362</v>
      </c>
      <c r="K527" t="s">
        <v>18</v>
      </c>
      <c r="M527" t="s">
        <v>1463</v>
      </c>
      <c r="N527" t="s">
        <v>471</v>
      </c>
      <c r="O527" t="s">
        <v>3461</v>
      </c>
      <c r="V527" t="s">
        <v>21</v>
      </c>
      <c r="X527" t="s">
        <v>1431</v>
      </c>
      <c r="Y527" t="s">
        <v>1362</v>
      </c>
      <c r="Z527" t="s">
        <v>174</v>
      </c>
      <c r="AA527" t="str">
        <f>SUBSTITUTE(SUBSTITUTE(SUBSTITUTE(SUBSTITUTE(SUBSTITUTE(SUBSTITUTE(SUBSTITUTE(SUBSTITUTE(SUBSTITUTE(SUBSTITUTE(SUBSTITUTE(SUBSTITUTE(SUBSTITUTE(LOWER(Table13[[#This Row],[Bedrijven]]),".",""),"-","")," bvba",""),"belgië",""),"belgium","")," nv","")," bv",""),"group",""),"groep","")," ", ""),"é","e"),"è","e"),"à","a")</f>
        <v>borealis</v>
      </c>
      <c r="AB527" t="s">
        <v>1390</v>
      </c>
      <c r="AC527" t="s">
        <v>3462</v>
      </c>
      <c r="AD527" t="s">
        <v>3463</v>
      </c>
      <c r="AE527" t="s">
        <v>1362</v>
      </c>
      <c r="AF527" s="3">
        <v>44959</v>
      </c>
      <c r="AH527" s="3">
        <v>44959</v>
      </c>
      <c r="AI527" s="3">
        <v>44959</v>
      </c>
      <c r="AJ527">
        <v>0</v>
      </c>
      <c r="AQ527" t="str">
        <f>_xlfn.XLOOKUP(Table13[[#This Row],[Voornaam]]&amp;Table13[[#This Row],[Achternaam]]&amp;Table13[[#This Row],[Basisnaam]],Table15[ContactenLookup],Table15[E-mail],"",0,1)</f>
        <v/>
      </c>
      <c r="AR527" t="str">
        <f>_xlfn.XLOOKUP(Table13[[#This Row],[E-mailadres]],Table15[E-mail],Table15[E-mail],"",0)</f>
        <v/>
      </c>
      <c r="AS527" t="str">
        <f>_xlfn.XLOOKUP(Table13[[#This Row],[Telefoon]],Table15[Telefoonnummer],Table15[Naam],"",0)</f>
        <v/>
      </c>
      <c r="AT527" t="str">
        <f>IF(Table13[[#This Row],[Match on name + company]]&lt;&gt;"","Bizzy/Hanne",IF(Table13[[#This Row],[match on Email]]&lt;&gt;"","Bizzy/Hanne",""))</f>
        <v/>
      </c>
    </row>
    <row r="528" spans="1:46" ht="42.75" x14ac:dyDescent="0.45">
      <c r="A528">
        <v>56501560</v>
      </c>
      <c r="B528" t="s">
        <v>1592</v>
      </c>
      <c r="C528" t="s">
        <v>3464</v>
      </c>
      <c r="H528" s="4" t="s">
        <v>3465</v>
      </c>
      <c r="I528" t="s">
        <v>1362</v>
      </c>
      <c r="K528" t="s">
        <v>18</v>
      </c>
      <c r="N528" t="s">
        <v>19</v>
      </c>
      <c r="O528" t="s">
        <v>3466</v>
      </c>
      <c r="P528" t="s">
        <v>3467</v>
      </c>
      <c r="V528" t="s">
        <v>21</v>
      </c>
      <c r="Y528" t="s">
        <v>1362</v>
      </c>
      <c r="Z528" t="s">
        <v>656</v>
      </c>
      <c r="AA528" t="str">
        <f>SUBSTITUTE(SUBSTITUTE(SUBSTITUTE(SUBSTITUTE(SUBSTITUTE(SUBSTITUTE(SUBSTITUTE(SUBSTITUTE(SUBSTITUTE(SUBSTITUTE(SUBSTITUTE(SUBSTITUTE(SUBSTITUTE(LOWER(Table13[[#This Row],[Bedrijven]]),".",""),"-","")," bvba",""),"belgië",""),"belgium","")," nv","")," bv",""),"group",""),"groep","")," ", ""),"é","e"),"è","e"),"à","a")</f>
        <v>protect</v>
      </c>
      <c r="AC528" t="s">
        <v>1390</v>
      </c>
      <c r="AE528" t="s">
        <v>1362</v>
      </c>
      <c r="AF528" s="3">
        <v>44775</v>
      </c>
      <c r="AH528" s="3">
        <v>44775</v>
      </c>
      <c r="AI528" s="3">
        <v>44775</v>
      </c>
      <c r="AJ528">
        <v>0</v>
      </c>
      <c r="AQ528" t="str">
        <f>_xlfn.XLOOKUP(Table13[[#This Row],[Voornaam]]&amp;Table13[[#This Row],[Achternaam]]&amp;Table13[[#This Row],[Basisnaam]],Table15[ContactenLookup],Table15[E-mail],"",0,1)</f>
        <v/>
      </c>
      <c r="AR528" t="str">
        <f>_xlfn.XLOOKUP(Table13[[#This Row],[E-mailadres]],Table15[E-mail],Table15[E-mail],"",0)</f>
        <v/>
      </c>
      <c r="AS528" t="str">
        <f>_xlfn.XLOOKUP(Table13[[#This Row],[Telefoon]],Table15[Telefoonnummer],Table15[Naam],"",0)</f>
        <v/>
      </c>
      <c r="AT528" t="str">
        <f>IF(Table13[[#This Row],[Match on name + company]]&lt;&gt;"","Bizzy/Hanne",IF(Table13[[#This Row],[match on Email]]&lt;&gt;"","Bizzy/Hanne",""))</f>
        <v/>
      </c>
    </row>
    <row r="529" spans="1:46" ht="42.75" x14ac:dyDescent="0.45">
      <c r="A529">
        <v>60401704</v>
      </c>
      <c r="B529" t="s">
        <v>3468</v>
      </c>
      <c r="C529" t="s">
        <v>3469</v>
      </c>
      <c r="H529" s="4" t="s">
        <v>3470</v>
      </c>
      <c r="I529" t="s">
        <v>1362</v>
      </c>
      <c r="N529" t="s">
        <v>19</v>
      </c>
      <c r="O529" t="s">
        <v>828</v>
      </c>
      <c r="Q529" t="s">
        <v>3471</v>
      </c>
      <c r="V529" t="s">
        <v>21</v>
      </c>
      <c r="Y529" t="s">
        <v>1362</v>
      </c>
      <c r="Z529" t="s">
        <v>823</v>
      </c>
      <c r="AA529" t="str">
        <f>SUBSTITUTE(SUBSTITUTE(SUBSTITUTE(SUBSTITUTE(SUBSTITUTE(SUBSTITUTE(SUBSTITUTE(SUBSTITUTE(SUBSTITUTE(SUBSTITUTE(SUBSTITUTE(SUBSTITUTE(SUBSTITUTE(LOWER(Table13[[#This Row],[Bedrijven]]),".",""),"-","")," bvba",""),"belgië",""),"belgium","")," nv","")," bv",""),"group",""),"groep","")," ", ""),"é","e"),"è","e"),"à","a")</f>
        <v>nvcrhstructuralconcrete</v>
      </c>
      <c r="AB529" t="s">
        <v>1390</v>
      </c>
      <c r="AC529" t="s">
        <v>1602</v>
      </c>
      <c r="AE529" t="s">
        <v>21</v>
      </c>
      <c r="AF529" s="3">
        <v>44971</v>
      </c>
      <c r="AH529" s="3">
        <v>44971</v>
      </c>
      <c r="AI529" s="3">
        <v>44971</v>
      </c>
      <c r="AJ529">
        <v>0</v>
      </c>
      <c r="AQ529" t="str">
        <f>_xlfn.XLOOKUP(Table13[[#This Row],[Voornaam]]&amp;Table13[[#This Row],[Achternaam]]&amp;Table13[[#This Row],[Basisnaam]],Table15[ContactenLookup],Table15[E-mail],"",0,1)</f>
        <v/>
      </c>
      <c r="AR529" t="str">
        <f>_xlfn.XLOOKUP(Table13[[#This Row],[E-mailadres]],Table15[E-mail],Table15[E-mail],"",0)</f>
        <v>marleen.ransbotyn@crh-sc.be</v>
      </c>
      <c r="AS529" t="str">
        <f>_xlfn.XLOOKUP(Table13[[#This Row],[Telefoon]],Table15[Telefoonnummer],Table15[Naam],"",0)</f>
        <v/>
      </c>
      <c r="AT529" t="str">
        <f>IF(Table13[[#This Row],[Match on name + company]]&lt;&gt;"","Bizzy/Hanne",IF(Table13[[#This Row],[match on Email]]&lt;&gt;"","Bizzy/Hanne",""))</f>
        <v>Bizzy/Hanne</v>
      </c>
    </row>
    <row r="530" spans="1:46" ht="42.75" x14ac:dyDescent="0.45">
      <c r="A530">
        <v>61533375</v>
      </c>
      <c r="B530" t="s">
        <v>3472</v>
      </c>
      <c r="C530" t="s">
        <v>3473</v>
      </c>
      <c r="H530" s="4" t="s">
        <v>3474</v>
      </c>
      <c r="I530" t="s">
        <v>21</v>
      </c>
      <c r="K530" t="s">
        <v>18</v>
      </c>
      <c r="M530" t="s">
        <v>1463</v>
      </c>
      <c r="N530" t="s">
        <v>19</v>
      </c>
      <c r="O530" t="s">
        <v>1083</v>
      </c>
      <c r="V530" t="s">
        <v>21</v>
      </c>
      <c r="X530" t="s">
        <v>1431</v>
      </c>
      <c r="Y530" t="s">
        <v>1362</v>
      </c>
      <c r="Z530" t="s">
        <v>1080</v>
      </c>
      <c r="AA530" t="str">
        <f>SUBSTITUTE(SUBSTITUTE(SUBSTITUTE(SUBSTITUTE(SUBSTITUTE(SUBSTITUTE(SUBSTITUTE(SUBSTITUTE(SUBSTITUTE(SUBSTITUTE(SUBSTITUTE(SUBSTITUTE(SUBSTITUTE(LOWER(Table13[[#This Row],[Bedrijven]]),".",""),"-","")," bvba",""),"belgië",""),"belgium","")," nv","")," bv",""),"group",""),"groep","")," ", ""),"é","e"),"è","e"),"à","a")</f>
        <v>saeppa</v>
      </c>
      <c r="AE530" t="s">
        <v>1362</v>
      </c>
      <c r="AF530" s="3">
        <v>45020</v>
      </c>
      <c r="AH530" s="3">
        <v>45020</v>
      </c>
      <c r="AI530" s="3">
        <v>45020</v>
      </c>
      <c r="AJ530">
        <v>0</v>
      </c>
      <c r="AQ530" t="str">
        <f>_xlfn.XLOOKUP(Table13[[#This Row],[Voornaam]]&amp;Table13[[#This Row],[Achternaam]]&amp;Table13[[#This Row],[Basisnaam]],Table15[ContactenLookup],Table15[E-mail],"",0,1)</f>
        <v/>
      </c>
      <c r="AR530" t="str">
        <f>_xlfn.XLOOKUP(Table13[[#This Row],[E-mailadres]],Table15[E-mail],Table15[E-mail],"",0)</f>
        <v/>
      </c>
      <c r="AS530" t="str">
        <f>_xlfn.XLOOKUP(Table13[[#This Row],[Telefoon]],Table15[Telefoonnummer],Table15[Naam],"",0)</f>
        <v/>
      </c>
      <c r="AT530" t="str">
        <f>IF(Table13[[#This Row],[Match on name + company]]&lt;&gt;"","Bizzy/Hanne",IF(Table13[[#This Row],[match on Email]]&lt;&gt;"","Bizzy/Hanne",""))</f>
        <v/>
      </c>
    </row>
    <row r="531" spans="1:46" x14ac:dyDescent="0.45">
      <c r="A531">
        <v>62083665</v>
      </c>
      <c r="B531" t="s">
        <v>1912</v>
      </c>
      <c r="C531" t="s">
        <v>3475</v>
      </c>
      <c r="I531" t="s">
        <v>21</v>
      </c>
      <c r="K531" t="s">
        <v>18</v>
      </c>
      <c r="M531" t="s">
        <v>1428</v>
      </c>
      <c r="N531" t="s">
        <v>19</v>
      </c>
      <c r="O531" t="s">
        <v>1198</v>
      </c>
      <c r="P531" t="s">
        <v>1200</v>
      </c>
      <c r="V531" t="s">
        <v>21</v>
      </c>
      <c r="X531" t="s">
        <v>1431</v>
      </c>
      <c r="Y531" t="s">
        <v>1362</v>
      </c>
      <c r="Z531" t="s">
        <v>1197</v>
      </c>
      <c r="AA531" t="str">
        <f>SUBSTITUTE(SUBSTITUTE(SUBSTITUTE(SUBSTITUTE(SUBSTITUTE(SUBSTITUTE(SUBSTITUTE(SUBSTITUTE(SUBSTITUTE(SUBSTITUTE(SUBSTITUTE(SUBSTITUTE(SUBSTITUTE(LOWER(Table13[[#This Row],[Bedrijven]]),".",""),"-","")," bvba",""),"belgië",""),"belgium","")," nv","")," bv",""),"group",""),"groep","")," ", ""),"é","e"),"è","e"),"à","a")</f>
        <v>tribu</v>
      </c>
      <c r="AB531" t="s">
        <v>2010</v>
      </c>
      <c r="AC531" t="s">
        <v>1471</v>
      </c>
      <c r="AE531" t="s">
        <v>21</v>
      </c>
      <c r="AF531" s="3">
        <v>45048</v>
      </c>
      <c r="AH531" s="3">
        <v>45048</v>
      </c>
      <c r="AI531" s="3">
        <v>45048</v>
      </c>
      <c r="AJ531">
        <v>0</v>
      </c>
      <c r="AQ531" t="str">
        <f>_xlfn.XLOOKUP(Table13[[#This Row],[Voornaam]]&amp;Table13[[#This Row],[Achternaam]]&amp;Table13[[#This Row],[Basisnaam]],Table15[ContactenLookup],Table15[E-mail],"",0,1)</f>
        <v/>
      </c>
      <c r="AR531" t="str">
        <f>_xlfn.XLOOKUP(Table13[[#This Row],[E-mailadres]],Table15[E-mail],Table15[E-mail],"",0)</f>
        <v/>
      </c>
      <c r="AS531" t="str">
        <f>_xlfn.XLOOKUP(Table13[[#This Row],[Telefoon]],Table15[Telefoonnummer],Table15[Naam],"",0)</f>
        <v/>
      </c>
      <c r="AT531" t="str">
        <f>IF(Table13[[#This Row],[Match on name + company]]&lt;&gt;"","Bizzy/Hanne",IF(Table13[[#This Row],[match on Email]]&lt;&gt;"","Bizzy/Hanne",""))</f>
        <v/>
      </c>
    </row>
    <row r="532" spans="1:46" x14ac:dyDescent="0.45">
      <c r="A532">
        <v>56501568</v>
      </c>
      <c r="B532" t="s">
        <v>3476</v>
      </c>
      <c r="C532" t="s">
        <v>3477</v>
      </c>
      <c r="I532" t="s">
        <v>1362</v>
      </c>
      <c r="K532" t="s">
        <v>18</v>
      </c>
      <c r="N532" t="s">
        <v>19</v>
      </c>
      <c r="O532" t="s">
        <v>3478</v>
      </c>
      <c r="V532" t="s">
        <v>21</v>
      </c>
      <c r="Y532" t="s">
        <v>1362</v>
      </c>
      <c r="Z532" t="s">
        <v>1075</v>
      </c>
      <c r="AA532" t="str">
        <f>SUBSTITUTE(SUBSTITUTE(SUBSTITUTE(SUBSTITUTE(SUBSTITUTE(SUBSTITUTE(SUBSTITUTE(SUBSTITUTE(SUBSTITUTE(SUBSTITUTE(SUBSTITUTE(SUBSTITUTE(SUBSTITUTE(LOWER(Table13[[#This Row],[Bedrijven]]),".",""),"-","")," bvba",""),"belgië",""),"belgium","")," nv","")," bv",""),"group",""),"groep","")," ", ""),"é","e"),"è","e"),"à","a")</f>
        <v>randstad</v>
      </c>
      <c r="AC532" t="s">
        <v>1928</v>
      </c>
      <c r="AE532" t="s">
        <v>1362</v>
      </c>
      <c r="AF532" s="3">
        <v>44775</v>
      </c>
      <c r="AH532" s="3">
        <v>44775</v>
      </c>
      <c r="AI532" s="3">
        <v>44775</v>
      </c>
      <c r="AJ532">
        <v>0</v>
      </c>
      <c r="AQ532" t="str">
        <f>_xlfn.XLOOKUP(Table13[[#This Row],[Voornaam]]&amp;Table13[[#This Row],[Achternaam]]&amp;Table13[[#This Row],[Basisnaam]],Table15[ContactenLookup],Table15[E-mail],"",0,1)</f>
        <v/>
      </c>
      <c r="AR532" t="str">
        <f>_xlfn.XLOOKUP(Table13[[#This Row],[E-mailadres]],Table15[E-mail],Table15[E-mail],"",0)</f>
        <v/>
      </c>
      <c r="AS532" t="str">
        <f>_xlfn.XLOOKUP(Table13[[#This Row],[Telefoon]],Table15[Telefoonnummer],Table15[Naam],"",0)</f>
        <v/>
      </c>
      <c r="AT532" t="str">
        <f>IF(Table13[[#This Row],[Match on name + company]]&lt;&gt;"","Bizzy/Hanne",IF(Table13[[#This Row],[match on Email]]&lt;&gt;"","Bizzy/Hanne",""))</f>
        <v/>
      </c>
    </row>
    <row r="533" spans="1:46" x14ac:dyDescent="0.45">
      <c r="A533">
        <v>56501570</v>
      </c>
      <c r="B533" t="s">
        <v>3479</v>
      </c>
      <c r="C533" t="s">
        <v>3480</v>
      </c>
      <c r="I533" t="s">
        <v>1362</v>
      </c>
      <c r="K533" t="s">
        <v>18</v>
      </c>
      <c r="N533" t="s">
        <v>19</v>
      </c>
      <c r="O533" t="s">
        <v>3481</v>
      </c>
      <c r="P533" t="s">
        <v>3482</v>
      </c>
      <c r="V533" t="s">
        <v>21</v>
      </c>
      <c r="Y533" t="s">
        <v>1362</v>
      </c>
      <c r="Z533" t="s">
        <v>1075</v>
      </c>
      <c r="AA533" t="str">
        <f>SUBSTITUTE(SUBSTITUTE(SUBSTITUTE(SUBSTITUTE(SUBSTITUTE(SUBSTITUTE(SUBSTITUTE(SUBSTITUTE(SUBSTITUTE(SUBSTITUTE(SUBSTITUTE(SUBSTITUTE(SUBSTITUTE(LOWER(Table13[[#This Row],[Bedrijven]]),".",""),"-","")," bvba",""),"belgië",""),"belgium","")," nv","")," bv",""),"group",""),"groep","")," ", ""),"é","e"),"è","e"),"à","a")</f>
        <v>randstad</v>
      </c>
      <c r="AC533" t="s">
        <v>1737</v>
      </c>
      <c r="AE533" t="s">
        <v>1362</v>
      </c>
      <c r="AF533" s="3">
        <v>44775</v>
      </c>
      <c r="AH533" s="3">
        <v>44775</v>
      </c>
      <c r="AI533" s="3">
        <v>44775</v>
      </c>
      <c r="AJ533">
        <v>0</v>
      </c>
      <c r="AQ533" t="str">
        <f>_xlfn.XLOOKUP(Table13[[#This Row],[Voornaam]]&amp;Table13[[#This Row],[Achternaam]]&amp;Table13[[#This Row],[Basisnaam]],Table15[ContactenLookup],Table15[E-mail],"",0,1)</f>
        <v/>
      </c>
      <c r="AR533" t="str">
        <f>_xlfn.XLOOKUP(Table13[[#This Row],[E-mailadres]],Table15[E-mail],Table15[E-mail],"",0)</f>
        <v/>
      </c>
      <c r="AS533" t="str">
        <f>_xlfn.XLOOKUP(Table13[[#This Row],[Telefoon]],Table15[Telefoonnummer],Table15[Naam],"",0)</f>
        <v/>
      </c>
      <c r="AT533" t="str">
        <f>IF(Table13[[#This Row],[Match on name + company]]&lt;&gt;"","Bizzy/Hanne",IF(Table13[[#This Row],[match on Email]]&lt;&gt;"","Bizzy/Hanne",""))</f>
        <v/>
      </c>
    </row>
    <row r="534" spans="1:46" ht="42.75" x14ac:dyDescent="0.45">
      <c r="A534">
        <v>56501542</v>
      </c>
      <c r="B534" t="s">
        <v>3483</v>
      </c>
      <c r="C534" t="s">
        <v>3484</v>
      </c>
      <c r="H534" s="4" t="s">
        <v>3485</v>
      </c>
      <c r="I534" t="s">
        <v>1362</v>
      </c>
      <c r="K534" t="s">
        <v>18</v>
      </c>
      <c r="N534" t="s">
        <v>19</v>
      </c>
      <c r="V534" t="s">
        <v>21</v>
      </c>
      <c r="Y534" t="s">
        <v>1362</v>
      </c>
      <c r="Z534" t="s">
        <v>1017</v>
      </c>
      <c r="AA534" t="str">
        <f>SUBSTITUTE(SUBSTITUTE(SUBSTITUTE(SUBSTITUTE(SUBSTITUTE(SUBSTITUTE(SUBSTITUTE(SUBSTITUTE(SUBSTITUTE(SUBSTITUTE(SUBSTITUTE(SUBSTITUTE(SUBSTITUTE(LOWER(Table13[[#This Row],[Bedrijven]]),".",""),"-","")," bvba",""),"belgië",""),"belgium","")," nv","")," bv",""),"group",""),"groep","")," ", ""),"é","e"),"è","e"),"à","a")</f>
        <v>octa+</v>
      </c>
      <c r="AC534" t="s">
        <v>1453</v>
      </c>
      <c r="AE534" t="s">
        <v>1362</v>
      </c>
      <c r="AF534" s="3">
        <v>44775</v>
      </c>
      <c r="AH534" s="3">
        <v>44775</v>
      </c>
      <c r="AI534" s="3">
        <v>44775</v>
      </c>
      <c r="AJ534">
        <v>0</v>
      </c>
      <c r="AQ534" t="str">
        <f>_xlfn.XLOOKUP(Table13[[#This Row],[Voornaam]]&amp;Table13[[#This Row],[Achternaam]]&amp;Table13[[#This Row],[Basisnaam]],Table15[ContactenLookup],Table15[E-mail],"",0,1)</f>
        <v/>
      </c>
      <c r="AR534">
        <f>_xlfn.XLOOKUP(Table13[[#This Row],[E-mailadres]],Table15[E-mail],Table15[E-mail],"",0)</f>
        <v>0</v>
      </c>
      <c r="AS534" t="str">
        <f>_xlfn.XLOOKUP(Table13[[#This Row],[Telefoon]],Table15[Telefoonnummer],Table15[Naam],"",0)</f>
        <v/>
      </c>
      <c r="AT534" t="str">
        <f>IF(Table13[[#This Row],[Match on name + company]]&lt;&gt;"","Bizzy/Hanne",IF(Table13[[#This Row],[match on Email]]&lt;&gt;"","Bizzy/Hanne",""))</f>
        <v>Bizzy/Hanne</v>
      </c>
    </row>
    <row r="535" spans="1:46" ht="42.75" x14ac:dyDescent="0.45">
      <c r="A535">
        <v>69913367</v>
      </c>
      <c r="B535" t="s">
        <v>3145</v>
      </c>
      <c r="C535" t="s">
        <v>3486</v>
      </c>
      <c r="H535" s="4" t="s">
        <v>3487</v>
      </c>
      <c r="I535" t="s">
        <v>1362</v>
      </c>
      <c r="K535" t="s">
        <v>18</v>
      </c>
      <c r="N535" t="s">
        <v>19</v>
      </c>
      <c r="O535" t="s">
        <v>3488</v>
      </c>
      <c r="V535" t="s">
        <v>21</v>
      </c>
      <c r="Y535" t="s">
        <v>1362</v>
      </c>
      <c r="Z535" t="s">
        <v>3489</v>
      </c>
      <c r="AA535" t="str">
        <f>SUBSTITUTE(SUBSTITUTE(SUBSTITUTE(SUBSTITUTE(SUBSTITUTE(SUBSTITUTE(SUBSTITUTE(SUBSTITUTE(SUBSTITUTE(SUBSTITUTE(SUBSTITUTE(SUBSTITUTE(SUBSTITUTE(LOWER(Table13[[#This Row],[Bedrijven]]),".",""),"-","")," bvba",""),"belgië",""),"belgium","")," nv","")," bv",""),"group",""),"groep","")," ", ""),"é","e"),"è","e"),"à","a")</f>
        <v>nvd'artagnanconceptualcommunication</v>
      </c>
      <c r="AC535" t="s">
        <v>3490</v>
      </c>
      <c r="AE535" t="s">
        <v>1362</v>
      </c>
      <c r="AF535" s="3">
        <v>45484</v>
      </c>
      <c r="AH535" s="3">
        <v>45484</v>
      </c>
      <c r="AI535" s="3">
        <v>45484</v>
      </c>
      <c r="AJ535">
        <v>0</v>
      </c>
      <c r="AQ535" t="str">
        <f>_xlfn.XLOOKUP(Table13[[#This Row],[Voornaam]]&amp;Table13[[#This Row],[Achternaam]]&amp;Table13[[#This Row],[Basisnaam]],Table15[ContactenLookup],Table15[E-mail],"",0,1)</f>
        <v/>
      </c>
      <c r="AR535" t="str">
        <f>_xlfn.XLOOKUP(Table13[[#This Row],[E-mailadres]],Table15[E-mail],Table15[E-mail],"",0)</f>
        <v/>
      </c>
      <c r="AS535" t="str">
        <f>_xlfn.XLOOKUP(Table13[[#This Row],[Telefoon]],Table15[Telefoonnummer],Table15[Naam],"",0)</f>
        <v/>
      </c>
      <c r="AT535" t="str">
        <f>IF(Table13[[#This Row],[Match on name + company]]&lt;&gt;"","Bizzy/Hanne",IF(Table13[[#This Row],[match on Email]]&lt;&gt;"","Bizzy/Hanne",""))</f>
        <v/>
      </c>
    </row>
    <row r="536" spans="1:46" x14ac:dyDescent="0.45">
      <c r="A536">
        <v>64671802</v>
      </c>
      <c r="B536" t="s">
        <v>3491</v>
      </c>
      <c r="C536" t="s">
        <v>3492</v>
      </c>
      <c r="I536" t="s">
        <v>1362</v>
      </c>
      <c r="K536" t="s">
        <v>18</v>
      </c>
      <c r="M536" t="s">
        <v>1463</v>
      </c>
      <c r="N536" t="s">
        <v>88</v>
      </c>
      <c r="O536" t="s">
        <v>3493</v>
      </c>
      <c r="P536" t="s">
        <v>3494</v>
      </c>
      <c r="Q536" t="s">
        <v>3495</v>
      </c>
      <c r="V536" t="s">
        <v>21</v>
      </c>
      <c r="X536" t="s">
        <v>1431</v>
      </c>
      <c r="Y536" t="s">
        <v>1362</v>
      </c>
      <c r="Z536" t="s">
        <v>369</v>
      </c>
      <c r="AA536" t="str">
        <f>SUBSTITUTE(SUBSTITUTE(SUBSTITUTE(SUBSTITUTE(SUBSTITUTE(SUBSTITUTE(SUBSTITUTE(SUBSTITUTE(SUBSTITUTE(SUBSTITUTE(SUBSTITUTE(SUBSTITUTE(SUBSTITUTE(LOWER(Table13[[#This Row],[Bedrijven]]),".",""),"-","")," bvba",""),"belgië",""),"belgium","")," nv","")," bv",""),"group",""),"groep","")," ", ""),"é","e"),"è","e"),"à","a")</f>
        <v>comensia</v>
      </c>
      <c r="AB536" t="s">
        <v>1390</v>
      </c>
      <c r="AC536" t="s">
        <v>1599</v>
      </c>
      <c r="AE536" t="s">
        <v>1362</v>
      </c>
      <c r="AF536" s="3">
        <v>45170</v>
      </c>
      <c r="AH536" s="3">
        <v>45170</v>
      </c>
      <c r="AI536" s="3">
        <v>45170</v>
      </c>
      <c r="AJ536">
        <v>0</v>
      </c>
      <c r="AQ536" t="str">
        <f>_xlfn.XLOOKUP(Table13[[#This Row],[Voornaam]]&amp;Table13[[#This Row],[Achternaam]]&amp;Table13[[#This Row],[Basisnaam]],Table15[ContactenLookup],Table15[E-mail],"",0,1)</f>
        <v/>
      </c>
      <c r="AR536" t="str">
        <f>_xlfn.XLOOKUP(Table13[[#This Row],[E-mailadres]],Table15[E-mail],Table15[E-mail],"",0)</f>
        <v/>
      </c>
      <c r="AS536" t="str">
        <f>_xlfn.XLOOKUP(Table13[[#This Row],[Telefoon]],Table15[Telefoonnummer],Table15[Naam],"",0)</f>
        <v/>
      </c>
      <c r="AT536" t="str">
        <f>IF(Table13[[#This Row],[Match on name + company]]&lt;&gt;"","Bizzy/Hanne",IF(Table13[[#This Row],[match on Email]]&lt;&gt;"","Bizzy/Hanne",""))</f>
        <v/>
      </c>
    </row>
    <row r="537" spans="1:46" ht="42.75" x14ac:dyDescent="0.45">
      <c r="A537">
        <v>55438857</v>
      </c>
      <c r="B537" t="s">
        <v>3496</v>
      </c>
      <c r="C537" t="s">
        <v>3497</v>
      </c>
      <c r="H537" s="4" t="s">
        <v>1548</v>
      </c>
      <c r="I537" t="s">
        <v>1362</v>
      </c>
      <c r="K537" t="s">
        <v>18</v>
      </c>
      <c r="N537" t="s">
        <v>19</v>
      </c>
      <c r="O537" t="s">
        <v>3498</v>
      </c>
      <c r="P537" t="s">
        <v>3499</v>
      </c>
      <c r="V537" t="s">
        <v>21</v>
      </c>
      <c r="Y537" t="s">
        <v>1362</v>
      </c>
      <c r="Z537" t="s">
        <v>591</v>
      </c>
      <c r="AA537" t="str">
        <f>SUBSTITUTE(SUBSTITUTE(SUBSTITUTE(SUBSTITUTE(SUBSTITUTE(SUBSTITUTE(SUBSTITUTE(SUBSTITUTE(SUBSTITUTE(SUBSTITUTE(SUBSTITUTE(SUBSTITUTE(SUBSTITUTE(LOWER(Table13[[#This Row],[Bedrijven]]),".",""),"-","")," bvba",""),"belgië",""),"belgium","")," nv","")," bv",""),"group",""),"groep","")," ", ""),"é","e"),"è","e"),"à","a")</f>
        <v>graphicpackaging</v>
      </c>
      <c r="AC537" t="s">
        <v>3500</v>
      </c>
      <c r="AE537" t="s">
        <v>1362</v>
      </c>
      <c r="AF537" s="3">
        <v>44711</v>
      </c>
      <c r="AH537" s="3">
        <v>44711</v>
      </c>
      <c r="AI537" s="3">
        <v>44775</v>
      </c>
      <c r="AJ537">
        <v>0</v>
      </c>
      <c r="AQ537" t="str">
        <f>_xlfn.XLOOKUP(Table13[[#This Row],[Voornaam]]&amp;Table13[[#This Row],[Achternaam]]&amp;Table13[[#This Row],[Basisnaam]],Table15[ContactenLookup],Table15[E-mail],"",0,1)</f>
        <v/>
      </c>
      <c r="AR537" t="str">
        <f>_xlfn.XLOOKUP(Table13[[#This Row],[E-mailadres]],Table15[E-mail],Table15[E-mail],"",0)</f>
        <v/>
      </c>
      <c r="AS537" t="str">
        <f>_xlfn.XLOOKUP(Table13[[#This Row],[Telefoon]],Table15[Telefoonnummer],Table15[Naam],"",0)</f>
        <v/>
      </c>
      <c r="AT537" t="str">
        <f>IF(Table13[[#This Row],[Match on name + company]]&lt;&gt;"","Bizzy/Hanne",IF(Table13[[#This Row],[match on Email]]&lt;&gt;"","Bizzy/Hanne",""))</f>
        <v/>
      </c>
    </row>
    <row r="538" spans="1:46" x14ac:dyDescent="0.45">
      <c r="A538">
        <v>61982205</v>
      </c>
      <c r="B538" t="s">
        <v>3501</v>
      </c>
      <c r="C538" t="s">
        <v>3502</v>
      </c>
      <c r="I538" t="s">
        <v>1362</v>
      </c>
      <c r="K538" t="s">
        <v>19</v>
      </c>
      <c r="M538" t="s">
        <v>1428</v>
      </c>
      <c r="N538" t="s">
        <v>19</v>
      </c>
      <c r="O538" t="s">
        <v>3503</v>
      </c>
      <c r="P538" t="s">
        <v>3504</v>
      </c>
      <c r="Q538" t="s">
        <v>3504</v>
      </c>
      <c r="S538" t="s">
        <v>3505</v>
      </c>
      <c r="V538" t="s">
        <v>21</v>
      </c>
      <c r="X538" t="s">
        <v>1431</v>
      </c>
      <c r="Y538" t="s">
        <v>1362</v>
      </c>
      <c r="Z538" t="s">
        <v>623</v>
      </c>
      <c r="AA538" t="str">
        <f>SUBSTITUTE(SUBSTITUTE(SUBSTITUTE(SUBSTITUTE(SUBSTITUTE(SUBSTITUTE(SUBSTITUTE(SUBSTITUTE(SUBSTITUTE(SUBSTITUTE(SUBSTITUTE(SUBSTITUTE(SUBSTITUTE(LOWER(Table13[[#This Row],[Bedrijven]]),".",""),"-","")," bvba",""),"belgië",""),"belgium","")," nv","")," bv",""),"group",""),"groep","")," ", ""),"é","e"),"è","e"),"à","a")</f>
        <v>hitachi</v>
      </c>
      <c r="AB538" t="s">
        <v>1390</v>
      </c>
      <c r="AC538" t="s">
        <v>2075</v>
      </c>
      <c r="AE538" t="s">
        <v>21</v>
      </c>
      <c r="AF538" s="3">
        <v>45040</v>
      </c>
      <c r="AH538" s="3">
        <v>45040</v>
      </c>
      <c r="AI538" s="3">
        <v>45040</v>
      </c>
      <c r="AJ538">
        <v>0</v>
      </c>
      <c r="AQ538" t="str">
        <f>_xlfn.XLOOKUP(Table13[[#This Row],[Voornaam]]&amp;Table13[[#This Row],[Achternaam]]&amp;Table13[[#This Row],[Basisnaam]],Table15[ContactenLookup],Table15[E-mail],"",0,1)</f>
        <v/>
      </c>
      <c r="AR538" t="str">
        <f>_xlfn.XLOOKUP(Table13[[#This Row],[E-mailadres]],Table15[E-mail],Table15[E-mail],"",0)</f>
        <v/>
      </c>
      <c r="AS538" t="str">
        <f>_xlfn.XLOOKUP(Table13[[#This Row],[Telefoon]],Table15[Telefoonnummer],Table15[Naam],"",0)</f>
        <v/>
      </c>
      <c r="AT538" t="str">
        <f>IF(Table13[[#This Row],[Match on name + company]]&lt;&gt;"","Bizzy/Hanne",IF(Table13[[#This Row],[match on Email]]&lt;&gt;"","Bizzy/Hanne",""))</f>
        <v/>
      </c>
    </row>
    <row r="539" spans="1:46" x14ac:dyDescent="0.45">
      <c r="A539">
        <v>55438752</v>
      </c>
      <c r="B539" t="s">
        <v>3506</v>
      </c>
      <c r="C539" t="s">
        <v>3507</v>
      </c>
      <c r="I539" t="s">
        <v>1362</v>
      </c>
      <c r="K539" t="s">
        <v>18</v>
      </c>
      <c r="N539" t="s">
        <v>19</v>
      </c>
      <c r="O539" t="s">
        <v>3508</v>
      </c>
      <c r="P539" t="s">
        <v>2643</v>
      </c>
      <c r="V539" t="s">
        <v>21</v>
      </c>
      <c r="Y539" t="s">
        <v>1362</v>
      </c>
      <c r="Z539" t="s">
        <v>468</v>
      </c>
      <c r="AA539" t="str">
        <f>SUBSTITUTE(SUBSTITUTE(SUBSTITUTE(SUBSTITUTE(SUBSTITUTE(SUBSTITUTE(SUBSTITUTE(SUBSTITUTE(SUBSTITUTE(SUBSTITUTE(SUBSTITUTE(SUBSTITUTE(SUBSTITUTE(LOWER(Table13[[#This Row],[Bedrijven]]),".",""),"-","")," bvba",""),"belgië",""),"belgium","")," nv","")," bv",""),"group",""),"groep","")," ", ""),"é","e"),"è","e"),"à","a")</f>
        <v>essersh</v>
      </c>
      <c r="AC539" t="s">
        <v>1471</v>
      </c>
      <c r="AE539" t="s">
        <v>1362</v>
      </c>
      <c r="AF539" s="3">
        <v>44711</v>
      </c>
      <c r="AH539" s="3">
        <v>44711</v>
      </c>
      <c r="AI539" s="3">
        <v>44775</v>
      </c>
      <c r="AJ539">
        <v>0</v>
      </c>
      <c r="AQ539" t="str">
        <f>_xlfn.XLOOKUP(Table13[[#This Row],[Voornaam]]&amp;Table13[[#This Row],[Achternaam]]&amp;Table13[[#This Row],[Basisnaam]],Table15[ContactenLookup],Table15[E-mail],"",0,1)</f>
        <v/>
      </c>
      <c r="AR539" t="str">
        <f>_xlfn.XLOOKUP(Table13[[#This Row],[E-mailadres]],Table15[E-mail],Table15[E-mail],"",0)</f>
        <v/>
      </c>
      <c r="AS539" t="str">
        <f>_xlfn.XLOOKUP(Table13[[#This Row],[Telefoon]],Table15[Telefoonnummer],Table15[Naam],"",0)</f>
        <v>HENRI ESSERS EN ZONEN INTERNATIONAAL TRANSPORT</v>
      </c>
      <c r="AT539" t="str">
        <f>IF(Table13[[#This Row],[Match on name + company]]&lt;&gt;"","Bizzy/Hanne",IF(Table13[[#This Row],[match on Email]]&lt;&gt;"","Bizzy/Hanne",""))</f>
        <v/>
      </c>
    </row>
    <row r="540" spans="1:46" x14ac:dyDescent="0.45">
      <c r="A540">
        <v>55438765</v>
      </c>
      <c r="B540" t="s">
        <v>3509</v>
      </c>
      <c r="C540" t="s">
        <v>3510</v>
      </c>
      <c r="I540" t="s">
        <v>1362</v>
      </c>
      <c r="K540" t="s">
        <v>18</v>
      </c>
      <c r="N540" t="s">
        <v>19</v>
      </c>
      <c r="O540" t="s">
        <v>3511</v>
      </c>
      <c r="P540" t="s">
        <v>3512</v>
      </c>
      <c r="V540" t="s">
        <v>21</v>
      </c>
      <c r="Y540" t="s">
        <v>1362</v>
      </c>
      <c r="AA540" t="str">
        <f>SUBSTITUTE(SUBSTITUTE(SUBSTITUTE(SUBSTITUTE(SUBSTITUTE(SUBSTITUTE(SUBSTITUTE(SUBSTITUTE(SUBSTITUTE(SUBSTITUTE(SUBSTITUTE(SUBSTITUTE(SUBSTITUTE(LOWER(Table13[[#This Row],[Bedrijven]]),".",""),"-","")," bvba",""),"belgië",""),"belgium","")," nv","")," bv",""),"group",""),"groep","")," ", ""),"é","e"),"è","e"),"à","a")</f>
        <v/>
      </c>
      <c r="AF540" s="3">
        <v>44914</v>
      </c>
      <c r="AH540" s="3">
        <v>44711</v>
      </c>
      <c r="AI540" s="3">
        <v>44775</v>
      </c>
      <c r="AJ540">
        <v>0</v>
      </c>
      <c r="AQ540" t="str">
        <f>_xlfn.XLOOKUP(Table13[[#This Row],[Voornaam]]&amp;Table13[[#This Row],[Achternaam]]&amp;Table13[[#This Row],[Basisnaam]],Table15[ContactenLookup],Table15[E-mail],"",0,1)</f>
        <v/>
      </c>
      <c r="AR540" t="str">
        <f>_xlfn.XLOOKUP(Table13[[#This Row],[E-mailadres]],Table15[E-mail],Table15[E-mail],"",0)</f>
        <v/>
      </c>
      <c r="AS540" t="str">
        <f>_xlfn.XLOOKUP(Table13[[#This Row],[Telefoon]],Table15[Telefoonnummer],Table15[Naam],"",0)</f>
        <v/>
      </c>
      <c r="AT540" t="str">
        <f>IF(Table13[[#This Row],[Match on name + company]]&lt;&gt;"","Bizzy/Hanne",IF(Table13[[#This Row],[match on Email]]&lt;&gt;"","Bizzy/Hanne",""))</f>
        <v/>
      </c>
    </row>
    <row r="541" spans="1:46" ht="42.75" x14ac:dyDescent="0.45">
      <c r="A541">
        <v>55438796</v>
      </c>
      <c r="B541" t="s">
        <v>3513</v>
      </c>
      <c r="C541" t="s">
        <v>3514</v>
      </c>
      <c r="H541" s="4" t="s">
        <v>1995</v>
      </c>
      <c r="I541" t="s">
        <v>1362</v>
      </c>
      <c r="K541" t="s">
        <v>18</v>
      </c>
      <c r="N541" t="s">
        <v>19</v>
      </c>
      <c r="O541" t="s">
        <v>3515</v>
      </c>
      <c r="P541" t="s">
        <v>3516</v>
      </c>
      <c r="V541" t="s">
        <v>21</v>
      </c>
      <c r="Y541" t="s">
        <v>1362</v>
      </c>
      <c r="Z541" t="s">
        <v>512</v>
      </c>
      <c r="AA541" t="str">
        <f>SUBSTITUTE(SUBSTITUTE(SUBSTITUTE(SUBSTITUTE(SUBSTITUTE(SUBSTITUTE(SUBSTITUTE(SUBSTITUTE(SUBSTITUTE(SUBSTITUTE(SUBSTITUTE(SUBSTITUTE(SUBSTITUTE(LOWER(Table13[[#This Row],[Bedrijven]]),".",""),"-","")," bvba",""),"belgië",""),"belgium","")," nv","")," bv",""),"group",""),"groep","")," ", ""),"é","e"),"è","e"),"à","a")</f>
        <v>fsma</v>
      </c>
      <c r="AC541" t="s">
        <v>3517</v>
      </c>
      <c r="AE541" t="s">
        <v>1362</v>
      </c>
      <c r="AF541" s="3">
        <v>44711</v>
      </c>
      <c r="AH541" s="3">
        <v>44711</v>
      </c>
      <c r="AI541" s="3">
        <v>44775</v>
      </c>
      <c r="AJ541">
        <v>0</v>
      </c>
      <c r="AQ541" t="str">
        <f>_xlfn.XLOOKUP(Table13[[#This Row],[Voornaam]]&amp;Table13[[#This Row],[Achternaam]]&amp;Table13[[#This Row],[Basisnaam]],Table15[ContactenLookup],Table15[E-mail],"",0,1)</f>
        <v/>
      </c>
      <c r="AR541" t="str">
        <f>_xlfn.XLOOKUP(Table13[[#This Row],[E-mailadres]],Table15[E-mail],Table15[E-mail],"",0)</f>
        <v/>
      </c>
      <c r="AS541" t="str">
        <f>_xlfn.XLOOKUP(Table13[[#This Row],[Telefoon]],Table15[Telefoonnummer],Table15[Naam],"",0)</f>
        <v/>
      </c>
      <c r="AT541" t="str">
        <f>IF(Table13[[#This Row],[Match on name + company]]&lt;&gt;"","Bizzy/Hanne",IF(Table13[[#This Row],[match on Email]]&lt;&gt;"","Bizzy/Hanne",""))</f>
        <v/>
      </c>
    </row>
    <row r="542" spans="1:46" ht="42.75" x14ac:dyDescent="0.45">
      <c r="A542">
        <v>55438908</v>
      </c>
      <c r="B542" t="s">
        <v>3034</v>
      </c>
      <c r="C542" t="s">
        <v>3518</v>
      </c>
      <c r="H542" s="4" t="s">
        <v>1508</v>
      </c>
      <c r="I542" t="s">
        <v>1362</v>
      </c>
      <c r="K542" t="s">
        <v>18</v>
      </c>
      <c r="N542" t="s">
        <v>19</v>
      </c>
      <c r="O542" t="s">
        <v>3519</v>
      </c>
      <c r="P542" t="s">
        <v>3520</v>
      </c>
      <c r="V542" t="s">
        <v>21</v>
      </c>
      <c r="Y542" t="s">
        <v>1362</v>
      </c>
      <c r="Z542" t="s">
        <v>630</v>
      </c>
      <c r="AA542" t="str">
        <f>SUBSTITUTE(SUBSTITUTE(SUBSTITUTE(SUBSTITUTE(SUBSTITUTE(SUBSTITUTE(SUBSTITUTE(SUBSTITUTE(SUBSTITUTE(SUBSTITUTE(SUBSTITUTE(SUBSTITUTE(SUBSTITUTE(LOWER(Table13[[#This Row],[Bedrijven]]),".",""),"-","")," bvba",""),"belgië",""),"belgium","")," nv","")," bv",""),"group",""),"groep","")," ", ""),"é","e"),"è","e"),"à","a")</f>
        <v>hrrail</v>
      </c>
      <c r="AC542" t="s">
        <v>3521</v>
      </c>
      <c r="AE542" t="s">
        <v>1362</v>
      </c>
      <c r="AF542" s="3">
        <v>44711</v>
      </c>
      <c r="AH542" s="3">
        <v>44711</v>
      </c>
      <c r="AI542" s="3">
        <v>44711</v>
      </c>
      <c r="AJ542">
        <v>0</v>
      </c>
      <c r="AQ542" t="str">
        <f>_xlfn.XLOOKUP(Table13[[#This Row],[Voornaam]]&amp;Table13[[#This Row],[Achternaam]]&amp;Table13[[#This Row],[Basisnaam]],Table15[ContactenLookup],Table15[E-mail],"",0,1)</f>
        <v/>
      </c>
      <c r="AR542" t="str">
        <f>_xlfn.XLOOKUP(Table13[[#This Row],[E-mailadres]],Table15[E-mail],Table15[E-mail],"",0)</f>
        <v/>
      </c>
      <c r="AS542" t="str">
        <f>_xlfn.XLOOKUP(Table13[[#This Row],[Telefoon]],Table15[Telefoonnummer],Table15[Naam],"",0)</f>
        <v/>
      </c>
      <c r="AT542" t="str">
        <f>IF(Table13[[#This Row],[Match on name + company]]&lt;&gt;"","Bizzy/Hanne",IF(Table13[[#This Row],[match on Email]]&lt;&gt;"","Bizzy/Hanne",""))</f>
        <v/>
      </c>
    </row>
    <row r="543" spans="1:46" x14ac:dyDescent="0.45">
      <c r="A543">
        <v>55438647</v>
      </c>
      <c r="B543" t="s">
        <v>3522</v>
      </c>
      <c r="C543" t="s">
        <v>3523</v>
      </c>
      <c r="I543" t="s">
        <v>1362</v>
      </c>
      <c r="K543" t="s">
        <v>18</v>
      </c>
      <c r="N543" t="s">
        <v>19</v>
      </c>
      <c r="O543" t="s">
        <v>3524</v>
      </c>
      <c r="P543" t="s">
        <v>3525</v>
      </c>
      <c r="V543" t="s">
        <v>21</v>
      </c>
      <c r="Y543" t="s">
        <v>1362</v>
      </c>
      <c r="Z543" t="s">
        <v>92</v>
      </c>
      <c r="AA543" t="str">
        <f>SUBSTITUTE(SUBSTITUTE(SUBSTITUTE(SUBSTITUTE(SUBSTITUTE(SUBSTITUTE(SUBSTITUTE(SUBSTITUTE(SUBSTITUTE(SUBSTITUTE(SUBSTITUTE(SUBSTITUTE(SUBSTITUTE(LOWER(Table13[[#This Row],[Bedrijven]]),".",""),"-","")," bvba",""),"belgië",""),"belgium","")," nv","")," bv",""),"group",""),"groep","")," ", ""),"é","e"),"è","e"),"à","a")</f>
        <v>alcomotive(astara)</v>
      </c>
      <c r="AC543" t="s">
        <v>2020</v>
      </c>
      <c r="AE543" t="s">
        <v>1362</v>
      </c>
      <c r="AF543" s="3">
        <v>44711</v>
      </c>
      <c r="AH543" s="3">
        <v>44711</v>
      </c>
      <c r="AI543" s="3">
        <v>44775</v>
      </c>
      <c r="AJ543">
        <v>0</v>
      </c>
      <c r="AQ543" t="str">
        <f>_xlfn.XLOOKUP(Table13[[#This Row],[Voornaam]]&amp;Table13[[#This Row],[Achternaam]]&amp;Table13[[#This Row],[Basisnaam]],Table15[ContactenLookup],Table15[E-mail],"",0,1)</f>
        <v/>
      </c>
      <c r="AR543" t="str">
        <f>_xlfn.XLOOKUP(Table13[[#This Row],[E-mailadres]],Table15[E-mail],Table15[E-mail],"",0)</f>
        <v/>
      </c>
      <c r="AS543" t="str">
        <f>_xlfn.XLOOKUP(Table13[[#This Row],[Telefoon]],Table15[Telefoonnummer],Table15[Naam],"",0)</f>
        <v/>
      </c>
      <c r="AT543" t="str">
        <f>IF(Table13[[#This Row],[Match on name + company]]&lt;&gt;"","Bizzy/Hanne",IF(Table13[[#This Row],[match on Email]]&lt;&gt;"","Bizzy/Hanne",""))</f>
        <v/>
      </c>
    </row>
    <row r="544" spans="1:46" ht="42.75" x14ac:dyDescent="0.45">
      <c r="A544">
        <v>69311168</v>
      </c>
      <c r="B544" t="s">
        <v>1629</v>
      </c>
      <c r="C544" t="s">
        <v>3526</v>
      </c>
      <c r="H544" s="4" t="s">
        <v>3527</v>
      </c>
      <c r="I544" t="s">
        <v>1362</v>
      </c>
      <c r="K544" t="s">
        <v>18</v>
      </c>
      <c r="N544" t="s">
        <v>19</v>
      </c>
      <c r="O544" t="s">
        <v>1138</v>
      </c>
      <c r="V544" t="s">
        <v>21</v>
      </c>
      <c r="Y544" t="s">
        <v>1362</v>
      </c>
      <c r="Z544" t="s">
        <v>1135</v>
      </c>
      <c r="AA544" t="str">
        <f>SUBSTITUTE(SUBSTITUTE(SUBSTITUTE(SUBSTITUTE(SUBSTITUTE(SUBSTITUTE(SUBSTITUTE(SUBSTITUTE(SUBSTITUTE(SUBSTITUTE(SUBSTITUTE(SUBSTITUTE(SUBSTITUTE(LOWER(Table13[[#This Row],[Bedrijven]]),".",""),"-","")," bvba",""),"belgië",""),"belgium","")," nv","")," bv",""),"group",""),"groep","")," ", ""),"é","e"),"è","e"),"à","a")</f>
        <v>srlliedekerkewolterswaelbroeckkirkpatrick</v>
      </c>
      <c r="AC544" t="s">
        <v>3528</v>
      </c>
      <c r="AE544" t="s">
        <v>1362</v>
      </c>
      <c r="AF544" s="3">
        <v>45446</v>
      </c>
      <c r="AH544" s="3">
        <v>45446</v>
      </c>
      <c r="AI544" s="3">
        <v>45446</v>
      </c>
      <c r="AJ544">
        <v>0</v>
      </c>
      <c r="AQ544" t="str">
        <f>_xlfn.XLOOKUP(Table13[[#This Row],[Voornaam]]&amp;Table13[[#This Row],[Achternaam]]&amp;Table13[[#This Row],[Basisnaam]],Table15[ContactenLookup],Table15[E-mail],"",0,1)</f>
        <v/>
      </c>
      <c r="AR544" t="str">
        <f>_xlfn.XLOOKUP(Table13[[#This Row],[E-mailadres]],Table15[E-mail],Table15[E-mail],"",0)</f>
        <v/>
      </c>
      <c r="AS544" t="str">
        <f>_xlfn.XLOOKUP(Table13[[#This Row],[Telefoon]],Table15[Telefoonnummer],Table15[Naam],"",0)</f>
        <v/>
      </c>
      <c r="AT544" t="str">
        <f>IF(Table13[[#This Row],[Match on name + company]]&lt;&gt;"","Bizzy/Hanne",IF(Table13[[#This Row],[match on Email]]&lt;&gt;"","Bizzy/Hanne",""))</f>
        <v/>
      </c>
    </row>
    <row r="545" spans="1:46" ht="42.75" x14ac:dyDescent="0.45">
      <c r="A545">
        <v>59182344</v>
      </c>
      <c r="B545" t="s">
        <v>3529</v>
      </c>
      <c r="C545" t="s">
        <v>3530</v>
      </c>
      <c r="H545" s="4" t="s">
        <v>3531</v>
      </c>
      <c r="I545" t="s">
        <v>21</v>
      </c>
      <c r="K545" t="s">
        <v>18</v>
      </c>
      <c r="M545" t="s">
        <v>1463</v>
      </c>
      <c r="N545" t="s">
        <v>19</v>
      </c>
      <c r="O545" t="s">
        <v>998</v>
      </c>
      <c r="V545" t="s">
        <v>21</v>
      </c>
      <c r="X545" t="s">
        <v>1431</v>
      </c>
      <c r="Y545" t="s">
        <v>1362</v>
      </c>
      <c r="Z545" t="s">
        <v>992</v>
      </c>
      <c r="AA545" t="str">
        <f>SUBSTITUTE(SUBSTITUTE(SUBSTITUTE(SUBSTITUTE(SUBSTITUTE(SUBSTITUTE(SUBSTITUTE(SUBSTITUTE(SUBSTITUTE(SUBSTITUTE(SUBSTITUTE(SUBSTITUTE(SUBSTITUTE(LOWER(Table13[[#This Row],[Bedrijven]]),".",""),"-","")," bvba",""),"belgië",""),"belgium","")," nv","")," bv",""),"group",""),"groep","")," ", ""),"é","e"),"è","e"),"à","a")</f>
        <v>nvviryaenergy</v>
      </c>
      <c r="AE545" t="s">
        <v>1362</v>
      </c>
      <c r="AF545" s="3">
        <v>44965</v>
      </c>
      <c r="AH545" s="3">
        <v>44903</v>
      </c>
      <c r="AI545" s="3">
        <v>44965</v>
      </c>
      <c r="AJ545">
        <v>0</v>
      </c>
      <c r="AQ545" t="str">
        <f>_xlfn.XLOOKUP(Table13[[#This Row],[Voornaam]]&amp;Table13[[#This Row],[Achternaam]]&amp;Table13[[#This Row],[Basisnaam]],Table15[ContactenLookup],Table15[E-mail],"",0,1)</f>
        <v/>
      </c>
      <c r="AR545" t="str">
        <f>_xlfn.XLOOKUP(Table13[[#This Row],[E-mailadres]],Table15[E-mail],Table15[E-mail],"",0)</f>
        <v/>
      </c>
      <c r="AS545" t="str">
        <f>_xlfn.XLOOKUP(Table13[[#This Row],[Telefoon]],Table15[Telefoonnummer],Table15[Naam],"",0)</f>
        <v/>
      </c>
      <c r="AT545" t="str">
        <f>IF(Table13[[#This Row],[Match on name + company]]&lt;&gt;"","Bizzy/Hanne",IF(Table13[[#This Row],[match on Email]]&lt;&gt;"","Bizzy/Hanne",""))</f>
        <v/>
      </c>
    </row>
    <row r="546" spans="1:46" ht="42.75" x14ac:dyDescent="0.45">
      <c r="A546">
        <v>63118655</v>
      </c>
      <c r="B546" t="s">
        <v>3532</v>
      </c>
      <c r="C546" t="s">
        <v>3533</v>
      </c>
      <c r="D546" t="s">
        <v>3534</v>
      </c>
      <c r="E546" t="s">
        <v>117</v>
      </c>
      <c r="F546" t="s">
        <v>192</v>
      </c>
      <c r="G546" t="s">
        <v>73</v>
      </c>
      <c r="H546" s="4" t="s">
        <v>3535</v>
      </c>
      <c r="I546" t="s">
        <v>21</v>
      </c>
      <c r="J546" t="s">
        <v>29</v>
      </c>
      <c r="K546" t="s">
        <v>18</v>
      </c>
      <c r="N546" t="s">
        <v>19</v>
      </c>
      <c r="O546" t="s">
        <v>3536</v>
      </c>
      <c r="P546" t="s">
        <v>3537</v>
      </c>
      <c r="V546" t="s">
        <v>21</v>
      </c>
      <c r="Y546" t="s">
        <v>1362</v>
      </c>
      <c r="Z546" t="s">
        <v>526</v>
      </c>
      <c r="AA546" t="str">
        <f>SUBSTITUTE(SUBSTITUTE(SUBSTITUTE(SUBSTITUTE(SUBSTITUTE(SUBSTITUTE(SUBSTITUTE(SUBSTITUTE(SUBSTITUTE(SUBSTITUTE(SUBSTITUTE(SUBSTITUTE(SUBSTITUTE(LOWER(Table13[[#This Row],[Bedrijven]]),".",""),"-","")," bvba",""),"belgië",""),"belgium","")," nv","")," bv",""),"group",""),"groep","")," ", ""),"é","e"),"è","e"),"à","a")</f>
        <v>gemeentedilbeek</v>
      </c>
      <c r="AB546" t="s">
        <v>2325</v>
      </c>
      <c r="AC546" t="s">
        <v>3538</v>
      </c>
      <c r="AD546" t="s">
        <v>1421</v>
      </c>
      <c r="AE546" t="s">
        <v>21</v>
      </c>
      <c r="AF546" s="3">
        <v>45110</v>
      </c>
      <c r="AH546" s="3">
        <v>45106</v>
      </c>
      <c r="AI546" s="3">
        <v>45110</v>
      </c>
      <c r="AJ546">
        <v>0</v>
      </c>
      <c r="AQ546" t="str">
        <f>_xlfn.XLOOKUP(Table13[[#This Row],[Voornaam]]&amp;Table13[[#This Row],[Achternaam]]&amp;Table13[[#This Row],[Basisnaam]],Table15[ContactenLookup],Table15[E-mail],"",0,1)</f>
        <v/>
      </c>
      <c r="AR546" t="str">
        <f>_xlfn.XLOOKUP(Table13[[#This Row],[E-mailadres]],Table15[E-mail],Table15[E-mail],"",0)</f>
        <v/>
      </c>
      <c r="AS546" t="str">
        <f>_xlfn.XLOOKUP(Table13[[#This Row],[Telefoon]],Table15[Telefoonnummer],Table15[Naam],"",0)</f>
        <v/>
      </c>
      <c r="AT546" t="str">
        <f>IF(Table13[[#This Row],[Match on name + company]]&lt;&gt;"","Bizzy/Hanne",IF(Table13[[#This Row],[match on Email]]&lt;&gt;"","Bizzy/Hanne",""))</f>
        <v/>
      </c>
    </row>
    <row r="547" spans="1:46" x14ac:dyDescent="0.45">
      <c r="A547">
        <v>55438622</v>
      </c>
      <c r="B547" t="s">
        <v>3539</v>
      </c>
      <c r="C547" t="s">
        <v>3540</v>
      </c>
      <c r="I547" t="s">
        <v>1362</v>
      </c>
      <c r="K547" t="s">
        <v>18</v>
      </c>
      <c r="N547" t="s">
        <v>19</v>
      </c>
      <c r="O547" t="s">
        <v>3541</v>
      </c>
      <c r="P547" t="s">
        <v>3542</v>
      </c>
      <c r="V547" t="s">
        <v>21</v>
      </c>
      <c r="Y547" t="s">
        <v>1362</v>
      </c>
      <c r="Z547" t="s">
        <v>41</v>
      </c>
      <c r="AA547" t="str">
        <f>SUBSTITUTE(SUBSTITUTE(SUBSTITUTE(SUBSTITUTE(SUBSTITUTE(SUBSTITUTE(SUBSTITUTE(SUBSTITUTE(SUBSTITUTE(SUBSTITUTE(SUBSTITUTE(SUBSTITUTE(SUBSTITUTE(LOWER(Table13[[#This Row],[Bedrijven]]),".",""),"-","")," bvba",""),"belgië",""),"belgium","")," nv","")," bv",""),"group",""),"groep","")," ", ""),"é","e"),"è","e"),"à","a")</f>
        <v>abnamro</v>
      </c>
      <c r="AC547" t="s">
        <v>3543</v>
      </c>
      <c r="AE547" t="s">
        <v>1362</v>
      </c>
      <c r="AF547" s="3">
        <v>44711</v>
      </c>
      <c r="AH547" s="3">
        <v>44711</v>
      </c>
      <c r="AI547" s="3">
        <v>44775</v>
      </c>
      <c r="AJ547">
        <v>0</v>
      </c>
      <c r="AQ547" t="str">
        <f>_xlfn.XLOOKUP(Table13[[#This Row],[Voornaam]]&amp;Table13[[#This Row],[Achternaam]]&amp;Table13[[#This Row],[Basisnaam]],Table15[ContactenLookup],Table15[E-mail],"",0,1)</f>
        <v/>
      </c>
      <c r="AR547" t="str">
        <f>_xlfn.XLOOKUP(Table13[[#This Row],[E-mailadres]],Table15[E-mail],Table15[E-mail],"",0)</f>
        <v/>
      </c>
      <c r="AS547" t="str">
        <f>_xlfn.XLOOKUP(Table13[[#This Row],[Telefoon]],Table15[Telefoonnummer],Table15[Naam],"",0)</f>
        <v/>
      </c>
      <c r="AT547" t="str">
        <f>IF(Table13[[#This Row],[Match on name + company]]&lt;&gt;"","Bizzy/Hanne",IF(Table13[[#This Row],[match on Email]]&lt;&gt;"","Bizzy/Hanne",""))</f>
        <v/>
      </c>
    </row>
    <row r="548" spans="1:46" ht="42.75" x14ac:dyDescent="0.45">
      <c r="A548">
        <v>60816338</v>
      </c>
      <c r="B548" t="s">
        <v>3544</v>
      </c>
      <c r="C548" t="s">
        <v>3545</v>
      </c>
      <c r="H548" s="4" t="s">
        <v>3546</v>
      </c>
      <c r="I548" t="s">
        <v>1362</v>
      </c>
      <c r="M548" t="s">
        <v>1428</v>
      </c>
      <c r="N548" t="s">
        <v>19</v>
      </c>
      <c r="O548" t="s">
        <v>3547</v>
      </c>
      <c r="Q548" t="s">
        <v>3548</v>
      </c>
      <c r="V548" t="s">
        <v>21</v>
      </c>
      <c r="X548" t="s">
        <v>1431</v>
      </c>
      <c r="Y548" t="s">
        <v>1362</v>
      </c>
      <c r="Z548" t="s">
        <v>168</v>
      </c>
      <c r="AA548" t="str">
        <f>SUBSTITUTE(SUBSTITUTE(SUBSTITUTE(SUBSTITUTE(SUBSTITUTE(SUBSTITUTE(SUBSTITUTE(SUBSTITUTE(SUBSTITUTE(SUBSTITUTE(SUBSTITUTE(SUBSTITUTE(SUBSTITUTE(LOWER(Table13[[#This Row],[Bedrijven]]),".",""),"-","")," bvba",""),"belgië",""),"belgium","")," nv","")," bv",""),"group",""),"groep","")," ", ""),"é","e"),"è","e"),"à","a")</f>
        <v>boperfettivanmellebenelux</v>
      </c>
      <c r="AE548" t="s">
        <v>1362</v>
      </c>
      <c r="AF548" s="3">
        <v>44988</v>
      </c>
      <c r="AH548" s="3">
        <v>44987</v>
      </c>
      <c r="AI548" s="3">
        <v>44988</v>
      </c>
      <c r="AJ548">
        <v>0</v>
      </c>
      <c r="AQ548" t="str">
        <f>_xlfn.XLOOKUP(Table13[[#This Row],[Voornaam]]&amp;Table13[[#This Row],[Achternaam]]&amp;Table13[[#This Row],[Basisnaam]],Table15[ContactenLookup],Table15[E-mail],"",0,1)</f>
        <v/>
      </c>
      <c r="AR548" t="str">
        <f>_xlfn.XLOOKUP(Table13[[#This Row],[E-mailadres]],Table15[E-mail],Table15[E-mail],"",0)</f>
        <v/>
      </c>
      <c r="AS548" t="str">
        <f>_xlfn.XLOOKUP(Table13[[#This Row],[Telefoon]],Table15[Telefoonnummer],Table15[Naam],"",0)</f>
        <v/>
      </c>
      <c r="AT548" t="str">
        <f>IF(Table13[[#This Row],[Match on name + company]]&lt;&gt;"","Bizzy/Hanne",IF(Table13[[#This Row],[match on Email]]&lt;&gt;"","Bizzy/Hanne",""))</f>
        <v/>
      </c>
    </row>
    <row r="549" spans="1:46" x14ac:dyDescent="0.45">
      <c r="A549">
        <v>56501524</v>
      </c>
      <c r="B549" t="s">
        <v>3549</v>
      </c>
      <c r="C549" t="s">
        <v>3550</v>
      </c>
      <c r="I549" t="s">
        <v>1362</v>
      </c>
      <c r="K549" t="s">
        <v>18</v>
      </c>
      <c r="N549" t="s">
        <v>19</v>
      </c>
      <c r="O549" t="s">
        <v>3551</v>
      </c>
      <c r="P549" t="s">
        <v>3293</v>
      </c>
      <c r="V549" t="s">
        <v>21</v>
      </c>
      <c r="Y549" t="s">
        <v>1362</v>
      </c>
      <c r="Z549" t="s">
        <v>734</v>
      </c>
      <c r="AA549" t="str">
        <f>SUBSTITUTE(SUBSTITUTE(SUBSTITUTE(SUBSTITUTE(SUBSTITUTE(SUBSTITUTE(SUBSTITUTE(SUBSTITUTE(SUBSTITUTE(SUBSTITUTE(SUBSTITUTE(SUBSTITUTE(SUBSTITUTE(LOWER(Table13[[#This Row],[Bedrijven]]),".",""),"-","")," bvba",""),"belgië",""),"belgium","")," nv","")," bv",""),"group",""),"groep","")," ", ""),"é","e"),"è","e"),"à","a")</f>
        <v>mediagenix</v>
      </c>
      <c r="AC549" t="s">
        <v>1391</v>
      </c>
      <c r="AE549" t="s">
        <v>1362</v>
      </c>
      <c r="AF549" s="3">
        <v>44775</v>
      </c>
      <c r="AH549" s="3">
        <v>44775</v>
      </c>
      <c r="AI549" s="3">
        <v>44775</v>
      </c>
      <c r="AJ549">
        <v>0</v>
      </c>
      <c r="AQ549" t="str">
        <f>_xlfn.XLOOKUP(Table13[[#This Row],[Voornaam]]&amp;Table13[[#This Row],[Achternaam]]&amp;Table13[[#This Row],[Basisnaam]],Table15[ContactenLookup],Table15[E-mail],"",0,1)</f>
        <v/>
      </c>
      <c r="AR549" t="str">
        <f>_xlfn.XLOOKUP(Table13[[#This Row],[E-mailadres]],Table15[E-mail],Table15[E-mail],"",0)</f>
        <v/>
      </c>
      <c r="AS549" t="str">
        <f>_xlfn.XLOOKUP(Table13[[#This Row],[Telefoon]],Table15[Telefoonnummer],Table15[Naam],"",0)</f>
        <v/>
      </c>
      <c r="AT549" t="str">
        <f>IF(Table13[[#This Row],[Match on name + company]]&lt;&gt;"","Bizzy/Hanne",IF(Table13[[#This Row],[match on Email]]&lt;&gt;"","Bizzy/Hanne",""))</f>
        <v/>
      </c>
    </row>
    <row r="550" spans="1:46" x14ac:dyDescent="0.45">
      <c r="A550">
        <v>65875930</v>
      </c>
      <c r="B550" t="s">
        <v>2778</v>
      </c>
      <c r="C550" t="s">
        <v>3552</v>
      </c>
      <c r="G550" t="s">
        <v>3553</v>
      </c>
      <c r="I550" t="s">
        <v>21</v>
      </c>
      <c r="K550" t="s">
        <v>18</v>
      </c>
      <c r="M550" t="s">
        <v>1463</v>
      </c>
      <c r="N550" t="s">
        <v>19</v>
      </c>
      <c r="O550" t="s">
        <v>109</v>
      </c>
      <c r="Q550" t="s">
        <v>3554</v>
      </c>
      <c r="S550" t="s">
        <v>110</v>
      </c>
      <c r="V550" t="s">
        <v>21</v>
      </c>
      <c r="X550" t="s">
        <v>1431</v>
      </c>
      <c r="Y550" t="s">
        <v>1362</v>
      </c>
      <c r="Z550" t="s">
        <v>108</v>
      </c>
      <c r="AA550" t="str">
        <f>SUBSTITUTE(SUBSTITUTE(SUBSTITUTE(SUBSTITUTE(SUBSTITUTE(SUBSTITUTE(SUBSTITUTE(SUBSTITUTE(SUBSTITUTE(SUBSTITUTE(SUBSTITUTE(SUBSTITUTE(SUBSTITUTE(LOWER(Table13[[#This Row],[Bedrijven]]),".",""),"-","")," bvba",""),"belgië",""),"belgium","")," nv","")," bv",""),"group",""),"groep","")," ", ""),"é","e"),"è","e"),"à","a")</f>
        <v>aquasecurity</v>
      </c>
      <c r="AB550" t="s">
        <v>1390</v>
      </c>
      <c r="AC550" t="s">
        <v>1480</v>
      </c>
      <c r="AE550" t="s">
        <v>21</v>
      </c>
      <c r="AF550" s="3">
        <v>45240</v>
      </c>
      <c r="AH550" s="3">
        <v>45240</v>
      </c>
      <c r="AI550" s="3">
        <v>45240</v>
      </c>
      <c r="AJ550">
        <v>0</v>
      </c>
      <c r="AQ550" t="str">
        <f>_xlfn.XLOOKUP(Table13[[#This Row],[Voornaam]]&amp;Table13[[#This Row],[Achternaam]]&amp;Table13[[#This Row],[Basisnaam]],Table15[ContactenLookup],Table15[E-mail],"",0,1)</f>
        <v/>
      </c>
      <c r="AR550" t="str">
        <f>_xlfn.XLOOKUP(Table13[[#This Row],[E-mailadres]],Table15[E-mail],Table15[E-mail],"",0)</f>
        <v/>
      </c>
      <c r="AS550" t="str">
        <f>_xlfn.XLOOKUP(Table13[[#This Row],[Telefoon]],Table15[Telefoonnummer],Table15[Naam],"",0)</f>
        <v/>
      </c>
      <c r="AT550" t="str">
        <f>IF(Table13[[#This Row],[Match on name + company]]&lt;&gt;"","Bizzy/Hanne",IF(Table13[[#This Row],[match on Email]]&lt;&gt;"","Bizzy/Hanne",""))</f>
        <v/>
      </c>
    </row>
    <row r="551" spans="1:46" ht="42.75" x14ac:dyDescent="0.45">
      <c r="A551">
        <v>64663510</v>
      </c>
      <c r="B551" t="s">
        <v>3555</v>
      </c>
      <c r="C551" t="s">
        <v>3556</v>
      </c>
      <c r="H551" s="4" t="s">
        <v>3557</v>
      </c>
      <c r="I551" t="s">
        <v>1362</v>
      </c>
      <c r="K551" t="s">
        <v>18</v>
      </c>
      <c r="N551" t="s">
        <v>19</v>
      </c>
      <c r="O551" t="s">
        <v>341</v>
      </c>
      <c r="P551" t="s">
        <v>3558</v>
      </c>
      <c r="V551" t="s">
        <v>21</v>
      </c>
      <c r="Y551" t="s">
        <v>1362</v>
      </c>
      <c r="Z551" t="s">
        <v>337</v>
      </c>
      <c r="AA551" t="str">
        <f>SUBSTITUTE(SUBSTITUTE(SUBSTITUTE(SUBSTITUTE(SUBSTITUTE(SUBSTITUTE(SUBSTITUTE(SUBSTITUTE(SUBSTITUTE(SUBSTITUTE(SUBSTITUTE(SUBSTITUTE(SUBSTITUTE(LOWER(Table13[[#This Row],[Bedrijven]]),".",""),"-","")," bvba",""),"belgië",""),"belgium","")," nv","")," bv",""),"group",""),"groep","")," ", ""),"é","e"),"è","e"),"à","a")</f>
        <v>bvbam18executivesearch</v>
      </c>
      <c r="AC551" t="s">
        <v>3559</v>
      </c>
      <c r="AE551" t="s">
        <v>21</v>
      </c>
      <c r="AF551" s="3">
        <v>45169</v>
      </c>
      <c r="AH551" s="3">
        <v>45169</v>
      </c>
      <c r="AI551" s="3">
        <v>45169</v>
      </c>
      <c r="AJ551">
        <v>0</v>
      </c>
      <c r="AQ551" t="str">
        <f>_xlfn.XLOOKUP(Table13[[#This Row],[Voornaam]]&amp;Table13[[#This Row],[Achternaam]]&amp;Table13[[#This Row],[Basisnaam]],Table15[ContactenLookup],Table15[E-mail],"",0,1)</f>
        <v/>
      </c>
      <c r="AR551" t="str">
        <f>_xlfn.XLOOKUP(Table13[[#This Row],[E-mailadres]],Table15[E-mail],Table15[E-mail],"",0)</f>
        <v/>
      </c>
      <c r="AS551" t="str">
        <f>_xlfn.XLOOKUP(Table13[[#This Row],[Telefoon]],Table15[Telefoonnummer],Table15[Naam],"",0)</f>
        <v/>
      </c>
      <c r="AT551" t="str">
        <f>IF(Table13[[#This Row],[Match on name + company]]&lt;&gt;"","Bizzy/Hanne",IF(Table13[[#This Row],[match on Email]]&lt;&gt;"","Bizzy/Hanne",""))</f>
        <v/>
      </c>
    </row>
    <row r="552" spans="1:46" x14ac:dyDescent="0.45">
      <c r="A552">
        <v>56501581</v>
      </c>
      <c r="B552" t="s">
        <v>3560</v>
      </c>
      <c r="C552" t="s">
        <v>3561</v>
      </c>
      <c r="I552" t="s">
        <v>1362</v>
      </c>
      <c r="K552" t="s">
        <v>18</v>
      </c>
      <c r="N552" t="s">
        <v>19</v>
      </c>
      <c r="P552" t="s">
        <v>3562</v>
      </c>
      <c r="V552" t="s">
        <v>21</v>
      </c>
      <c r="Y552" t="s">
        <v>1362</v>
      </c>
      <c r="Z552" t="s">
        <v>1100</v>
      </c>
      <c r="AA552" t="str">
        <f>SUBSTITUTE(SUBSTITUTE(SUBSTITUTE(SUBSTITUTE(SUBSTITUTE(SUBSTITUTE(SUBSTITUTE(SUBSTITUTE(SUBSTITUTE(SUBSTITUTE(SUBSTITUTE(SUBSTITUTE(SUBSTITUTE(LOWER(Table13[[#This Row],[Bedrijven]]),".",""),"-","")," bvba",""),"belgië",""),"belgium","")," nv","")," bv",""),"group",""),"groep","")," ", ""),"é","e"),"è","e"),"à","a")</f>
        <v>schindler</v>
      </c>
      <c r="AC552" t="s">
        <v>1391</v>
      </c>
      <c r="AE552" t="s">
        <v>1362</v>
      </c>
      <c r="AF552" s="3">
        <v>44775</v>
      </c>
      <c r="AH552" s="3">
        <v>44775</v>
      </c>
      <c r="AI552" s="3">
        <v>44775</v>
      </c>
      <c r="AJ552">
        <v>0</v>
      </c>
      <c r="AQ552" t="str">
        <f>_xlfn.XLOOKUP(Table13[[#This Row],[Voornaam]]&amp;Table13[[#This Row],[Achternaam]]&amp;Table13[[#This Row],[Basisnaam]],Table15[ContactenLookup],Table15[E-mail],"",0,1)</f>
        <v/>
      </c>
      <c r="AS552" t="str">
        <f>_xlfn.XLOOKUP(Table13[[#This Row],[Telefoon]],Table15[Telefoonnummer],Table15[Naam],"",0)</f>
        <v/>
      </c>
      <c r="AT552" t="str">
        <f>IF(Table13[[#This Row],[Match on name + company]]&lt;&gt;"","Bizzy/Hanne",IF(Table13[[#This Row],[match on Email]]&lt;&gt;"","Bizzy/Hanne",""))</f>
        <v/>
      </c>
    </row>
    <row r="553" spans="1:46" x14ac:dyDescent="0.45">
      <c r="A553">
        <v>56501530</v>
      </c>
      <c r="B553" t="s">
        <v>3221</v>
      </c>
      <c r="C553" t="s">
        <v>3563</v>
      </c>
      <c r="I553" t="s">
        <v>1362</v>
      </c>
      <c r="K553" t="s">
        <v>18</v>
      </c>
      <c r="N553" t="s">
        <v>19</v>
      </c>
      <c r="V553" t="s">
        <v>21</v>
      </c>
      <c r="Y553" t="s">
        <v>1362</v>
      </c>
      <c r="Z553" t="s">
        <v>750</v>
      </c>
      <c r="AA553" t="str">
        <f>SUBSTITUTE(SUBSTITUTE(SUBSTITUTE(SUBSTITUTE(SUBSTITUTE(SUBSTITUTE(SUBSTITUTE(SUBSTITUTE(SUBSTITUTE(SUBSTITUTE(SUBSTITUTE(SUBSTITUTE(SUBSTITUTE(LOWER(Table13[[#This Row],[Bedrijven]]),".",""),"-","")," bvba",""),"belgië",""),"belgium","")," nv","")," bv",""),"group",""),"groep","")," ", ""),"é","e"),"è","e"),"à","a")</f>
        <v>mivbstib</v>
      </c>
      <c r="AC553" t="s">
        <v>1390</v>
      </c>
      <c r="AE553" t="s">
        <v>1362</v>
      </c>
      <c r="AF553" s="3">
        <v>44775</v>
      </c>
      <c r="AH553" s="3">
        <v>44775</v>
      </c>
      <c r="AI553" s="3">
        <v>44775</v>
      </c>
      <c r="AJ553">
        <v>0</v>
      </c>
      <c r="AQ553" t="str">
        <f>_xlfn.XLOOKUP(Table13[[#This Row],[Voornaam]]&amp;Table13[[#This Row],[Achternaam]]&amp;Table13[[#This Row],[Basisnaam]],Table15[ContactenLookup],Table15[E-mail],"",0,1)</f>
        <v/>
      </c>
      <c r="AS553" t="str">
        <f>_xlfn.XLOOKUP(Table13[[#This Row],[Telefoon]],Table15[Telefoonnummer],Table15[Naam],"",0)</f>
        <v/>
      </c>
      <c r="AT553" t="str">
        <f>IF(Table13[[#This Row],[Match on name + company]]&lt;&gt;"","Bizzy/Hanne",IF(Table13[[#This Row],[match on Email]]&lt;&gt;"","Bizzy/Hanne",""))</f>
        <v/>
      </c>
    </row>
    <row r="554" spans="1:46" ht="42.75" x14ac:dyDescent="0.45">
      <c r="A554">
        <v>65196296</v>
      </c>
      <c r="B554" t="s">
        <v>1595</v>
      </c>
      <c r="C554" t="s">
        <v>3563</v>
      </c>
      <c r="H554" s="4" t="s">
        <v>2718</v>
      </c>
      <c r="I554" t="s">
        <v>1362</v>
      </c>
      <c r="K554" t="s">
        <v>18</v>
      </c>
      <c r="N554" t="s">
        <v>88</v>
      </c>
      <c r="O554" t="s">
        <v>379</v>
      </c>
      <c r="V554" t="s">
        <v>21</v>
      </c>
      <c r="X554" t="s">
        <v>1431</v>
      </c>
      <c r="Y554" t="s">
        <v>1362</v>
      </c>
      <c r="Z554" t="s">
        <v>375</v>
      </c>
      <c r="AA554" t="str">
        <f>SUBSTITUTE(SUBSTITUTE(SUBSTITUTE(SUBSTITUTE(SUBSTITUTE(SUBSTITUTE(SUBSTITUTE(SUBSTITUTE(SUBSTITUTE(SUBSTITUTE(SUBSTITUTE(SUBSTITUTE(SUBSTITUTE(LOWER(Table13[[#This Row],[Bedrijven]]),".",""),"-","")," bvba",""),"belgië",""),"belgium","")," nv","")," bv",""),"group",""),"groep","")," ", ""),"é","e"),"è","e"),"à","a")</f>
        <v>controledienstderziekenfondsen</v>
      </c>
      <c r="AB554" t="s">
        <v>1390</v>
      </c>
      <c r="AC554" t="s">
        <v>3564</v>
      </c>
      <c r="AE554" t="s">
        <v>1362</v>
      </c>
      <c r="AF554" s="3">
        <v>45203</v>
      </c>
      <c r="AH554" s="3">
        <v>45203</v>
      </c>
      <c r="AI554" s="3">
        <v>45203</v>
      </c>
      <c r="AJ554">
        <v>0</v>
      </c>
      <c r="AQ554" t="str">
        <f>_xlfn.XLOOKUP(Table13[[#This Row],[Voornaam]]&amp;Table13[[#This Row],[Achternaam]]&amp;Table13[[#This Row],[Basisnaam]],Table15[ContactenLookup],Table15[E-mail],"",0,1)</f>
        <v/>
      </c>
      <c r="AR554" t="str">
        <f>_xlfn.XLOOKUP(Table13[[#This Row],[E-mailadres]],Table15[E-mail],Table15[E-mail],"",0)</f>
        <v/>
      </c>
      <c r="AS554" t="str">
        <f>_xlfn.XLOOKUP(Table13[[#This Row],[Telefoon]],Table15[Telefoonnummer],Table15[Naam],"",0)</f>
        <v/>
      </c>
      <c r="AT554" t="str">
        <f>IF(Table13[[#This Row],[Match on name + company]]&lt;&gt;"","Bizzy/Hanne",IF(Table13[[#This Row],[match on Email]]&lt;&gt;"","Bizzy/Hanne",""))</f>
        <v/>
      </c>
    </row>
    <row r="555" spans="1:46" ht="42.75" x14ac:dyDescent="0.45">
      <c r="A555">
        <v>66142434</v>
      </c>
      <c r="B555" t="s">
        <v>2400</v>
      </c>
      <c r="C555" t="s">
        <v>3565</v>
      </c>
      <c r="H555" s="4" t="s">
        <v>3566</v>
      </c>
      <c r="I555" t="s">
        <v>1362</v>
      </c>
      <c r="K555" t="s">
        <v>18</v>
      </c>
      <c r="N555" t="s">
        <v>19</v>
      </c>
      <c r="O555" t="s">
        <v>3567</v>
      </c>
      <c r="P555" t="s">
        <v>3568</v>
      </c>
      <c r="V555" t="s">
        <v>21</v>
      </c>
      <c r="Y555" t="s">
        <v>1362</v>
      </c>
      <c r="Z555" t="s">
        <v>1012</v>
      </c>
      <c r="AA555" t="str">
        <f>SUBSTITUTE(SUBSTITUTE(SUBSTITUTE(SUBSTITUTE(SUBSTITUTE(SUBSTITUTE(SUBSTITUTE(SUBSTITUTE(SUBSTITUTE(SUBSTITUTE(SUBSTITUTE(SUBSTITUTE(SUBSTITUTE(LOWER(Table13[[#This Row],[Bedrijven]]),".",""),"-","")," bvba",""),"belgië",""),"belgium","")," nv","")," bv",""),"group",""),"groep","")," ", ""),"é","e"),"è","e"),"à","a")</f>
        <v>nvyukiworks</v>
      </c>
      <c r="AC555" t="s">
        <v>1741</v>
      </c>
      <c r="AE555" t="s">
        <v>21</v>
      </c>
      <c r="AF555" s="3">
        <v>45254</v>
      </c>
      <c r="AH555" s="3">
        <v>45254</v>
      </c>
      <c r="AI555" s="3">
        <v>45254</v>
      </c>
      <c r="AJ555">
        <v>0</v>
      </c>
      <c r="AQ555" t="str">
        <f>_xlfn.XLOOKUP(Table13[[#This Row],[Voornaam]]&amp;Table13[[#This Row],[Achternaam]]&amp;Table13[[#This Row],[Basisnaam]],Table15[ContactenLookup],Table15[E-mail],"",0,1)</f>
        <v/>
      </c>
      <c r="AR555" t="str">
        <f>_xlfn.XLOOKUP(Table13[[#This Row],[E-mailadres]],Table15[E-mail],Table15[E-mail],"",0)</f>
        <v/>
      </c>
      <c r="AS555" t="str">
        <f>_xlfn.XLOOKUP(Table13[[#This Row],[Telefoon]],Table15[Telefoonnummer],Table15[Naam],"",0)</f>
        <v/>
      </c>
      <c r="AT555" t="str">
        <f>IF(Table13[[#This Row],[Match on name + company]]&lt;&gt;"","Bizzy/Hanne",IF(Table13[[#This Row],[match on Email]]&lt;&gt;"","Bizzy/Hanne",""))</f>
        <v/>
      </c>
    </row>
    <row r="556" spans="1:46" ht="42.75" x14ac:dyDescent="0.45">
      <c r="A556">
        <v>67862989</v>
      </c>
      <c r="B556" t="s">
        <v>3569</v>
      </c>
      <c r="C556" t="s">
        <v>3570</v>
      </c>
      <c r="H556" s="4" t="s">
        <v>3571</v>
      </c>
      <c r="I556" t="s">
        <v>1362</v>
      </c>
      <c r="K556" t="s">
        <v>18</v>
      </c>
      <c r="M556" t="s">
        <v>1428</v>
      </c>
      <c r="N556" t="s">
        <v>19</v>
      </c>
      <c r="O556" t="s">
        <v>3572</v>
      </c>
      <c r="P556" t="s">
        <v>3573</v>
      </c>
      <c r="V556" t="s">
        <v>21</v>
      </c>
      <c r="X556" t="s">
        <v>1431</v>
      </c>
      <c r="Y556" t="s">
        <v>1362</v>
      </c>
      <c r="Z556" t="s">
        <v>3574</v>
      </c>
      <c r="AA556" t="str">
        <f>SUBSTITUTE(SUBSTITUTE(SUBSTITUTE(SUBSTITUTE(SUBSTITUTE(SUBSTITUTE(SUBSTITUTE(SUBSTITUTE(SUBSTITUTE(SUBSTITUTE(SUBSTITUTE(SUBSTITUTE(SUBSTITUTE(LOWER(Table13[[#This Row],[Bedrijven]]),".",""),"-","")," bvba",""),"belgië",""),"belgium","")," nv","")," bv",""),"group",""),"groep","")," ", ""),"é","e"),"è","e"),"à","a")</f>
        <v>ixly</v>
      </c>
      <c r="AC556" t="s">
        <v>3575</v>
      </c>
      <c r="AE556" t="s">
        <v>1362</v>
      </c>
      <c r="AF556" s="3">
        <v>45358</v>
      </c>
      <c r="AH556" s="3">
        <v>45358</v>
      </c>
      <c r="AI556" s="3">
        <v>45358</v>
      </c>
      <c r="AJ556">
        <v>0</v>
      </c>
      <c r="AQ556" t="str">
        <f>_xlfn.XLOOKUP(Table13[[#This Row],[Voornaam]]&amp;Table13[[#This Row],[Achternaam]]&amp;Table13[[#This Row],[Basisnaam]],Table15[ContactenLookup],Table15[E-mail],"",0,1)</f>
        <v/>
      </c>
      <c r="AR556" t="str">
        <f>_xlfn.XLOOKUP(Table13[[#This Row],[E-mailadres]],Table15[E-mail],Table15[E-mail],"",0)</f>
        <v/>
      </c>
      <c r="AS556" t="str">
        <f>_xlfn.XLOOKUP(Table13[[#This Row],[Telefoon]],Table15[Telefoonnummer],Table15[Naam],"",0)</f>
        <v/>
      </c>
      <c r="AT556" t="str">
        <f>IF(Table13[[#This Row],[Match on name + company]]&lt;&gt;"","Bizzy/Hanne",IF(Table13[[#This Row],[match on Email]]&lt;&gt;"","Bizzy/Hanne",""))</f>
        <v/>
      </c>
    </row>
    <row r="557" spans="1:46" x14ac:dyDescent="0.45">
      <c r="A557">
        <v>56501513</v>
      </c>
      <c r="B557" t="s">
        <v>3576</v>
      </c>
      <c r="C557" t="s">
        <v>3577</v>
      </c>
      <c r="I557" t="s">
        <v>1362</v>
      </c>
      <c r="K557" t="s">
        <v>18</v>
      </c>
      <c r="N557" t="s">
        <v>19</v>
      </c>
      <c r="O557" t="s">
        <v>3578</v>
      </c>
      <c r="P557" t="s">
        <v>3579</v>
      </c>
      <c r="V557" t="s">
        <v>21</v>
      </c>
      <c r="Y557" t="s">
        <v>1362</v>
      </c>
      <c r="Z557" t="s">
        <v>707</v>
      </c>
      <c r="AA557" t="str">
        <f>SUBSTITUTE(SUBSTITUTE(SUBSTITUTE(SUBSTITUTE(SUBSTITUTE(SUBSTITUTE(SUBSTITUTE(SUBSTITUTE(SUBSTITUTE(SUBSTITUTE(SUBSTITUTE(SUBSTITUTE(SUBSTITUTE(LOWER(Table13[[#This Row],[Bedrijven]]),".",""),"-","")," bvba",""),"belgië",""),"belgium","")," nv","")," bv",""),"group",""),"groep","")," ", ""),"é","e"),"è","e"),"à","a")</f>
        <v>lalorraine</v>
      </c>
      <c r="AC557" t="s">
        <v>2561</v>
      </c>
      <c r="AE557" t="s">
        <v>1362</v>
      </c>
      <c r="AF557" s="3">
        <v>44775</v>
      </c>
      <c r="AH557" s="3">
        <v>44775</v>
      </c>
      <c r="AI557" s="3">
        <v>44775</v>
      </c>
      <c r="AJ557">
        <v>0</v>
      </c>
      <c r="AQ557" t="str">
        <f>_xlfn.XLOOKUP(Table13[[#This Row],[Voornaam]]&amp;Table13[[#This Row],[Achternaam]]&amp;Table13[[#This Row],[Basisnaam]],Table15[ContactenLookup],Table15[E-mail],"",0,1)</f>
        <v/>
      </c>
      <c r="AR557" t="str">
        <f>_xlfn.XLOOKUP(Table13[[#This Row],[E-mailadres]],Table15[E-mail],Table15[E-mail],"",0)</f>
        <v/>
      </c>
      <c r="AS557" t="str">
        <f>_xlfn.XLOOKUP(Table13[[#This Row],[Telefoon]],Table15[Telefoonnummer],Table15[Naam],"",0)</f>
        <v>LA LORRAINE NINOVE</v>
      </c>
      <c r="AT557" t="str">
        <f>IF(Table13[[#This Row],[Match on name + company]]&lt;&gt;"","Bizzy/Hanne",IF(Table13[[#This Row],[match on Email]]&lt;&gt;"","Bizzy/Hanne",""))</f>
        <v/>
      </c>
    </row>
    <row r="558" spans="1:46" ht="42.75" x14ac:dyDescent="0.45">
      <c r="A558">
        <v>58097929</v>
      </c>
      <c r="B558" t="s">
        <v>3580</v>
      </c>
      <c r="C558" t="s">
        <v>3581</v>
      </c>
      <c r="H558" s="4" t="s">
        <v>3007</v>
      </c>
      <c r="I558" t="s">
        <v>1362</v>
      </c>
      <c r="K558" t="s">
        <v>18</v>
      </c>
      <c r="N558" t="s">
        <v>19</v>
      </c>
      <c r="V558" t="s">
        <v>21</v>
      </c>
      <c r="X558" t="s">
        <v>1431</v>
      </c>
      <c r="Y558" t="s">
        <v>1362</v>
      </c>
      <c r="Z558" t="s">
        <v>774</v>
      </c>
      <c r="AA558" t="str">
        <f>SUBSTITUTE(SUBSTITUTE(SUBSTITUTE(SUBSTITUTE(SUBSTITUTE(SUBSTITUTE(SUBSTITUTE(SUBSTITUTE(SUBSTITUTE(SUBSTITUTE(SUBSTITUTE(SUBSTITUTE(SUBSTITUTE(LOWER(Table13[[#This Row],[Bedrijven]]),".",""),"-","")," bvba",""),"belgië",""),"belgium","")," nv","")," bv",""),"group",""),"groep","")," ", ""),"é","e"),"è","e"),"à","a")</f>
        <v>northseaport</v>
      </c>
      <c r="AC558" t="s">
        <v>1453</v>
      </c>
      <c r="AE558" t="s">
        <v>1362</v>
      </c>
      <c r="AF558" s="3">
        <v>44867</v>
      </c>
      <c r="AH558" s="3">
        <v>44867</v>
      </c>
      <c r="AI558" s="3">
        <v>44867</v>
      </c>
      <c r="AJ558">
        <v>0</v>
      </c>
      <c r="AQ558" t="str">
        <f>_xlfn.XLOOKUP(Table13[[#This Row],[Voornaam]]&amp;Table13[[#This Row],[Achternaam]]&amp;Table13[[#This Row],[Basisnaam]],Table15[ContactenLookup],Table15[E-mail],"",0,1)</f>
        <v/>
      </c>
      <c r="AR558">
        <f>_xlfn.XLOOKUP(Table13[[#This Row],[E-mailadres]],Table15[E-mail],Table15[E-mail],"",0)</f>
        <v>0</v>
      </c>
      <c r="AS558" t="str">
        <f>_xlfn.XLOOKUP(Table13[[#This Row],[Telefoon]],Table15[Telefoonnummer],Table15[Naam],"",0)</f>
        <v/>
      </c>
      <c r="AT558" t="str">
        <f>IF(Table13[[#This Row],[Match on name + company]]&lt;&gt;"","Bizzy/Hanne",IF(Table13[[#This Row],[match on Email]]&lt;&gt;"","Bizzy/Hanne",""))</f>
        <v>Bizzy/Hanne</v>
      </c>
    </row>
    <row r="559" spans="1:46" x14ac:dyDescent="0.45">
      <c r="A559">
        <v>56501523</v>
      </c>
      <c r="B559" t="s">
        <v>3582</v>
      </c>
      <c r="C559" t="s">
        <v>3583</v>
      </c>
      <c r="I559" t="s">
        <v>1362</v>
      </c>
      <c r="K559" t="s">
        <v>18</v>
      </c>
      <c r="N559" t="s">
        <v>19</v>
      </c>
      <c r="O559" t="s">
        <v>3584</v>
      </c>
      <c r="P559" t="s">
        <v>3585</v>
      </c>
      <c r="V559" t="s">
        <v>21</v>
      </c>
      <c r="Y559" t="s">
        <v>1362</v>
      </c>
      <c r="Z559" t="s">
        <v>731</v>
      </c>
      <c r="AA559" t="str">
        <f>SUBSTITUTE(SUBSTITUTE(SUBSTITUTE(SUBSTITUTE(SUBSTITUTE(SUBSTITUTE(SUBSTITUTE(SUBSTITUTE(SUBSTITUTE(SUBSTITUTE(SUBSTITUTE(SUBSTITUTE(SUBSTITUTE(LOWER(Table13[[#This Row],[Bedrijven]]),".",""),"-","")," bvba",""),"belgië",""),"belgium","")," nv","")," bv",""),"group",""),"groep","")," ", ""),"é","e"),"è","e"),"à","a")</f>
        <v>maxeda</v>
      </c>
      <c r="AC559" t="s">
        <v>3586</v>
      </c>
      <c r="AE559" t="s">
        <v>1362</v>
      </c>
      <c r="AF559" s="3">
        <v>44775</v>
      </c>
      <c r="AH559" s="3">
        <v>44775</v>
      </c>
      <c r="AI559" s="3">
        <v>44775</v>
      </c>
      <c r="AJ559">
        <v>0</v>
      </c>
      <c r="AQ559" t="str">
        <f>_xlfn.XLOOKUP(Table13[[#This Row],[Voornaam]]&amp;Table13[[#This Row],[Achternaam]]&amp;Table13[[#This Row],[Basisnaam]],Table15[ContactenLookup],Table15[E-mail],"",0,1)</f>
        <v/>
      </c>
      <c r="AR559" t="str">
        <f>_xlfn.XLOOKUP(Table13[[#This Row],[E-mailadres]],Table15[E-mail],Table15[E-mail],"",0)</f>
        <v/>
      </c>
      <c r="AS559" t="str">
        <f>_xlfn.XLOOKUP(Table13[[#This Row],[Telefoon]],Table15[Telefoonnummer],Table15[Naam],"",0)</f>
        <v/>
      </c>
      <c r="AT559" t="str">
        <f>IF(Table13[[#This Row],[Match on name + company]]&lt;&gt;"","Bizzy/Hanne",IF(Table13[[#This Row],[match on Email]]&lt;&gt;"","Bizzy/Hanne",""))</f>
        <v/>
      </c>
    </row>
    <row r="560" spans="1:46" ht="42.75" x14ac:dyDescent="0.45">
      <c r="A560">
        <v>60315606</v>
      </c>
      <c r="B560" t="s">
        <v>3582</v>
      </c>
      <c r="C560" t="s">
        <v>3583</v>
      </c>
      <c r="H560" s="4" t="s">
        <v>3587</v>
      </c>
      <c r="I560" t="s">
        <v>21</v>
      </c>
      <c r="K560" t="s">
        <v>18</v>
      </c>
      <c r="M560" t="s">
        <v>1428</v>
      </c>
      <c r="N560" t="s">
        <v>19</v>
      </c>
      <c r="O560" t="s">
        <v>3584</v>
      </c>
      <c r="Q560" t="s">
        <v>3585</v>
      </c>
      <c r="V560" t="s">
        <v>21</v>
      </c>
      <c r="X560" t="s">
        <v>1431</v>
      </c>
      <c r="Y560" t="s">
        <v>1362</v>
      </c>
      <c r="Z560" t="s">
        <v>190</v>
      </c>
      <c r="AA560" t="str">
        <f>SUBSTITUTE(SUBSTITUTE(SUBSTITUTE(SUBSTITUTE(SUBSTITUTE(SUBSTITUTE(SUBSTITUTE(SUBSTITUTE(SUBSTITUTE(SUBSTITUTE(SUBSTITUTE(SUBSTITUTE(SUBSTITUTE(LOWER(Table13[[#This Row],[Bedrijven]]),".",""),"-","")," bvba",""),"belgië",""),"belgium","")," nv","")," bv",""),"group",""),"groep","")," ", ""),"é","e"),"è","e"),"à","a")</f>
        <v>brico(maxeda)</v>
      </c>
      <c r="AB560" t="s">
        <v>1390</v>
      </c>
      <c r="AC560" t="s">
        <v>1602</v>
      </c>
      <c r="AE560" t="s">
        <v>21</v>
      </c>
      <c r="AF560" s="3">
        <v>44971</v>
      </c>
      <c r="AH560" s="3">
        <v>44967</v>
      </c>
      <c r="AI560" s="3">
        <v>44971</v>
      </c>
      <c r="AJ560">
        <v>0</v>
      </c>
      <c r="AQ560" t="str">
        <f>_xlfn.XLOOKUP(Table13[[#This Row],[Voornaam]]&amp;Table13[[#This Row],[Achternaam]]&amp;Table13[[#This Row],[Basisnaam]],Table15[ContactenLookup],Table15[E-mail],"",0,1)</f>
        <v/>
      </c>
      <c r="AR560" t="str">
        <f>_xlfn.XLOOKUP(Table13[[#This Row],[E-mailadres]],Table15[E-mail],Table15[E-mail],"",0)</f>
        <v/>
      </c>
      <c r="AS560" t="str">
        <f>_xlfn.XLOOKUP(Table13[[#This Row],[Telefoon]],Table15[Telefoonnummer],Table15[Naam],"",0)</f>
        <v/>
      </c>
      <c r="AT560" t="str">
        <f>IF(Table13[[#This Row],[Match on name + company]]&lt;&gt;"","Bizzy/Hanne",IF(Table13[[#This Row],[match on Email]]&lt;&gt;"","Bizzy/Hanne",""))</f>
        <v/>
      </c>
    </row>
    <row r="561" spans="1:46" ht="42.75" x14ac:dyDescent="0.45">
      <c r="A561">
        <v>59547792</v>
      </c>
      <c r="B561" t="s">
        <v>3588</v>
      </c>
      <c r="C561" t="s">
        <v>3589</v>
      </c>
      <c r="H561" s="4" t="s">
        <v>3590</v>
      </c>
      <c r="I561" t="s">
        <v>21</v>
      </c>
      <c r="J561" t="s">
        <v>29</v>
      </c>
      <c r="K561" t="s">
        <v>18</v>
      </c>
      <c r="N561" t="s">
        <v>19</v>
      </c>
      <c r="O561" t="s">
        <v>543</v>
      </c>
      <c r="P561" t="s">
        <v>3591</v>
      </c>
      <c r="Q561" t="s">
        <v>3592</v>
      </c>
      <c r="V561" t="s">
        <v>21</v>
      </c>
      <c r="X561" t="s">
        <v>1431</v>
      </c>
      <c r="Y561" t="s">
        <v>1362</v>
      </c>
      <c r="Z561" t="s">
        <v>539</v>
      </c>
      <c r="AA561" t="str">
        <f>SUBSTITUTE(SUBSTITUTE(SUBSTITUTE(SUBSTITUTE(SUBSTITUTE(SUBSTITUTE(SUBSTITUTE(SUBSTITUTE(SUBSTITUTE(SUBSTITUTE(SUBSTITUTE(SUBSTITUTE(SUBSTITUTE(LOWER(Table13[[#This Row],[Bedrijven]]),".",""),"-","")," bvba",""),"belgië",""),"belgium","")," nv","")," bv",""),"group",""),"groep","")," ", ""),"é","e"),"è","e"),"à","a")</f>
        <v>gemeentemachelen/diegem</v>
      </c>
      <c r="AC561" t="s">
        <v>2244</v>
      </c>
      <c r="AE561" t="s">
        <v>21</v>
      </c>
      <c r="AF561" s="3">
        <v>44930</v>
      </c>
      <c r="AH561" s="3">
        <v>44930</v>
      </c>
      <c r="AI561" s="3">
        <v>44930</v>
      </c>
      <c r="AJ561">
        <v>0</v>
      </c>
      <c r="AQ561" t="str">
        <f>_xlfn.XLOOKUP(Table13[[#This Row],[Voornaam]]&amp;Table13[[#This Row],[Achternaam]]&amp;Table13[[#This Row],[Basisnaam]],Table15[ContactenLookup],Table15[E-mail],"",0,1)</f>
        <v/>
      </c>
      <c r="AR561" t="str">
        <f>_xlfn.XLOOKUP(Table13[[#This Row],[E-mailadres]],Table15[E-mail],Table15[E-mail],"",0)</f>
        <v/>
      </c>
      <c r="AS561" t="str">
        <f>_xlfn.XLOOKUP(Table13[[#This Row],[Telefoon]],Table15[Telefoonnummer],Table15[Naam],"",0)</f>
        <v/>
      </c>
      <c r="AT561" t="str">
        <f>IF(Table13[[#This Row],[Match on name + company]]&lt;&gt;"","Bizzy/Hanne",IF(Table13[[#This Row],[match on Email]]&lt;&gt;"","Bizzy/Hanne",""))</f>
        <v/>
      </c>
    </row>
    <row r="562" spans="1:46" x14ac:dyDescent="0.45">
      <c r="A562">
        <v>56501510</v>
      </c>
      <c r="B562" t="s">
        <v>1973</v>
      </c>
      <c r="C562" t="s">
        <v>3593</v>
      </c>
      <c r="I562" t="s">
        <v>1362</v>
      </c>
      <c r="K562" t="s">
        <v>18</v>
      </c>
      <c r="N562" t="s">
        <v>19</v>
      </c>
      <c r="O562" t="s">
        <v>3594</v>
      </c>
      <c r="P562" t="s">
        <v>3595</v>
      </c>
      <c r="V562" t="s">
        <v>21</v>
      </c>
      <c r="Y562" t="s">
        <v>1362</v>
      </c>
      <c r="Z562" t="s">
        <v>706</v>
      </c>
      <c r="AA562" t="str">
        <f>SUBSTITUTE(SUBSTITUTE(SUBSTITUTE(SUBSTITUTE(SUBSTITUTE(SUBSTITUTE(SUBSTITUTE(SUBSTITUTE(SUBSTITUTE(SUBSTITUTE(SUBSTITUTE(SUBSTITUTE(SUBSTITUTE(LOWER(Table13[[#This Row],[Bedrijven]]),".",""),"-","")," bvba",""),"belgië",""),"belgium","")," nv","")," bv",""),"group",""),"groep","")," ", ""),"é","e"),"è","e"),"à","a")</f>
        <v>kuleuven</v>
      </c>
      <c r="AC562" t="s">
        <v>3596</v>
      </c>
      <c r="AE562" t="s">
        <v>1362</v>
      </c>
      <c r="AF562" s="3">
        <v>44775</v>
      </c>
      <c r="AH562" s="3">
        <v>44775</v>
      </c>
      <c r="AI562" s="3">
        <v>44775</v>
      </c>
      <c r="AJ562">
        <v>0</v>
      </c>
      <c r="AQ562" t="str">
        <f>_xlfn.XLOOKUP(Table13[[#This Row],[Voornaam]]&amp;Table13[[#This Row],[Achternaam]]&amp;Table13[[#This Row],[Basisnaam]],Table15[ContactenLookup],Table15[E-mail],"",0,1)</f>
        <v/>
      </c>
      <c r="AR562" t="str">
        <f>_xlfn.XLOOKUP(Table13[[#This Row],[E-mailadres]],Table15[E-mail],Table15[E-mail],"",0)</f>
        <v/>
      </c>
      <c r="AS562" t="str">
        <f>_xlfn.XLOOKUP(Table13[[#This Row],[Telefoon]],Table15[Telefoonnummer],Table15[Naam],"",0)</f>
        <v/>
      </c>
      <c r="AT562" t="str">
        <f>IF(Table13[[#This Row],[Match on name + company]]&lt;&gt;"","Bizzy/Hanne",IF(Table13[[#This Row],[match on Email]]&lt;&gt;"","Bizzy/Hanne",""))</f>
        <v/>
      </c>
    </row>
    <row r="563" spans="1:46" x14ac:dyDescent="0.45">
      <c r="A563">
        <v>55438888</v>
      </c>
      <c r="B563" t="s">
        <v>3597</v>
      </c>
      <c r="C563" t="s">
        <v>3598</v>
      </c>
      <c r="I563" t="s">
        <v>1362</v>
      </c>
      <c r="K563" t="s">
        <v>18</v>
      </c>
      <c r="N563" t="s">
        <v>19</v>
      </c>
      <c r="P563" t="s">
        <v>3363</v>
      </c>
      <c r="V563" t="s">
        <v>21</v>
      </c>
      <c r="Y563" t="s">
        <v>1362</v>
      </c>
      <c r="Z563" t="s">
        <v>613</v>
      </c>
      <c r="AA563" t="str">
        <f>SUBSTITUTE(SUBSTITUTE(SUBSTITUTE(SUBSTITUTE(SUBSTITUTE(SUBSTITUTE(SUBSTITUTE(SUBSTITUTE(SUBSTITUTE(SUBSTITUTE(SUBSTITUTE(SUBSTITUTE(SUBSTITUTE(LOWER(Table13[[#This Row],[Bedrijven]]),".",""),"-","")," bvba",""),"belgië",""),"belgium","")," nv","")," bv",""),"group",""),"groep","")," ", ""),"é","e"),"è","e"),"à","a")</f>
        <v>havenbedrijfantwerpen</v>
      </c>
      <c r="AC563" t="s">
        <v>2446</v>
      </c>
      <c r="AE563" t="s">
        <v>1362</v>
      </c>
      <c r="AF563" s="3">
        <v>44711</v>
      </c>
      <c r="AH563" s="3">
        <v>44711</v>
      </c>
      <c r="AI563" s="3">
        <v>44775</v>
      </c>
      <c r="AJ563">
        <v>0</v>
      </c>
      <c r="AQ563" t="str">
        <f>_xlfn.XLOOKUP(Table13[[#This Row],[Voornaam]]&amp;Table13[[#This Row],[Achternaam]]&amp;Table13[[#This Row],[Basisnaam]],Table15[ContactenLookup],Table15[E-mail],"",0,1)</f>
        <v/>
      </c>
      <c r="AS563" t="str">
        <f>_xlfn.XLOOKUP(Table13[[#This Row],[Telefoon]],Table15[Telefoonnummer],Table15[Naam],"",0)</f>
        <v/>
      </c>
      <c r="AT563" t="str">
        <f>IF(Table13[[#This Row],[Match on name + company]]&lt;&gt;"","Bizzy/Hanne",IF(Table13[[#This Row],[match on Email]]&lt;&gt;"","Bizzy/Hanne",""))</f>
        <v/>
      </c>
    </row>
    <row r="564" spans="1:46" x14ac:dyDescent="0.45">
      <c r="A564">
        <v>55438737</v>
      </c>
      <c r="B564" t="s">
        <v>2541</v>
      </c>
      <c r="C564" t="s">
        <v>3599</v>
      </c>
      <c r="I564" t="s">
        <v>1362</v>
      </c>
      <c r="K564" t="s">
        <v>18</v>
      </c>
      <c r="N564" t="s">
        <v>19</v>
      </c>
      <c r="O564" t="s">
        <v>3600</v>
      </c>
      <c r="P564" t="s">
        <v>3601</v>
      </c>
      <c r="V564" t="s">
        <v>21</v>
      </c>
      <c r="Y564" t="s">
        <v>1362</v>
      </c>
      <c r="Z564" t="s">
        <v>446</v>
      </c>
      <c r="AA564" t="str">
        <f>SUBSTITUTE(SUBSTITUTE(SUBSTITUTE(SUBSTITUTE(SUBSTITUTE(SUBSTITUTE(SUBSTITUTE(SUBSTITUTE(SUBSTITUTE(SUBSTITUTE(SUBSTITUTE(SUBSTITUTE(SUBSTITUTE(LOWER(Table13[[#This Row],[Bedrijven]]),".",""),"-","")," bvba",""),"belgië",""),"belgium","")," nv","")," bv",""),"group",""),"groep","")," ", ""),"é","e"),"è","e"),"à","a")</f>
        <v>energeticanatura</v>
      </c>
      <c r="AC564" t="s">
        <v>1453</v>
      </c>
      <c r="AE564" t="s">
        <v>1362</v>
      </c>
      <c r="AF564" s="3">
        <v>44711</v>
      </c>
      <c r="AH564" s="3">
        <v>44711</v>
      </c>
      <c r="AI564" s="3">
        <v>44775</v>
      </c>
      <c r="AJ564">
        <v>0</v>
      </c>
      <c r="AQ564" t="str">
        <f>_xlfn.XLOOKUP(Table13[[#This Row],[Voornaam]]&amp;Table13[[#This Row],[Achternaam]]&amp;Table13[[#This Row],[Basisnaam]],Table15[ContactenLookup],Table15[E-mail],"",0,1)</f>
        <v/>
      </c>
      <c r="AR564" t="str">
        <f>_xlfn.XLOOKUP(Table13[[#This Row],[E-mailadres]],Table15[E-mail],Table15[E-mail],"",0)</f>
        <v/>
      </c>
      <c r="AS564" t="str">
        <f>_xlfn.XLOOKUP(Table13[[#This Row],[Telefoon]],Table15[Telefoonnummer],Table15[Naam],"",0)</f>
        <v/>
      </c>
      <c r="AT564" t="str">
        <f>IF(Table13[[#This Row],[Match on name + company]]&lt;&gt;"","Bizzy/Hanne",IF(Table13[[#This Row],[match on Email]]&lt;&gt;"","Bizzy/Hanne",""))</f>
        <v/>
      </c>
    </row>
    <row r="565" spans="1:46" x14ac:dyDescent="0.45">
      <c r="A565">
        <v>55438706</v>
      </c>
      <c r="B565" t="s">
        <v>1978</v>
      </c>
      <c r="C565" t="s">
        <v>3602</v>
      </c>
      <c r="I565" t="s">
        <v>1362</v>
      </c>
      <c r="K565" t="s">
        <v>18</v>
      </c>
      <c r="N565" t="s">
        <v>19</v>
      </c>
      <c r="O565" t="s">
        <v>3603</v>
      </c>
      <c r="P565" t="s">
        <v>3604</v>
      </c>
      <c r="V565" t="s">
        <v>21</v>
      </c>
      <c r="Y565" t="s">
        <v>1362</v>
      </c>
      <c r="Z565" t="s">
        <v>81</v>
      </c>
      <c r="AA565" t="str">
        <f>SUBSTITUTE(SUBSTITUTE(SUBSTITUTE(SUBSTITUTE(SUBSTITUTE(SUBSTITUTE(SUBSTITUTE(SUBSTITUTE(SUBSTITUTE(SUBSTITUTE(SUBSTITUTE(SUBSTITUTE(SUBSTITUTE(LOWER(Table13[[#This Row],[Bedrijven]]),".",""),"-","")," bvba",""),"belgië",""),"belgium","")," nv","")," bv",""),"group",""),"groep","")," ", ""),"é","e"),"è","e"),"à","a")</f>
        <v>agidens(vroegereegemin)</v>
      </c>
      <c r="AC565" t="s">
        <v>3605</v>
      </c>
      <c r="AE565" t="s">
        <v>1362</v>
      </c>
      <c r="AF565" s="3">
        <v>44711</v>
      </c>
      <c r="AH565" s="3">
        <v>44711</v>
      </c>
      <c r="AI565" s="3">
        <v>44775</v>
      </c>
      <c r="AJ565">
        <v>0</v>
      </c>
      <c r="AQ565" t="str">
        <f>_xlfn.XLOOKUP(Table13[[#This Row],[Voornaam]]&amp;Table13[[#This Row],[Achternaam]]&amp;Table13[[#This Row],[Basisnaam]],Table15[ContactenLookup],Table15[E-mail],"",0,1)</f>
        <v/>
      </c>
      <c r="AR565" t="str">
        <f>_xlfn.XLOOKUP(Table13[[#This Row],[E-mailadres]],Table15[E-mail],Table15[E-mail],"",0)</f>
        <v/>
      </c>
      <c r="AS565" t="str">
        <f>_xlfn.XLOOKUP(Table13[[#This Row],[Telefoon]],Table15[Telefoonnummer],Table15[Naam],"",0)</f>
        <v/>
      </c>
      <c r="AT565" t="str">
        <f>IF(Table13[[#This Row],[Match on name + company]]&lt;&gt;"","Bizzy/Hanne",IF(Table13[[#This Row],[match on Email]]&lt;&gt;"","Bizzy/Hanne",""))</f>
        <v/>
      </c>
    </row>
    <row r="566" spans="1:46" ht="42.75" x14ac:dyDescent="0.45">
      <c r="A566">
        <v>63118662</v>
      </c>
      <c r="B566" t="s">
        <v>1938</v>
      </c>
      <c r="C566" t="s">
        <v>3606</v>
      </c>
      <c r="H566" s="4" t="s">
        <v>2868</v>
      </c>
      <c r="I566" t="s">
        <v>21</v>
      </c>
      <c r="K566" t="s">
        <v>18</v>
      </c>
      <c r="N566" t="s">
        <v>19</v>
      </c>
      <c r="O566" t="s">
        <v>3607</v>
      </c>
      <c r="V566" t="s">
        <v>21</v>
      </c>
      <c r="Y566" t="s">
        <v>1362</v>
      </c>
      <c r="Z566" t="s">
        <v>1059</v>
      </c>
      <c r="AA566" t="str">
        <f>SUBSTITUTE(SUBSTITUTE(SUBSTITUTE(SUBSTITUTE(SUBSTITUTE(SUBSTITUTE(SUBSTITUTE(SUBSTITUTE(SUBSTITUTE(SUBSTITUTE(SUBSTITUTE(SUBSTITUTE(SUBSTITUTE(LOWER(Table13[[#This Row],[Bedrijven]]),".",""),"-","")," bvba",""),"belgië",""),"belgium","")," nv","")," bv",""),"group",""),"groep","")," ", ""),"é","e"),"è","e"),"à","a")</f>
        <v>provincielimburg</v>
      </c>
      <c r="AB566" t="s">
        <v>1390</v>
      </c>
      <c r="AC566" t="s">
        <v>1983</v>
      </c>
      <c r="AE566" t="s">
        <v>1362</v>
      </c>
      <c r="AF566" s="3">
        <v>45110</v>
      </c>
      <c r="AH566" s="3">
        <v>45106</v>
      </c>
      <c r="AI566" s="3">
        <v>45110</v>
      </c>
      <c r="AJ566">
        <v>0</v>
      </c>
      <c r="AQ566" t="str">
        <f>_xlfn.XLOOKUP(Table13[[#This Row],[Voornaam]]&amp;Table13[[#This Row],[Achternaam]]&amp;Table13[[#This Row],[Basisnaam]],Table15[ContactenLookup],Table15[E-mail],"",0,1)</f>
        <v/>
      </c>
      <c r="AR566" t="str">
        <f>_xlfn.XLOOKUP(Table13[[#This Row],[E-mailadres]],Table15[E-mail],Table15[E-mail],"",0)</f>
        <v/>
      </c>
      <c r="AS566" t="str">
        <f>_xlfn.XLOOKUP(Table13[[#This Row],[Telefoon]],Table15[Telefoonnummer],Table15[Naam],"",0)</f>
        <v/>
      </c>
      <c r="AT566" t="str">
        <f>IF(Table13[[#This Row],[Match on name + company]]&lt;&gt;"","Bizzy/Hanne",IF(Table13[[#This Row],[match on Email]]&lt;&gt;"","Bizzy/Hanne",""))</f>
        <v/>
      </c>
    </row>
    <row r="567" spans="1:46" x14ac:dyDescent="0.45">
      <c r="A567">
        <v>55438755</v>
      </c>
      <c r="B567" t="s">
        <v>3608</v>
      </c>
      <c r="C567" t="s">
        <v>3609</v>
      </c>
      <c r="I567" t="s">
        <v>1362</v>
      </c>
      <c r="K567" t="s">
        <v>18</v>
      </c>
      <c r="N567" t="s">
        <v>19</v>
      </c>
      <c r="O567" t="s">
        <v>3610</v>
      </c>
      <c r="P567" t="s">
        <v>3611</v>
      </c>
      <c r="V567" t="s">
        <v>21</v>
      </c>
      <c r="Y567" t="s">
        <v>1362</v>
      </c>
      <c r="Z567" t="s">
        <v>468</v>
      </c>
      <c r="AA567" t="str">
        <f>SUBSTITUTE(SUBSTITUTE(SUBSTITUTE(SUBSTITUTE(SUBSTITUTE(SUBSTITUTE(SUBSTITUTE(SUBSTITUTE(SUBSTITUTE(SUBSTITUTE(SUBSTITUTE(SUBSTITUTE(SUBSTITUTE(LOWER(Table13[[#This Row],[Bedrijven]]),".",""),"-","")," bvba",""),"belgië",""),"belgium","")," nv","")," bv",""),"group",""),"groep","")," ", ""),"é","e"),"è","e"),"à","a")</f>
        <v>essersh</v>
      </c>
      <c r="AC567" t="s">
        <v>3612</v>
      </c>
      <c r="AE567" t="s">
        <v>1362</v>
      </c>
      <c r="AF567" s="3">
        <v>44711</v>
      </c>
      <c r="AH567" s="3">
        <v>44711</v>
      </c>
      <c r="AI567" s="3">
        <v>44775</v>
      </c>
      <c r="AJ567">
        <v>0</v>
      </c>
      <c r="AQ567" t="str">
        <f>_xlfn.XLOOKUP(Table13[[#This Row],[Voornaam]]&amp;Table13[[#This Row],[Achternaam]]&amp;Table13[[#This Row],[Basisnaam]],Table15[ContactenLookup],Table15[E-mail],"",0,1)</f>
        <v/>
      </c>
      <c r="AR567" t="str">
        <f>_xlfn.XLOOKUP(Table13[[#This Row],[E-mailadres]],Table15[E-mail],Table15[E-mail],"",0)</f>
        <v/>
      </c>
      <c r="AS567" t="str">
        <f>_xlfn.XLOOKUP(Table13[[#This Row],[Telefoon]],Table15[Telefoonnummer],Table15[Naam],"",0)</f>
        <v/>
      </c>
      <c r="AT567" t="str">
        <f>IF(Table13[[#This Row],[Match on name + company]]&lt;&gt;"","Bizzy/Hanne",IF(Table13[[#This Row],[match on Email]]&lt;&gt;"","Bizzy/Hanne",""))</f>
        <v/>
      </c>
    </row>
    <row r="568" spans="1:46" x14ac:dyDescent="0.45">
      <c r="A568">
        <v>60022966</v>
      </c>
      <c r="B568" t="s">
        <v>3613</v>
      </c>
      <c r="C568" t="s">
        <v>3614</v>
      </c>
      <c r="I568" t="s">
        <v>1362</v>
      </c>
      <c r="K568" t="s">
        <v>18</v>
      </c>
      <c r="N568" t="s">
        <v>19</v>
      </c>
      <c r="O568" t="s">
        <v>1042</v>
      </c>
      <c r="Q568" t="s">
        <v>3615</v>
      </c>
      <c r="V568" t="s">
        <v>21</v>
      </c>
      <c r="W568" t="s">
        <v>38</v>
      </c>
      <c r="X568" t="s">
        <v>1431</v>
      </c>
      <c r="Y568" t="s">
        <v>1362</v>
      </c>
      <c r="Z568" t="s">
        <v>1041</v>
      </c>
      <c r="AA568" t="str">
        <f>SUBSTITUTE(SUBSTITUTE(SUBSTITUTE(SUBSTITUTE(SUBSTITUTE(SUBSTITUTE(SUBSTITUTE(SUBSTITUTE(SUBSTITUTE(SUBSTITUTE(SUBSTITUTE(SUBSTITUTE(SUBSTITUTE(LOWER(Table13[[#This Row],[Bedrijven]]),".",""),"-","")," bvba",""),"belgië",""),"belgium","")," nv","")," bv",""),"group",""),"groep","")," ", ""),"é","e"),"è","e"),"à","a")</f>
        <v>politieantwerpen(poolstok)</v>
      </c>
      <c r="AB568" t="s">
        <v>1390</v>
      </c>
      <c r="AC568" t="s">
        <v>1602</v>
      </c>
      <c r="AE568" t="s">
        <v>21</v>
      </c>
      <c r="AF568" s="3">
        <v>44953</v>
      </c>
      <c r="AH568" s="3">
        <v>44953</v>
      </c>
      <c r="AI568" s="3">
        <v>44953</v>
      </c>
      <c r="AJ568">
        <v>0</v>
      </c>
      <c r="AQ568" t="str">
        <f>_xlfn.XLOOKUP(Table13[[#This Row],[Voornaam]]&amp;Table13[[#This Row],[Achternaam]]&amp;Table13[[#This Row],[Basisnaam]],Table15[ContactenLookup],Table15[E-mail],"",0,1)</f>
        <v/>
      </c>
      <c r="AR568" t="str">
        <f>_xlfn.XLOOKUP(Table13[[#This Row],[E-mailadres]],Table15[E-mail],Table15[E-mail],"",0)</f>
        <v/>
      </c>
      <c r="AS568" t="str">
        <f>_xlfn.XLOOKUP(Table13[[#This Row],[Telefoon]],Table15[Telefoonnummer],Table15[Naam],"",0)</f>
        <v/>
      </c>
      <c r="AT568" t="str">
        <f>IF(Table13[[#This Row],[Match on name + company]]&lt;&gt;"","Bizzy/Hanne",IF(Table13[[#This Row],[match on Email]]&lt;&gt;"","Bizzy/Hanne",""))</f>
        <v/>
      </c>
    </row>
    <row r="569" spans="1:46" x14ac:dyDescent="0.45">
      <c r="A569">
        <v>56501482</v>
      </c>
      <c r="B569" t="s">
        <v>3616</v>
      </c>
      <c r="C569" t="s">
        <v>3617</v>
      </c>
      <c r="I569" t="s">
        <v>1362</v>
      </c>
      <c r="K569" t="s">
        <v>18</v>
      </c>
      <c r="N569" t="s">
        <v>19</v>
      </c>
      <c r="O569" t="s">
        <v>3618</v>
      </c>
      <c r="P569" t="s">
        <v>3619</v>
      </c>
      <c r="V569" t="s">
        <v>21</v>
      </c>
      <c r="Y569" t="s">
        <v>1362</v>
      </c>
      <c r="Z569" t="s">
        <v>647</v>
      </c>
      <c r="AA569" t="str">
        <f>SUBSTITUTE(SUBSTITUTE(SUBSTITUTE(SUBSTITUTE(SUBSTITUTE(SUBSTITUTE(SUBSTITUTE(SUBSTITUTE(SUBSTITUTE(SUBSTITUTE(SUBSTITUTE(SUBSTITUTE(SUBSTITUTE(LOWER(Table13[[#This Row],[Bedrijven]]),".",""),"-","")," bvba",""),"belgië",""),"belgium","")," nv","")," bv",""),"group",""),"groep","")," ", ""),"é","e"),"è","e"),"à","a")</f>
        <v>ichoosr</v>
      </c>
      <c r="AC569" t="s">
        <v>1480</v>
      </c>
      <c r="AE569" t="s">
        <v>1362</v>
      </c>
      <c r="AF569" s="3">
        <v>44775</v>
      </c>
      <c r="AH569" s="3">
        <v>44775</v>
      </c>
      <c r="AI569" s="3">
        <v>44775</v>
      </c>
      <c r="AJ569">
        <v>0</v>
      </c>
      <c r="AQ569" t="str">
        <f>_xlfn.XLOOKUP(Table13[[#This Row],[Voornaam]]&amp;Table13[[#This Row],[Achternaam]]&amp;Table13[[#This Row],[Basisnaam]],Table15[ContactenLookup],Table15[E-mail],"",0,1)</f>
        <v/>
      </c>
      <c r="AR569" t="str">
        <f>_xlfn.XLOOKUP(Table13[[#This Row],[E-mailadres]],Table15[E-mail],Table15[E-mail],"",0)</f>
        <v/>
      </c>
      <c r="AS569" t="str">
        <f>_xlfn.XLOOKUP(Table13[[#This Row],[Telefoon]],Table15[Telefoonnummer],Table15[Naam],"",0)</f>
        <v/>
      </c>
      <c r="AT569" t="str">
        <f>IF(Table13[[#This Row],[Match on name + company]]&lt;&gt;"","Bizzy/Hanne",IF(Table13[[#This Row],[match on Email]]&lt;&gt;"","Bizzy/Hanne",""))</f>
        <v/>
      </c>
    </row>
    <row r="570" spans="1:46" ht="42.75" x14ac:dyDescent="0.45">
      <c r="A570">
        <v>67264308</v>
      </c>
      <c r="B570" t="s">
        <v>3079</v>
      </c>
      <c r="C570" t="s">
        <v>3620</v>
      </c>
      <c r="H570" s="4" t="s">
        <v>3621</v>
      </c>
      <c r="I570" t="s">
        <v>1362</v>
      </c>
      <c r="K570" t="s">
        <v>18</v>
      </c>
      <c r="N570" t="s">
        <v>19</v>
      </c>
      <c r="O570" t="s">
        <v>833</v>
      </c>
      <c r="P570" t="s">
        <v>3622</v>
      </c>
      <c r="V570" t="s">
        <v>21</v>
      </c>
      <c r="Y570" t="s">
        <v>1362</v>
      </c>
      <c r="Z570" t="s">
        <v>830</v>
      </c>
      <c r="AA570" t="str">
        <f>SUBSTITUTE(SUBSTITUTE(SUBSTITUTE(SUBSTITUTE(SUBSTITUTE(SUBSTITUTE(SUBSTITUTE(SUBSTITUTE(SUBSTITUTE(SUBSTITUTE(SUBSTITUTE(SUBSTITUTE(SUBSTITUTE(LOWER(Table13[[#This Row],[Bedrijven]]),".",""),"-","")," bvba",""),"belgië",""),"belgium","")," nv","")," bv",""),"group",""),"groep","")," ", ""),"é","e"),"è","e"),"à","a")</f>
        <v>nvderijke</v>
      </c>
      <c r="AB570" t="s">
        <v>1390</v>
      </c>
      <c r="AC570" t="s">
        <v>1380</v>
      </c>
      <c r="AE570" t="s">
        <v>21</v>
      </c>
      <c r="AF570" s="3">
        <v>45323</v>
      </c>
      <c r="AH570" s="3">
        <v>45323</v>
      </c>
      <c r="AI570" s="3">
        <v>45323</v>
      </c>
      <c r="AJ570">
        <v>0</v>
      </c>
      <c r="AQ570" t="str">
        <f>_xlfn.XLOOKUP(Table13[[#This Row],[Voornaam]]&amp;Table13[[#This Row],[Achternaam]]&amp;Table13[[#This Row],[Basisnaam]],Table15[ContactenLookup],Table15[E-mail],"",0,1)</f>
        <v/>
      </c>
      <c r="AR570" t="str">
        <f>_xlfn.XLOOKUP(Table13[[#This Row],[E-mailadres]],Table15[E-mail],Table15[E-mail],"",0)</f>
        <v/>
      </c>
      <c r="AS570" t="str">
        <f>_xlfn.XLOOKUP(Table13[[#This Row],[Telefoon]],Table15[Telefoonnummer],Table15[Naam],"",0)</f>
        <v/>
      </c>
      <c r="AT570" t="str">
        <f>IF(Table13[[#This Row],[Match on name + company]]&lt;&gt;"","Bizzy/Hanne",IF(Table13[[#This Row],[match on Email]]&lt;&gt;"","Bizzy/Hanne",""))</f>
        <v/>
      </c>
    </row>
    <row r="571" spans="1:46" ht="42.75" x14ac:dyDescent="0.45">
      <c r="A571">
        <v>59569587</v>
      </c>
      <c r="B571" t="s">
        <v>3623</v>
      </c>
      <c r="C571" t="s">
        <v>3624</v>
      </c>
      <c r="H571" s="4" t="s">
        <v>3625</v>
      </c>
      <c r="I571" t="s">
        <v>1362</v>
      </c>
      <c r="K571" t="s">
        <v>18</v>
      </c>
      <c r="N571" t="s">
        <v>19</v>
      </c>
      <c r="O571" t="s">
        <v>3626</v>
      </c>
      <c r="Q571" t="s">
        <v>3627</v>
      </c>
      <c r="V571" t="s">
        <v>21</v>
      </c>
      <c r="Y571" t="s">
        <v>1362</v>
      </c>
      <c r="Z571" t="s">
        <v>876</v>
      </c>
      <c r="AA571" t="str">
        <f>SUBSTITUTE(SUBSTITUTE(SUBSTITUTE(SUBSTITUTE(SUBSTITUTE(SUBSTITUTE(SUBSTITUTE(SUBSTITUTE(SUBSTITUTE(SUBSTITUTE(SUBSTITUTE(SUBSTITUTE(SUBSTITUTE(LOWER(Table13[[#This Row],[Bedrijven]]),".",""),"-","")," bvba",""),"belgië",""),"belgium","")," nv","")," bv",""),"group",""),"groep","")," ", ""),"é","e"),"è","e"),"à","a")</f>
        <v>nvgoodmanmanagementservices()</v>
      </c>
      <c r="AC571" t="s">
        <v>1380</v>
      </c>
      <c r="AE571" t="s">
        <v>1362</v>
      </c>
      <c r="AF571" s="3">
        <v>45562</v>
      </c>
      <c r="AH571" s="3">
        <v>44931</v>
      </c>
      <c r="AI571" s="3">
        <v>44931</v>
      </c>
      <c r="AJ571">
        <v>0</v>
      </c>
      <c r="AQ571" t="str">
        <f>_xlfn.XLOOKUP(Table13[[#This Row],[Voornaam]]&amp;Table13[[#This Row],[Achternaam]]&amp;Table13[[#This Row],[Basisnaam]],Table15[ContactenLookup],Table15[E-mail],"",0,1)</f>
        <v/>
      </c>
      <c r="AR571" t="str">
        <f>_xlfn.XLOOKUP(Table13[[#This Row],[E-mailadres]],Table15[E-mail],Table15[E-mail],"",0)</f>
        <v/>
      </c>
      <c r="AS571" t="str">
        <f>_xlfn.XLOOKUP(Table13[[#This Row],[Telefoon]],Table15[Telefoonnummer],Table15[Naam],"",0)</f>
        <v/>
      </c>
      <c r="AT571" t="str">
        <f>IF(Table13[[#This Row],[Match on name + company]]&lt;&gt;"","Bizzy/Hanne",IF(Table13[[#This Row],[match on Email]]&lt;&gt;"","Bizzy/Hanne",""))</f>
        <v/>
      </c>
    </row>
    <row r="572" spans="1:46" ht="42.75" x14ac:dyDescent="0.45">
      <c r="A572">
        <v>61430207</v>
      </c>
      <c r="B572" t="s">
        <v>3628</v>
      </c>
      <c r="C572" t="s">
        <v>3629</v>
      </c>
      <c r="D572" t="s">
        <v>775</v>
      </c>
      <c r="E572" t="s">
        <v>767</v>
      </c>
      <c r="F572" t="s">
        <v>3630</v>
      </c>
      <c r="G572" t="s">
        <v>186</v>
      </c>
      <c r="H572" s="4" t="s">
        <v>3631</v>
      </c>
      <c r="I572" t="s">
        <v>1362</v>
      </c>
      <c r="J572" t="s">
        <v>40</v>
      </c>
      <c r="K572" t="s">
        <v>18</v>
      </c>
      <c r="M572" t="s">
        <v>1463</v>
      </c>
      <c r="N572" t="s">
        <v>19</v>
      </c>
      <c r="O572" t="s">
        <v>3632</v>
      </c>
      <c r="P572" t="s">
        <v>3633</v>
      </c>
      <c r="Q572" t="s">
        <v>3634</v>
      </c>
      <c r="S572" t="s">
        <v>777</v>
      </c>
      <c r="V572" t="s">
        <v>21</v>
      </c>
      <c r="Y572" t="s">
        <v>1362</v>
      </c>
      <c r="Z572" t="s">
        <v>774</v>
      </c>
      <c r="AA572" t="str">
        <f>SUBSTITUTE(SUBSTITUTE(SUBSTITUTE(SUBSTITUTE(SUBSTITUTE(SUBSTITUTE(SUBSTITUTE(SUBSTITUTE(SUBSTITUTE(SUBSTITUTE(SUBSTITUTE(SUBSTITUTE(SUBSTITUTE(LOWER(Table13[[#This Row],[Bedrijven]]),".",""),"-","")," bvba",""),"belgië",""),"belgium","")," nv","")," bv",""),"group",""),"groep","")," ", ""),"é","e"),"è","e"),"à","a")</f>
        <v>northseaport</v>
      </c>
      <c r="AC572" t="s">
        <v>1380</v>
      </c>
      <c r="AE572" t="s">
        <v>1362</v>
      </c>
      <c r="AF572" s="3">
        <v>45013</v>
      </c>
      <c r="AH572" s="3">
        <v>45013</v>
      </c>
      <c r="AI572" s="3">
        <v>45013</v>
      </c>
      <c r="AJ572">
        <v>0</v>
      </c>
      <c r="AQ572" t="str">
        <f>_xlfn.XLOOKUP(Table13[[#This Row],[Voornaam]]&amp;Table13[[#This Row],[Achternaam]]&amp;Table13[[#This Row],[Basisnaam]],Table15[ContactenLookup],Table15[E-mail],"",0,1)</f>
        <v/>
      </c>
      <c r="AR572" t="str">
        <f>_xlfn.XLOOKUP(Table13[[#This Row],[E-mailadres]],Table15[E-mail],Table15[E-mail],"",0)</f>
        <v/>
      </c>
      <c r="AS572" t="str">
        <f>_xlfn.XLOOKUP(Table13[[#This Row],[Telefoon]],Table15[Telefoonnummer],Table15[Naam],"",0)</f>
        <v/>
      </c>
      <c r="AT572" t="str">
        <f>IF(Table13[[#This Row],[Match on name + company]]&lt;&gt;"","Bizzy/Hanne",IF(Table13[[#This Row],[match on Email]]&lt;&gt;"","Bizzy/Hanne",""))</f>
        <v/>
      </c>
    </row>
    <row r="573" spans="1:46" ht="42.75" x14ac:dyDescent="0.45">
      <c r="A573">
        <v>55438797</v>
      </c>
      <c r="B573" t="s">
        <v>3635</v>
      </c>
      <c r="C573" t="s">
        <v>3636</v>
      </c>
      <c r="H573" s="4" t="s">
        <v>1995</v>
      </c>
      <c r="I573" t="s">
        <v>1362</v>
      </c>
      <c r="K573" t="s">
        <v>18</v>
      </c>
      <c r="N573" t="s">
        <v>19</v>
      </c>
      <c r="O573" t="s">
        <v>3637</v>
      </c>
      <c r="P573" t="s">
        <v>3638</v>
      </c>
      <c r="V573" t="s">
        <v>21</v>
      </c>
      <c r="Y573" t="s">
        <v>1362</v>
      </c>
      <c r="Z573" t="s">
        <v>512</v>
      </c>
      <c r="AA573" t="str">
        <f>SUBSTITUTE(SUBSTITUTE(SUBSTITUTE(SUBSTITUTE(SUBSTITUTE(SUBSTITUTE(SUBSTITUTE(SUBSTITUTE(SUBSTITUTE(SUBSTITUTE(SUBSTITUTE(SUBSTITUTE(SUBSTITUTE(LOWER(Table13[[#This Row],[Bedrijven]]),".",""),"-","")," bvba",""),"belgië",""),"belgium","")," nv","")," bv",""),"group",""),"groep","")," ", ""),"é","e"),"è","e"),"à","a")</f>
        <v>fsma</v>
      </c>
      <c r="AC573" t="s">
        <v>2431</v>
      </c>
      <c r="AE573" t="s">
        <v>1362</v>
      </c>
      <c r="AF573" s="3">
        <v>44711</v>
      </c>
      <c r="AH573" s="3">
        <v>44711</v>
      </c>
      <c r="AI573" s="3">
        <v>44775</v>
      </c>
      <c r="AJ573">
        <v>0</v>
      </c>
      <c r="AQ573" t="str">
        <f>_xlfn.XLOOKUP(Table13[[#This Row],[Voornaam]]&amp;Table13[[#This Row],[Achternaam]]&amp;Table13[[#This Row],[Basisnaam]],Table15[ContactenLookup],Table15[E-mail],"",0,1)</f>
        <v/>
      </c>
      <c r="AR573" t="str">
        <f>_xlfn.XLOOKUP(Table13[[#This Row],[E-mailadres]],Table15[E-mail],Table15[E-mail],"",0)</f>
        <v/>
      </c>
      <c r="AS573" t="str">
        <f>_xlfn.XLOOKUP(Table13[[#This Row],[Telefoon]],Table15[Telefoonnummer],Table15[Naam],"",0)</f>
        <v/>
      </c>
      <c r="AT573" t="str">
        <f>IF(Table13[[#This Row],[Match on name + company]]&lt;&gt;"","Bizzy/Hanne",IF(Table13[[#This Row],[match on Email]]&lt;&gt;"","Bizzy/Hanne",""))</f>
        <v/>
      </c>
    </row>
    <row r="574" spans="1:46" x14ac:dyDescent="0.45">
      <c r="A574">
        <v>55438813</v>
      </c>
      <c r="B574" t="s">
        <v>3639</v>
      </c>
      <c r="C574" t="s">
        <v>3640</v>
      </c>
      <c r="I574" t="s">
        <v>1362</v>
      </c>
      <c r="K574" t="s">
        <v>18</v>
      </c>
      <c r="N574" t="s">
        <v>19</v>
      </c>
      <c r="O574" t="s">
        <v>3641</v>
      </c>
      <c r="P574" t="s">
        <v>3642</v>
      </c>
      <c r="V574" t="s">
        <v>21</v>
      </c>
      <c r="Y574" t="s">
        <v>1362</v>
      </c>
      <c r="Z574" t="s">
        <v>525</v>
      </c>
      <c r="AA574" t="str">
        <f>SUBSTITUTE(SUBSTITUTE(SUBSTITUTE(SUBSTITUTE(SUBSTITUTE(SUBSTITUTE(SUBSTITUTE(SUBSTITUTE(SUBSTITUTE(SUBSTITUTE(SUBSTITUTE(SUBSTITUTE(SUBSTITUTE(LOWER(Table13[[#This Row],[Bedrijven]]),".",""),"-","")," bvba",""),"belgië",""),"belgium","")," nv","")," bv",""),"group",""),"groep","")," ", ""),"é","e"),"è","e"),"à","a")</f>
        <v>gemeentebrasschaat</v>
      </c>
      <c r="AC574" t="s">
        <v>2043</v>
      </c>
      <c r="AE574" t="s">
        <v>1362</v>
      </c>
      <c r="AF574" s="3">
        <v>44711</v>
      </c>
      <c r="AH574" s="3">
        <v>44711</v>
      </c>
      <c r="AI574" s="3">
        <v>44711</v>
      </c>
      <c r="AJ574">
        <v>0</v>
      </c>
      <c r="AQ574" t="str">
        <f>_xlfn.XLOOKUP(Table13[[#This Row],[Voornaam]]&amp;Table13[[#This Row],[Achternaam]]&amp;Table13[[#This Row],[Basisnaam]],Table15[ContactenLookup],Table15[E-mail],"",0,1)</f>
        <v/>
      </c>
      <c r="AR574" t="str">
        <f>_xlfn.XLOOKUP(Table13[[#This Row],[E-mailadres]],Table15[E-mail],Table15[E-mail],"",0)</f>
        <v/>
      </c>
      <c r="AS574" t="str">
        <f>_xlfn.XLOOKUP(Table13[[#This Row],[Telefoon]],Table15[Telefoonnummer],Table15[Naam],"",0)</f>
        <v/>
      </c>
      <c r="AT574" t="str">
        <f>IF(Table13[[#This Row],[Match on name + company]]&lt;&gt;"","Bizzy/Hanne",IF(Table13[[#This Row],[match on Email]]&lt;&gt;"","Bizzy/Hanne",""))</f>
        <v/>
      </c>
    </row>
    <row r="575" spans="1:46" ht="42.75" x14ac:dyDescent="0.45">
      <c r="A575">
        <v>69571614</v>
      </c>
      <c r="B575" t="s">
        <v>1448</v>
      </c>
      <c r="C575" t="s">
        <v>3643</v>
      </c>
      <c r="H575" s="4" t="s">
        <v>1980</v>
      </c>
      <c r="I575" t="s">
        <v>1362</v>
      </c>
      <c r="K575" t="s">
        <v>18</v>
      </c>
      <c r="M575" t="s">
        <v>1463</v>
      </c>
      <c r="N575" t="s">
        <v>19</v>
      </c>
      <c r="O575" t="s">
        <v>3644</v>
      </c>
      <c r="Q575" t="s">
        <v>3645</v>
      </c>
      <c r="V575" t="s">
        <v>21</v>
      </c>
      <c r="X575" t="s">
        <v>1431</v>
      </c>
      <c r="Y575" t="s">
        <v>1362</v>
      </c>
      <c r="Z575" t="s">
        <v>687</v>
      </c>
      <c r="AA575" t="str">
        <f>SUBSTITUTE(SUBSTITUTE(SUBSTITUTE(SUBSTITUTE(SUBSTITUTE(SUBSTITUTE(SUBSTITUTE(SUBSTITUTE(SUBSTITUTE(SUBSTITUTE(SUBSTITUTE(SUBSTITUTE(SUBSTITUTE(LOWER(Table13[[#This Row],[Bedrijven]]),".",""),"-","")," bvba",""),"belgië",""),"belgium","")," nv","")," bv",""),"group",""),"groep","")," ", ""),"é","e"),"è","e"),"à","a")</f>
        <v>kareldegrotehogeschool</v>
      </c>
      <c r="AB575" t="s">
        <v>1390</v>
      </c>
      <c r="AC575" t="s">
        <v>1391</v>
      </c>
      <c r="AE575" t="s">
        <v>1362</v>
      </c>
      <c r="AF575" s="3">
        <v>45461</v>
      </c>
      <c r="AH575" s="3">
        <v>45461</v>
      </c>
      <c r="AI575" s="3">
        <v>45461</v>
      </c>
      <c r="AJ575">
        <v>0</v>
      </c>
      <c r="AQ575" t="str">
        <f>_xlfn.XLOOKUP(Table13[[#This Row],[Voornaam]]&amp;Table13[[#This Row],[Achternaam]]&amp;Table13[[#This Row],[Basisnaam]],Table15[ContactenLookup],Table15[E-mail],"",0,1)</f>
        <v/>
      </c>
      <c r="AR575" t="str">
        <f>_xlfn.XLOOKUP(Table13[[#This Row],[E-mailadres]],Table15[E-mail],Table15[E-mail],"",0)</f>
        <v/>
      </c>
      <c r="AS575" t="str">
        <f>_xlfn.XLOOKUP(Table13[[#This Row],[Telefoon]],Table15[Telefoonnummer],Table15[Naam],"",0)</f>
        <v/>
      </c>
      <c r="AT575" t="str">
        <f>IF(Table13[[#This Row],[Match on name + company]]&lt;&gt;"","Bizzy/Hanne",IF(Table13[[#This Row],[match on Email]]&lt;&gt;"","Bizzy/Hanne",""))</f>
        <v/>
      </c>
    </row>
    <row r="576" spans="1:46" ht="42.75" x14ac:dyDescent="0.45">
      <c r="A576">
        <v>69211434</v>
      </c>
      <c r="B576" t="s">
        <v>1435</v>
      </c>
      <c r="C576" t="s">
        <v>3646</v>
      </c>
      <c r="H576" s="4" t="s">
        <v>3647</v>
      </c>
      <c r="I576" t="s">
        <v>1362</v>
      </c>
      <c r="K576" t="s">
        <v>18</v>
      </c>
      <c r="N576" t="s">
        <v>19</v>
      </c>
      <c r="O576" t="s">
        <v>166</v>
      </c>
      <c r="P576" t="s">
        <v>3648</v>
      </c>
      <c r="V576" t="s">
        <v>21</v>
      </c>
      <c r="Y576" t="s">
        <v>1362</v>
      </c>
      <c r="Z576" t="s">
        <v>160</v>
      </c>
      <c r="AA576" t="str">
        <f>SUBSTITUTE(SUBSTITUTE(SUBSTITUTE(SUBSTITUTE(SUBSTITUTE(SUBSTITUTE(SUBSTITUTE(SUBSTITUTE(SUBSTITUTE(SUBSTITUTE(SUBSTITUTE(SUBSTITUTE(SUBSTITUTE(LOWER(Table13[[#This Row],[Bedrijven]]),".",""),"-","")," bvba",""),"belgië",""),"belgium","")," nv","")," bv",""),"group",""),"groep","")," ", ""),"é","e"),"è","e"),"à","a")</f>
        <v>bobenningvertriebsgesellschaftmitbeschränkterhaftung</v>
      </c>
      <c r="AC576" t="s">
        <v>1741</v>
      </c>
      <c r="AE576" t="s">
        <v>21</v>
      </c>
      <c r="AF576" s="3">
        <v>45440</v>
      </c>
      <c r="AH576" s="3">
        <v>45440</v>
      </c>
      <c r="AI576" s="3">
        <v>45440</v>
      </c>
      <c r="AJ576">
        <v>0</v>
      </c>
      <c r="AQ576" t="str">
        <f>_xlfn.XLOOKUP(Table13[[#This Row],[Voornaam]]&amp;Table13[[#This Row],[Achternaam]]&amp;Table13[[#This Row],[Basisnaam]],Table15[ContactenLookup],Table15[E-mail],"",0,1)</f>
        <v/>
      </c>
      <c r="AR576" t="str">
        <f>_xlfn.XLOOKUP(Table13[[#This Row],[E-mailadres]],Table15[E-mail],Table15[E-mail],"",0)</f>
        <v/>
      </c>
      <c r="AS576" t="str">
        <f>_xlfn.XLOOKUP(Table13[[#This Row],[Telefoon]],Table15[Telefoonnummer],Table15[Naam],"",0)</f>
        <v/>
      </c>
      <c r="AT576" t="str">
        <f>IF(Table13[[#This Row],[Match on name + company]]&lt;&gt;"","Bizzy/Hanne",IF(Table13[[#This Row],[match on Email]]&lt;&gt;"","Bizzy/Hanne",""))</f>
        <v/>
      </c>
    </row>
    <row r="577" spans="1:46" ht="42.75" x14ac:dyDescent="0.45">
      <c r="A577">
        <v>62355076</v>
      </c>
      <c r="B577" t="s">
        <v>3649</v>
      </c>
      <c r="C577" t="s">
        <v>3650</v>
      </c>
      <c r="H577" s="4" t="s">
        <v>2822</v>
      </c>
      <c r="I577" t="s">
        <v>21</v>
      </c>
      <c r="K577" t="s">
        <v>18</v>
      </c>
      <c r="M577" t="s">
        <v>1463</v>
      </c>
      <c r="N577" t="s">
        <v>19</v>
      </c>
      <c r="O577" t="s">
        <v>3651</v>
      </c>
      <c r="P577" t="s">
        <v>3652</v>
      </c>
      <c r="Q577" t="s">
        <v>3653</v>
      </c>
      <c r="V577" t="s">
        <v>21</v>
      </c>
      <c r="Y577" t="s">
        <v>1362</v>
      </c>
      <c r="Z577" t="s">
        <v>1272</v>
      </c>
      <c r="AA577" t="str">
        <f>SUBSTITUTE(SUBSTITUTE(SUBSTITUTE(SUBSTITUTE(SUBSTITUTE(SUBSTITUTE(SUBSTITUTE(SUBSTITUTE(SUBSTITUTE(SUBSTITUTE(SUBSTITUTE(SUBSTITUTE(SUBSTITUTE(LOWER(Table13[[#This Row],[Bedrijven]]),".",""),"-","")," bvba",""),"belgië",""),"belgium","")," nv","")," bv",""),"group",""),"groep","")," ", ""),"é","e"),"è","e"),"à","a")</f>
        <v>vito</v>
      </c>
      <c r="AB577" t="s">
        <v>1390</v>
      </c>
      <c r="AC577" t="s">
        <v>1380</v>
      </c>
      <c r="AE577" t="s">
        <v>1362</v>
      </c>
      <c r="AF577" s="3">
        <v>45059</v>
      </c>
      <c r="AH577" s="3">
        <v>45059</v>
      </c>
      <c r="AI577" s="3">
        <v>45059</v>
      </c>
      <c r="AJ577">
        <v>0</v>
      </c>
      <c r="AQ577" t="str">
        <f>_xlfn.XLOOKUP(Table13[[#This Row],[Voornaam]]&amp;Table13[[#This Row],[Achternaam]]&amp;Table13[[#This Row],[Basisnaam]],Table15[ContactenLookup],Table15[E-mail],"",0,1)</f>
        <v/>
      </c>
      <c r="AR577" t="str">
        <f>_xlfn.XLOOKUP(Table13[[#This Row],[E-mailadres]],Table15[E-mail],Table15[E-mail],"",0)</f>
        <v/>
      </c>
      <c r="AS577" t="str">
        <f>_xlfn.XLOOKUP(Table13[[#This Row],[Telefoon]],Table15[Telefoonnummer],Table15[Naam],"",0)</f>
        <v/>
      </c>
      <c r="AT577" t="str">
        <f>IF(Table13[[#This Row],[Match on name + company]]&lt;&gt;"","Bizzy/Hanne",IF(Table13[[#This Row],[match on Email]]&lt;&gt;"","Bizzy/Hanne",""))</f>
        <v/>
      </c>
    </row>
    <row r="578" spans="1:46" ht="42.75" x14ac:dyDescent="0.45">
      <c r="A578">
        <v>69437624</v>
      </c>
      <c r="B578" t="s">
        <v>3654</v>
      </c>
      <c r="C578" t="s">
        <v>3655</v>
      </c>
      <c r="H578" s="4" t="s">
        <v>2763</v>
      </c>
      <c r="I578" t="s">
        <v>1362</v>
      </c>
      <c r="K578" t="s">
        <v>18</v>
      </c>
      <c r="N578" t="s">
        <v>19</v>
      </c>
      <c r="V578" t="s">
        <v>21</v>
      </c>
      <c r="Y578" t="s">
        <v>1362</v>
      </c>
      <c r="Z578" t="s">
        <v>923</v>
      </c>
      <c r="AA578" t="str">
        <f>SUBSTITUTE(SUBSTITUTE(SUBSTITUTE(SUBSTITUTE(SUBSTITUTE(SUBSTITUTE(SUBSTITUTE(SUBSTITUTE(SUBSTITUTE(SUBSTITUTE(SUBSTITUTE(SUBSTITUTE(SUBSTITUTE(LOWER(Table13[[#This Row],[Bedrijven]]),".",""),"-","")," bvba",""),"belgië",""),"belgium","")," nv","")," bv",""),"group",""),"groep","")," ", ""),"é","e"),"è","e"),"à","a")</f>
        <v>nvpolygon</v>
      </c>
      <c r="AC578" t="s">
        <v>3656</v>
      </c>
      <c r="AE578" t="s">
        <v>21</v>
      </c>
      <c r="AF578" s="3">
        <v>45453</v>
      </c>
      <c r="AH578" s="3">
        <v>45453</v>
      </c>
      <c r="AI578" s="3">
        <v>45453</v>
      </c>
      <c r="AJ578">
        <v>0</v>
      </c>
      <c r="AQ578" t="str">
        <f>_xlfn.XLOOKUP(Table13[[#This Row],[Voornaam]]&amp;Table13[[#This Row],[Achternaam]]&amp;Table13[[#This Row],[Basisnaam]],Table15[ContactenLookup],Table15[E-mail],"",0,1)</f>
        <v/>
      </c>
      <c r="AS578" t="str">
        <f>_xlfn.XLOOKUP(Table13[[#This Row],[Telefoon]],Table15[Telefoonnummer],Table15[Naam],"",0)</f>
        <v/>
      </c>
      <c r="AT578" t="str">
        <f>IF(Table13[[#This Row],[Match on name + company]]&lt;&gt;"","Bizzy/Hanne",IF(Table13[[#This Row],[match on Email]]&lt;&gt;"","Bizzy/Hanne",""))</f>
        <v/>
      </c>
    </row>
    <row r="579" spans="1:46" x14ac:dyDescent="0.45">
      <c r="A579">
        <v>55438842</v>
      </c>
      <c r="B579" t="s">
        <v>3657</v>
      </c>
      <c r="C579" t="s">
        <v>3658</v>
      </c>
      <c r="I579" t="s">
        <v>1362</v>
      </c>
      <c r="K579" t="s">
        <v>18</v>
      </c>
      <c r="N579" t="s">
        <v>19</v>
      </c>
      <c r="O579" t="s">
        <v>3659</v>
      </c>
      <c r="P579" t="s">
        <v>3660</v>
      </c>
      <c r="V579" t="s">
        <v>21</v>
      </c>
      <c r="Y579" t="s">
        <v>1362</v>
      </c>
      <c r="Z579" t="s">
        <v>1370</v>
      </c>
      <c r="AA579" t="str">
        <f>SUBSTITUTE(SUBSTITUTE(SUBSTITUTE(SUBSTITUTE(SUBSTITUTE(SUBSTITUTE(SUBSTITUTE(SUBSTITUTE(SUBSTITUTE(SUBSTITUTE(SUBSTITUTE(SUBSTITUTE(SUBSTITUTE(LOWER(Table13[[#This Row],[Bedrijven]]),".",""),"-","")," bvba",""),"belgië",""),"belgium","")," nv","")," bv",""),"group",""),"groep","")," ", ""),"é","e"),"è","e"),"à","a")</f>
        <v>gitppicompany</v>
      </c>
      <c r="AC579" t="s">
        <v>2244</v>
      </c>
      <c r="AE579" t="s">
        <v>1362</v>
      </c>
      <c r="AF579" s="3">
        <v>44711</v>
      </c>
      <c r="AH579" s="3">
        <v>44711</v>
      </c>
      <c r="AI579" s="3">
        <v>44775</v>
      </c>
      <c r="AJ579">
        <v>0</v>
      </c>
      <c r="AQ579" t="str">
        <f>_xlfn.XLOOKUP(Table13[[#This Row],[Voornaam]]&amp;Table13[[#This Row],[Achternaam]]&amp;Table13[[#This Row],[Basisnaam]],Table15[ContactenLookup],Table15[E-mail],"",0,1)</f>
        <v/>
      </c>
      <c r="AR579" t="str">
        <f>_xlfn.XLOOKUP(Table13[[#This Row],[E-mailadres]],Table15[E-mail],Table15[E-mail],"",0)</f>
        <v/>
      </c>
      <c r="AS579" t="str">
        <f>_xlfn.XLOOKUP(Table13[[#This Row],[Telefoon]],Table15[Telefoonnummer],Table15[Naam],"",0)</f>
        <v/>
      </c>
      <c r="AT579" t="str">
        <f>IF(Table13[[#This Row],[Match on name + company]]&lt;&gt;"","Bizzy/Hanne",IF(Table13[[#This Row],[match on Email]]&lt;&gt;"","Bizzy/Hanne",""))</f>
        <v/>
      </c>
    </row>
    <row r="580" spans="1:46" ht="42.75" x14ac:dyDescent="0.45">
      <c r="A580">
        <v>63820375</v>
      </c>
      <c r="B580" t="s">
        <v>1583</v>
      </c>
      <c r="C580" t="s">
        <v>3661</v>
      </c>
      <c r="H580" s="4" t="s">
        <v>2571</v>
      </c>
      <c r="I580" t="s">
        <v>1362</v>
      </c>
      <c r="K580" t="s">
        <v>18</v>
      </c>
      <c r="N580" t="s">
        <v>19</v>
      </c>
      <c r="O580" t="s">
        <v>3662</v>
      </c>
      <c r="P580" t="s">
        <v>3663</v>
      </c>
      <c r="V580" t="s">
        <v>21</v>
      </c>
      <c r="Y580" t="s">
        <v>1362</v>
      </c>
      <c r="Z580" t="s">
        <v>636</v>
      </c>
      <c r="AA580" t="str">
        <f>SUBSTITUTE(SUBSTITUTE(SUBSTITUTE(SUBSTITUTE(SUBSTITUTE(SUBSTITUTE(SUBSTITUTE(SUBSTITUTE(SUBSTITUTE(SUBSTITUTE(SUBSTITUTE(SUBSTITUTE(SUBSTITUTE(LOWER(Table13[[#This Row],[Bedrijven]]),".",""),"-","")," bvba",""),"belgië",""),"belgium","")," nv","")," bv",""),"group",""),"groep","")," ", ""),"é","e"),"è","e"),"à","a")</f>
        <v>nmbs</v>
      </c>
      <c r="AB580" t="s">
        <v>1390</v>
      </c>
      <c r="AC580" t="s">
        <v>3664</v>
      </c>
      <c r="AE580" t="s">
        <v>1362</v>
      </c>
      <c r="AF580" s="3">
        <v>45141</v>
      </c>
      <c r="AH580" s="3">
        <v>45141</v>
      </c>
      <c r="AI580" s="3">
        <v>45141</v>
      </c>
      <c r="AJ580">
        <v>0</v>
      </c>
      <c r="AQ580" t="str">
        <f>_xlfn.XLOOKUP(Table13[[#This Row],[Voornaam]]&amp;Table13[[#This Row],[Achternaam]]&amp;Table13[[#This Row],[Basisnaam]],Table15[ContactenLookup],Table15[E-mail],"",0,1)</f>
        <v/>
      </c>
      <c r="AR580" t="str">
        <f>_xlfn.XLOOKUP(Table13[[#This Row],[E-mailadres]],Table15[E-mail],Table15[E-mail],"",0)</f>
        <v/>
      </c>
      <c r="AS580" t="str">
        <f>_xlfn.XLOOKUP(Table13[[#This Row],[Telefoon]],Table15[Telefoonnummer],Table15[Naam],"",0)</f>
        <v/>
      </c>
      <c r="AT580" t="str">
        <f>IF(Table13[[#This Row],[Match on name + company]]&lt;&gt;"","Bizzy/Hanne",IF(Table13[[#This Row],[match on Email]]&lt;&gt;"","Bizzy/Hanne",""))</f>
        <v/>
      </c>
    </row>
    <row r="581" spans="1:46" ht="42.75" x14ac:dyDescent="0.45">
      <c r="A581">
        <v>58256103</v>
      </c>
      <c r="B581" t="s">
        <v>3665</v>
      </c>
      <c r="C581" t="s">
        <v>3661</v>
      </c>
      <c r="H581" s="4" t="s">
        <v>3666</v>
      </c>
      <c r="I581" t="s">
        <v>1362</v>
      </c>
      <c r="K581" t="s">
        <v>18</v>
      </c>
      <c r="N581" t="s">
        <v>19</v>
      </c>
      <c r="O581" t="s">
        <v>3667</v>
      </c>
      <c r="Q581" t="s">
        <v>3668</v>
      </c>
      <c r="V581" t="s">
        <v>21</v>
      </c>
      <c r="Y581" t="s">
        <v>1362</v>
      </c>
      <c r="Z581" t="s">
        <v>854</v>
      </c>
      <c r="AA581" t="str">
        <f>SUBSTITUTE(SUBSTITUTE(SUBSTITUTE(SUBSTITUTE(SUBSTITUTE(SUBSTITUTE(SUBSTITUTE(SUBSTITUTE(SUBSTITUTE(SUBSTITUTE(SUBSTITUTE(SUBSTITUTE(SUBSTITUTE(LOWER(Table13[[#This Row],[Bedrijven]]),".",""),"-","")," bvba",""),"belgië",""),"belgium","")," nv","")," bv",""),"group",""),"groep","")," ", ""),"é","e"),"è","e"),"à","a")</f>
        <v>nvetaplightinginternational</v>
      </c>
      <c r="AC581" t="s">
        <v>3669</v>
      </c>
      <c r="AE581" t="s">
        <v>1362</v>
      </c>
      <c r="AF581" s="3">
        <v>44874</v>
      </c>
      <c r="AH581" s="3">
        <v>44874</v>
      </c>
      <c r="AI581" s="3">
        <v>44874</v>
      </c>
      <c r="AJ581">
        <v>0</v>
      </c>
      <c r="AQ581" t="str">
        <f>_xlfn.XLOOKUP(Table13[[#This Row],[Voornaam]]&amp;Table13[[#This Row],[Achternaam]]&amp;Table13[[#This Row],[Basisnaam]],Table15[ContactenLookup],Table15[E-mail],"",0,1)</f>
        <v/>
      </c>
      <c r="AR581" t="str">
        <f>_xlfn.XLOOKUP(Table13[[#This Row],[E-mailadres]],Table15[E-mail],Table15[E-mail],"",0)</f>
        <v/>
      </c>
      <c r="AS581" t="str">
        <f>_xlfn.XLOOKUP(Table13[[#This Row],[Telefoon]],Table15[Telefoonnummer],Table15[Naam],"",0)</f>
        <v/>
      </c>
      <c r="AT581" t="str">
        <f>IF(Table13[[#This Row],[Match on name + company]]&lt;&gt;"","Bizzy/Hanne",IF(Table13[[#This Row],[match on Email]]&lt;&gt;"","Bizzy/Hanne",""))</f>
        <v/>
      </c>
    </row>
    <row r="582" spans="1:46" ht="42.75" x14ac:dyDescent="0.45">
      <c r="A582">
        <v>55438645</v>
      </c>
      <c r="B582" t="s">
        <v>1525</v>
      </c>
      <c r="C582" t="s">
        <v>3670</v>
      </c>
      <c r="H582" s="4" t="s">
        <v>3203</v>
      </c>
      <c r="I582" t="s">
        <v>1362</v>
      </c>
      <c r="K582" t="s">
        <v>18</v>
      </c>
      <c r="N582" t="s">
        <v>19</v>
      </c>
      <c r="O582" t="s">
        <v>3671</v>
      </c>
      <c r="P582" t="s">
        <v>3672</v>
      </c>
      <c r="V582" t="s">
        <v>21</v>
      </c>
      <c r="Y582" t="s">
        <v>1362</v>
      </c>
      <c r="Z582" t="s">
        <v>752</v>
      </c>
      <c r="AA582" t="str">
        <f>SUBSTITUTE(SUBSTITUTE(SUBSTITUTE(SUBSTITUTE(SUBSTITUTE(SUBSTITUTE(SUBSTITUTE(SUBSTITUTE(SUBSTITUTE(SUBSTITUTE(SUBSTITUTE(SUBSTITUTE(SUBSTITUTE(LOWER(Table13[[#This Row],[Bedrijven]]),".",""),"-","")," bvba",""),"belgië",""),"belgium","")," nv","")," bv",""),"group",""),"groep","")," ", ""),"é","e"),"è","e"),"à","a")</f>
        <v>moteo</v>
      </c>
      <c r="AB582" t="s">
        <v>2010</v>
      </c>
      <c r="AC582" t="s">
        <v>1471</v>
      </c>
      <c r="AE582" t="s">
        <v>21</v>
      </c>
      <c r="AF582" s="3">
        <v>44992</v>
      </c>
      <c r="AH582" s="3">
        <v>44711</v>
      </c>
      <c r="AI582" s="3">
        <v>44775</v>
      </c>
      <c r="AJ582">
        <v>0</v>
      </c>
      <c r="AQ582" t="str">
        <f>_xlfn.XLOOKUP(Table13[[#This Row],[Voornaam]]&amp;Table13[[#This Row],[Achternaam]]&amp;Table13[[#This Row],[Basisnaam]],Table15[ContactenLookup],Table15[E-mail],"",0,1)</f>
        <v/>
      </c>
      <c r="AR582" t="str">
        <f>_xlfn.XLOOKUP(Table13[[#This Row],[E-mailadres]],Table15[E-mail],Table15[E-mail],"",0)</f>
        <v/>
      </c>
      <c r="AS582" t="str">
        <f>_xlfn.XLOOKUP(Table13[[#This Row],[Telefoon]],Table15[Telefoonnummer],Table15[Naam],"",0)</f>
        <v/>
      </c>
      <c r="AT582" t="str">
        <f>IF(Table13[[#This Row],[Match on name + company]]&lt;&gt;"","Bizzy/Hanne",IF(Table13[[#This Row],[match on Email]]&lt;&gt;"","Bizzy/Hanne",""))</f>
        <v/>
      </c>
    </row>
    <row r="583" spans="1:46" x14ac:dyDescent="0.45">
      <c r="A583">
        <v>56501518</v>
      </c>
      <c r="B583" t="s">
        <v>2225</v>
      </c>
      <c r="C583" t="s">
        <v>3673</v>
      </c>
      <c r="I583" t="s">
        <v>1362</v>
      </c>
      <c r="K583" t="s">
        <v>18</v>
      </c>
      <c r="N583" t="s">
        <v>19</v>
      </c>
      <c r="O583" t="s">
        <v>3674</v>
      </c>
      <c r="P583" t="s">
        <v>3675</v>
      </c>
      <c r="V583" t="s">
        <v>21</v>
      </c>
      <c r="Y583" t="s">
        <v>1362</v>
      </c>
      <c r="Z583" t="s">
        <v>730</v>
      </c>
      <c r="AA583" t="str">
        <f>SUBSTITUTE(SUBSTITUTE(SUBSTITUTE(SUBSTITUTE(SUBSTITUTE(SUBSTITUTE(SUBSTITUTE(SUBSTITUTE(SUBSTITUTE(SUBSTITUTE(SUBSTITUTE(SUBSTITUTE(SUBSTITUTE(LOWER(Table13[[#This Row],[Bedrijven]]),".",""),"-","")," bvba",""),"belgië",""),"belgium","")," nv","")," bv",""),"group",""),"groep","")," ", ""),"é","e"),"è","e"),"à","a")</f>
        <v>materialise</v>
      </c>
      <c r="AC583" t="s">
        <v>1391</v>
      </c>
      <c r="AE583" t="s">
        <v>1362</v>
      </c>
      <c r="AF583" s="3">
        <v>44775</v>
      </c>
      <c r="AH583" s="3">
        <v>44775</v>
      </c>
      <c r="AI583" s="3">
        <v>44775</v>
      </c>
      <c r="AJ583">
        <v>0</v>
      </c>
      <c r="AQ583" t="str">
        <f>_xlfn.XLOOKUP(Table13[[#This Row],[Voornaam]]&amp;Table13[[#This Row],[Achternaam]]&amp;Table13[[#This Row],[Basisnaam]],Table15[ContactenLookup],Table15[E-mail],"",0,1)</f>
        <v/>
      </c>
      <c r="AR583" t="str">
        <f>_xlfn.XLOOKUP(Table13[[#This Row],[E-mailadres]],Table15[E-mail],Table15[E-mail],"",0)</f>
        <v/>
      </c>
      <c r="AS583" t="str">
        <f>_xlfn.XLOOKUP(Table13[[#This Row],[Telefoon]],Table15[Telefoonnummer],Table15[Naam],"",0)</f>
        <v/>
      </c>
      <c r="AT583" t="str">
        <f>IF(Table13[[#This Row],[Match on name + company]]&lt;&gt;"","Bizzy/Hanne",IF(Table13[[#This Row],[match on Email]]&lt;&gt;"","Bizzy/Hanne",""))</f>
        <v/>
      </c>
    </row>
    <row r="584" spans="1:46" ht="42.75" x14ac:dyDescent="0.45">
      <c r="A584">
        <v>63129807</v>
      </c>
      <c r="B584" t="s">
        <v>2726</v>
      </c>
      <c r="C584" t="s">
        <v>3676</v>
      </c>
      <c r="D584" t="s">
        <v>529</v>
      </c>
      <c r="E584" t="s">
        <v>530</v>
      </c>
      <c r="F584" t="s">
        <v>531</v>
      </c>
      <c r="G584" t="s">
        <v>532</v>
      </c>
      <c r="H584" s="4" t="s">
        <v>3338</v>
      </c>
      <c r="I584" t="s">
        <v>21</v>
      </c>
      <c r="J584" t="s">
        <v>66</v>
      </c>
      <c r="K584" t="s">
        <v>18</v>
      </c>
      <c r="M584" t="s">
        <v>1463</v>
      </c>
      <c r="N584" t="s">
        <v>19</v>
      </c>
      <c r="O584" t="s">
        <v>3677</v>
      </c>
      <c r="P584" t="s">
        <v>3678</v>
      </c>
      <c r="Q584" t="s">
        <v>3679</v>
      </c>
      <c r="V584" t="s">
        <v>21</v>
      </c>
      <c r="W584" t="s">
        <v>38</v>
      </c>
      <c r="X584" t="s">
        <v>1431</v>
      </c>
      <c r="Y584" t="s">
        <v>1362</v>
      </c>
      <c r="Z584" t="s">
        <v>528</v>
      </c>
      <c r="AA584" t="str">
        <f>SUBSTITUTE(SUBSTITUTE(SUBSTITUTE(SUBSTITUTE(SUBSTITUTE(SUBSTITUTE(SUBSTITUTE(SUBSTITUTE(SUBSTITUTE(SUBSTITUTE(SUBSTITUTE(SUBSTITUTE(SUBSTITUTE(LOWER(Table13[[#This Row],[Bedrijven]]),".",""),"-","")," bvba",""),"belgië",""),"belgium","")," nv","")," bv",""),"group",""),"groep","")," ", ""),"é","e"),"è","e"),"à","a")</f>
        <v>gemeenteduffel</v>
      </c>
      <c r="AB584" t="s">
        <v>1390</v>
      </c>
      <c r="AC584" t="s">
        <v>3680</v>
      </c>
      <c r="AE584" t="s">
        <v>1362</v>
      </c>
      <c r="AF584" s="3">
        <v>45106</v>
      </c>
      <c r="AH584" s="3">
        <v>45106</v>
      </c>
      <c r="AI584" s="3">
        <v>45106</v>
      </c>
      <c r="AJ584">
        <v>0</v>
      </c>
      <c r="AQ584" t="str">
        <f>_xlfn.XLOOKUP(Table13[[#This Row],[Voornaam]]&amp;Table13[[#This Row],[Achternaam]]&amp;Table13[[#This Row],[Basisnaam]],Table15[ContactenLookup],Table15[E-mail],"",0,1)</f>
        <v/>
      </c>
      <c r="AR584" t="str">
        <f>_xlfn.XLOOKUP(Table13[[#This Row],[E-mailadres]],Table15[E-mail],Table15[E-mail],"",0)</f>
        <v/>
      </c>
      <c r="AS584" t="str">
        <f>_xlfn.XLOOKUP(Table13[[#This Row],[Telefoon]],Table15[Telefoonnummer],Table15[Naam],"",0)</f>
        <v/>
      </c>
      <c r="AT584" t="str">
        <f>IF(Table13[[#This Row],[Match on name + company]]&lt;&gt;"","Bizzy/Hanne",IF(Table13[[#This Row],[match on Email]]&lt;&gt;"","Bizzy/Hanne",""))</f>
        <v/>
      </c>
    </row>
    <row r="585" spans="1:46" x14ac:dyDescent="0.45">
      <c r="A585">
        <v>55438732</v>
      </c>
      <c r="B585" t="s">
        <v>1767</v>
      </c>
      <c r="C585" t="s">
        <v>3681</v>
      </c>
      <c r="I585" t="s">
        <v>1362</v>
      </c>
      <c r="K585" t="s">
        <v>18</v>
      </c>
      <c r="N585" t="s">
        <v>19</v>
      </c>
      <c r="O585" t="s">
        <v>3682</v>
      </c>
      <c r="P585" t="s">
        <v>2333</v>
      </c>
      <c r="V585" t="s">
        <v>21</v>
      </c>
      <c r="Y585" t="s">
        <v>1362</v>
      </c>
      <c r="Z585" t="s">
        <v>445</v>
      </c>
      <c r="AA585" t="str">
        <f>SUBSTITUTE(SUBSTITUTE(SUBSTITUTE(SUBSTITUTE(SUBSTITUTE(SUBSTITUTE(SUBSTITUTE(SUBSTITUTE(SUBSTITUTE(SUBSTITUTE(SUBSTITUTE(SUBSTITUTE(SUBSTITUTE(LOWER(Table13[[#This Row],[Bedrijven]]),".",""),"-","")," bvba",""),"belgië",""),"belgium","")," nv","")," bv",""),"group",""),"groep","")," ", ""),"é","e"),"è","e"),"à","a")</f>
        <v>eneco</v>
      </c>
      <c r="AC585" t="s">
        <v>1471</v>
      </c>
      <c r="AE585" t="s">
        <v>1362</v>
      </c>
      <c r="AF585" s="3">
        <v>44711</v>
      </c>
      <c r="AH585" s="3">
        <v>44711</v>
      </c>
      <c r="AI585" s="3">
        <v>44775</v>
      </c>
      <c r="AJ585">
        <v>0</v>
      </c>
      <c r="AQ585" t="str">
        <f>_xlfn.XLOOKUP(Table13[[#This Row],[Voornaam]]&amp;Table13[[#This Row],[Achternaam]]&amp;Table13[[#This Row],[Basisnaam]],Table15[ContactenLookup],Table15[E-mail],"",0,1)</f>
        <v/>
      </c>
      <c r="AR585" t="str">
        <f>_xlfn.XLOOKUP(Table13[[#This Row],[E-mailadres]],Table15[E-mail],Table15[E-mail],"",0)</f>
        <v/>
      </c>
      <c r="AS585" t="str">
        <f>_xlfn.XLOOKUP(Table13[[#This Row],[Telefoon]],Table15[Telefoonnummer],Table15[Naam],"",0)</f>
        <v/>
      </c>
      <c r="AT585" t="str">
        <f>IF(Table13[[#This Row],[Match on name + company]]&lt;&gt;"","Bizzy/Hanne",IF(Table13[[#This Row],[match on Email]]&lt;&gt;"","Bizzy/Hanne",""))</f>
        <v/>
      </c>
    </row>
    <row r="586" spans="1:46" ht="42.75" x14ac:dyDescent="0.45">
      <c r="A586">
        <v>63462488</v>
      </c>
      <c r="B586" t="s">
        <v>3683</v>
      </c>
      <c r="C586" t="s">
        <v>3684</v>
      </c>
      <c r="H586" s="4" t="s">
        <v>3685</v>
      </c>
      <c r="I586" t="s">
        <v>1362</v>
      </c>
      <c r="K586" t="s">
        <v>18</v>
      </c>
      <c r="N586" t="s">
        <v>19</v>
      </c>
      <c r="O586" t="s">
        <v>253</v>
      </c>
      <c r="P586" t="s">
        <v>3686</v>
      </c>
      <c r="V586" t="s">
        <v>21</v>
      </c>
      <c r="Y586" t="s">
        <v>1362</v>
      </c>
      <c r="Z586" t="s">
        <v>249</v>
      </c>
      <c r="AA586" t="str">
        <f>SUBSTITUTE(SUBSTITUTE(SUBSTITUTE(SUBSTITUTE(SUBSTITUTE(SUBSTITUTE(SUBSTITUTE(SUBSTITUTE(SUBSTITUTE(SUBSTITUTE(SUBSTITUTE(SUBSTITUTE(SUBSTITUTE(LOWER(Table13[[#This Row],[Bedrijven]]),".",""),"-","")," bvba",""),"belgië",""),"belgium","")," nv","")," bv",""),"group",""),"groep","")," ", ""),"é","e"),"è","e"),"à","a")</f>
        <v>bvmade</v>
      </c>
      <c r="AC586" t="s">
        <v>3687</v>
      </c>
      <c r="AE586" t="s">
        <v>1362</v>
      </c>
      <c r="AF586" s="3">
        <v>45118</v>
      </c>
      <c r="AH586" s="3">
        <v>45118</v>
      </c>
      <c r="AI586" s="3">
        <v>45118</v>
      </c>
      <c r="AJ586">
        <v>0</v>
      </c>
      <c r="AQ586" t="str">
        <f>_xlfn.XLOOKUP(Table13[[#This Row],[Voornaam]]&amp;Table13[[#This Row],[Achternaam]]&amp;Table13[[#This Row],[Basisnaam]],Table15[ContactenLookup],Table15[E-mail],"",0,1)</f>
        <v/>
      </c>
      <c r="AR586" t="str">
        <f>_xlfn.XLOOKUP(Table13[[#This Row],[E-mailadres]],Table15[E-mail],Table15[E-mail],"",0)</f>
        <v/>
      </c>
      <c r="AS586" t="str">
        <f>_xlfn.XLOOKUP(Table13[[#This Row],[Telefoon]],Table15[Telefoonnummer],Table15[Naam],"",0)</f>
        <v/>
      </c>
      <c r="AT586" t="str">
        <f>IF(Table13[[#This Row],[Match on name + company]]&lt;&gt;"","Bizzy/Hanne",IF(Table13[[#This Row],[match on Email]]&lt;&gt;"","Bizzy/Hanne",""))</f>
        <v/>
      </c>
    </row>
    <row r="587" spans="1:46" x14ac:dyDescent="0.45">
      <c r="A587">
        <v>55438875</v>
      </c>
      <c r="B587" t="s">
        <v>1797</v>
      </c>
      <c r="C587" t="s">
        <v>3688</v>
      </c>
      <c r="I587" t="s">
        <v>1362</v>
      </c>
      <c r="K587" t="s">
        <v>18</v>
      </c>
      <c r="N587" t="s">
        <v>19</v>
      </c>
      <c r="O587" t="s">
        <v>3689</v>
      </c>
      <c r="P587" t="s">
        <v>3690</v>
      </c>
      <c r="V587" t="s">
        <v>21</v>
      </c>
      <c r="Y587" t="s">
        <v>1362</v>
      </c>
      <c r="Z587" t="s">
        <v>603</v>
      </c>
      <c r="AA587" t="str">
        <f>SUBSTITUTE(SUBSTITUTE(SUBSTITUTE(SUBSTITUTE(SUBSTITUTE(SUBSTITUTE(SUBSTITUTE(SUBSTITUTE(SUBSTITUTE(SUBSTITUTE(SUBSTITUTE(SUBSTITUTE(SUBSTITUTE(LOWER(Table13[[#This Row],[Bedrijven]]),".",""),"-","")," bvba",""),"belgië",""),"belgium","")," nv","")," bv",""),"group",""),"groep","")," ", ""),"é","e"),"è","e"),"à","a")</f>
        <v>machiels</v>
      </c>
      <c r="AC587" t="s">
        <v>1471</v>
      </c>
      <c r="AE587" t="s">
        <v>1362</v>
      </c>
      <c r="AF587" s="3">
        <v>44711</v>
      </c>
      <c r="AH587" s="3">
        <v>44711</v>
      </c>
      <c r="AI587" s="3">
        <v>44775</v>
      </c>
      <c r="AJ587">
        <v>0</v>
      </c>
      <c r="AQ587" t="str">
        <f>_xlfn.XLOOKUP(Table13[[#This Row],[Voornaam]]&amp;Table13[[#This Row],[Achternaam]]&amp;Table13[[#This Row],[Basisnaam]],Table15[ContactenLookup],Table15[E-mail],"",0,1)</f>
        <v/>
      </c>
      <c r="AR587" t="str">
        <f>_xlfn.XLOOKUP(Table13[[#This Row],[E-mailadres]],Table15[E-mail],Table15[E-mail],"",0)</f>
        <v/>
      </c>
      <c r="AS587" t="str">
        <f>_xlfn.XLOOKUP(Table13[[#This Row],[Telefoon]],Table15[Telefoonnummer],Table15[Naam],"",0)</f>
        <v/>
      </c>
      <c r="AT587" t="str">
        <f>IF(Table13[[#This Row],[Match on name + company]]&lt;&gt;"","Bizzy/Hanne",IF(Table13[[#This Row],[match on Email]]&lt;&gt;"","Bizzy/Hanne",""))</f>
        <v/>
      </c>
    </row>
    <row r="588" spans="1:46" x14ac:dyDescent="0.45">
      <c r="A588">
        <v>55438793</v>
      </c>
      <c r="B588" t="s">
        <v>3691</v>
      </c>
      <c r="C588" t="s">
        <v>3692</v>
      </c>
      <c r="I588" t="s">
        <v>1362</v>
      </c>
      <c r="K588" t="s">
        <v>18</v>
      </c>
      <c r="N588" t="s">
        <v>19</v>
      </c>
      <c r="O588" t="s">
        <v>3693</v>
      </c>
      <c r="P588" t="s">
        <v>3694</v>
      </c>
      <c r="V588" t="s">
        <v>21</v>
      </c>
      <c r="Y588" t="s">
        <v>1362</v>
      </c>
      <c r="Z588" t="s">
        <v>511</v>
      </c>
      <c r="AA588" t="str">
        <f>SUBSTITUTE(SUBSTITUTE(SUBSTITUTE(SUBSTITUTE(SUBSTITUTE(SUBSTITUTE(SUBSTITUTE(SUBSTITUTE(SUBSTITUTE(SUBSTITUTE(SUBSTITUTE(SUBSTITUTE(SUBSTITUTE(LOWER(Table13[[#This Row],[Bedrijven]]),".",""),"-","")," bvba",""),"belgië",""),"belgium","")," nv","")," bv",""),"group",""),"groep","")," ", ""),"é","e"),"è","e"),"à","a")</f>
        <v>frisomat</v>
      </c>
      <c r="AC588" t="s">
        <v>3695</v>
      </c>
      <c r="AE588" t="s">
        <v>1362</v>
      </c>
      <c r="AF588" s="3">
        <v>44711</v>
      </c>
      <c r="AH588" s="3">
        <v>44711</v>
      </c>
      <c r="AI588" s="3">
        <v>44775</v>
      </c>
      <c r="AJ588">
        <v>0</v>
      </c>
      <c r="AQ588" t="str">
        <f>_xlfn.XLOOKUP(Table13[[#This Row],[Voornaam]]&amp;Table13[[#This Row],[Achternaam]]&amp;Table13[[#This Row],[Basisnaam]],Table15[ContactenLookup],Table15[E-mail],"",0,1)</f>
        <v/>
      </c>
      <c r="AR588" t="str">
        <f>_xlfn.XLOOKUP(Table13[[#This Row],[E-mailadres]],Table15[E-mail],Table15[E-mail],"",0)</f>
        <v/>
      </c>
      <c r="AS588" t="str">
        <f>_xlfn.XLOOKUP(Table13[[#This Row],[Telefoon]],Table15[Telefoonnummer],Table15[Naam],"",0)</f>
        <v/>
      </c>
      <c r="AT588" t="str">
        <f>IF(Table13[[#This Row],[Match on name + company]]&lt;&gt;"","Bizzy/Hanne",IF(Table13[[#This Row],[match on Email]]&lt;&gt;"","Bizzy/Hanne",""))</f>
        <v/>
      </c>
    </row>
    <row r="589" spans="1:46" x14ac:dyDescent="0.45">
      <c r="A589">
        <v>55438882</v>
      </c>
      <c r="B589" t="s">
        <v>3329</v>
      </c>
      <c r="C589" t="s">
        <v>3692</v>
      </c>
      <c r="I589" t="s">
        <v>1362</v>
      </c>
      <c r="K589" t="s">
        <v>18</v>
      </c>
      <c r="N589" t="s">
        <v>19</v>
      </c>
      <c r="O589" t="s">
        <v>3696</v>
      </c>
      <c r="P589" t="s">
        <v>3697</v>
      </c>
      <c r="V589" t="s">
        <v>21</v>
      </c>
      <c r="Y589" t="s">
        <v>1362</v>
      </c>
      <c r="Z589" t="s">
        <v>610</v>
      </c>
      <c r="AA589" t="str">
        <f>SUBSTITUTE(SUBSTITUTE(SUBSTITUTE(SUBSTITUTE(SUBSTITUTE(SUBSTITUTE(SUBSTITUTE(SUBSTITUTE(SUBSTITUTE(SUBSTITUTE(SUBSTITUTE(SUBSTITUTE(SUBSTITUTE(LOWER(Table13[[#This Row],[Bedrijven]]),".",""),"-","")," bvba",""),"belgië",""),"belgium","")," nv","")," bv",""),"group",""),"groep","")," ", ""),"é","e"),"è","e"),"à","a")</f>
        <v>gs1begilux</v>
      </c>
      <c r="AC589" t="s">
        <v>1453</v>
      </c>
      <c r="AE589" t="s">
        <v>1362</v>
      </c>
      <c r="AF589" s="3">
        <v>44711</v>
      </c>
      <c r="AH589" s="3">
        <v>44711</v>
      </c>
      <c r="AI589" s="3">
        <v>44775</v>
      </c>
      <c r="AJ589">
        <v>0</v>
      </c>
      <c r="AQ589" t="str">
        <f>_xlfn.XLOOKUP(Table13[[#This Row],[Voornaam]]&amp;Table13[[#This Row],[Achternaam]]&amp;Table13[[#This Row],[Basisnaam]],Table15[ContactenLookup],Table15[E-mail],"",0,1)</f>
        <v/>
      </c>
      <c r="AR589" t="str">
        <f>_xlfn.XLOOKUP(Table13[[#This Row],[E-mailadres]],Table15[E-mail],Table15[E-mail],"",0)</f>
        <v/>
      </c>
      <c r="AS589" t="str">
        <f>_xlfn.XLOOKUP(Table13[[#This Row],[Telefoon]],Table15[Telefoonnummer],Table15[Naam],"",0)</f>
        <v/>
      </c>
      <c r="AT589" t="str">
        <f>IF(Table13[[#This Row],[Match on name + company]]&lt;&gt;"","Bizzy/Hanne",IF(Table13[[#This Row],[match on Email]]&lt;&gt;"","Bizzy/Hanne",""))</f>
        <v/>
      </c>
    </row>
    <row r="590" spans="1:46" x14ac:dyDescent="0.45">
      <c r="A590">
        <v>58208058</v>
      </c>
      <c r="B590" t="s">
        <v>1687</v>
      </c>
      <c r="C590" t="s">
        <v>3698</v>
      </c>
      <c r="I590" t="s">
        <v>1362</v>
      </c>
      <c r="K590" t="s">
        <v>18</v>
      </c>
      <c r="N590" t="s">
        <v>19</v>
      </c>
      <c r="O590" t="s">
        <v>1256</v>
      </c>
      <c r="V590" t="s">
        <v>21</v>
      </c>
      <c r="X590" t="s">
        <v>1431</v>
      </c>
      <c r="Y590" t="s">
        <v>1362</v>
      </c>
      <c r="Z590" t="s">
        <v>1255</v>
      </c>
      <c r="AA590" t="str">
        <f>SUBSTITUTE(SUBSTITUTE(SUBSTITUTE(SUBSTITUTE(SUBSTITUTE(SUBSTITUTE(SUBSTITUTE(SUBSTITUTE(SUBSTITUTE(SUBSTITUTE(SUBSTITUTE(SUBSTITUTE(SUBSTITUTE(LOWER(Table13[[#This Row],[Bedrijven]]),".",""),"-","")," bvba",""),"belgië",""),"belgium","")," nv","")," bv",""),"group",""),"groep","")," ", ""),"é","e"),"è","e"),"à","a")</f>
        <v>vela</v>
      </c>
      <c r="AC590" t="s">
        <v>1480</v>
      </c>
      <c r="AE590" t="s">
        <v>1362</v>
      </c>
      <c r="AF590" s="3">
        <v>44984</v>
      </c>
      <c r="AH590" s="3">
        <v>44873</v>
      </c>
      <c r="AI590" s="3">
        <v>44873</v>
      </c>
      <c r="AJ590">
        <v>0</v>
      </c>
      <c r="AQ590" t="str">
        <f>_xlfn.XLOOKUP(Table13[[#This Row],[Voornaam]]&amp;Table13[[#This Row],[Achternaam]]&amp;Table13[[#This Row],[Basisnaam]],Table15[ContactenLookup],Table15[E-mail],"",0,1)</f>
        <v/>
      </c>
      <c r="AR590" t="str">
        <f>_xlfn.XLOOKUP(Table13[[#This Row],[E-mailadres]],Table15[E-mail],Table15[E-mail],"",0)</f>
        <v/>
      </c>
      <c r="AS590" t="str">
        <f>_xlfn.XLOOKUP(Table13[[#This Row],[Telefoon]],Table15[Telefoonnummer],Table15[Naam],"",0)</f>
        <v/>
      </c>
      <c r="AT590" t="str">
        <f>IF(Table13[[#This Row],[Match on name + company]]&lt;&gt;"","Bizzy/Hanne",IF(Table13[[#This Row],[match on Email]]&lt;&gt;"","Bizzy/Hanne",""))</f>
        <v/>
      </c>
    </row>
    <row r="591" spans="1:46" x14ac:dyDescent="0.45">
      <c r="A591">
        <v>59357076</v>
      </c>
      <c r="B591" t="s">
        <v>3699</v>
      </c>
      <c r="C591" t="s">
        <v>3700</v>
      </c>
      <c r="I591" t="s">
        <v>1362</v>
      </c>
      <c r="K591" t="s">
        <v>18</v>
      </c>
      <c r="N591" t="s">
        <v>19</v>
      </c>
      <c r="O591" t="s">
        <v>3701</v>
      </c>
      <c r="Q591" t="s">
        <v>3702</v>
      </c>
      <c r="V591" t="s">
        <v>21</v>
      </c>
      <c r="Y591" t="s">
        <v>1362</v>
      </c>
      <c r="Z591" t="s">
        <v>445</v>
      </c>
      <c r="AA591" t="str">
        <f>SUBSTITUTE(SUBSTITUTE(SUBSTITUTE(SUBSTITUTE(SUBSTITUTE(SUBSTITUTE(SUBSTITUTE(SUBSTITUTE(SUBSTITUTE(SUBSTITUTE(SUBSTITUTE(SUBSTITUTE(SUBSTITUTE(LOWER(Table13[[#This Row],[Bedrijven]]),".",""),"-","")," bvba",""),"belgië",""),"belgium","")," nv","")," bv",""),"group",""),"groep","")," ", ""),"é","e"),"è","e"),"à","a")</f>
        <v>eneco</v>
      </c>
      <c r="AB591" t="s">
        <v>1390</v>
      </c>
      <c r="AC591" t="s">
        <v>3596</v>
      </c>
      <c r="AE591" t="s">
        <v>1362</v>
      </c>
      <c r="AF591" s="3">
        <v>44915</v>
      </c>
      <c r="AH591" s="3">
        <v>44915</v>
      </c>
      <c r="AI591" s="3">
        <v>44915</v>
      </c>
      <c r="AJ591">
        <v>0</v>
      </c>
      <c r="AQ591" t="str">
        <f>_xlfn.XLOOKUP(Table13[[#This Row],[Voornaam]]&amp;Table13[[#This Row],[Achternaam]]&amp;Table13[[#This Row],[Basisnaam]],Table15[ContactenLookup],Table15[E-mail],"",0,1)</f>
        <v/>
      </c>
      <c r="AR591" t="str">
        <f>_xlfn.XLOOKUP(Table13[[#This Row],[E-mailadres]],Table15[E-mail],Table15[E-mail],"",0)</f>
        <v/>
      </c>
      <c r="AS591" t="str">
        <f>_xlfn.XLOOKUP(Table13[[#This Row],[Telefoon]],Table15[Telefoonnummer],Table15[Naam],"",0)</f>
        <v/>
      </c>
      <c r="AT591" t="str">
        <f>IF(Table13[[#This Row],[Match on name + company]]&lt;&gt;"","Bizzy/Hanne",IF(Table13[[#This Row],[match on Email]]&lt;&gt;"","Bizzy/Hanne",""))</f>
        <v/>
      </c>
    </row>
    <row r="592" spans="1:46" x14ac:dyDescent="0.45">
      <c r="A592">
        <v>55438843</v>
      </c>
      <c r="B592" t="s">
        <v>3284</v>
      </c>
      <c r="C592" t="s">
        <v>3703</v>
      </c>
      <c r="I592" t="s">
        <v>1362</v>
      </c>
      <c r="K592" t="s">
        <v>18</v>
      </c>
      <c r="N592" t="s">
        <v>19</v>
      </c>
      <c r="O592" t="s">
        <v>3704</v>
      </c>
      <c r="P592" t="s">
        <v>3705</v>
      </c>
      <c r="V592" t="s">
        <v>21</v>
      </c>
      <c r="Y592" t="s">
        <v>1362</v>
      </c>
      <c r="Z592" t="s">
        <v>1370</v>
      </c>
      <c r="AA592" t="str">
        <f>SUBSTITUTE(SUBSTITUTE(SUBSTITUTE(SUBSTITUTE(SUBSTITUTE(SUBSTITUTE(SUBSTITUTE(SUBSTITUTE(SUBSTITUTE(SUBSTITUTE(SUBSTITUTE(SUBSTITUTE(SUBSTITUTE(LOWER(Table13[[#This Row],[Bedrijven]]),".",""),"-","")," bvba",""),"belgië",""),"belgium","")," nv","")," bv",""),"group",""),"groep","")," ", ""),"é","e"),"è","e"),"à","a")</f>
        <v>gitppicompany</v>
      </c>
      <c r="AC592" t="s">
        <v>1471</v>
      </c>
      <c r="AE592" t="s">
        <v>1362</v>
      </c>
      <c r="AF592" s="3">
        <v>44711</v>
      </c>
      <c r="AH592" s="3">
        <v>44711</v>
      </c>
      <c r="AI592" s="3">
        <v>44775</v>
      </c>
      <c r="AJ592">
        <v>0</v>
      </c>
      <c r="AQ592" t="str">
        <f>_xlfn.XLOOKUP(Table13[[#This Row],[Voornaam]]&amp;Table13[[#This Row],[Achternaam]]&amp;Table13[[#This Row],[Basisnaam]],Table15[ContactenLookup],Table15[E-mail],"",0,1)</f>
        <v/>
      </c>
      <c r="AR592" t="str">
        <f>_xlfn.XLOOKUP(Table13[[#This Row],[E-mailadres]],Table15[E-mail],Table15[E-mail],"",0)</f>
        <v/>
      </c>
      <c r="AS592" t="str">
        <f>_xlfn.XLOOKUP(Table13[[#This Row],[Telefoon]],Table15[Telefoonnummer],Table15[Naam],"",0)</f>
        <v/>
      </c>
      <c r="AT592" t="str">
        <f>IF(Table13[[#This Row],[Match on name + company]]&lt;&gt;"","Bizzy/Hanne",IF(Table13[[#This Row],[match on Email]]&lt;&gt;"","Bizzy/Hanne",""))</f>
        <v/>
      </c>
    </row>
    <row r="593" spans="1:46" ht="42.75" x14ac:dyDescent="0.45">
      <c r="A593">
        <v>63142430</v>
      </c>
      <c r="B593" t="s">
        <v>3706</v>
      </c>
      <c r="C593" t="s">
        <v>3707</v>
      </c>
      <c r="D593" t="s">
        <v>31</v>
      </c>
      <c r="E593" t="s">
        <v>32</v>
      </c>
      <c r="F593" t="s">
        <v>33</v>
      </c>
      <c r="G593" t="s">
        <v>34</v>
      </c>
      <c r="H593" s="4" t="s">
        <v>3708</v>
      </c>
      <c r="I593" t="s">
        <v>21</v>
      </c>
      <c r="J593" t="s">
        <v>40</v>
      </c>
      <c r="K593" t="s">
        <v>18</v>
      </c>
      <c r="M593" t="s">
        <v>1463</v>
      </c>
      <c r="N593" t="s">
        <v>19</v>
      </c>
      <c r="O593" t="s">
        <v>35</v>
      </c>
      <c r="P593" t="s">
        <v>37</v>
      </c>
      <c r="V593" t="s">
        <v>21</v>
      </c>
      <c r="W593" t="s">
        <v>38</v>
      </c>
      <c r="X593" t="s">
        <v>1431</v>
      </c>
      <c r="Y593" t="s">
        <v>1362</v>
      </c>
      <c r="Z593" t="s">
        <v>30</v>
      </c>
      <c r="AA593" t="str">
        <f>SUBSTITUTE(SUBSTITUTE(SUBSTITUTE(SUBSTITUTE(SUBSTITUTE(SUBSTITUTE(SUBSTITUTE(SUBSTITUTE(SUBSTITUTE(SUBSTITUTE(SUBSTITUTE(SUBSTITUTE(SUBSTITUTE(LOWER(Table13[[#This Row],[Bedrijven]]),".",""),"-","")," bvba",""),"belgië",""),"belgium","")," nv","")," bv",""),"group",""),"groep","")," ", ""),"é","e"),"è","e"),"à","a")</f>
        <v>aszziekenhuis</v>
      </c>
      <c r="AB593" t="s">
        <v>1390</v>
      </c>
      <c r="AC593" t="s">
        <v>2979</v>
      </c>
      <c r="AE593" t="s">
        <v>21</v>
      </c>
      <c r="AF593" s="3">
        <v>45107</v>
      </c>
      <c r="AH593" s="3">
        <v>45107</v>
      </c>
      <c r="AI593" s="3">
        <v>45107</v>
      </c>
      <c r="AJ593">
        <v>0</v>
      </c>
      <c r="AQ593" t="str">
        <f>_xlfn.XLOOKUP(Table13[[#This Row],[Voornaam]]&amp;Table13[[#This Row],[Achternaam]]&amp;Table13[[#This Row],[Basisnaam]],Table15[ContactenLookup],Table15[E-mail],"",0,1)</f>
        <v/>
      </c>
      <c r="AR593" t="str">
        <f>_xlfn.XLOOKUP(Table13[[#This Row],[E-mailadres]],Table15[E-mail],Table15[E-mail],"",0)</f>
        <v/>
      </c>
      <c r="AS593" t="str">
        <f>_xlfn.XLOOKUP(Table13[[#This Row],[Telefoon]],Table15[Telefoonnummer],Table15[Naam],"",0)</f>
        <v/>
      </c>
      <c r="AT593" t="str">
        <f>IF(Table13[[#This Row],[Match on name + company]]&lt;&gt;"","Bizzy/Hanne",IF(Table13[[#This Row],[match on Email]]&lt;&gt;"","Bizzy/Hanne",""))</f>
        <v/>
      </c>
    </row>
    <row r="594" spans="1:46" x14ac:dyDescent="0.45">
      <c r="A594">
        <v>63415294</v>
      </c>
      <c r="B594" t="s">
        <v>3709</v>
      </c>
      <c r="C594" t="s">
        <v>3710</v>
      </c>
      <c r="I594" t="s">
        <v>1362</v>
      </c>
      <c r="K594" t="s">
        <v>18</v>
      </c>
      <c r="N594" t="s">
        <v>19</v>
      </c>
      <c r="O594" t="s">
        <v>3711</v>
      </c>
      <c r="P594" t="s">
        <v>3712</v>
      </c>
      <c r="V594" t="s">
        <v>21</v>
      </c>
      <c r="X594" t="s">
        <v>1431</v>
      </c>
      <c r="Y594" t="s">
        <v>1362</v>
      </c>
      <c r="Z594" t="s">
        <v>487</v>
      </c>
      <c r="AA594" t="str">
        <f>SUBSTITUTE(SUBSTITUTE(SUBSTITUTE(SUBSTITUTE(SUBSTITUTE(SUBSTITUTE(SUBSTITUTE(SUBSTITUTE(SUBSTITUTE(SUBSTITUTE(SUBSTITUTE(SUBSTITUTE(SUBSTITUTE(LOWER(Table13[[#This Row],[Bedrijven]]),".",""),"-","")," bvba",""),"belgië",""),"belgium","")," nv","")," bv",""),"group",""),"groep","")," ", ""),"é","e"),"è","e"),"à","a")</f>
        <v>fanc</v>
      </c>
      <c r="AE594" t="s">
        <v>1362</v>
      </c>
      <c r="AF594" s="3">
        <v>45113</v>
      </c>
      <c r="AH594" s="3">
        <v>45113</v>
      </c>
      <c r="AI594" s="3">
        <v>45113</v>
      </c>
      <c r="AJ594">
        <v>0</v>
      </c>
      <c r="AQ594" t="str">
        <f>_xlfn.XLOOKUP(Table13[[#This Row],[Voornaam]]&amp;Table13[[#This Row],[Achternaam]]&amp;Table13[[#This Row],[Basisnaam]],Table15[ContactenLookup],Table15[E-mail],"",0,1)</f>
        <v/>
      </c>
      <c r="AR594" t="str">
        <f>_xlfn.XLOOKUP(Table13[[#This Row],[E-mailadres]],Table15[E-mail],Table15[E-mail],"",0)</f>
        <v/>
      </c>
      <c r="AS594" t="str">
        <f>_xlfn.XLOOKUP(Table13[[#This Row],[Telefoon]],Table15[Telefoonnummer],Table15[Naam],"",0)</f>
        <v/>
      </c>
      <c r="AT594" t="str">
        <f>IF(Table13[[#This Row],[Match on name + company]]&lt;&gt;"","Bizzy/Hanne",IF(Table13[[#This Row],[match on Email]]&lt;&gt;"","Bizzy/Hanne",""))</f>
        <v/>
      </c>
    </row>
    <row r="595" spans="1:46" ht="42.75" x14ac:dyDescent="0.45">
      <c r="A595">
        <v>55438632</v>
      </c>
      <c r="B595" t="s">
        <v>3713</v>
      </c>
      <c r="C595" t="s">
        <v>3714</v>
      </c>
      <c r="H595" s="4" t="s">
        <v>2017</v>
      </c>
      <c r="I595" t="s">
        <v>1362</v>
      </c>
      <c r="K595" t="s">
        <v>18</v>
      </c>
      <c r="N595" t="s">
        <v>19</v>
      </c>
      <c r="O595" t="s">
        <v>3715</v>
      </c>
      <c r="P595" t="s">
        <v>3716</v>
      </c>
      <c r="V595" t="s">
        <v>21</v>
      </c>
      <c r="Y595" t="s">
        <v>1362</v>
      </c>
      <c r="Z595" t="s">
        <v>63</v>
      </c>
      <c r="AA595" t="str">
        <f>SUBSTITUTE(SUBSTITUTE(SUBSTITUTE(SUBSTITUTE(SUBSTITUTE(SUBSTITUTE(SUBSTITUTE(SUBSTITUTE(SUBSTITUTE(SUBSTITUTE(SUBSTITUTE(SUBSTITUTE(SUBSTITUTE(LOWER(Table13[[#This Row],[Bedrijven]]),".",""),"-","")," bvba",""),"belgië",""),"belgium","")," nv","")," bv",""),"group",""),"groep","")," ", ""),"é","e"),"è","e"),"à","a")</f>
        <v>acvprovincieantwerpen</v>
      </c>
      <c r="AC595" t="s">
        <v>3717</v>
      </c>
      <c r="AE595" t="s">
        <v>1362</v>
      </c>
      <c r="AF595" s="3">
        <v>44711</v>
      </c>
      <c r="AH595" s="3">
        <v>44711</v>
      </c>
      <c r="AI595" s="3">
        <v>44775</v>
      </c>
      <c r="AJ595">
        <v>0</v>
      </c>
      <c r="AQ595" t="str">
        <f>_xlfn.XLOOKUP(Table13[[#This Row],[Voornaam]]&amp;Table13[[#This Row],[Achternaam]]&amp;Table13[[#This Row],[Basisnaam]],Table15[ContactenLookup],Table15[E-mail],"",0,1)</f>
        <v/>
      </c>
      <c r="AR595" t="str">
        <f>_xlfn.XLOOKUP(Table13[[#This Row],[E-mailadres]],Table15[E-mail],Table15[E-mail],"",0)</f>
        <v/>
      </c>
      <c r="AS595" t="str">
        <f>_xlfn.XLOOKUP(Table13[[#This Row],[Telefoon]],Table15[Telefoonnummer],Table15[Naam],"",0)</f>
        <v/>
      </c>
      <c r="AT595" t="str">
        <f>IF(Table13[[#This Row],[Match on name + company]]&lt;&gt;"","Bizzy/Hanne",IF(Table13[[#This Row],[match on Email]]&lt;&gt;"","Bizzy/Hanne",""))</f>
        <v/>
      </c>
    </row>
    <row r="596" spans="1:46" ht="42.75" x14ac:dyDescent="0.45">
      <c r="A596">
        <v>56501555</v>
      </c>
      <c r="B596" t="s">
        <v>3718</v>
      </c>
      <c r="C596" t="s">
        <v>3714</v>
      </c>
      <c r="H596" s="4" t="s">
        <v>1537</v>
      </c>
      <c r="I596" t="s">
        <v>1362</v>
      </c>
      <c r="K596" t="s">
        <v>18</v>
      </c>
      <c r="N596" t="s">
        <v>19</v>
      </c>
      <c r="O596" t="s">
        <v>3719</v>
      </c>
      <c r="P596" t="s">
        <v>3720</v>
      </c>
      <c r="V596" t="s">
        <v>21</v>
      </c>
      <c r="Y596" t="s">
        <v>1362</v>
      </c>
      <c r="Z596" t="s">
        <v>1044</v>
      </c>
      <c r="AA596" t="str">
        <f>SUBSTITUTE(SUBSTITUTE(SUBSTITUTE(SUBSTITUTE(SUBSTITUTE(SUBSTITUTE(SUBSTITUTE(SUBSTITUTE(SUBSTITUTE(SUBSTITUTE(SUBSTITUTE(SUBSTITUTE(SUBSTITUTE(LOWER(Table13[[#This Row],[Bedrijven]]),".",""),"-","")," bvba",""),"belgië",""),"belgium","")," nv","")," bv",""),"group",""),"groep","")," ", ""),"é","e"),"è","e"),"à","a")</f>
        <v>poolstok</v>
      </c>
      <c r="AC596" t="s">
        <v>3141</v>
      </c>
      <c r="AE596" t="s">
        <v>1362</v>
      </c>
      <c r="AF596" s="3">
        <v>44775</v>
      </c>
      <c r="AH596" s="3">
        <v>44775</v>
      </c>
      <c r="AI596" s="3">
        <v>44775</v>
      </c>
      <c r="AJ596">
        <v>0</v>
      </c>
      <c r="AQ596" t="str">
        <f>_xlfn.XLOOKUP(Table13[[#This Row],[Voornaam]]&amp;Table13[[#This Row],[Achternaam]]&amp;Table13[[#This Row],[Basisnaam]],Table15[ContactenLookup],Table15[E-mail],"",0,1)</f>
        <v/>
      </c>
      <c r="AR596" t="str">
        <f>_xlfn.XLOOKUP(Table13[[#This Row],[E-mailadres]],Table15[E-mail],Table15[E-mail],"",0)</f>
        <v/>
      </c>
      <c r="AS596" t="str">
        <f>_xlfn.XLOOKUP(Table13[[#This Row],[Telefoon]],Table15[Telefoonnummer],Table15[Naam],"",0)</f>
        <v/>
      </c>
      <c r="AT596" t="str">
        <f>IF(Table13[[#This Row],[Match on name + company]]&lt;&gt;"","Bizzy/Hanne",IF(Table13[[#This Row],[match on Email]]&lt;&gt;"","Bizzy/Hanne",""))</f>
        <v/>
      </c>
    </row>
    <row r="597" spans="1:46" x14ac:dyDescent="0.45">
      <c r="A597">
        <v>56501494</v>
      </c>
      <c r="B597" t="s">
        <v>3151</v>
      </c>
      <c r="C597" t="s">
        <v>3721</v>
      </c>
      <c r="I597" t="s">
        <v>1362</v>
      </c>
      <c r="K597" t="s">
        <v>18</v>
      </c>
      <c r="N597" t="s">
        <v>19</v>
      </c>
      <c r="O597" t="s">
        <v>3722</v>
      </c>
      <c r="P597" t="s">
        <v>3723</v>
      </c>
      <c r="V597" t="s">
        <v>21</v>
      </c>
      <c r="Y597" t="s">
        <v>1362</v>
      </c>
      <c r="Z597" t="s">
        <v>678</v>
      </c>
      <c r="AA597" t="str">
        <f>SUBSTITUTE(SUBSTITUTE(SUBSTITUTE(SUBSTITUTE(SUBSTITUTE(SUBSTITUTE(SUBSTITUTE(SUBSTITUTE(SUBSTITUTE(SUBSTITUTE(SUBSTITUTE(SUBSTITUTE(SUBSTITUTE(LOWER(Table13[[#This Row],[Bedrijven]]),".",""),"-","")," bvba",""),"belgië",""),"belgium","")," nv","")," bv",""),"group",""),"groep","")," ", ""),"é","e"),"è","e"),"à","a")</f>
        <v>itaa</v>
      </c>
      <c r="AC597" t="s">
        <v>2244</v>
      </c>
      <c r="AE597" t="s">
        <v>1362</v>
      </c>
      <c r="AF597" s="3">
        <v>44775</v>
      </c>
      <c r="AH597" s="3">
        <v>44775</v>
      </c>
      <c r="AI597" s="3">
        <v>44775</v>
      </c>
      <c r="AJ597">
        <v>0</v>
      </c>
      <c r="AQ597" t="str">
        <f>_xlfn.XLOOKUP(Table13[[#This Row],[Voornaam]]&amp;Table13[[#This Row],[Achternaam]]&amp;Table13[[#This Row],[Basisnaam]],Table15[ContactenLookup],Table15[E-mail],"",0,1)</f>
        <v/>
      </c>
      <c r="AR597" t="str">
        <f>_xlfn.XLOOKUP(Table13[[#This Row],[E-mailadres]],Table15[E-mail],Table15[E-mail],"",0)</f>
        <v/>
      </c>
      <c r="AS597" t="str">
        <f>_xlfn.XLOOKUP(Table13[[#This Row],[Telefoon]],Table15[Telefoonnummer],Table15[Naam],"",0)</f>
        <v/>
      </c>
      <c r="AT597" t="str">
        <f>IF(Table13[[#This Row],[Match on name + company]]&lt;&gt;"","Bizzy/Hanne",IF(Table13[[#This Row],[match on Email]]&lt;&gt;"","Bizzy/Hanne",""))</f>
        <v/>
      </c>
    </row>
    <row r="598" spans="1:46" x14ac:dyDescent="0.45">
      <c r="A598">
        <v>60844746</v>
      </c>
      <c r="B598" t="s">
        <v>1923</v>
      </c>
      <c r="C598" t="s">
        <v>3724</v>
      </c>
      <c r="I598" t="s">
        <v>21</v>
      </c>
      <c r="K598" t="s">
        <v>18</v>
      </c>
      <c r="N598" t="s">
        <v>19</v>
      </c>
      <c r="P598" t="s">
        <v>3725</v>
      </c>
      <c r="V598" t="s">
        <v>21</v>
      </c>
      <c r="X598" t="s">
        <v>1431</v>
      </c>
      <c r="Y598" t="s">
        <v>1362</v>
      </c>
      <c r="Z598" t="s">
        <v>1203</v>
      </c>
      <c r="AA598" t="str">
        <f>SUBSTITUTE(SUBSTITUTE(SUBSTITUTE(SUBSTITUTE(SUBSTITUTE(SUBSTITUTE(SUBSTITUTE(SUBSTITUTE(SUBSTITUTE(SUBSTITUTE(SUBSTITUTE(SUBSTITUTE(SUBSTITUTE(LOWER(Table13[[#This Row],[Bedrijven]]),".",""),"-","")," bvba",""),"belgië",""),"belgium","")," nv","")," bv",""),"group",""),"groep","")," ", ""),"é","e"),"è","e"),"à","a")</f>
        <v>uams</v>
      </c>
      <c r="AE598" t="s">
        <v>1362</v>
      </c>
      <c r="AF598" s="3">
        <v>45010</v>
      </c>
      <c r="AH598" s="3">
        <v>44990</v>
      </c>
      <c r="AI598" s="3">
        <v>45010</v>
      </c>
      <c r="AJ598">
        <v>0</v>
      </c>
      <c r="AQ598" t="str">
        <f>_xlfn.XLOOKUP(Table13[[#This Row],[Voornaam]]&amp;Table13[[#This Row],[Achternaam]]&amp;Table13[[#This Row],[Basisnaam]],Table15[ContactenLookup],Table15[E-mail],"",0,1)</f>
        <v/>
      </c>
      <c r="AS598" t="str">
        <f>_xlfn.XLOOKUP(Table13[[#This Row],[Telefoon]],Table15[Telefoonnummer],Table15[Naam],"",0)</f>
        <v/>
      </c>
      <c r="AT598" t="str">
        <f>IF(Table13[[#This Row],[Match on name + company]]&lt;&gt;"","Bizzy/Hanne",IF(Table13[[#This Row],[match on Email]]&lt;&gt;"","Bizzy/Hanne",""))</f>
        <v/>
      </c>
    </row>
    <row r="599" spans="1:46" ht="42.75" x14ac:dyDescent="0.45">
      <c r="A599">
        <v>71136259</v>
      </c>
      <c r="B599" t="s">
        <v>3726</v>
      </c>
      <c r="C599" t="s">
        <v>3727</v>
      </c>
      <c r="H599" s="4" t="s">
        <v>3625</v>
      </c>
      <c r="I599" t="s">
        <v>1362</v>
      </c>
      <c r="K599" t="s">
        <v>18</v>
      </c>
      <c r="N599" t="s">
        <v>19</v>
      </c>
      <c r="P599" t="s">
        <v>3728</v>
      </c>
      <c r="V599" t="s">
        <v>21</v>
      </c>
      <c r="Y599" t="s">
        <v>1362</v>
      </c>
      <c r="Z599" t="s">
        <v>876</v>
      </c>
      <c r="AA599" t="str">
        <f>SUBSTITUTE(SUBSTITUTE(SUBSTITUTE(SUBSTITUTE(SUBSTITUTE(SUBSTITUTE(SUBSTITUTE(SUBSTITUTE(SUBSTITUTE(SUBSTITUTE(SUBSTITUTE(SUBSTITUTE(SUBSTITUTE(LOWER(Table13[[#This Row],[Bedrijven]]),".",""),"-","")," bvba",""),"belgië",""),"belgium","")," nv","")," bv",""),"group",""),"groep","")," ", ""),"é","e"),"è","e"),"à","a")</f>
        <v>nvgoodmanmanagementservices()</v>
      </c>
      <c r="AB599" t="s">
        <v>1390</v>
      </c>
      <c r="AC599" t="s">
        <v>3729</v>
      </c>
      <c r="AE599" t="s">
        <v>1362</v>
      </c>
      <c r="AF599" s="3">
        <v>45562</v>
      </c>
      <c r="AH599" s="3">
        <v>45562</v>
      </c>
      <c r="AI599" s="3">
        <v>45562</v>
      </c>
      <c r="AJ599">
        <v>0</v>
      </c>
      <c r="AQ599" t="str">
        <f>_xlfn.XLOOKUP(Table13[[#This Row],[Voornaam]]&amp;Table13[[#This Row],[Achternaam]]&amp;Table13[[#This Row],[Basisnaam]],Table15[ContactenLookup],Table15[E-mail],"",0,1)</f>
        <v/>
      </c>
      <c r="AS599" t="str">
        <f>_xlfn.XLOOKUP(Table13[[#This Row],[Telefoon]],Table15[Telefoonnummer],Table15[Naam],"",0)</f>
        <v/>
      </c>
      <c r="AT599" t="str">
        <f>IF(Table13[[#This Row],[Match on name + company]]&lt;&gt;"","Bizzy/Hanne",IF(Table13[[#This Row],[match on Email]]&lt;&gt;"","Bizzy/Hanne",""))</f>
        <v/>
      </c>
    </row>
    <row r="600" spans="1:46" x14ac:dyDescent="0.45">
      <c r="A600">
        <v>55438900</v>
      </c>
      <c r="B600" t="s">
        <v>3329</v>
      </c>
      <c r="C600" t="s">
        <v>3730</v>
      </c>
      <c r="I600" t="s">
        <v>1362</v>
      </c>
      <c r="K600" t="s">
        <v>18</v>
      </c>
      <c r="N600" t="s">
        <v>19</v>
      </c>
      <c r="O600" t="s">
        <v>3731</v>
      </c>
      <c r="P600" t="s">
        <v>3732</v>
      </c>
      <c r="V600" t="s">
        <v>21</v>
      </c>
      <c r="Y600" t="s">
        <v>1362</v>
      </c>
      <c r="Z600" t="s">
        <v>627</v>
      </c>
      <c r="AA600" t="str">
        <f>SUBSTITUTE(SUBSTITUTE(SUBSTITUTE(SUBSTITUTE(SUBSTITUTE(SUBSTITUTE(SUBSTITUTE(SUBSTITUTE(SUBSTITUTE(SUBSTITUTE(SUBSTITUTE(SUBSTITUTE(SUBSTITUTE(LOWER(Table13[[#This Row],[Bedrijven]]),".",""),"-","")," bvba",""),"belgië",""),"belgium","")," nv","")," bv",""),"group",""),"groep","")," ", ""),"é","e"),"è","e"),"à","a")</f>
        <v>honda</v>
      </c>
      <c r="AC600" t="s">
        <v>3733</v>
      </c>
      <c r="AE600" t="s">
        <v>1362</v>
      </c>
      <c r="AF600" s="3">
        <v>44711</v>
      </c>
      <c r="AH600" s="3">
        <v>44711</v>
      </c>
      <c r="AI600" s="3">
        <v>44775</v>
      </c>
      <c r="AJ600">
        <v>0</v>
      </c>
      <c r="AQ600" t="str">
        <f>_xlfn.XLOOKUP(Table13[[#This Row],[Voornaam]]&amp;Table13[[#This Row],[Achternaam]]&amp;Table13[[#This Row],[Basisnaam]],Table15[ContactenLookup],Table15[E-mail],"",0,1)</f>
        <v/>
      </c>
      <c r="AR600" t="str">
        <f>_xlfn.XLOOKUP(Table13[[#This Row],[E-mailadres]],Table15[E-mail],Table15[E-mail],"",0)</f>
        <v/>
      </c>
      <c r="AS600" t="str">
        <f>_xlfn.XLOOKUP(Table13[[#This Row],[Telefoon]],Table15[Telefoonnummer],Table15[Naam],"",0)</f>
        <v/>
      </c>
      <c r="AT600" t="str">
        <f>IF(Table13[[#This Row],[Match on name + company]]&lt;&gt;"","Bizzy/Hanne",IF(Table13[[#This Row],[match on Email]]&lt;&gt;"","Bizzy/Hanne",""))</f>
        <v/>
      </c>
    </row>
    <row r="601" spans="1:46" ht="42.75" x14ac:dyDescent="0.45">
      <c r="A601">
        <v>58456634</v>
      </c>
      <c r="B601" t="s">
        <v>3734</v>
      </c>
      <c r="C601" t="s">
        <v>3735</v>
      </c>
      <c r="H601" s="4" t="s">
        <v>1779</v>
      </c>
      <c r="I601" t="s">
        <v>1362</v>
      </c>
      <c r="K601" t="s">
        <v>18</v>
      </c>
      <c r="M601" t="s">
        <v>1463</v>
      </c>
      <c r="N601" t="s">
        <v>19</v>
      </c>
      <c r="O601" t="s">
        <v>3736</v>
      </c>
      <c r="Q601" t="s">
        <v>3737</v>
      </c>
      <c r="V601" t="s">
        <v>21</v>
      </c>
      <c r="X601" t="s">
        <v>1431</v>
      </c>
      <c r="Y601" t="s">
        <v>1362</v>
      </c>
      <c r="Z601" t="s">
        <v>22</v>
      </c>
      <c r="AA601" t="str">
        <f>SUBSTITUTE(SUBSTITUTE(SUBSTITUTE(SUBSTITUTE(SUBSTITUTE(SUBSTITUTE(SUBSTITUTE(SUBSTITUTE(SUBSTITUTE(SUBSTITUTE(SUBSTITUTE(SUBSTITUTE(SUBSTITUTE(LOWER(Table13[[#This Row],[Bedrijven]]),".",""),"-","")," bvba",""),"belgië",""),"belgium","")," nv","")," bv",""),"group",""),"groep","")," ", ""),"é","e"),"è","e"),"à","a")</f>
        <v>3dsystems</v>
      </c>
      <c r="AB601" t="s">
        <v>1390</v>
      </c>
      <c r="AC601" t="s">
        <v>3738</v>
      </c>
      <c r="AE601" t="s">
        <v>21</v>
      </c>
      <c r="AF601" s="3">
        <v>44886</v>
      </c>
      <c r="AH601" s="3">
        <v>44886</v>
      </c>
      <c r="AI601" s="3">
        <v>44886</v>
      </c>
      <c r="AJ601">
        <v>0</v>
      </c>
      <c r="AQ601" t="str">
        <f>_xlfn.XLOOKUP(Table13[[#This Row],[Voornaam]]&amp;Table13[[#This Row],[Achternaam]]&amp;Table13[[#This Row],[Basisnaam]],Table15[ContactenLookup],Table15[E-mail],"",0,1)</f>
        <v/>
      </c>
      <c r="AR601" t="str">
        <f>_xlfn.XLOOKUP(Table13[[#This Row],[E-mailadres]],Table15[E-mail],Table15[E-mail],"",0)</f>
        <v/>
      </c>
      <c r="AS601" t="str">
        <f>_xlfn.XLOOKUP(Table13[[#This Row],[Telefoon]],Table15[Telefoonnummer],Table15[Naam],"",0)</f>
        <v/>
      </c>
      <c r="AT601" t="str">
        <f>IF(Table13[[#This Row],[Match on name + company]]&lt;&gt;"","Bizzy/Hanne",IF(Table13[[#This Row],[match on Email]]&lt;&gt;"","Bizzy/Hanne",""))</f>
        <v/>
      </c>
    </row>
    <row r="602" spans="1:46" ht="42.75" x14ac:dyDescent="0.45">
      <c r="A602">
        <v>55438832</v>
      </c>
      <c r="B602" t="s">
        <v>3739</v>
      </c>
      <c r="C602" t="s">
        <v>3740</v>
      </c>
      <c r="H602" s="4" t="s">
        <v>3741</v>
      </c>
      <c r="I602" t="s">
        <v>1362</v>
      </c>
      <c r="K602" t="s">
        <v>18</v>
      </c>
      <c r="M602" t="s">
        <v>1428</v>
      </c>
      <c r="N602" t="s">
        <v>19</v>
      </c>
      <c r="O602" t="s">
        <v>3742</v>
      </c>
      <c r="V602" t="s">
        <v>21</v>
      </c>
      <c r="Y602" t="s">
        <v>1362</v>
      </c>
      <c r="Z602" t="s">
        <v>577</v>
      </c>
      <c r="AA602" t="str">
        <f>SUBSTITUTE(SUBSTITUTE(SUBSTITUTE(SUBSTITUTE(SUBSTITUTE(SUBSTITUTE(SUBSTITUTE(SUBSTITUTE(SUBSTITUTE(SUBSTITUTE(SUBSTITUTE(SUBSTITUTE(SUBSTITUTE(LOWER(Table13[[#This Row],[Bedrijven]]),".",""),"-","")," bvba",""),"belgië",""),"belgium","")," nv","")," bv",""),"group",""),"groep","")," ", ""),"é","e"),"è","e"),"à","a")</f>
        <v>gezinszorgvillers</v>
      </c>
      <c r="AC602" t="s">
        <v>3743</v>
      </c>
      <c r="AE602" t="s">
        <v>1362</v>
      </c>
      <c r="AF602" s="3">
        <v>45021</v>
      </c>
      <c r="AH602" s="3">
        <v>44711</v>
      </c>
      <c r="AI602" s="3">
        <v>45021</v>
      </c>
      <c r="AJ602">
        <v>0</v>
      </c>
      <c r="AQ602" t="str">
        <f>_xlfn.XLOOKUP(Table13[[#This Row],[Voornaam]]&amp;Table13[[#This Row],[Achternaam]]&amp;Table13[[#This Row],[Basisnaam]],Table15[ContactenLookup],Table15[E-mail],"",0,1)</f>
        <v/>
      </c>
      <c r="AR602" t="str">
        <f>_xlfn.XLOOKUP(Table13[[#This Row],[E-mailadres]],Table15[E-mail],Table15[E-mail],"",0)</f>
        <v/>
      </c>
      <c r="AS602" t="str">
        <f>_xlfn.XLOOKUP(Table13[[#This Row],[Telefoon]],Table15[Telefoonnummer],Table15[Naam],"",0)</f>
        <v/>
      </c>
      <c r="AT602" t="str">
        <f>IF(Table13[[#This Row],[Match on name + company]]&lt;&gt;"","Bizzy/Hanne",IF(Table13[[#This Row],[match on Email]]&lt;&gt;"","Bizzy/Hanne",""))</f>
        <v/>
      </c>
    </row>
    <row r="603" spans="1:46" x14ac:dyDescent="0.45">
      <c r="A603">
        <v>55438887</v>
      </c>
      <c r="B603" t="s">
        <v>2183</v>
      </c>
      <c r="C603" t="s">
        <v>3744</v>
      </c>
      <c r="I603" t="s">
        <v>1362</v>
      </c>
      <c r="K603" t="s">
        <v>18</v>
      </c>
      <c r="N603" t="s">
        <v>19</v>
      </c>
      <c r="O603" t="s">
        <v>3745</v>
      </c>
      <c r="P603" t="s">
        <v>3363</v>
      </c>
      <c r="V603" t="s">
        <v>21</v>
      </c>
      <c r="Y603" t="s">
        <v>1362</v>
      </c>
      <c r="Z603" t="s">
        <v>613</v>
      </c>
      <c r="AA603" t="str">
        <f>SUBSTITUTE(SUBSTITUTE(SUBSTITUTE(SUBSTITUTE(SUBSTITUTE(SUBSTITUTE(SUBSTITUTE(SUBSTITUTE(SUBSTITUTE(SUBSTITUTE(SUBSTITUTE(SUBSTITUTE(SUBSTITUTE(LOWER(Table13[[#This Row],[Bedrijven]]),".",""),"-","")," bvba",""),"belgië",""),"belgium","")," nv","")," bv",""),"group",""),"groep","")," ", ""),"é","e"),"è","e"),"à","a")</f>
        <v>havenbedrijfantwerpen</v>
      </c>
      <c r="AC603" t="s">
        <v>3746</v>
      </c>
      <c r="AE603" t="s">
        <v>1362</v>
      </c>
      <c r="AF603" s="3">
        <v>44711</v>
      </c>
      <c r="AH603" s="3">
        <v>44711</v>
      </c>
      <c r="AI603" s="3">
        <v>44775</v>
      </c>
      <c r="AJ603">
        <v>0</v>
      </c>
      <c r="AQ603" t="str">
        <f>_xlfn.XLOOKUP(Table13[[#This Row],[Voornaam]]&amp;Table13[[#This Row],[Achternaam]]&amp;Table13[[#This Row],[Basisnaam]],Table15[ContactenLookup],Table15[E-mail],"",0,1)</f>
        <v/>
      </c>
      <c r="AR603" t="str">
        <f>_xlfn.XLOOKUP(Table13[[#This Row],[E-mailadres]],Table15[E-mail],Table15[E-mail],"",0)</f>
        <v/>
      </c>
      <c r="AS603" t="str">
        <f>_xlfn.XLOOKUP(Table13[[#This Row],[Telefoon]],Table15[Telefoonnummer],Table15[Naam],"",0)</f>
        <v/>
      </c>
      <c r="AT603" t="str">
        <f>IF(Table13[[#This Row],[Match on name + company]]&lt;&gt;"","Bizzy/Hanne",IF(Table13[[#This Row],[match on Email]]&lt;&gt;"","Bizzy/Hanne",""))</f>
        <v/>
      </c>
    </row>
    <row r="604" spans="1:46" ht="42.75" x14ac:dyDescent="0.45">
      <c r="A604">
        <v>70247927</v>
      </c>
      <c r="B604" t="s">
        <v>1460</v>
      </c>
      <c r="C604" t="s">
        <v>3747</v>
      </c>
      <c r="H604" s="4" t="s">
        <v>1427</v>
      </c>
      <c r="I604" t="s">
        <v>1362</v>
      </c>
      <c r="K604" t="s">
        <v>18</v>
      </c>
      <c r="M604" t="s">
        <v>1463</v>
      </c>
      <c r="N604" t="s">
        <v>19</v>
      </c>
      <c r="O604" t="s">
        <v>3748</v>
      </c>
      <c r="P604" t="s">
        <v>3749</v>
      </c>
      <c r="Q604" t="s">
        <v>3750</v>
      </c>
      <c r="V604" t="s">
        <v>21</v>
      </c>
      <c r="X604" t="s">
        <v>1431</v>
      </c>
      <c r="Y604" t="s">
        <v>1362</v>
      </c>
      <c r="Z604" t="s">
        <v>1105</v>
      </c>
      <c r="AA604" t="str">
        <f>SUBSTITUTE(SUBSTITUTE(SUBSTITUTE(SUBSTITUTE(SUBSTITUTE(SUBSTITUTE(SUBSTITUTE(SUBSTITUTE(SUBSTITUTE(SUBSTITUTE(SUBSTITUTE(SUBSTITUTE(SUBSTITUTE(LOWER(Table13[[#This Row],[Bedrijven]]),".",""),"-","")," bvba",""),"belgië",""),"belgium","")," nv","")," bv",""),"group",""),"groep","")," ", ""),"é","e"),"è","e"),"à","a")</f>
        <v>sdworx</v>
      </c>
      <c r="AB604" t="s">
        <v>1390</v>
      </c>
      <c r="AC604" t="s">
        <v>3751</v>
      </c>
      <c r="AE604" t="s">
        <v>1362</v>
      </c>
      <c r="AF604" s="3">
        <v>45510</v>
      </c>
      <c r="AH604" s="3">
        <v>45510</v>
      </c>
      <c r="AI604" s="3">
        <v>45510</v>
      </c>
      <c r="AJ604">
        <v>0</v>
      </c>
      <c r="AQ604" t="str">
        <f>_xlfn.XLOOKUP(Table13[[#This Row],[Voornaam]]&amp;Table13[[#This Row],[Achternaam]]&amp;Table13[[#This Row],[Basisnaam]],Table15[ContactenLookup],Table15[E-mail],"",0,1)</f>
        <v/>
      </c>
      <c r="AR604" t="str">
        <f>_xlfn.XLOOKUP(Table13[[#This Row],[E-mailadres]],Table15[E-mail],Table15[E-mail],"",0)</f>
        <v/>
      </c>
      <c r="AS604" t="str">
        <f>_xlfn.XLOOKUP(Table13[[#This Row],[Telefoon]],Table15[Telefoonnummer],Table15[Naam],"",0)</f>
        <v/>
      </c>
      <c r="AT604" t="str">
        <f>IF(Table13[[#This Row],[Match on name + company]]&lt;&gt;"","Bizzy/Hanne",IF(Table13[[#This Row],[match on Email]]&lt;&gt;"","Bizzy/Hanne",""))</f>
        <v/>
      </c>
    </row>
    <row r="605" spans="1:46" ht="42.75" x14ac:dyDescent="0.45">
      <c r="A605">
        <v>63820352</v>
      </c>
      <c r="B605" t="s">
        <v>3034</v>
      </c>
      <c r="C605" t="s">
        <v>3752</v>
      </c>
      <c r="H605" s="4" t="s">
        <v>2571</v>
      </c>
      <c r="I605" t="s">
        <v>1362</v>
      </c>
      <c r="K605" t="s">
        <v>18</v>
      </c>
      <c r="N605" t="s">
        <v>19</v>
      </c>
      <c r="O605" t="s">
        <v>3753</v>
      </c>
      <c r="P605" t="s">
        <v>3754</v>
      </c>
      <c r="V605" t="s">
        <v>21</v>
      </c>
      <c r="Y605" t="s">
        <v>1362</v>
      </c>
      <c r="Z605" t="s">
        <v>636</v>
      </c>
      <c r="AA605" t="str">
        <f>SUBSTITUTE(SUBSTITUTE(SUBSTITUTE(SUBSTITUTE(SUBSTITUTE(SUBSTITUTE(SUBSTITUTE(SUBSTITUTE(SUBSTITUTE(SUBSTITUTE(SUBSTITUTE(SUBSTITUTE(SUBSTITUTE(LOWER(Table13[[#This Row],[Bedrijven]]),".",""),"-","")," bvba",""),"belgië",""),"belgium","")," nv","")," bv",""),"group",""),"groep","")," ", ""),"é","e"),"è","e"),"à","a")</f>
        <v>nmbs</v>
      </c>
      <c r="AB605" t="s">
        <v>1390</v>
      </c>
      <c r="AC605" t="s">
        <v>3755</v>
      </c>
      <c r="AE605" t="s">
        <v>1362</v>
      </c>
      <c r="AF605" s="3">
        <v>45141</v>
      </c>
      <c r="AH605" s="3">
        <v>45141</v>
      </c>
      <c r="AI605" s="3">
        <v>45141</v>
      </c>
      <c r="AJ605">
        <v>0</v>
      </c>
      <c r="AQ605" t="str">
        <f>_xlfn.XLOOKUP(Table13[[#This Row],[Voornaam]]&amp;Table13[[#This Row],[Achternaam]]&amp;Table13[[#This Row],[Basisnaam]],Table15[ContactenLookup],Table15[E-mail],"",0,1)</f>
        <v/>
      </c>
      <c r="AR605" t="str">
        <f>_xlfn.XLOOKUP(Table13[[#This Row],[E-mailadres]],Table15[E-mail],Table15[E-mail],"",0)</f>
        <v/>
      </c>
      <c r="AS605" t="str">
        <f>_xlfn.XLOOKUP(Table13[[#This Row],[Telefoon]],Table15[Telefoonnummer],Table15[Naam],"",0)</f>
        <v/>
      </c>
      <c r="AT605" t="str">
        <f>IF(Table13[[#This Row],[Match on name + company]]&lt;&gt;"","Bizzy/Hanne",IF(Table13[[#This Row],[match on Email]]&lt;&gt;"","Bizzy/Hanne",""))</f>
        <v/>
      </c>
    </row>
    <row r="606" spans="1:46" ht="42.75" x14ac:dyDescent="0.45">
      <c r="A606">
        <v>66844631</v>
      </c>
      <c r="B606" t="s">
        <v>3756</v>
      </c>
      <c r="C606" t="s">
        <v>3757</v>
      </c>
      <c r="H606" s="4" t="s">
        <v>3758</v>
      </c>
      <c r="I606" t="s">
        <v>1362</v>
      </c>
      <c r="K606" t="s">
        <v>18</v>
      </c>
      <c r="M606" t="s">
        <v>1428</v>
      </c>
      <c r="N606" t="s">
        <v>19</v>
      </c>
      <c r="O606" t="s">
        <v>3759</v>
      </c>
      <c r="Q606" t="s">
        <v>3760</v>
      </c>
      <c r="V606" t="s">
        <v>21</v>
      </c>
      <c r="W606" t="s">
        <v>38</v>
      </c>
      <c r="X606" t="s">
        <v>1431</v>
      </c>
      <c r="Y606" t="s">
        <v>1362</v>
      </c>
      <c r="Z606" t="s">
        <v>408</v>
      </c>
      <c r="AA606" t="str">
        <f>SUBSTITUTE(SUBSTITUTE(SUBSTITUTE(SUBSTITUTE(SUBSTITUTE(SUBSTITUTE(SUBSTITUTE(SUBSTITUTE(SUBSTITUTE(SUBSTITUTE(SUBSTITUTE(SUBSTITUTE(SUBSTITUTE(LOWER(Table13[[#This Row],[Bedrijven]]),".",""),"-","")," bvba",""),"belgië",""),"belgium","")," nv","")," bv",""),"group",""),"groep","")," ", ""),"é","e"),"è","e"),"à","a")</f>
        <v>desingel</v>
      </c>
      <c r="AC606" t="s">
        <v>2244</v>
      </c>
      <c r="AE606" t="s">
        <v>21</v>
      </c>
      <c r="AF606" s="3">
        <v>45303</v>
      </c>
      <c r="AH606" s="3">
        <v>45303</v>
      </c>
      <c r="AI606" s="3">
        <v>45303</v>
      </c>
      <c r="AJ606">
        <v>0</v>
      </c>
      <c r="AQ606" t="str">
        <f>_xlfn.XLOOKUP(Table13[[#This Row],[Voornaam]]&amp;Table13[[#This Row],[Achternaam]]&amp;Table13[[#This Row],[Basisnaam]],Table15[ContactenLookup],Table15[E-mail],"",0,1)</f>
        <v/>
      </c>
      <c r="AR606" t="str">
        <f>_xlfn.XLOOKUP(Table13[[#This Row],[E-mailadres]],Table15[E-mail],Table15[E-mail],"",0)</f>
        <v/>
      </c>
      <c r="AS606" t="str">
        <f>_xlfn.XLOOKUP(Table13[[#This Row],[Telefoon]],Table15[Telefoonnummer],Table15[Naam],"",0)</f>
        <v/>
      </c>
      <c r="AT606" t="str">
        <f>IF(Table13[[#This Row],[Match on name + company]]&lt;&gt;"","Bizzy/Hanne",IF(Table13[[#This Row],[match on Email]]&lt;&gt;"","Bizzy/Hanne",""))</f>
        <v/>
      </c>
    </row>
    <row r="607" spans="1:46" ht="42.75" x14ac:dyDescent="0.45">
      <c r="A607">
        <v>65724627</v>
      </c>
      <c r="B607" t="s">
        <v>1448</v>
      </c>
      <c r="C607" t="s">
        <v>3761</v>
      </c>
      <c r="H607" s="4" t="s">
        <v>1735</v>
      </c>
      <c r="I607" t="s">
        <v>1362</v>
      </c>
      <c r="K607" t="s">
        <v>18</v>
      </c>
      <c r="N607" t="s">
        <v>19</v>
      </c>
      <c r="O607" t="s">
        <v>3762</v>
      </c>
      <c r="V607" t="s">
        <v>21</v>
      </c>
      <c r="Y607" t="s">
        <v>1362</v>
      </c>
      <c r="Z607" t="s">
        <v>811</v>
      </c>
      <c r="AA607" t="str">
        <f>SUBSTITUTE(SUBSTITUTE(SUBSTITUTE(SUBSTITUTE(SUBSTITUTE(SUBSTITUTE(SUBSTITUTE(SUBSTITUTE(SUBSTITUTE(SUBSTITUTE(SUBSTITUTE(SUBSTITUTE(SUBSTITUTE(LOWER(Table13[[#This Row],[Bedrijven]]),".",""),"-","")," bvba",""),"belgië",""),"belgium","")," nv","")," bv",""),"group",""),"groep","")," ", ""),"é","e"),"è","e"),"à","a")</f>
        <v>nvclaesretail(crg)</v>
      </c>
      <c r="AC607" t="s">
        <v>2426</v>
      </c>
      <c r="AE607" t="s">
        <v>1362</v>
      </c>
      <c r="AF607" s="3">
        <v>45230</v>
      </c>
      <c r="AH607" s="3">
        <v>45230</v>
      </c>
      <c r="AI607" s="3">
        <v>45230</v>
      </c>
      <c r="AJ607">
        <v>0</v>
      </c>
      <c r="AQ607" t="str">
        <f>_xlfn.XLOOKUP(Table13[[#This Row],[Voornaam]]&amp;Table13[[#This Row],[Achternaam]]&amp;Table13[[#This Row],[Basisnaam]],Table15[ContactenLookup],Table15[E-mail],"",0,1)</f>
        <v/>
      </c>
      <c r="AR607" t="str">
        <f>_xlfn.XLOOKUP(Table13[[#This Row],[E-mailadres]],Table15[E-mail],Table15[E-mail],"",0)</f>
        <v/>
      </c>
      <c r="AS607" t="str">
        <f>_xlfn.XLOOKUP(Table13[[#This Row],[Telefoon]],Table15[Telefoonnummer],Table15[Naam],"",0)</f>
        <v/>
      </c>
      <c r="AT607" t="str">
        <f>IF(Table13[[#This Row],[Match on name + company]]&lt;&gt;"","Bizzy/Hanne",IF(Table13[[#This Row],[match on Email]]&lt;&gt;"","Bizzy/Hanne",""))</f>
        <v/>
      </c>
    </row>
    <row r="608" spans="1:46" x14ac:dyDescent="0.45">
      <c r="A608">
        <v>55438636</v>
      </c>
      <c r="B608" t="s">
        <v>3763</v>
      </c>
      <c r="C608" t="s">
        <v>3764</v>
      </c>
      <c r="I608" t="s">
        <v>1362</v>
      </c>
      <c r="K608" t="s">
        <v>18</v>
      </c>
      <c r="N608" t="s">
        <v>19</v>
      </c>
      <c r="O608" t="s">
        <v>3765</v>
      </c>
      <c r="V608" t="s">
        <v>21</v>
      </c>
      <c r="Y608" t="s">
        <v>1362</v>
      </c>
      <c r="Z608" t="s">
        <v>77</v>
      </c>
      <c r="AA608" t="str">
        <f>SUBSTITUTE(SUBSTITUTE(SUBSTITUTE(SUBSTITUTE(SUBSTITUTE(SUBSTITUTE(SUBSTITUTE(SUBSTITUTE(SUBSTITUTE(SUBSTITUTE(SUBSTITUTE(SUBSTITUTE(SUBSTITUTE(LOWER(Table13[[#This Row],[Bedrijven]]),".",""),"-","")," bvba",""),"belgië",""),"belgium","")," nv","")," bv",""),"group",""),"groep","")," ", ""),"é","e"),"è","e"),"à","a")</f>
        <v>agstedelijkonderwijsantwerpen</v>
      </c>
      <c r="AC608" t="s">
        <v>3766</v>
      </c>
      <c r="AE608" t="s">
        <v>1362</v>
      </c>
      <c r="AF608" s="3">
        <v>44711</v>
      </c>
      <c r="AH608" s="3">
        <v>44711</v>
      </c>
      <c r="AI608" s="3">
        <v>44711</v>
      </c>
      <c r="AJ608">
        <v>0</v>
      </c>
      <c r="AQ608" t="str">
        <f>_xlfn.XLOOKUP(Table13[[#This Row],[Voornaam]]&amp;Table13[[#This Row],[Achternaam]]&amp;Table13[[#This Row],[Basisnaam]],Table15[ContactenLookup],Table15[E-mail],"",0,1)</f>
        <v/>
      </c>
      <c r="AR608" t="str">
        <f>_xlfn.XLOOKUP(Table13[[#This Row],[E-mailadres]],Table15[E-mail],Table15[E-mail],"",0)</f>
        <v/>
      </c>
      <c r="AS608" t="str">
        <f>_xlfn.XLOOKUP(Table13[[#This Row],[Telefoon]],Table15[Telefoonnummer],Table15[Naam],"",0)</f>
        <v/>
      </c>
      <c r="AT608" t="str">
        <f>IF(Table13[[#This Row],[Match on name + company]]&lt;&gt;"","Bizzy/Hanne",IF(Table13[[#This Row],[match on Email]]&lt;&gt;"","Bizzy/Hanne",""))</f>
        <v/>
      </c>
    </row>
    <row r="609" spans="1:46" ht="42.75" x14ac:dyDescent="0.45">
      <c r="A609">
        <v>68579893</v>
      </c>
      <c r="B609" t="s">
        <v>3576</v>
      </c>
      <c r="C609" t="s">
        <v>3767</v>
      </c>
      <c r="H609" s="4" t="s">
        <v>3768</v>
      </c>
      <c r="I609" t="s">
        <v>1362</v>
      </c>
      <c r="K609" t="s">
        <v>18</v>
      </c>
      <c r="N609" t="s">
        <v>19</v>
      </c>
      <c r="O609" t="s">
        <v>920</v>
      </c>
      <c r="P609" t="s">
        <v>3769</v>
      </c>
      <c r="V609" t="s">
        <v>21</v>
      </c>
      <c r="Y609" t="s">
        <v>1362</v>
      </c>
      <c r="Z609" t="s">
        <v>916</v>
      </c>
      <c r="AA609" t="str">
        <f>SUBSTITUTE(SUBSTITUTE(SUBSTITUTE(SUBSTITUTE(SUBSTITUTE(SUBSTITUTE(SUBSTITUTE(SUBSTITUTE(SUBSTITUTE(SUBSTITUTE(SUBSTITUTE(SUBSTITUTE(SUBSTITUTE(LOWER(Table13[[#This Row],[Bedrijven]]),".",""),"-","")," bvba",""),"belgië",""),"belgium","")," nv","")," bv",""),"group",""),"groep","")," ", ""),"é","e"),"è","e"),"à","a")</f>
        <v>nvpattyn</v>
      </c>
      <c r="AC609" t="s">
        <v>1380</v>
      </c>
      <c r="AE609" t="s">
        <v>1362</v>
      </c>
      <c r="AF609" s="3">
        <v>45400</v>
      </c>
      <c r="AH609" s="3">
        <v>45400</v>
      </c>
      <c r="AI609" s="3">
        <v>45400</v>
      </c>
      <c r="AJ609">
        <v>0</v>
      </c>
      <c r="AQ609" t="str">
        <f>_xlfn.XLOOKUP(Table13[[#This Row],[Voornaam]]&amp;Table13[[#This Row],[Achternaam]]&amp;Table13[[#This Row],[Basisnaam]],Table15[ContactenLookup],Table15[E-mail],"",0,1)</f>
        <v/>
      </c>
      <c r="AR609" t="str">
        <f>_xlfn.XLOOKUP(Table13[[#This Row],[E-mailadres]],Table15[E-mail],Table15[E-mail],"",0)</f>
        <v/>
      </c>
      <c r="AS609" t="str">
        <f>_xlfn.XLOOKUP(Table13[[#This Row],[Telefoon]],Table15[Telefoonnummer],Table15[Naam],"",0)</f>
        <v/>
      </c>
      <c r="AT609" t="str">
        <f>IF(Table13[[#This Row],[Match on name + company]]&lt;&gt;"","Bizzy/Hanne",IF(Table13[[#This Row],[match on Email]]&lt;&gt;"","Bizzy/Hanne",""))</f>
        <v/>
      </c>
    </row>
    <row r="610" spans="1:46" ht="42.75" x14ac:dyDescent="0.45">
      <c r="A610">
        <v>55438856</v>
      </c>
      <c r="B610" t="s">
        <v>3770</v>
      </c>
      <c r="C610" t="s">
        <v>3771</v>
      </c>
      <c r="H610" s="4" t="s">
        <v>1548</v>
      </c>
      <c r="I610" t="s">
        <v>1362</v>
      </c>
      <c r="K610" t="s">
        <v>18</v>
      </c>
      <c r="N610" t="s">
        <v>19</v>
      </c>
      <c r="O610" t="s">
        <v>3772</v>
      </c>
      <c r="P610" t="s">
        <v>3773</v>
      </c>
      <c r="V610" t="s">
        <v>21</v>
      </c>
      <c r="Y610" t="s">
        <v>1362</v>
      </c>
      <c r="Z610" t="s">
        <v>591</v>
      </c>
      <c r="AA610" t="str">
        <f>SUBSTITUTE(SUBSTITUTE(SUBSTITUTE(SUBSTITUTE(SUBSTITUTE(SUBSTITUTE(SUBSTITUTE(SUBSTITUTE(SUBSTITUTE(SUBSTITUTE(SUBSTITUTE(SUBSTITUTE(SUBSTITUTE(LOWER(Table13[[#This Row],[Bedrijven]]),".",""),"-","")," bvba",""),"belgië",""),"belgium","")," nv","")," bv",""),"group",""),"groep","")," ", ""),"é","e"),"è","e"),"à","a")</f>
        <v>graphicpackaging</v>
      </c>
      <c r="AC610" t="s">
        <v>3774</v>
      </c>
      <c r="AE610" t="s">
        <v>1362</v>
      </c>
      <c r="AF610" s="3">
        <v>44711</v>
      </c>
      <c r="AH610" s="3">
        <v>44711</v>
      </c>
      <c r="AI610" s="3">
        <v>44775</v>
      </c>
      <c r="AJ610">
        <v>0</v>
      </c>
      <c r="AQ610" t="str">
        <f>_xlfn.XLOOKUP(Table13[[#This Row],[Voornaam]]&amp;Table13[[#This Row],[Achternaam]]&amp;Table13[[#This Row],[Basisnaam]],Table15[ContactenLookup],Table15[E-mail],"",0,1)</f>
        <v/>
      </c>
      <c r="AR610" t="str">
        <f>_xlfn.XLOOKUP(Table13[[#This Row],[E-mailadres]],Table15[E-mail],Table15[E-mail],"",0)</f>
        <v/>
      </c>
      <c r="AS610" t="str">
        <f>_xlfn.XLOOKUP(Table13[[#This Row],[Telefoon]],Table15[Telefoonnummer],Table15[Naam],"",0)</f>
        <v/>
      </c>
      <c r="AT610" t="str">
        <f>IF(Table13[[#This Row],[Match on name + company]]&lt;&gt;"","Bizzy/Hanne",IF(Table13[[#This Row],[match on Email]]&lt;&gt;"","Bizzy/Hanne",""))</f>
        <v/>
      </c>
    </row>
    <row r="611" spans="1:46" x14ac:dyDescent="0.45">
      <c r="A611">
        <v>56501620</v>
      </c>
      <c r="B611" t="s">
        <v>2390</v>
      </c>
      <c r="C611" t="s">
        <v>3775</v>
      </c>
      <c r="I611" t="s">
        <v>1362</v>
      </c>
      <c r="K611" t="s">
        <v>18</v>
      </c>
      <c r="N611" t="s">
        <v>19</v>
      </c>
      <c r="P611" t="s">
        <v>3776</v>
      </c>
      <c r="V611" t="s">
        <v>21</v>
      </c>
      <c r="Y611" t="s">
        <v>1362</v>
      </c>
      <c r="Z611" t="s">
        <v>1240</v>
      </c>
      <c r="AA611" t="str">
        <f>SUBSTITUTE(SUBSTITUTE(SUBSTITUTE(SUBSTITUTE(SUBSTITUTE(SUBSTITUTE(SUBSTITUTE(SUBSTITUTE(SUBSTITUTE(SUBSTITUTE(SUBSTITUTE(SUBSTITUTE(SUBSTITUTE(LOWER(Table13[[#This Row],[Bedrijven]]),".",""),"-","")," bvba",""),"belgië",""),"belgium","")," nv","")," bv",""),"group",""),"groep","")," ", ""),"é","e"),"è","e"),"à","a")</f>
        <v>vanhavermaetconsultants</v>
      </c>
      <c r="AC611" t="s">
        <v>1421</v>
      </c>
      <c r="AE611" t="s">
        <v>1362</v>
      </c>
      <c r="AF611" s="3">
        <v>44775</v>
      </c>
      <c r="AH611" s="3">
        <v>44775</v>
      </c>
      <c r="AI611" s="3">
        <v>44775</v>
      </c>
      <c r="AJ611">
        <v>0</v>
      </c>
      <c r="AQ611" t="str">
        <f>_xlfn.XLOOKUP(Table13[[#This Row],[Voornaam]]&amp;Table13[[#This Row],[Achternaam]]&amp;Table13[[#This Row],[Basisnaam]],Table15[ContactenLookup],Table15[E-mail],"",0,1)</f>
        <v/>
      </c>
      <c r="AR611" t="str">
        <f>_xlfn.XLOOKUP(Table13[[#This Row],[E-mailadres]],Table15[E-mail],Table15[E-mail],"",0)</f>
        <v/>
      </c>
      <c r="AS611" t="str">
        <f>_xlfn.XLOOKUP(Table13[[#This Row],[Telefoon]],Table15[Telefoonnummer],Table15[Naam],"",0)</f>
        <v/>
      </c>
      <c r="AT611" t="str">
        <f>IF(Table13[[#This Row],[Match on name + company]]&lt;&gt;"","Bizzy/Hanne",IF(Table13[[#This Row],[match on Email]]&lt;&gt;"","Bizzy/Hanne",""))</f>
        <v/>
      </c>
    </row>
    <row r="612" spans="1:46" ht="42.75" x14ac:dyDescent="0.45">
      <c r="A612">
        <v>55438766</v>
      </c>
      <c r="B612" t="s">
        <v>2847</v>
      </c>
      <c r="C612" t="s">
        <v>3777</v>
      </c>
      <c r="H612" s="4" t="s">
        <v>1387</v>
      </c>
      <c r="I612" t="s">
        <v>1362</v>
      </c>
      <c r="K612" t="s">
        <v>18</v>
      </c>
      <c r="N612" t="s">
        <v>19</v>
      </c>
      <c r="O612" t="s">
        <v>3778</v>
      </c>
      <c r="P612" t="s">
        <v>3779</v>
      </c>
      <c r="V612" t="s">
        <v>21</v>
      </c>
      <c r="Y612" t="s">
        <v>1362</v>
      </c>
      <c r="Z612" t="s">
        <v>483</v>
      </c>
      <c r="AA612" t="str">
        <f>SUBSTITUTE(SUBSTITUTE(SUBSTITUTE(SUBSTITUTE(SUBSTITUTE(SUBSTITUTE(SUBSTITUTE(SUBSTITUTE(SUBSTITUTE(SUBSTITUTE(SUBSTITUTE(SUBSTITUTE(SUBSTITUTE(LOWER(Table13[[#This Row],[Bedrijven]]),".",""),"-","")," bvba",""),"belgië",""),"belgium","")," nv","")," bv",""),"group",""),"groep","")," ", ""),"é","e"),"è","e"),"à","a")</f>
        <v>facq</v>
      </c>
      <c r="AC612" t="s">
        <v>1380</v>
      </c>
      <c r="AE612" t="s">
        <v>1362</v>
      </c>
      <c r="AF612" s="3">
        <v>44711</v>
      </c>
      <c r="AH612" s="3">
        <v>44711</v>
      </c>
      <c r="AI612" s="3">
        <v>44775</v>
      </c>
      <c r="AJ612">
        <v>0</v>
      </c>
      <c r="AQ612" t="str">
        <f>_xlfn.XLOOKUP(Table13[[#This Row],[Voornaam]]&amp;Table13[[#This Row],[Achternaam]]&amp;Table13[[#This Row],[Basisnaam]],Table15[ContactenLookup],Table15[E-mail],"",0,1)</f>
        <v/>
      </c>
      <c r="AR612" t="str">
        <f>_xlfn.XLOOKUP(Table13[[#This Row],[E-mailadres]],Table15[E-mail],Table15[E-mail],"",0)</f>
        <v/>
      </c>
      <c r="AS612" t="str">
        <f>_xlfn.XLOOKUP(Table13[[#This Row],[Telefoon]],Table15[Telefoonnummer],Table15[Naam],"",0)</f>
        <v/>
      </c>
      <c r="AT612" t="str">
        <f>IF(Table13[[#This Row],[Match on name + company]]&lt;&gt;"","Bizzy/Hanne",IF(Table13[[#This Row],[match on Email]]&lt;&gt;"","Bizzy/Hanne",""))</f>
        <v/>
      </c>
    </row>
    <row r="613" spans="1:46" x14ac:dyDescent="0.45">
      <c r="A613">
        <v>55438642</v>
      </c>
      <c r="B613" t="s">
        <v>2118</v>
      </c>
      <c r="C613" t="s">
        <v>3780</v>
      </c>
      <c r="I613" t="s">
        <v>1362</v>
      </c>
      <c r="K613" t="s">
        <v>18</v>
      </c>
      <c r="N613" t="s">
        <v>19</v>
      </c>
      <c r="P613" t="s">
        <v>3781</v>
      </c>
      <c r="V613" t="s">
        <v>21</v>
      </c>
      <c r="Y613" t="s">
        <v>1362</v>
      </c>
      <c r="Z613" t="s">
        <v>83</v>
      </c>
      <c r="AA613" t="str">
        <f>SUBSTITUTE(SUBSTITUTE(SUBSTITUTE(SUBSTITUTE(SUBSTITUTE(SUBSTITUTE(SUBSTITUTE(SUBSTITUTE(SUBSTITUTE(SUBSTITUTE(SUBSTITUTE(SUBSTITUTE(SUBSTITUTE(LOWER(Table13[[#This Row],[Bedrijven]]),".",""),"-","")," bvba",""),"belgië",""),"belgium","")," nv","")," bv",""),"group",""),"groep","")," ", ""),"é","e"),"è","e"),"à","a")</f>
        <v>agrifirm(nuscience)</v>
      </c>
      <c r="AC613" t="s">
        <v>1391</v>
      </c>
      <c r="AE613" t="s">
        <v>1362</v>
      </c>
      <c r="AF613" s="3">
        <v>44711</v>
      </c>
      <c r="AH613" s="3">
        <v>44711</v>
      </c>
      <c r="AI613" s="3">
        <v>44711</v>
      </c>
      <c r="AJ613">
        <v>0</v>
      </c>
      <c r="AQ613" t="str">
        <f>_xlfn.XLOOKUP(Table13[[#This Row],[Voornaam]]&amp;Table13[[#This Row],[Achternaam]]&amp;Table13[[#This Row],[Basisnaam]],Table15[ContactenLookup],Table15[E-mail],"",0,1)</f>
        <v/>
      </c>
      <c r="AR613" t="str">
        <f>_xlfn.XLOOKUP(Table13[[#This Row],[E-mailadres]],Table15[E-mail],Table15[E-mail],"",0)</f>
        <v/>
      </c>
      <c r="AS613" t="str">
        <f>_xlfn.XLOOKUP(Table13[[#This Row],[Telefoon]],Table15[Telefoonnummer],Table15[Naam],"",0)</f>
        <v/>
      </c>
      <c r="AT613" t="str">
        <f>IF(Table13[[#This Row],[Match on name + company]]&lt;&gt;"","Bizzy/Hanne",IF(Table13[[#This Row],[match on Email]]&lt;&gt;"","Bizzy/Hanne",""))</f>
        <v/>
      </c>
    </row>
    <row r="614" spans="1:46" ht="42.75" x14ac:dyDescent="0.45">
      <c r="A614">
        <v>66965102</v>
      </c>
      <c r="B614" t="s">
        <v>3782</v>
      </c>
      <c r="C614" t="s">
        <v>3780</v>
      </c>
      <c r="H614" s="4" t="s">
        <v>3783</v>
      </c>
      <c r="I614" t="s">
        <v>1362</v>
      </c>
      <c r="K614" t="s">
        <v>18</v>
      </c>
      <c r="N614" t="s">
        <v>19</v>
      </c>
      <c r="O614" t="s">
        <v>3784</v>
      </c>
      <c r="V614" t="s">
        <v>21</v>
      </c>
      <c r="Y614" t="s">
        <v>1362</v>
      </c>
      <c r="Z614" t="s">
        <v>960</v>
      </c>
      <c r="AA614" t="str">
        <f>SUBSTITUTE(SUBSTITUTE(SUBSTITUTE(SUBSTITUTE(SUBSTITUTE(SUBSTITUTE(SUBSTITUTE(SUBSTITUTE(SUBSTITUTE(SUBSTITUTE(SUBSTITUTE(SUBSTITUTE(SUBSTITUTE(LOWER(Table13[[#This Row],[Bedrijven]]),".",""),"-","")," bvba",""),"belgië",""),"belgium","")," nv","")," bv",""),"group",""),"groep","")," ", ""),"é","e"),"è","e"),"à","a")</f>
        <v>nvstengineeringidirect(europe)cy</v>
      </c>
      <c r="AC614" t="s">
        <v>1494</v>
      </c>
      <c r="AE614" t="s">
        <v>21</v>
      </c>
      <c r="AF614" s="3">
        <v>45308</v>
      </c>
      <c r="AH614" s="3">
        <v>45308</v>
      </c>
      <c r="AI614" s="3">
        <v>45308</v>
      </c>
      <c r="AJ614">
        <v>0</v>
      </c>
      <c r="AQ614" t="str">
        <f>_xlfn.XLOOKUP(Table13[[#This Row],[Voornaam]]&amp;Table13[[#This Row],[Achternaam]]&amp;Table13[[#This Row],[Basisnaam]],Table15[ContactenLookup],Table15[E-mail],"",0,1)</f>
        <v/>
      </c>
      <c r="AR614" t="str">
        <f>_xlfn.XLOOKUP(Table13[[#This Row],[E-mailadres]],Table15[E-mail],Table15[E-mail],"",0)</f>
        <v/>
      </c>
      <c r="AS614" t="str">
        <f>_xlfn.XLOOKUP(Table13[[#This Row],[Telefoon]],Table15[Telefoonnummer],Table15[Naam],"",0)</f>
        <v/>
      </c>
      <c r="AT614" t="str">
        <f>IF(Table13[[#This Row],[Match on name + company]]&lt;&gt;"","Bizzy/Hanne",IF(Table13[[#This Row],[match on Email]]&lt;&gt;"","Bizzy/Hanne",""))</f>
        <v/>
      </c>
    </row>
    <row r="615" spans="1:46" x14ac:dyDescent="0.45">
      <c r="A615">
        <v>58097567</v>
      </c>
      <c r="B615" t="s">
        <v>3785</v>
      </c>
      <c r="C615" t="s">
        <v>3786</v>
      </c>
      <c r="I615" t="s">
        <v>1362</v>
      </c>
      <c r="K615" t="s">
        <v>18</v>
      </c>
      <c r="N615" t="s">
        <v>19</v>
      </c>
      <c r="O615" t="s">
        <v>3787</v>
      </c>
      <c r="Q615" t="s">
        <v>3788</v>
      </c>
      <c r="V615" t="s">
        <v>21</v>
      </c>
      <c r="Y615" t="s">
        <v>1362</v>
      </c>
      <c r="Z615" t="s">
        <v>3789</v>
      </c>
      <c r="AA615" t="str">
        <f>SUBSTITUTE(SUBSTITUTE(SUBSTITUTE(SUBSTITUTE(SUBSTITUTE(SUBSTITUTE(SUBSTITUTE(SUBSTITUTE(SUBSTITUTE(SUBSTITUTE(SUBSTITUTE(SUBSTITUTE(SUBSTITUTE(LOWER(Table13[[#This Row],[Bedrijven]]),".",""),"-","")," bvba",""),"belgië",""),"belgium","")," nv","")," bv",""),"group",""),"groep","")," ", ""),"é","e"),"è","e"),"à","a")</f>
        <v>wearejane</v>
      </c>
      <c r="AC615" t="s">
        <v>1529</v>
      </c>
      <c r="AE615" t="s">
        <v>21</v>
      </c>
      <c r="AF615" s="3">
        <v>44867</v>
      </c>
      <c r="AH615" s="3">
        <v>44867</v>
      </c>
      <c r="AI615" s="3">
        <v>44867</v>
      </c>
      <c r="AJ615">
        <v>0</v>
      </c>
      <c r="AQ615" t="str">
        <f>_xlfn.XLOOKUP(Table13[[#This Row],[Voornaam]]&amp;Table13[[#This Row],[Achternaam]]&amp;Table13[[#This Row],[Basisnaam]],Table15[ContactenLookup],Table15[E-mail],"",0,1)</f>
        <v/>
      </c>
      <c r="AR615" t="str">
        <f>_xlfn.XLOOKUP(Table13[[#This Row],[E-mailadres]],Table15[E-mail],Table15[E-mail],"",0)</f>
        <v/>
      </c>
      <c r="AS615" t="str">
        <f>_xlfn.XLOOKUP(Table13[[#This Row],[Telefoon]],Table15[Telefoonnummer],Table15[Naam],"",0)</f>
        <v/>
      </c>
      <c r="AT615" t="str">
        <f>IF(Table13[[#This Row],[Match on name + company]]&lt;&gt;"","Bizzy/Hanne",IF(Table13[[#This Row],[match on Email]]&lt;&gt;"","Bizzy/Hanne",""))</f>
        <v/>
      </c>
    </row>
    <row r="616" spans="1:46" ht="42.75" x14ac:dyDescent="0.45">
      <c r="A616">
        <v>64663537</v>
      </c>
      <c r="B616" t="s">
        <v>3790</v>
      </c>
      <c r="C616" t="s">
        <v>3791</v>
      </c>
      <c r="H616" s="4" t="s">
        <v>3557</v>
      </c>
      <c r="I616" t="s">
        <v>1362</v>
      </c>
      <c r="K616" t="s">
        <v>18</v>
      </c>
      <c r="N616" t="s">
        <v>19</v>
      </c>
      <c r="O616" t="s">
        <v>3792</v>
      </c>
      <c r="P616" t="s">
        <v>3793</v>
      </c>
      <c r="V616" t="s">
        <v>21</v>
      </c>
      <c r="Y616" t="s">
        <v>1362</v>
      </c>
      <c r="Z616" t="s">
        <v>337</v>
      </c>
      <c r="AA616" t="str">
        <f>SUBSTITUTE(SUBSTITUTE(SUBSTITUTE(SUBSTITUTE(SUBSTITUTE(SUBSTITUTE(SUBSTITUTE(SUBSTITUTE(SUBSTITUTE(SUBSTITUTE(SUBSTITUTE(SUBSTITUTE(SUBSTITUTE(LOWER(Table13[[#This Row],[Bedrijven]]),".",""),"-","")," bvba",""),"belgië",""),"belgium","")," nv","")," bv",""),"group",""),"groep","")," ", ""),"é","e"),"è","e"),"à","a")</f>
        <v>bvbam18executivesearch</v>
      </c>
      <c r="AC616" t="s">
        <v>1447</v>
      </c>
      <c r="AE616" t="s">
        <v>1362</v>
      </c>
      <c r="AF616" s="3">
        <v>45169</v>
      </c>
      <c r="AH616" s="3">
        <v>45169</v>
      </c>
      <c r="AI616" s="3">
        <v>45169</v>
      </c>
      <c r="AJ616">
        <v>0</v>
      </c>
      <c r="AQ616" t="str">
        <f>_xlfn.XLOOKUP(Table13[[#This Row],[Voornaam]]&amp;Table13[[#This Row],[Achternaam]]&amp;Table13[[#This Row],[Basisnaam]],Table15[ContactenLookup],Table15[E-mail],"",0,1)</f>
        <v/>
      </c>
      <c r="AR616" t="str">
        <f>_xlfn.XLOOKUP(Table13[[#This Row],[E-mailadres]],Table15[E-mail],Table15[E-mail],"",0)</f>
        <v/>
      </c>
      <c r="AS616" t="str">
        <f>_xlfn.XLOOKUP(Table13[[#This Row],[Telefoon]],Table15[Telefoonnummer],Table15[Naam],"",0)</f>
        <v/>
      </c>
      <c r="AT616" t="str">
        <f>IF(Table13[[#This Row],[Match on name + company]]&lt;&gt;"","Bizzy/Hanne",IF(Table13[[#This Row],[match on Email]]&lt;&gt;"","Bizzy/Hanne",""))</f>
        <v/>
      </c>
    </row>
    <row r="617" spans="1:46" ht="42.75" x14ac:dyDescent="0.45">
      <c r="A617">
        <v>63092112</v>
      </c>
      <c r="B617" t="s">
        <v>2509</v>
      </c>
      <c r="C617" t="s">
        <v>3794</v>
      </c>
      <c r="H617" s="4" t="s">
        <v>3795</v>
      </c>
      <c r="I617" t="s">
        <v>1362</v>
      </c>
      <c r="K617" t="s">
        <v>18</v>
      </c>
      <c r="N617" t="s">
        <v>19</v>
      </c>
      <c r="O617" t="s">
        <v>285</v>
      </c>
      <c r="V617" t="s">
        <v>21</v>
      </c>
      <c r="Y617" t="s">
        <v>1362</v>
      </c>
      <c r="Z617" t="s">
        <v>279</v>
      </c>
      <c r="AA617" t="str">
        <f>SUBSTITUTE(SUBSTITUTE(SUBSTITUTE(SUBSTITUTE(SUBSTITUTE(SUBSTITUTE(SUBSTITUTE(SUBSTITUTE(SUBSTITUTE(SUBSTITUTE(SUBSTITUTE(SUBSTITUTE(SUBSTITUTE(LOWER(Table13[[#This Row],[Bedrijven]]),".",""),"-","")," bvba",""),"belgië",""),"belgium","")," nv","")," bv",""),"group",""),"groep","")," ", ""),"é","e"),"è","e"),"à","a")</f>
        <v>bvtemmermancoaching&amp;consulting(tothepointconsulting)</v>
      </c>
      <c r="AC617" t="s">
        <v>1384</v>
      </c>
      <c r="AE617" t="s">
        <v>21</v>
      </c>
      <c r="AF617" s="3">
        <v>45104</v>
      </c>
      <c r="AH617" s="3">
        <v>45104</v>
      </c>
      <c r="AI617" s="3">
        <v>45104</v>
      </c>
      <c r="AJ617">
        <v>0</v>
      </c>
      <c r="AQ617" t="str">
        <f>_xlfn.XLOOKUP(Table13[[#This Row],[Voornaam]]&amp;Table13[[#This Row],[Achternaam]]&amp;Table13[[#This Row],[Basisnaam]],Table15[ContactenLookup],Table15[E-mail],"",0,1)</f>
        <v/>
      </c>
      <c r="AR617" t="str">
        <f>_xlfn.XLOOKUP(Table13[[#This Row],[E-mailadres]],Table15[E-mail],Table15[E-mail],"",0)</f>
        <v/>
      </c>
      <c r="AS617" t="str">
        <f>_xlfn.XLOOKUP(Table13[[#This Row],[Telefoon]],Table15[Telefoonnummer],Table15[Naam],"",0)</f>
        <v/>
      </c>
      <c r="AT617" t="str">
        <f>IF(Table13[[#This Row],[Match on name + company]]&lt;&gt;"","Bizzy/Hanne",IF(Table13[[#This Row],[match on Email]]&lt;&gt;"","Bizzy/Hanne",""))</f>
        <v/>
      </c>
    </row>
    <row r="618" spans="1:46" x14ac:dyDescent="0.45">
      <c r="A618">
        <v>56501622</v>
      </c>
      <c r="B618" t="s">
        <v>1551</v>
      </c>
      <c r="C618" t="s">
        <v>3794</v>
      </c>
      <c r="I618" t="s">
        <v>1362</v>
      </c>
      <c r="K618" t="s">
        <v>18</v>
      </c>
      <c r="N618" t="s">
        <v>19</v>
      </c>
      <c r="O618" t="s">
        <v>3796</v>
      </c>
      <c r="P618" t="s">
        <v>3797</v>
      </c>
      <c r="Q618" t="s">
        <v>3798</v>
      </c>
      <c r="V618" t="s">
        <v>21</v>
      </c>
      <c r="X618" t="s">
        <v>1431</v>
      </c>
      <c r="Y618" t="s">
        <v>1362</v>
      </c>
      <c r="Z618" t="s">
        <v>1253</v>
      </c>
      <c r="AA618" t="str">
        <f>SUBSTITUTE(SUBSTITUTE(SUBSTITUTE(SUBSTITUTE(SUBSTITUTE(SUBSTITUTE(SUBSTITUTE(SUBSTITUTE(SUBSTITUTE(SUBSTITUTE(SUBSTITUTE(SUBSTITUTE(SUBSTITUTE(LOWER(Table13[[#This Row],[Bedrijven]]),".",""),"-","")," bvba",""),"belgië",""),"belgium","")," nv","")," bv",""),"group",""),"groep","")," ", ""),"é","e"),"è","e"),"à","a")</f>
        <v>vandemoortele</v>
      </c>
      <c r="AC618" t="s">
        <v>1480</v>
      </c>
      <c r="AE618" t="s">
        <v>1362</v>
      </c>
      <c r="AF618" s="3">
        <v>45540</v>
      </c>
      <c r="AH618" s="3">
        <v>44775</v>
      </c>
      <c r="AI618" s="3">
        <v>45540</v>
      </c>
      <c r="AJ618">
        <v>0</v>
      </c>
      <c r="AQ618" t="str">
        <f>_xlfn.XLOOKUP(Table13[[#This Row],[Voornaam]]&amp;Table13[[#This Row],[Achternaam]]&amp;Table13[[#This Row],[Basisnaam]],Table15[ContactenLookup],Table15[E-mail],"",0,1)</f>
        <v/>
      </c>
      <c r="AR618" t="str">
        <f>_xlfn.XLOOKUP(Table13[[#This Row],[E-mailadres]],Table15[E-mail],Table15[E-mail],"",0)</f>
        <v/>
      </c>
      <c r="AS618" t="str">
        <f>_xlfn.XLOOKUP(Table13[[#This Row],[Telefoon]],Table15[Telefoonnummer],Table15[Naam],"",0)</f>
        <v/>
      </c>
      <c r="AT618" t="str">
        <f>IF(Table13[[#This Row],[Match on name + company]]&lt;&gt;"","Bizzy/Hanne",IF(Table13[[#This Row],[match on Email]]&lt;&gt;"","Bizzy/Hanne",""))</f>
        <v/>
      </c>
    </row>
    <row r="619" spans="1:46" ht="42.75" x14ac:dyDescent="0.45">
      <c r="A619">
        <v>58053623</v>
      </c>
      <c r="B619" t="s">
        <v>3799</v>
      </c>
      <c r="C619" t="s">
        <v>3800</v>
      </c>
      <c r="H619" s="4" t="s">
        <v>2358</v>
      </c>
      <c r="I619" t="s">
        <v>1362</v>
      </c>
      <c r="K619" t="s">
        <v>18</v>
      </c>
      <c r="N619" t="s">
        <v>19</v>
      </c>
      <c r="O619" t="s">
        <v>1077</v>
      </c>
      <c r="Q619" t="s">
        <v>3801</v>
      </c>
      <c r="V619" t="s">
        <v>21</v>
      </c>
      <c r="Y619" t="s">
        <v>1362</v>
      </c>
      <c r="Z619" t="s">
        <v>887</v>
      </c>
      <c r="AA619" t="str">
        <f>SUBSTITUTE(SUBSTITUTE(SUBSTITUTE(SUBSTITUTE(SUBSTITUTE(SUBSTITUTE(SUBSTITUTE(SUBSTITUTE(SUBSTITUTE(SUBSTITUTE(SUBSTITUTE(SUBSTITUTE(SUBSTITUTE(LOWER(Table13[[#This Row],[Bedrijven]]),".",""),"-","")," bvba",""),"belgië",""),"belgium","")," nv","")," bv",""),"group",""),"groep","")," ", ""),"é","e"),"è","e"),"à","a")</f>
        <v>nvhouseofhr</v>
      </c>
      <c r="AC619" t="s">
        <v>3802</v>
      </c>
      <c r="AE619" t="s">
        <v>1362</v>
      </c>
      <c r="AF619" s="3">
        <v>44956</v>
      </c>
      <c r="AH619" s="3">
        <v>44864</v>
      </c>
      <c r="AI619" s="3">
        <v>44864</v>
      </c>
      <c r="AJ619">
        <v>0</v>
      </c>
      <c r="AQ619" t="str">
        <f>_xlfn.XLOOKUP(Table13[[#This Row],[Voornaam]]&amp;Table13[[#This Row],[Achternaam]]&amp;Table13[[#This Row],[Basisnaam]],Table15[ContactenLookup],Table15[E-mail],"",0,1)</f>
        <v/>
      </c>
      <c r="AR619" t="str">
        <f>_xlfn.XLOOKUP(Table13[[#This Row],[E-mailadres]],Table15[E-mail],Table15[E-mail],"",0)</f>
        <v/>
      </c>
      <c r="AS619" t="str">
        <f>_xlfn.XLOOKUP(Table13[[#This Row],[Telefoon]],Table15[Telefoonnummer],Table15[Naam],"",0)</f>
        <v/>
      </c>
      <c r="AT619" t="str">
        <f>IF(Table13[[#This Row],[Match on name + company]]&lt;&gt;"","Bizzy/Hanne",IF(Table13[[#This Row],[match on Email]]&lt;&gt;"","Bizzy/Hanne",""))</f>
        <v/>
      </c>
    </row>
    <row r="620" spans="1:46" x14ac:dyDescent="0.45">
      <c r="A620">
        <v>56501480</v>
      </c>
      <c r="B620" t="s">
        <v>3803</v>
      </c>
      <c r="C620" t="s">
        <v>3804</v>
      </c>
      <c r="I620" t="s">
        <v>1362</v>
      </c>
      <c r="K620" t="s">
        <v>18</v>
      </c>
      <c r="N620" t="s">
        <v>19</v>
      </c>
      <c r="O620" t="s">
        <v>3805</v>
      </c>
      <c r="V620" t="s">
        <v>21</v>
      </c>
      <c r="Y620" t="s">
        <v>1362</v>
      </c>
      <c r="Z620" t="s">
        <v>1104</v>
      </c>
      <c r="AA620" t="str">
        <f>SUBSTITUTE(SUBSTITUTE(SUBSTITUTE(SUBSTITUTE(SUBSTITUTE(SUBSTITUTE(SUBSTITUTE(SUBSTITUTE(SUBSTITUTE(SUBSTITUTE(SUBSTITUTE(SUBSTITUTE(SUBSTITUTE(LOWER(Table13[[#This Row],[Bedrijven]]),".",""),"-","")," bvba",""),"belgië",""),"belgium","")," nv","")," bv",""),"group",""),"groep","")," ", ""),"é","e"),"è","e"),"à","a")</f>
        <v>scholenhuis14</v>
      </c>
      <c r="AC620" t="s">
        <v>3806</v>
      </c>
      <c r="AE620" t="s">
        <v>1362</v>
      </c>
      <c r="AF620" s="3">
        <v>44775</v>
      </c>
      <c r="AH620" s="3">
        <v>44775</v>
      </c>
      <c r="AI620" s="3">
        <v>44775</v>
      </c>
      <c r="AJ620">
        <v>0</v>
      </c>
      <c r="AQ620" t="str">
        <f>_xlfn.XLOOKUP(Table13[[#This Row],[Voornaam]]&amp;Table13[[#This Row],[Achternaam]]&amp;Table13[[#This Row],[Basisnaam]],Table15[ContactenLookup],Table15[E-mail],"",0,1)</f>
        <v/>
      </c>
      <c r="AR620" t="str">
        <f>_xlfn.XLOOKUP(Table13[[#This Row],[E-mailadres]],Table15[E-mail],Table15[E-mail],"",0)</f>
        <v/>
      </c>
      <c r="AS620" t="str">
        <f>_xlfn.XLOOKUP(Table13[[#This Row],[Telefoon]],Table15[Telefoonnummer],Table15[Naam],"",0)</f>
        <v/>
      </c>
      <c r="AT620" t="str">
        <f>IF(Table13[[#This Row],[Match on name + company]]&lt;&gt;"","Bizzy/Hanne",IF(Table13[[#This Row],[match on Email]]&lt;&gt;"","Bizzy/Hanne",""))</f>
        <v/>
      </c>
    </row>
    <row r="621" spans="1:46" x14ac:dyDescent="0.45">
      <c r="A621">
        <v>56501575</v>
      </c>
      <c r="B621" t="s">
        <v>1515</v>
      </c>
      <c r="C621" t="s">
        <v>3807</v>
      </c>
      <c r="I621" t="s">
        <v>1362</v>
      </c>
      <c r="K621" t="s">
        <v>18</v>
      </c>
      <c r="N621" t="s">
        <v>19</v>
      </c>
      <c r="O621" t="s">
        <v>3808</v>
      </c>
      <c r="P621" t="s">
        <v>3809</v>
      </c>
      <c r="V621" t="s">
        <v>21</v>
      </c>
      <c r="Y621" t="s">
        <v>1362</v>
      </c>
      <c r="Z621" t="s">
        <v>1098</v>
      </c>
      <c r="AA621" t="str">
        <f>SUBSTITUTE(SUBSTITUTE(SUBSTITUTE(SUBSTITUTE(SUBSTITUTE(SUBSTITUTE(SUBSTITUTE(SUBSTITUTE(SUBSTITUTE(SUBSTITUTE(SUBSTITUTE(SUBSTITUTE(SUBSTITUTE(LOWER(Table13[[#This Row],[Bedrijven]]),".",""),"-","")," bvba",""),"belgië",""),"belgium","")," nv","")," bv",""),"group",""),"groep","")," ", ""),"é","e"),"è","e"),"à","a")</f>
        <v>sbs</v>
      </c>
      <c r="AC621" t="s">
        <v>1480</v>
      </c>
      <c r="AE621" t="s">
        <v>1362</v>
      </c>
      <c r="AF621" s="3">
        <v>44775</v>
      </c>
      <c r="AH621" s="3">
        <v>44775</v>
      </c>
      <c r="AI621" s="3">
        <v>44775</v>
      </c>
      <c r="AJ621">
        <v>0</v>
      </c>
      <c r="AQ621" t="str">
        <f>_xlfn.XLOOKUP(Table13[[#This Row],[Voornaam]]&amp;Table13[[#This Row],[Achternaam]]&amp;Table13[[#This Row],[Basisnaam]],Table15[ContactenLookup],Table15[E-mail],"",0,1)</f>
        <v/>
      </c>
      <c r="AR621" t="str">
        <f>_xlfn.XLOOKUP(Table13[[#This Row],[E-mailadres]],Table15[E-mail],Table15[E-mail],"",0)</f>
        <v/>
      </c>
      <c r="AS621" t="str">
        <f>_xlfn.XLOOKUP(Table13[[#This Row],[Telefoon]],Table15[Telefoonnummer],Table15[Naam],"",0)</f>
        <v/>
      </c>
      <c r="AT621" t="str">
        <f>IF(Table13[[#This Row],[Match on name + company]]&lt;&gt;"","Bizzy/Hanne",IF(Table13[[#This Row],[match on Email]]&lt;&gt;"","Bizzy/Hanne",""))</f>
        <v/>
      </c>
    </row>
    <row r="622" spans="1:46" ht="42.75" x14ac:dyDescent="0.45">
      <c r="A622">
        <v>69766759</v>
      </c>
      <c r="B622" t="s">
        <v>1500</v>
      </c>
      <c r="C622" t="s">
        <v>3810</v>
      </c>
      <c r="H622" s="4" t="s">
        <v>1427</v>
      </c>
      <c r="I622" t="s">
        <v>1362</v>
      </c>
      <c r="K622" t="s">
        <v>18</v>
      </c>
      <c r="M622" t="s">
        <v>1463</v>
      </c>
      <c r="N622" t="s">
        <v>19</v>
      </c>
      <c r="O622" t="s">
        <v>3811</v>
      </c>
      <c r="Q622" t="s">
        <v>3812</v>
      </c>
      <c r="V622" t="s">
        <v>21</v>
      </c>
      <c r="X622" t="s">
        <v>1431</v>
      </c>
      <c r="Y622" t="s">
        <v>1362</v>
      </c>
      <c r="Z622" t="s">
        <v>1105</v>
      </c>
      <c r="AA622" t="str">
        <f>SUBSTITUTE(SUBSTITUTE(SUBSTITUTE(SUBSTITUTE(SUBSTITUTE(SUBSTITUTE(SUBSTITUTE(SUBSTITUTE(SUBSTITUTE(SUBSTITUTE(SUBSTITUTE(SUBSTITUTE(SUBSTITUTE(LOWER(Table13[[#This Row],[Bedrijven]]),".",""),"-","")," bvba",""),"belgië",""),"belgium","")," nv","")," bv",""),"group",""),"groep","")," ", ""),"é","e"),"è","e"),"à","a")</f>
        <v>sdworx</v>
      </c>
      <c r="AC622" t="s">
        <v>1602</v>
      </c>
      <c r="AE622" t="s">
        <v>1362</v>
      </c>
      <c r="AF622" s="3">
        <v>45474</v>
      </c>
      <c r="AH622" s="3">
        <v>45474</v>
      </c>
      <c r="AI622" s="3">
        <v>45474</v>
      </c>
      <c r="AJ622">
        <v>0</v>
      </c>
      <c r="AQ622" t="str">
        <f>_xlfn.XLOOKUP(Table13[[#This Row],[Voornaam]]&amp;Table13[[#This Row],[Achternaam]]&amp;Table13[[#This Row],[Basisnaam]],Table15[ContactenLookup],Table15[E-mail],"",0,1)</f>
        <v/>
      </c>
      <c r="AR622" t="str">
        <f>_xlfn.XLOOKUP(Table13[[#This Row],[E-mailadres]],Table15[E-mail],Table15[E-mail],"",0)</f>
        <v/>
      </c>
      <c r="AS622" t="str">
        <f>_xlfn.XLOOKUP(Table13[[#This Row],[Telefoon]],Table15[Telefoonnummer],Table15[Naam],"",0)</f>
        <v/>
      </c>
      <c r="AT622" t="str">
        <f>IF(Table13[[#This Row],[Match on name + company]]&lt;&gt;"","Bizzy/Hanne",IF(Table13[[#This Row],[match on Email]]&lt;&gt;"","Bizzy/Hanne",""))</f>
        <v/>
      </c>
    </row>
    <row r="623" spans="1:46" x14ac:dyDescent="0.45">
      <c r="A623">
        <v>67899487</v>
      </c>
      <c r="B623" t="s">
        <v>3813</v>
      </c>
      <c r="C623" t="s">
        <v>3814</v>
      </c>
      <c r="I623" t="s">
        <v>1362</v>
      </c>
      <c r="K623" t="s">
        <v>18</v>
      </c>
      <c r="M623" t="s">
        <v>1428</v>
      </c>
      <c r="N623" t="s">
        <v>19</v>
      </c>
      <c r="Q623" t="s">
        <v>3815</v>
      </c>
      <c r="V623" t="s">
        <v>21</v>
      </c>
      <c r="X623" t="s">
        <v>1431</v>
      </c>
      <c r="Y623" t="s">
        <v>1362</v>
      </c>
      <c r="Z623" t="s">
        <v>139</v>
      </c>
      <c r="AA623" t="str">
        <f>SUBSTITUTE(SUBSTITUTE(SUBSTITUTE(SUBSTITUTE(SUBSTITUTE(SUBSTITUTE(SUBSTITUTE(SUBSTITUTE(SUBSTITUTE(SUBSTITUTE(SUBSTITUTE(SUBSTITUTE(SUBSTITUTE(LOWER(Table13[[#This Row],[Bedrijven]]),".",""),"-","")," bvba",""),"belgië",""),"belgium","")," nv","")," bv",""),"group",""),"groep","")," ", ""),"é","e"),"è","e"),"à","a")</f>
        <v>averydennison</v>
      </c>
      <c r="AB623" t="s">
        <v>1390</v>
      </c>
      <c r="AC623" t="s">
        <v>1983</v>
      </c>
      <c r="AE623" t="s">
        <v>1362</v>
      </c>
      <c r="AF623" s="3">
        <v>45361</v>
      </c>
      <c r="AH623" s="3">
        <v>45361</v>
      </c>
      <c r="AI623" s="3">
        <v>45361</v>
      </c>
      <c r="AJ623">
        <v>0</v>
      </c>
      <c r="AQ623" t="str">
        <f>_xlfn.XLOOKUP(Table13[[#This Row],[Voornaam]]&amp;Table13[[#This Row],[Achternaam]]&amp;Table13[[#This Row],[Basisnaam]],Table15[ContactenLookup],Table15[E-mail],"",0,1)</f>
        <v/>
      </c>
      <c r="AR623" t="str">
        <f>_xlfn.XLOOKUP(Table13[[#This Row],[E-mailadres]],Table15[E-mail],Table15[E-mail],"",0)</f>
        <v/>
      </c>
      <c r="AS623" t="str">
        <f>_xlfn.XLOOKUP(Table13[[#This Row],[Telefoon]],Table15[Telefoonnummer],Table15[Naam],"",0)</f>
        <v/>
      </c>
      <c r="AT623" t="str">
        <f>IF(Table13[[#This Row],[Match on name + company]]&lt;&gt;"","Bizzy/Hanne",IF(Table13[[#This Row],[match on Email]]&lt;&gt;"","Bizzy/Hanne",""))</f>
        <v/>
      </c>
    </row>
    <row r="624" spans="1:46" x14ac:dyDescent="0.45">
      <c r="A624">
        <v>55438718</v>
      </c>
      <c r="B624" t="s">
        <v>1772</v>
      </c>
      <c r="C624" t="s">
        <v>3816</v>
      </c>
      <c r="I624" t="s">
        <v>1362</v>
      </c>
      <c r="K624" t="s">
        <v>18</v>
      </c>
      <c r="N624" t="s">
        <v>19</v>
      </c>
      <c r="O624" t="s">
        <v>3817</v>
      </c>
      <c r="V624" t="s">
        <v>21</v>
      </c>
      <c r="Y624" t="s">
        <v>1362</v>
      </c>
      <c r="Z624" t="s">
        <v>442</v>
      </c>
      <c r="AA624" t="str">
        <f>SUBSTITUTE(SUBSTITUTE(SUBSTITUTE(SUBSTITUTE(SUBSTITUTE(SUBSTITUTE(SUBSTITUTE(SUBSTITUTE(SUBSTITUTE(SUBSTITUTE(SUBSTITUTE(SUBSTITUTE(SUBSTITUTE(LOWER(Table13[[#This Row],[Bedrijven]]),".",""),"-","")," bvba",""),"belgië",""),"belgium","")," nv","")," bv",""),"group",""),"groep","")," ", ""),"é","e"),"è","e"),"à","a")</f>
        <v>elia</v>
      </c>
      <c r="AC624" t="s">
        <v>3818</v>
      </c>
      <c r="AE624" t="s">
        <v>1362</v>
      </c>
      <c r="AF624" s="3">
        <v>44711</v>
      </c>
      <c r="AH624" s="3">
        <v>44711</v>
      </c>
      <c r="AI624" s="3">
        <v>44711</v>
      </c>
      <c r="AJ624">
        <v>0</v>
      </c>
      <c r="AQ624" t="str">
        <f>_xlfn.XLOOKUP(Table13[[#This Row],[Voornaam]]&amp;Table13[[#This Row],[Achternaam]]&amp;Table13[[#This Row],[Basisnaam]],Table15[ContactenLookup],Table15[E-mail],"",0,1)</f>
        <v/>
      </c>
      <c r="AR624" t="str">
        <f>_xlfn.XLOOKUP(Table13[[#This Row],[E-mailadres]],Table15[E-mail],Table15[E-mail],"",0)</f>
        <v/>
      </c>
      <c r="AS624" t="str">
        <f>_xlfn.XLOOKUP(Table13[[#This Row],[Telefoon]],Table15[Telefoonnummer],Table15[Naam],"",0)</f>
        <v/>
      </c>
      <c r="AT624" t="str">
        <f>IF(Table13[[#This Row],[Match on name + company]]&lt;&gt;"","Bizzy/Hanne",IF(Table13[[#This Row],[match on Email]]&lt;&gt;"","Bizzy/Hanne",""))</f>
        <v/>
      </c>
    </row>
    <row r="625" spans="1:46" x14ac:dyDescent="0.45">
      <c r="A625">
        <v>55438697</v>
      </c>
      <c r="B625" t="s">
        <v>1840</v>
      </c>
      <c r="C625" t="s">
        <v>3816</v>
      </c>
      <c r="I625" t="s">
        <v>1362</v>
      </c>
      <c r="K625" t="s">
        <v>18</v>
      </c>
      <c r="N625" t="s">
        <v>19</v>
      </c>
      <c r="O625" t="s">
        <v>3819</v>
      </c>
      <c r="P625" t="s">
        <v>3820</v>
      </c>
      <c r="V625" t="s">
        <v>21</v>
      </c>
      <c r="Y625" t="s">
        <v>1362</v>
      </c>
      <c r="Z625" t="s">
        <v>422</v>
      </c>
      <c r="AA625" t="str">
        <f>SUBSTITUTE(SUBSTITUTE(SUBSTITUTE(SUBSTITUTE(SUBSTITUTE(SUBSTITUTE(SUBSTITUTE(SUBSTITUTE(SUBSTITUTE(SUBSTITUTE(SUBSTITUTE(SUBSTITUTE(SUBSTITUTE(LOWER(Table13[[#This Row],[Bedrijven]]),".",""),"-","")," bvba",""),"belgië",""),"belgium","")," nv","")," bv",""),"group",""),"groep","")," ", ""),"é","e"),"è","e"),"à","a")</f>
        <v>dentius</v>
      </c>
      <c r="AC625" t="s">
        <v>1390</v>
      </c>
      <c r="AE625" t="s">
        <v>1362</v>
      </c>
      <c r="AF625" s="3">
        <v>44711</v>
      </c>
      <c r="AH625" s="3">
        <v>44711</v>
      </c>
      <c r="AI625" s="3">
        <v>44775</v>
      </c>
      <c r="AJ625">
        <v>0</v>
      </c>
      <c r="AQ625" t="str">
        <f>_xlfn.XLOOKUP(Table13[[#This Row],[Voornaam]]&amp;Table13[[#This Row],[Achternaam]]&amp;Table13[[#This Row],[Basisnaam]],Table15[ContactenLookup],Table15[E-mail],"",0,1)</f>
        <v/>
      </c>
      <c r="AR625" t="str">
        <f>_xlfn.XLOOKUP(Table13[[#This Row],[E-mailadres]],Table15[E-mail],Table15[E-mail],"",0)</f>
        <v/>
      </c>
      <c r="AS625" t="str">
        <f>_xlfn.XLOOKUP(Table13[[#This Row],[Telefoon]],Table15[Telefoonnummer],Table15[Naam],"",0)</f>
        <v/>
      </c>
      <c r="AT625" t="str">
        <f>IF(Table13[[#This Row],[Match on name + company]]&lt;&gt;"","Bizzy/Hanne",IF(Table13[[#This Row],[match on Email]]&lt;&gt;"","Bizzy/Hanne",""))</f>
        <v/>
      </c>
    </row>
    <row r="626" spans="1:46" ht="42.75" x14ac:dyDescent="0.45">
      <c r="A626">
        <v>66965096</v>
      </c>
      <c r="B626" t="s">
        <v>3821</v>
      </c>
      <c r="C626" t="s">
        <v>3822</v>
      </c>
      <c r="H626" s="4" t="s">
        <v>3783</v>
      </c>
      <c r="I626" t="s">
        <v>1362</v>
      </c>
      <c r="K626" t="s">
        <v>18</v>
      </c>
      <c r="N626" t="s">
        <v>19</v>
      </c>
      <c r="O626" t="s">
        <v>3823</v>
      </c>
      <c r="P626" t="s">
        <v>3824</v>
      </c>
      <c r="V626" t="s">
        <v>21</v>
      </c>
      <c r="Y626" t="s">
        <v>1362</v>
      </c>
      <c r="Z626" t="s">
        <v>960</v>
      </c>
      <c r="AA626" t="str">
        <f>SUBSTITUTE(SUBSTITUTE(SUBSTITUTE(SUBSTITUTE(SUBSTITUTE(SUBSTITUTE(SUBSTITUTE(SUBSTITUTE(SUBSTITUTE(SUBSTITUTE(SUBSTITUTE(SUBSTITUTE(SUBSTITUTE(LOWER(Table13[[#This Row],[Bedrijven]]),".",""),"-","")," bvba",""),"belgië",""),"belgium","")," nv","")," bv",""),"group",""),"groep","")," ", ""),"é","e"),"è","e"),"à","a")</f>
        <v>nvstengineeringidirect(europe)cy</v>
      </c>
      <c r="AB626" t="s">
        <v>1390</v>
      </c>
      <c r="AC626" t="s">
        <v>2020</v>
      </c>
      <c r="AE626" t="s">
        <v>1362</v>
      </c>
      <c r="AF626" s="3">
        <v>45308</v>
      </c>
      <c r="AH626" s="3">
        <v>45308</v>
      </c>
      <c r="AI626" s="3">
        <v>45308</v>
      </c>
      <c r="AJ626">
        <v>0</v>
      </c>
      <c r="AQ626" t="str">
        <f>_xlfn.XLOOKUP(Table13[[#This Row],[Voornaam]]&amp;Table13[[#This Row],[Achternaam]]&amp;Table13[[#This Row],[Basisnaam]],Table15[ContactenLookup],Table15[E-mail],"",0,1)</f>
        <v/>
      </c>
      <c r="AR626" t="str">
        <f>_xlfn.XLOOKUP(Table13[[#This Row],[E-mailadres]],Table15[E-mail],Table15[E-mail],"",0)</f>
        <v/>
      </c>
      <c r="AS626" t="str">
        <f>_xlfn.XLOOKUP(Table13[[#This Row],[Telefoon]],Table15[Telefoonnummer],Table15[Naam],"",0)</f>
        <v/>
      </c>
      <c r="AT626" t="str">
        <f>IF(Table13[[#This Row],[Match on name + company]]&lt;&gt;"","Bizzy/Hanne",IF(Table13[[#This Row],[match on Email]]&lt;&gt;"","Bizzy/Hanne",""))</f>
        <v/>
      </c>
    </row>
    <row r="627" spans="1:46" x14ac:dyDescent="0.45">
      <c r="A627">
        <v>69218247</v>
      </c>
      <c r="B627" t="s">
        <v>3825</v>
      </c>
      <c r="C627" t="s">
        <v>3826</v>
      </c>
      <c r="I627" t="s">
        <v>1362</v>
      </c>
      <c r="K627" t="s">
        <v>18</v>
      </c>
      <c r="N627" t="s">
        <v>19</v>
      </c>
      <c r="V627" t="s">
        <v>21</v>
      </c>
      <c r="Y627" t="s">
        <v>1362</v>
      </c>
      <c r="Z627" t="s">
        <v>443</v>
      </c>
      <c r="AA627" t="str">
        <f>SUBSTITUTE(SUBSTITUTE(SUBSTITUTE(SUBSTITUTE(SUBSTITUTE(SUBSTITUTE(SUBSTITUTE(SUBSTITUTE(SUBSTITUTE(SUBSTITUTE(SUBSTITUTE(SUBSTITUTE(SUBSTITUTE(LOWER(Table13[[#This Row],[Bedrijven]]),".",""),"-","")," bvba",""),"belgië",""),"belgium","")," nv","")," bv",""),"group",""),"groep","")," ", ""),"é","e"),"è","e"),"à","a")</f>
        <v>enabel</v>
      </c>
      <c r="AB627" t="s">
        <v>1390</v>
      </c>
      <c r="AC627" t="s">
        <v>3827</v>
      </c>
      <c r="AE627" t="s">
        <v>21</v>
      </c>
      <c r="AF627" s="3">
        <v>45440</v>
      </c>
      <c r="AH627" s="3">
        <v>45440</v>
      </c>
      <c r="AI627" s="3">
        <v>45440</v>
      </c>
      <c r="AJ627">
        <v>0</v>
      </c>
      <c r="AQ627" t="str">
        <f>_xlfn.XLOOKUP(Table13[[#This Row],[Voornaam]]&amp;Table13[[#This Row],[Achternaam]]&amp;Table13[[#This Row],[Basisnaam]],Table15[ContactenLookup],Table15[E-mail],"",0,1)</f>
        <v/>
      </c>
      <c r="AR627" t="str">
        <f>_xlfn.XLOOKUP(Table13[[#This Row],[E-mailadres]],Table15[E-mail],Table15[E-mail],"",0)</f>
        <v/>
      </c>
      <c r="AS627" t="str">
        <f>_xlfn.XLOOKUP(Table13[[#This Row],[Telefoon]],Table15[Telefoonnummer],Table15[Naam],"",0)</f>
        <v/>
      </c>
      <c r="AT627" t="str">
        <f>IF(Table13[[#This Row],[Match on name + company]]&lt;&gt;"","Bizzy/Hanne",IF(Table13[[#This Row],[match on Email]]&lt;&gt;"","Bizzy/Hanne",""))</f>
        <v/>
      </c>
    </row>
    <row r="628" spans="1:46" x14ac:dyDescent="0.45">
      <c r="A628">
        <v>56501521</v>
      </c>
      <c r="B628" t="s">
        <v>3828</v>
      </c>
      <c r="C628" t="s">
        <v>3829</v>
      </c>
      <c r="I628" t="s">
        <v>1362</v>
      </c>
      <c r="K628" t="s">
        <v>18</v>
      </c>
      <c r="N628" t="s">
        <v>19</v>
      </c>
      <c r="O628" t="s">
        <v>3830</v>
      </c>
      <c r="P628" t="s">
        <v>3831</v>
      </c>
      <c r="Q628" t="s">
        <v>3831</v>
      </c>
      <c r="V628" t="s">
        <v>21</v>
      </c>
      <c r="X628" t="s">
        <v>1431</v>
      </c>
      <c r="Y628" t="s">
        <v>1362</v>
      </c>
      <c r="Z628" t="s">
        <v>731</v>
      </c>
      <c r="AA628" t="str">
        <f>SUBSTITUTE(SUBSTITUTE(SUBSTITUTE(SUBSTITUTE(SUBSTITUTE(SUBSTITUTE(SUBSTITUTE(SUBSTITUTE(SUBSTITUTE(SUBSTITUTE(SUBSTITUTE(SUBSTITUTE(SUBSTITUTE(LOWER(Table13[[#This Row],[Bedrijven]]),".",""),"-","")," bvba",""),"belgië",""),"belgium","")," nv","")," bv",""),"group",""),"groep","")," ", ""),"é","e"),"è","e"),"à","a")</f>
        <v>maxeda</v>
      </c>
      <c r="AC628" t="s">
        <v>3832</v>
      </c>
      <c r="AE628" t="s">
        <v>1362</v>
      </c>
      <c r="AF628" s="3">
        <v>45215</v>
      </c>
      <c r="AH628" s="3">
        <v>44775</v>
      </c>
      <c r="AI628" s="3">
        <v>45215</v>
      </c>
      <c r="AJ628">
        <v>0</v>
      </c>
      <c r="AQ628" t="str">
        <f>_xlfn.XLOOKUP(Table13[[#This Row],[Voornaam]]&amp;Table13[[#This Row],[Achternaam]]&amp;Table13[[#This Row],[Basisnaam]],Table15[ContactenLookup],Table15[E-mail],"",0,1)</f>
        <v/>
      </c>
      <c r="AR628" t="str">
        <f>_xlfn.XLOOKUP(Table13[[#This Row],[E-mailadres]],Table15[E-mail],Table15[E-mail],"",0)</f>
        <v>pauline.thierens@brico.be</v>
      </c>
      <c r="AS628" t="str">
        <f>_xlfn.XLOOKUP(Table13[[#This Row],[Telefoon]],Table15[Telefoonnummer],Table15[Naam],"",0)</f>
        <v/>
      </c>
      <c r="AT628" t="str">
        <f>IF(Table13[[#This Row],[Match on name + company]]&lt;&gt;"","Bizzy/Hanne",IF(Table13[[#This Row],[match on Email]]&lt;&gt;"","Bizzy/Hanne",""))</f>
        <v>Bizzy/Hanne</v>
      </c>
    </row>
    <row r="629" spans="1:46" ht="42.75" x14ac:dyDescent="0.45">
      <c r="A629">
        <v>60315686</v>
      </c>
      <c r="B629" t="s">
        <v>3828</v>
      </c>
      <c r="C629" t="s">
        <v>3829</v>
      </c>
      <c r="H629" s="4" t="s">
        <v>3587</v>
      </c>
      <c r="I629" t="s">
        <v>1362</v>
      </c>
      <c r="K629" t="s">
        <v>18</v>
      </c>
      <c r="M629" t="s">
        <v>1463</v>
      </c>
      <c r="N629" t="s">
        <v>19</v>
      </c>
      <c r="O629" t="s">
        <v>3830</v>
      </c>
      <c r="V629" t="s">
        <v>21</v>
      </c>
      <c r="X629" t="s">
        <v>1431</v>
      </c>
      <c r="Y629" t="s">
        <v>1362</v>
      </c>
      <c r="Z629" t="s">
        <v>190</v>
      </c>
      <c r="AA629" t="str">
        <f>SUBSTITUTE(SUBSTITUTE(SUBSTITUTE(SUBSTITUTE(SUBSTITUTE(SUBSTITUTE(SUBSTITUTE(SUBSTITUTE(SUBSTITUTE(SUBSTITUTE(SUBSTITUTE(SUBSTITUTE(SUBSTITUTE(LOWER(Table13[[#This Row],[Bedrijven]]),".",""),"-","")," bvba",""),"belgië",""),"belgium","")," nv","")," bv",""),"group",""),"groep","")," ", ""),"é","e"),"è","e"),"à","a")</f>
        <v>brico(maxeda)</v>
      </c>
      <c r="AB629" t="s">
        <v>1390</v>
      </c>
      <c r="AC629" t="s">
        <v>1480</v>
      </c>
      <c r="AE629" t="s">
        <v>1362</v>
      </c>
      <c r="AF629" s="3">
        <v>44967</v>
      </c>
      <c r="AH629" s="3">
        <v>44967</v>
      </c>
      <c r="AI629" s="3">
        <v>44967</v>
      </c>
      <c r="AJ629">
        <v>0</v>
      </c>
      <c r="AQ629" t="str">
        <f>_xlfn.XLOOKUP(Table13[[#This Row],[Voornaam]]&amp;Table13[[#This Row],[Achternaam]]&amp;Table13[[#This Row],[Basisnaam]],Table15[ContactenLookup],Table15[E-mail],"",0,1)</f>
        <v/>
      </c>
      <c r="AR629" t="str">
        <f>_xlfn.XLOOKUP(Table13[[#This Row],[E-mailadres]],Table15[E-mail],Table15[E-mail],"",0)</f>
        <v>pauline.thierens@brico.be</v>
      </c>
      <c r="AS629" t="str">
        <f>_xlfn.XLOOKUP(Table13[[#This Row],[Telefoon]],Table15[Telefoonnummer],Table15[Naam],"",0)</f>
        <v/>
      </c>
      <c r="AT629" t="str">
        <f>IF(Table13[[#This Row],[Match on name + company]]&lt;&gt;"","Bizzy/Hanne",IF(Table13[[#This Row],[match on Email]]&lt;&gt;"","Bizzy/Hanne",""))</f>
        <v>Bizzy/Hanne</v>
      </c>
    </row>
    <row r="630" spans="1:46" x14ac:dyDescent="0.45">
      <c r="A630">
        <v>56501522</v>
      </c>
      <c r="B630" t="s">
        <v>3833</v>
      </c>
      <c r="C630" t="s">
        <v>1392</v>
      </c>
      <c r="I630" t="s">
        <v>1362</v>
      </c>
      <c r="K630" t="s">
        <v>18</v>
      </c>
      <c r="N630" t="s">
        <v>19</v>
      </c>
      <c r="O630" t="s">
        <v>3834</v>
      </c>
      <c r="P630" t="s">
        <v>3835</v>
      </c>
      <c r="V630" t="s">
        <v>21</v>
      </c>
      <c r="Y630" t="s">
        <v>1362</v>
      </c>
      <c r="Z630" t="s">
        <v>731</v>
      </c>
      <c r="AA630" t="str">
        <f>SUBSTITUTE(SUBSTITUTE(SUBSTITUTE(SUBSTITUTE(SUBSTITUTE(SUBSTITUTE(SUBSTITUTE(SUBSTITUTE(SUBSTITUTE(SUBSTITUTE(SUBSTITUTE(SUBSTITUTE(SUBSTITUTE(LOWER(Table13[[#This Row],[Bedrijven]]),".",""),"-","")," bvba",""),"belgië",""),"belgium","")," nv","")," bv",""),"group",""),"groep","")," ", ""),"é","e"),"è","e"),"à","a")</f>
        <v>maxeda</v>
      </c>
      <c r="AC630" t="s">
        <v>3836</v>
      </c>
      <c r="AE630" t="s">
        <v>1362</v>
      </c>
      <c r="AF630" s="3">
        <v>44775</v>
      </c>
      <c r="AH630" s="3">
        <v>44775</v>
      </c>
      <c r="AI630" s="3">
        <v>44775</v>
      </c>
      <c r="AJ630">
        <v>0</v>
      </c>
      <c r="AQ630" t="str">
        <f>_xlfn.XLOOKUP(Table13[[#This Row],[Voornaam]]&amp;Table13[[#This Row],[Achternaam]]&amp;Table13[[#This Row],[Basisnaam]],Table15[ContactenLookup],Table15[E-mail],"",0,1)</f>
        <v/>
      </c>
      <c r="AR630" t="str">
        <f>_xlfn.XLOOKUP(Table13[[#This Row],[E-mailadres]],Table15[E-mail],Table15[E-mail],"",0)</f>
        <v>eve.thomas@brico.be</v>
      </c>
      <c r="AS630" t="str">
        <f>_xlfn.XLOOKUP(Table13[[#This Row],[Telefoon]],Table15[Telefoonnummer],Table15[Naam],"",0)</f>
        <v/>
      </c>
      <c r="AT630" t="str">
        <f>IF(Table13[[#This Row],[Match on name + company]]&lt;&gt;"","Bizzy/Hanne",IF(Table13[[#This Row],[match on Email]]&lt;&gt;"","Bizzy/Hanne",""))</f>
        <v>Bizzy/Hanne</v>
      </c>
    </row>
    <row r="631" spans="1:46" ht="42.75" x14ac:dyDescent="0.45">
      <c r="A631">
        <v>60315634</v>
      </c>
      <c r="B631" t="s">
        <v>3833</v>
      </c>
      <c r="C631" t="s">
        <v>1392</v>
      </c>
      <c r="H631" s="4" t="s">
        <v>3837</v>
      </c>
      <c r="I631" t="s">
        <v>1362</v>
      </c>
      <c r="K631" t="s">
        <v>18</v>
      </c>
      <c r="M631" t="s">
        <v>1463</v>
      </c>
      <c r="N631" t="s">
        <v>88</v>
      </c>
      <c r="O631" t="s">
        <v>3834</v>
      </c>
      <c r="Q631" t="s">
        <v>3835</v>
      </c>
      <c r="V631" t="s">
        <v>21</v>
      </c>
      <c r="X631" t="s">
        <v>1431</v>
      </c>
      <c r="Y631" t="s">
        <v>1362</v>
      </c>
      <c r="Z631" t="s">
        <v>190</v>
      </c>
      <c r="AA631" t="str">
        <f>SUBSTITUTE(SUBSTITUTE(SUBSTITUTE(SUBSTITUTE(SUBSTITUTE(SUBSTITUTE(SUBSTITUTE(SUBSTITUTE(SUBSTITUTE(SUBSTITUTE(SUBSTITUTE(SUBSTITUTE(SUBSTITUTE(LOWER(Table13[[#This Row],[Bedrijven]]),".",""),"-","")," bvba",""),"belgië",""),"belgium","")," nv","")," bv",""),"group",""),"groep","")," ", ""),"é","e"),"è","e"),"à","a")</f>
        <v>brico(maxeda)</v>
      </c>
      <c r="AB631" t="s">
        <v>1390</v>
      </c>
      <c r="AC631" t="s">
        <v>1480</v>
      </c>
      <c r="AE631" t="s">
        <v>1362</v>
      </c>
      <c r="AF631" s="3">
        <v>44967</v>
      </c>
      <c r="AH631" s="3">
        <v>44967</v>
      </c>
      <c r="AI631" s="3">
        <v>44967</v>
      </c>
      <c r="AJ631">
        <v>0</v>
      </c>
      <c r="AQ631" t="str">
        <f>_xlfn.XLOOKUP(Table13[[#This Row],[Voornaam]]&amp;Table13[[#This Row],[Achternaam]]&amp;Table13[[#This Row],[Basisnaam]],Table15[ContactenLookup],Table15[E-mail],"",0,1)</f>
        <v/>
      </c>
      <c r="AR631" t="str">
        <f>_xlfn.XLOOKUP(Table13[[#This Row],[E-mailadres]],Table15[E-mail],Table15[E-mail],"",0)</f>
        <v>eve.thomas@brico.be</v>
      </c>
      <c r="AS631" t="str">
        <f>_xlfn.XLOOKUP(Table13[[#This Row],[Telefoon]],Table15[Telefoonnummer],Table15[Naam],"",0)</f>
        <v/>
      </c>
      <c r="AT631" t="str">
        <f>IF(Table13[[#This Row],[Match on name + company]]&lt;&gt;"","Bizzy/Hanne",IF(Table13[[#This Row],[match on Email]]&lt;&gt;"","Bizzy/Hanne",""))</f>
        <v>Bizzy/Hanne</v>
      </c>
    </row>
    <row r="632" spans="1:46" x14ac:dyDescent="0.45">
      <c r="A632">
        <v>64647797</v>
      </c>
      <c r="B632" t="s">
        <v>1586</v>
      </c>
      <c r="C632" t="s">
        <v>3838</v>
      </c>
      <c r="I632" t="s">
        <v>1362</v>
      </c>
      <c r="K632" t="s">
        <v>18</v>
      </c>
      <c r="N632" t="s">
        <v>19</v>
      </c>
      <c r="O632" t="s">
        <v>3839</v>
      </c>
      <c r="P632" t="s">
        <v>3840</v>
      </c>
      <c r="V632" t="s">
        <v>21</v>
      </c>
      <c r="X632" t="s">
        <v>1431</v>
      </c>
      <c r="Y632" t="s">
        <v>1362</v>
      </c>
      <c r="Z632" t="s">
        <v>174</v>
      </c>
      <c r="AA632" t="str">
        <f>SUBSTITUTE(SUBSTITUTE(SUBSTITUTE(SUBSTITUTE(SUBSTITUTE(SUBSTITUTE(SUBSTITUTE(SUBSTITUTE(SUBSTITUTE(SUBSTITUTE(SUBSTITUTE(SUBSTITUTE(SUBSTITUTE(LOWER(Table13[[#This Row],[Bedrijven]]),".",""),"-","")," bvba",""),"belgië",""),"belgium","")," nv","")," bv",""),"group",""),"groep","")," ", ""),"é","e"),"è","e"),"à","a")</f>
        <v>borealis</v>
      </c>
      <c r="AB632" t="s">
        <v>1390</v>
      </c>
      <c r="AC632" t="s">
        <v>2561</v>
      </c>
      <c r="AE632" t="s">
        <v>1362</v>
      </c>
      <c r="AF632" s="3">
        <v>45539</v>
      </c>
      <c r="AH632" s="3">
        <v>45168</v>
      </c>
      <c r="AI632" s="3">
        <v>45539</v>
      </c>
      <c r="AJ632">
        <v>0</v>
      </c>
      <c r="AQ632" t="str">
        <f>_xlfn.XLOOKUP(Table13[[#This Row],[Voornaam]]&amp;Table13[[#This Row],[Achternaam]]&amp;Table13[[#This Row],[Basisnaam]],Table15[ContactenLookup],Table15[E-mail],"",0,1)</f>
        <v/>
      </c>
      <c r="AR632" t="str">
        <f>_xlfn.XLOOKUP(Table13[[#This Row],[E-mailadres]],Table15[E-mail],Table15[E-mail],"",0)</f>
        <v/>
      </c>
      <c r="AS632" t="str">
        <f>_xlfn.XLOOKUP(Table13[[#This Row],[Telefoon]],Table15[Telefoonnummer],Table15[Naam],"",0)</f>
        <v/>
      </c>
      <c r="AT632" t="str">
        <f>IF(Table13[[#This Row],[Match on name + company]]&lt;&gt;"","Bizzy/Hanne",IF(Table13[[#This Row],[match on Email]]&lt;&gt;"","Bizzy/Hanne",""))</f>
        <v/>
      </c>
    </row>
    <row r="633" spans="1:46" x14ac:dyDescent="0.45">
      <c r="A633">
        <v>63115079</v>
      </c>
      <c r="B633" t="s">
        <v>3841</v>
      </c>
      <c r="C633" t="s">
        <v>3842</v>
      </c>
      <c r="I633" t="s">
        <v>1362</v>
      </c>
      <c r="K633" t="s">
        <v>18</v>
      </c>
      <c r="N633" t="s">
        <v>19</v>
      </c>
      <c r="O633" t="s">
        <v>3843</v>
      </c>
      <c r="V633" t="s">
        <v>21</v>
      </c>
      <c r="Y633" t="s">
        <v>1362</v>
      </c>
      <c r="Z633" t="s">
        <v>526</v>
      </c>
      <c r="AA633" t="str">
        <f>SUBSTITUTE(SUBSTITUTE(SUBSTITUTE(SUBSTITUTE(SUBSTITUTE(SUBSTITUTE(SUBSTITUTE(SUBSTITUTE(SUBSTITUTE(SUBSTITUTE(SUBSTITUTE(SUBSTITUTE(SUBSTITUTE(LOWER(Table13[[#This Row],[Bedrijven]]),".",""),"-","")," bvba",""),"belgië",""),"belgium","")," nv","")," bv",""),"group",""),"groep","")," ", ""),"é","e"),"è","e"),"à","a")</f>
        <v>gemeentedilbeek</v>
      </c>
      <c r="AB633" t="s">
        <v>3844</v>
      </c>
      <c r="AC633" t="s">
        <v>1889</v>
      </c>
      <c r="AE633" t="s">
        <v>1362</v>
      </c>
      <c r="AF633" s="3">
        <v>45105</v>
      </c>
      <c r="AH633" s="3">
        <v>45105</v>
      </c>
      <c r="AI633" s="3">
        <v>45105</v>
      </c>
      <c r="AJ633">
        <v>0</v>
      </c>
      <c r="AQ633" t="str">
        <f>_xlfn.XLOOKUP(Table13[[#This Row],[Voornaam]]&amp;Table13[[#This Row],[Achternaam]]&amp;Table13[[#This Row],[Basisnaam]],Table15[ContactenLookup],Table15[E-mail],"",0,1)</f>
        <v/>
      </c>
      <c r="AR633" t="str">
        <f>_xlfn.XLOOKUP(Table13[[#This Row],[E-mailadres]],Table15[E-mail],Table15[E-mail],"",0)</f>
        <v/>
      </c>
      <c r="AS633" t="str">
        <f>_xlfn.XLOOKUP(Table13[[#This Row],[Telefoon]],Table15[Telefoonnummer],Table15[Naam],"",0)</f>
        <v/>
      </c>
      <c r="AT633" t="str">
        <f>IF(Table13[[#This Row],[Match on name + company]]&lt;&gt;"","Bizzy/Hanne",IF(Table13[[#This Row],[match on Email]]&lt;&gt;"","Bizzy/Hanne",""))</f>
        <v/>
      </c>
    </row>
    <row r="634" spans="1:46" x14ac:dyDescent="0.45">
      <c r="A634">
        <v>55438864</v>
      </c>
      <c r="B634" t="s">
        <v>1923</v>
      </c>
      <c r="C634" t="s">
        <v>3845</v>
      </c>
      <c r="I634" t="s">
        <v>1362</v>
      </c>
      <c r="K634" t="s">
        <v>18</v>
      </c>
      <c r="N634" t="s">
        <v>19</v>
      </c>
      <c r="O634" t="s">
        <v>3846</v>
      </c>
      <c r="P634" t="s">
        <v>3847</v>
      </c>
      <c r="V634" t="s">
        <v>21</v>
      </c>
      <c r="Y634" t="s">
        <v>1362</v>
      </c>
      <c r="Z634" t="s">
        <v>595</v>
      </c>
      <c r="AA634" t="str">
        <f>SUBSTITUTE(SUBSTITUTE(SUBSTITUTE(SUBSTITUTE(SUBSTITUTE(SUBSTITUTE(SUBSTITUTE(SUBSTITUTE(SUBSTITUTE(SUBSTITUTE(SUBSTITUTE(SUBSTITUTE(SUBSTITUTE(LOWER(Table13[[#This Row],[Bedrijven]]),".",""),"-","")," bvba",""),"belgië",""),"belgium","")," nv","")," bv",""),"group",""),"groep","")," ", ""),"é","e"),"è","e"),"à","a")</f>
        <v>greenyard</v>
      </c>
      <c r="AC634" t="s">
        <v>2861</v>
      </c>
      <c r="AE634" t="s">
        <v>1362</v>
      </c>
      <c r="AF634" s="3">
        <v>44711</v>
      </c>
      <c r="AH634" s="3">
        <v>44711</v>
      </c>
      <c r="AI634" s="3">
        <v>44775</v>
      </c>
      <c r="AJ634">
        <v>0</v>
      </c>
      <c r="AQ634" t="str">
        <f>_xlfn.XLOOKUP(Table13[[#This Row],[Voornaam]]&amp;Table13[[#This Row],[Achternaam]]&amp;Table13[[#This Row],[Basisnaam]],Table15[ContactenLookup],Table15[E-mail],"",0,1)</f>
        <v/>
      </c>
      <c r="AR634" t="str">
        <f>_xlfn.XLOOKUP(Table13[[#This Row],[E-mailadres]],Table15[E-mail],Table15[E-mail],"",0)</f>
        <v/>
      </c>
      <c r="AS634" t="str">
        <f>_xlfn.XLOOKUP(Table13[[#This Row],[Telefoon]],Table15[Telefoonnummer],Table15[Naam],"",0)</f>
        <v/>
      </c>
      <c r="AT634" t="str">
        <f>IF(Table13[[#This Row],[Match on name + company]]&lt;&gt;"","Bizzy/Hanne",IF(Table13[[#This Row],[match on Email]]&lt;&gt;"","Bizzy/Hanne",""))</f>
        <v/>
      </c>
    </row>
    <row r="635" spans="1:46" ht="42.75" x14ac:dyDescent="0.45">
      <c r="A635">
        <v>63129739</v>
      </c>
      <c r="B635" t="s">
        <v>3848</v>
      </c>
      <c r="C635" t="s">
        <v>3849</v>
      </c>
      <c r="H635" s="4" t="s">
        <v>3850</v>
      </c>
      <c r="I635" t="s">
        <v>21</v>
      </c>
      <c r="K635" t="s">
        <v>18</v>
      </c>
      <c r="M635" t="s">
        <v>1463</v>
      </c>
      <c r="N635" t="s">
        <v>19</v>
      </c>
      <c r="O635" t="s">
        <v>3851</v>
      </c>
      <c r="P635" t="s">
        <v>3852</v>
      </c>
      <c r="V635" t="s">
        <v>21</v>
      </c>
      <c r="W635" t="s">
        <v>38</v>
      </c>
      <c r="X635" t="s">
        <v>1431</v>
      </c>
      <c r="Y635" t="s">
        <v>1362</v>
      </c>
      <c r="Z635" t="s">
        <v>459</v>
      </c>
      <c r="AA635" t="str">
        <f>SUBSTITUTE(SUBSTITUTE(SUBSTITUTE(SUBSTITUTE(SUBSTITUTE(SUBSTITUTE(SUBSTITUTE(SUBSTITUTE(SUBSTITUTE(SUBSTITUTE(SUBSTITUTE(SUBSTITUTE(SUBSTITUTE(LOWER(Table13[[#This Row],[Bedrijven]]),".",""),"-","")," bvba",""),"belgië",""),"belgium","")," nv","")," bv",""),"group",""),"groep","")," ", ""),"é","e"),"è","e"),"à","a")</f>
        <v>erasmushogeschool</v>
      </c>
      <c r="AB635" t="s">
        <v>1390</v>
      </c>
      <c r="AC635" t="s">
        <v>1390</v>
      </c>
      <c r="AE635" t="s">
        <v>1362</v>
      </c>
      <c r="AF635" s="3">
        <v>45488</v>
      </c>
      <c r="AH635" s="3">
        <v>45106</v>
      </c>
      <c r="AI635" s="3">
        <v>45488</v>
      </c>
      <c r="AJ635">
        <v>0</v>
      </c>
      <c r="AQ635" t="str">
        <f>_xlfn.XLOOKUP(Table13[[#This Row],[Voornaam]]&amp;Table13[[#This Row],[Achternaam]]&amp;Table13[[#This Row],[Basisnaam]],Table15[ContactenLookup],Table15[E-mail],"",0,1)</f>
        <v/>
      </c>
      <c r="AR635" t="str">
        <f>_xlfn.XLOOKUP(Table13[[#This Row],[E-mailadres]],Table15[E-mail],Table15[E-mail],"",0)</f>
        <v/>
      </c>
      <c r="AS635" t="str">
        <f>_xlfn.XLOOKUP(Table13[[#This Row],[Telefoon]],Table15[Telefoonnummer],Table15[Naam],"",0)</f>
        <v/>
      </c>
      <c r="AT635" t="str">
        <f>IF(Table13[[#This Row],[Match on name + company]]&lt;&gt;"","Bizzy/Hanne",IF(Table13[[#This Row],[match on Email]]&lt;&gt;"","Bizzy/Hanne",""))</f>
        <v/>
      </c>
    </row>
    <row r="636" spans="1:46" x14ac:dyDescent="0.45">
      <c r="A636">
        <v>60137195</v>
      </c>
      <c r="B636" t="s">
        <v>2679</v>
      </c>
      <c r="C636" t="s">
        <v>3853</v>
      </c>
      <c r="I636" t="s">
        <v>1362</v>
      </c>
      <c r="K636" t="s">
        <v>18</v>
      </c>
      <c r="M636" t="s">
        <v>1463</v>
      </c>
      <c r="N636" t="s">
        <v>19</v>
      </c>
      <c r="O636" t="s">
        <v>3854</v>
      </c>
      <c r="V636" t="s">
        <v>21</v>
      </c>
      <c r="X636" t="s">
        <v>1431</v>
      </c>
      <c r="Y636" t="s">
        <v>1362</v>
      </c>
      <c r="Z636" t="s">
        <v>174</v>
      </c>
      <c r="AA636" t="str">
        <f>SUBSTITUTE(SUBSTITUTE(SUBSTITUTE(SUBSTITUTE(SUBSTITUTE(SUBSTITUTE(SUBSTITUTE(SUBSTITUTE(SUBSTITUTE(SUBSTITUTE(SUBSTITUTE(SUBSTITUTE(SUBSTITUTE(LOWER(Table13[[#This Row],[Bedrijven]]),".",""),"-","")," bvba",""),"belgië",""),"belgium","")," nv","")," bv",""),"group",""),"groep","")," ", ""),"é","e"),"è","e"),"à","a")</f>
        <v>borealis</v>
      </c>
      <c r="AB636" t="s">
        <v>1390</v>
      </c>
      <c r="AC636" t="s">
        <v>1637</v>
      </c>
      <c r="AE636" t="s">
        <v>21</v>
      </c>
      <c r="AF636" s="3">
        <v>44959</v>
      </c>
      <c r="AH636" s="3">
        <v>44959</v>
      </c>
      <c r="AI636" s="3">
        <v>44959</v>
      </c>
      <c r="AJ636">
        <v>0</v>
      </c>
      <c r="AQ636" t="str">
        <f>_xlfn.XLOOKUP(Table13[[#This Row],[Voornaam]]&amp;Table13[[#This Row],[Achternaam]]&amp;Table13[[#This Row],[Basisnaam]],Table15[ContactenLookup],Table15[E-mail],"",0,1)</f>
        <v/>
      </c>
      <c r="AR636" t="str">
        <f>_xlfn.XLOOKUP(Table13[[#This Row],[E-mailadres]],Table15[E-mail],Table15[E-mail],"",0)</f>
        <v/>
      </c>
      <c r="AS636" t="str">
        <f>_xlfn.XLOOKUP(Table13[[#This Row],[Telefoon]],Table15[Telefoonnummer],Table15[Naam],"",0)</f>
        <v/>
      </c>
      <c r="AT636" t="str">
        <f>IF(Table13[[#This Row],[Match on name + company]]&lt;&gt;"","Bizzy/Hanne",IF(Table13[[#This Row],[match on Email]]&lt;&gt;"","Bizzy/Hanne",""))</f>
        <v/>
      </c>
    </row>
    <row r="637" spans="1:46" ht="42.75" x14ac:dyDescent="0.45">
      <c r="A637">
        <v>65252425</v>
      </c>
      <c r="B637" t="s">
        <v>1476</v>
      </c>
      <c r="C637" t="s">
        <v>3855</v>
      </c>
      <c r="H637" s="4" t="s">
        <v>3856</v>
      </c>
      <c r="I637" t="s">
        <v>1362</v>
      </c>
      <c r="K637" t="s">
        <v>18</v>
      </c>
      <c r="M637" t="s">
        <v>1463</v>
      </c>
      <c r="N637" t="s">
        <v>19</v>
      </c>
      <c r="O637" t="s">
        <v>3857</v>
      </c>
      <c r="Q637" t="s">
        <v>3858</v>
      </c>
      <c r="V637" t="s">
        <v>21</v>
      </c>
      <c r="Y637" t="s">
        <v>1362</v>
      </c>
      <c r="Z637" t="s">
        <v>867</v>
      </c>
      <c r="AA637" t="str">
        <f>SUBSTITUTE(SUBSTITUTE(SUBSTITUTE(SUBSTITUTE(SUBSTITUTE(SUBSTITUTE(SUBSTITUTE(SUBSTITUTE(SUBSTITUTE(SUBSTITUTE(SUBSTITUTE(SUBSTITUTE(SUBSTITUTE(LOWER(Table13[[#This Row],[Bedrijven]]),".",""),"-","")," bvba",""),"belgië",""),"belgium","")," nv","")," bv",""),"group",""),"groep","")," ", ""),"é","e"),"è","e"),"à","a")</f>
        <v>nvglobachem</v>
      </c>
      <c r="AB637" t="s">
        <v>1390</v>
      </c>
      <c r="AC637" t="s">
        <v>1480</v>
      </c>
      <c r="AE637" t="s">
        <v>21</v>
      </c>
      <c r="AF637" s="3">
        <v>45205</v>
      </c>
      <c r="AH637" s="3">
        <v>45205</v>
      </c>
      <c r="AI637" s="3">
        <v>45205</v>
      </c>
      <c r="AJ637">
        <v>0</v>
      </c>
      <c r="AQ637" t="str">
        <f>_xlfn.XLOOKUP(Table13[[#This Row],[Voornaam]]&amp;Table13[[#This Row],[Achternaam]]&amp;Table13[[#This Row],[Basisnaam]],Table15[ContactenLookup],Table15[E-mail],"",0,1)</f>
        <v/>
      </c>
      <c r="AR637" t="str">
        <f>_xlfn.XLOOKUP(Table13[[#This Row],[E-mailadres]],Table15[E-mail],Table15[E-mail],"",0)</f>
        <v>stephanie.timmermans@globachem.com</v>
      </c>
      <c r="AS637" t="str">
        <f>_xlfn.XLOOKUP(Table13[[#This Row],[Telefoon]],Table15[Telefoonnummer],Table15[Naam],"",0)</f>
        <v/>
      </c>
      <c r="AT637" t="str">
        <f>IF(Table13[[#This Row],[Match on name + company]]&lt;&gt;"","Bizzy/Hanne",IF(Table13[[#This Row],[match on Email]]&lt;&gt;"","Bizzy/Hanne",""))</f>
        <v>Bizzy/Hanne</v>
      </c>
    </row>
    <row r="638" spans="1:46" ht="42.75" x14ac:dyDescent="0.45">
      <c r="A638">
        <v>63748493</v>
      </c>
      <c r="B638" t="s">
        <v>3859</v>
      </c>
      <c r="C638" t="s">
        <v>3860</v>
      </c>
      <c r="H638" s="4" t="s">
        <v>3861</v>
      </c>
      <c r="I638" t="s">
        <v>1362</v>
      </c>
      <c r="K638" t="s">
        <v>18</v>
      </c>
      <c r="M638" t="s">
        <v>1463</v>
      </c>
      <c r="N638" t="s">
        <v>19</v>
      </c>
      <c r="Q638" t="s">
        <v>3862</v>
      </c>
      <c r="V638" t="s">
        <v>21</v>
      </c>
      <c r="X638" t="s">
        <v>1431</v>
      </c>
      <c r="Y638" t="s">
        <v>1362</v>
      </c>
      <c r="Z638" t="s">
        <v>1006</v>
      </c>
      <c r="AA638" t="str">
        <f>SUBSTITUTE(SUBSTITUTE(SUBSTITUTE(SUBSTITUTE(SUBSTITUTE(SUBSTITUTE(SUBSTITUTE(SUBSTITUTE(SUBSTITUTE(SUBSTITUTE(SUBSTITUTE(SUBSTITUTE(SUBSTITUTE(LOWER(Table13[[#This Row],[Bedrijven]]),".",""),"-","")," bvba",""),"belgië",""),"belgium","")," nv","")," bv",""),"group",""),"groep","")," ", ""),"é","e"),"è","e"),"à","a")</f>
        <v>nvwereldhaveservices</v>
      </c>
      <c r="AE638" t="s">
        <v>1362</v>
      </c>
      <c r="AF638" s="3">
        <v>45135</v>
      </c>
      <c r="AH638" s="3">
        <v>45135</v>
      </c>
      <c r="AI638" s="3">
        <v>45135</v>
      </c>
      <c r="AJ638">
        <v>0</v>
      </c>
      <c r="AQ638" t="str">
        <f>_xlfn.XLOOKUP(Table13[[#This Row],[Voornaam]]&amp;Table13[[#This Row],[Achternaam]]&amp;Table13[[#This Row],[Basisnaam]],Table15[ContactenLookup],Table15[E-mail],"",0,1)</f>
        <v/>
      </c>
      <c r="AR638" t="str">
        <f>_xlfn.XLOOKUP(Table13[[#This Row],[E-mailadres]],Table15[E-mail],Table15[E-mail],"",0)</f>
        <v/>
      </c>
      <c r="AS638" t="str">
        <f>_xlfn.XLOOKUP(Table13[[#This Row],[Telefoon]],Table15[Telefoonnummer],Table15[Naam],"",0)</f>
        <v/>
      </c>
      <c r="AT638" t="str">
        <f>IF(Table13[[#This Row],[Match on name + company]]&lt;&gt;"","Bizzy/Hanne",IF(Table13[[#This Row],[match on Email]]&lt;&gt;"","Bizzy/Hanne",""))</f>
        <v/>
      </c>
    </row>
    <row r="639" spans="1:46" x14ac:dyDescent="0.45">
      <c r="A639">
        <v>55438635</v>
      </c>
      <c r="B639" t="s">
        <v>3329</v>
      </c>
      <c r="C639" t="s">
        <v>3863</v>
      </c>
      <c r="I639" t="s">
        <v>1362</v>
      </c>
      <c r="K639" t="s">
        <v>18</v>
      </c>
      <c r="N639" t="s">
        <v>19</v>
      </c>
      <c r="O639" t="s">
        <v>3864</v>
      </c>
      <c r="V639" t="s">
        <v>21</v>
      </c>
      <c r="Y639" t="s">
        <v>1362</v>
      </c>
      <c r="Z639" t="s">
        <v>77</v>
      </c>
      <c r="AA639" t="str">
        <f>SUBSTITUTE(SUBSTITUTE(SUBSTITUTE(SUBSTITUTE(SUBSTITUTE(SUBSTITUTE(SUBSTITUTE(SUBSTITUTE(SUBSTITUTE(SUBSTITUTE(SUBSTITUTE(SUBSTITUTE(SUBSTITUTE(LOWER(Table13[[#This Row],[Bedrijven]]),".",""),"-","")," bvba",""),"belgië",""),"belgium","")," nv","")," bv",""),"group",""),"groep","")," ", ""),"é","e"),"è","e"),"à","a")</f>
        <v>agstedelijkonderwijsantwerpen</v>
      </c>
      <c r="AC639" t="s">
        <v>2835</v>
      </c>
      <c r="AE639" t="s">
        <v>1362</v>
      </c>
      <c r="AF639" s="3">
        <v>44711</v>
      </c>
      <c r="AH639" s="3">
        <v>44711</v>
      </c>
      <c r="AI639" s="3">
        <v>44711</v>
      </c>
      <c r="AJ639">
        <v>0</v>
      </c>
      <c r="AQ639" t="str">
        <f>_xlfn.XLOOKUP(Table13[[#This Row],[Voornaam]]&amp;Table13[[#This Row],[Achternaam]]&amp;Table13[[#This Row],[Basisnaam]],Table15[ContactenLookup],Table15[E-mail],"",0,1)</f>
        <v/>
      </c>
      <c r="AR639" t="str">
        <f>_xlfn.XLOOKUP(Table13[[#This Row],[E-mailadres]],Table15[E-mail],Table15[E-mail],"",0)</f>
        <v/>
      </c>
      <c r="AS639" t="str">
        <f>_xlfn.XLOOKUP(Table13[[#This Row],[Telefoon]],Table15[Telefoonnummer],Table15[Naam],"",0)</f>
        <v/>
      </c>
      <c r="AT639" t="str">
        <f>IF(Table13[[#This Row],[Match on name + company]]&lt;&gt;"","Bizzy/Hanne",IF(Table13[[#This Row],[match on Email]]&lt;&gt;"","Bizzy/Hanne",""))</f>
        <v/>
      </c>
    </row>
    <row r="640" spans="1:46" ht="42.75" x14ac:dyDescent="0.45">
      <c r="A640">
        <v>60311507</v>
      </c>
      <c r="B640" t="s">
        <v>3865</v>
      </c>
      <c r="C640" t="s">
        <v>3866</v>
      </c>
      <c r="H640" s="4" t="s">
        <v>3867</v>
      </c>
      <c r="I640" t="s">
        <v>1362</v>
      </c>
      <c r="K640" t="s">
        <v>18</v>
      </c>
      <c r="M640" t="s">
        <v>1463</v>
      </c>
      <c r="N640" t="s">
        <v>471</v>
      </c>
      <c r="O640" t="s">
        <v>3868</v>
      </c>
      <c r="V640" t="s">
        <v>21</v>
      </c>
      <c r="X640" t="s">
        <v>1431</v>
      </c>
      <c r="Y640" t="s">
        <v>1362</v>
      </c>
      <c r="Z640" t="s">
        <v>637</v>
      </c>
      <c r="AA640" t="str">
        <f>SUBSTITUTE(SUBSTITUTE(SUBSTITUTE(SUBSTITUTE(SUBSTITUTE(SUBSTITUTE(SUBSTITUTE(SUBSTITUTE(SUBSTITUTE(SUBSTITUTE(SUBSTITUTE(SUBSTITUTE(SUBSTITUTE(LOWER(Table13[[#This Row],[Bedrijven]]),".",""),"-","")," bvba",""),"belgië",""),"belgium","")," nv","")," bv",""),"group",""),"groep","")," ", ""),"é","e"),"è","e"),"à","a")</f>
        <v>huapii</v>
      </c>
      <c r="AC640" t="s">
        <v>1453</v>
      </c>
      <c r="AE640" t="s">
        <v>21</v>
      </c>
      <c r="AF640" s="3">
        <v>44966</v>
      </c>
      <c r="AH640" s="3">
        <v>44966</v>
      </c>
      <c r="AI640" s="3">
        <v>44966</v>
      </c>
      <c r="AJ640">
        <v>0</v>
      </c>
      <c r="AQ640" t="str">
        <f>_xlfn.XLOOKUP(Table13[[#This Row],[Voornaam]]&amp;Table13[[#This Row],[Achternaam]]&amp;Table13[[#This Row],[Basisnaam]],Table15[ContactenLookup],Table15[E-mail],"",0,1)</f>
        <v/>
      </c>
      <c r="AR640" t="str">
        <f>_xlfn.XLOOKUP(Table13[[#This Row],[E-mailadres]],Table15[E-mail],Table15[E-mail],"",0)</f>
        <v/>
      </c>
      <c r="AS640" t="str">
        <f>_xlfn.XLOOKUP(Table13[[#This Row],[Telefoon]],Table15[Telefoonnummer],Table15[Naam],"",0)</f>
        <v/>
      </c>
      <c r="AT640" t="str">
        <f>IF(Table13[[#This Row],[Match on name + company]]&lt;&gt;"","Bizzy/Hanne",IF(Table13[[#This Row],[match on Email]]&lt;&gt;"","Bizzy/Hanne",""))</f>
        <v/>
      </c>
    </row>
    <row r="641" spans="1:46" x14ac:dyDescent="0.45">
      <c r="A641">
        <v>56501593</v>
      </c>
      <c r="B641" t="s">
        <v>2160</v>
      </c>
      <c r="C641" t="s">
        <v>3869</v>
      </c>
      <c r="I641" t="s">
        <v>1362</v>
      </c>
      <c r="K641" t="s">
        <v>18</v>
      </c>
      <c r="N641" t="s">
        <v>19</v>
      </c>
      <c r="O641" t="s">
        <v>3870</v>
      </c>
      <c r="P641" t="s">
        <v>3871</v>
      </c>
      <c r="V641" t="s">
        <v>1362</v>
      </c>
      <c r="Y641" t="s">
        <v>1362</v>
      </c>
      <c r="Z641" t="s">
        <v>1167</v>
      </c>
      <c r="AA641" t="str">
        <f>SUBSTITUTE(SUBSTITUTE(SUBSTITUTE(SUBSTITUTE(SUBSTITUTE(SUBSTITUTE(SUBSTITUTE(SUBSTITUTE(SUBSTITUTE(SUBSTITUTE(SUBSTITUTE(SUBSTITUTE(SUBSTITUTE(LOWER(Table13[[#This Row],[Bedrijven]]),".",""),"-","")," bvba",""),"belgië",""),"belgium","")," nv","")," bv",""),"group",""),"groep","")," ", ""),"é","e"),"è","e"),"à","a")</f>
        <v>synergie</v>
      </c>
      <c r="AC641" t="s">
        <v>3872</v>
      </c>
      <c r="AE641" t="s">
        <v>1362</v>
      </c>
      <c r="AF641" s="3">
        <v>44967</v>
      </c>
      <c r="AH641" s="3">
        <v>44775</v>
      </c>
      <c r="AI641" s="3">
        <v>44967</v>
      </c>
      <c r="AJ641">
        <v>0</v>
      </c>
      <c r="AQ641" t="str">
        <f>_xlfn.XLOOKUP(Table13[[#This Row],[Voornaam]]&amp;Table13[[#This Row],[Achternaam]]&amp;Table13[[#This Row],[Basisnaam]],Table15[ContactenLookup],Table15[E-mail],"",0,1)</f>
        <v/>
      </c>
      <c r="AR641" t="str">
        <f>_xlfn.XLOOKUP(Table13[[#This Row],[E-mailadres]],Table15[E-mail],Table15[E-mail],"",0)</f>
        <v/>
      </c>
      <c r="AS641" t="str">
        <f>_xlfn.XLOOKUP(Table13[[#This Row],[Telefoon]],Table15[Telefoonnummer],Table15[Naam],"",0)</f>
        <v/>
      </c>
      <c r="AT641" t="str">
        <f>IF(Table13[[#This Row],[Match on name + company]]&lt;&gt;"","Bizzy/Hanne",IF(Table13[[#This Row],[match on Email]]&lt;&gt;"","Bizzy/Hanne",""))</f>
        <v/>
      </c>
    </row>
    <row r="642" spans="1:46" x14ac:dyDescent="0.45">
      <c r="A642">
        <v>60002621</v>
      </c>
      <c r="B642" t="s">
        <v>3873</v>
      </c>
      <c r="C642" t="s">
        <v>3874</v>
      </c>
      <c r="I642" t="s">
        <v>1362</v>
      </c>
      <c r="K642" t="s">
        <v>18</v>
      </c>
      <c r="N642" t="s">
        <v>19</v>
      </c>
      <c r="O642" t="s">
        <v>3875</v>
      </c>
      <c r="Q642" t="s">
        <v>3876</v>
      </c>
      <c r="V642" t="s">
        <v>21</v>
      </c>
      <c r="Y642" t="s">
        <v>1362</v>
      </c>
      <c r="Z642" t="s">
        <v>52</v>
      </c>
      <c r="AA642" t="str">
        <f>SUBSTITUTE(SUBSTITUTE(SUBSTITUTE(SUBSTITUTE(SUBSTITUTE(SUBSTITUTE(SUBSTITUTE(SUBSTITUTE(SUBSTITUTE(SUBSTITUTE(SUBSTITUTE(SUBSTITUTE(SUBSTITUTE(LOWER(Table13[[#This Row],[Bedrijven]]),".",""),"-","")," bvba",""),"belgië",""),"belgium","")," nv","")," bv",""),"group",""),"groep","")," ", ""),"é","e"),"è","e"),"à","a")</f>
        <v>accent</v>
      </c>
      <c r="AC642" t="s">
        <v>3877</v>
      </c>
      <c r="AE642" t="s">
        <v>21</v>
      </c>
      <c r="AF642" s="3">
        <v>44952</v>
      </c>
      <c r="AH642" s="3">
        <v>44952</v>
      </c>
      <c r="AI642" s="3">
        <v>44952</v>
      </c>
      <c r="AJ642">
        <v>0</v>
      </c>
      <c r="AQ642" t="str">
        <f>_xlfn.XLOOKUP(Table13[[#This Row],[Voornaam]]&amp;Table13[[#This Row],[Achternaam]]&amp;Table13[[#This Row],[Basisnaam]],Table15[ContactenLookup],Table15[E-mail],"",0,1)</f>
        <v/>
      </c>
      <c r="AR642" t="str">
        <f>_xlfn.XLOOKUP(Table13[[#This Row],[E-mailadres]],Table15[E-mail],Table15[E-mail],"",0)</f>
        <v/>
      </c>
      <c r="AS642" t="str">
        <f>_xlfn.XLOOKUP(Table13[[#This Row],[Telefoon]],Table15[Telefoonnummer],Table15[Naam],"",0)</f>
        <v/>
      </c>
      <c r="AT642" t="str">
        <f>IF(Table13[[#This Row],[Match on name + company]]&lt;&gt;"","Bizzy/Hanne",IF(Table13[[#This Row],[match on Email]]&lt;&gt;"","Bizzy/Hanne",""))</f>
        <v/>
      </c>
    </row>
    <row r="643" spans="1:46" x14ac:dyDescent="0.45">
      <c r="A643">
        <v>60762737</v>
      </c>
      <c r="B643" t="s">
        <v>1691</v>
      </c>
      <c r="C643" t="s">
        <v>3878</v>
      </c>
      <c r="I643" t="s">
        <v>21</v>
      </c>
      <c r="K643" t="s">
        <v>18</v>
      </c>
      <c r="M643" t="s">
        <v>1463</v>
      </c>
      <c r="N643" t="s">
        <v>19</v>
      </c>
      <c r="O643" t="s">
        <v>3879</v>
      </c>
      <c r="V643" t="s">
        <v>21</v>
      </c>
      <c r="X643" t="s">
        <v>1431</v>
      </c>
      <c r="Y643" t="s">
        <v>1362</v>
      </c>
      <c r="Z643" t="s">
        <v>3880</v>
      </c>
      <c r="AA643" t="str">
        <f>SUBSTITUTE(SUBSTITUTE(SUBSTITUTE(SUBSTITUTE(SUBSTITUTE(SUBSTITUTE(SUBSTITUTE(SUBSTITUTE(SUBSTITUTE(SUBSTITUTE(SUBSTITUTE(SUBSTITUTE(SUBSTITUTE(LOWER(Table13[[#This Row],[Bedrijven]]),".",""),"-","")," bvba",""),"belgië",""),"belgium","")," nv","")," bv",""),"group",""),"groep","")," ", ""),"é","e"),"è","e"),"à","a")</f>
        <v>copus</v>
      </c>
      <c r="AC643" t="s">
        <v>1453</v>
      </c>
      <c r="AE643" t="s">
        <v>21</v>
      </c>
      <c r="AF643" s="3">
        <v>44986</v>
      </c>
      <c r="AH643" s="3">
        <v>44986</v>
      </c>
      <c r="AI643" s="3">
        <v>44986</v>
      </c>
      <c r="AJ643">
        <v>0</v>
      </c>
      <c r="AQ643" t="str">
        <f>_xlfn.XLOOKUP(Table13[[#This Row],[Voornaam]]&amp;Table13[[#This Row],[Achternaam]]&amp;Table13[[#This Row],[Basisnaam]],Table15[ContactenLookup],Table15[E-mail],"",0,1)</f>
        <v/>
      </c>
      <c r="AR643" t="str">
        <f>_xlfn.XLOOKUP(Table13[[#This Row],[E-mailadres]],Table15[E-mail],Table15[E-mail],"",0)</f>
        <v/>
      </c>
      <c r="AS643" t="str">
        <f>_xlfn.XLOOKUP(Table13[[#This Row],[Telefoon]],Table15[Telefoonnummer],Table15[Naam],"",0)</f>
        <v/>
      </c>
      <c r="AT643" t="str">
        <f>IF(Table13[[#This Row],[Match on name + company]]&lt;&gt;"","Bizzy/Hanne",IF(Table13[[#This Row],[match on Email]]&lt;&gt;"","Bizzy/Hanne",""))</f>
        <v/>
      </c>
    </row>
    <row r="644" spans="1:46" x14ac:dyDescent="0.45">
      <c r="A644">
        <v>55438893</v>
      </c>
      <c r="B644" t="s">
        <v>1460</v>
      </c>
      <c r="C644" t="s">
        <v>3881</v>
      </c>
      <c r="I644" t="s">
        <v>1362</v>
      </c>
      <c r="K644" t="s">
        <v>18</v>
      </c>
      <c r="N644" t="s">
        <v>19</v>
      </c>
      <c r="O644" t="s">
        <v>3882</v>
      </c>
      <c r="P644" t="s">
        <v>3883</v>
      </c>
      <c r="V644" t="s">
        <v>21</v>
      </c>
      <c r="Y644" t="s">
        <v>1362</v>
      </c>
      <c r="Z644" t="s">
        <v>620</v>
      </c>
      <c r="AA644" t="str">
        <f>SUBSTITUTE(SUBSTITUTE(SUBSTITUTE(SUBSTITUTE(SUBSTITUTE(SUBSTITUTE(SUBSTITUTE(SUBSTITUTE(SUBSTITUTE(SUBSTITUTE(SUBSTITUTE(SUBSTITUTE(SUBSTITUTE(LOWER(Table13[[#This Row],[Bedrijven]]),".",""),"-","")," bvba",""),"belgië",""),"belgium","")," nv","")," bv",""),"group",""),"groep","")," ", ""),"é","e"),"è","e"),"à","a")</f>
        <v>heidelbergcement</v>
      </c>
      <c r="AC644" t="s">
        <v>3884</v>
      </c>
      <c r="AE644" t="s">
        <v>1362</v>
      </c>
      <c r="AF644" s="3">
        <v>44711</v>
      </c>
      <c r="AH644" s="3">
        <v>44711</v>
      </c>
      <c r="AI644" s="3">
        <v>44775</v>
      </c>
      <c r="AJ644">
        <v>0</v>
      </c>
      <c r="AQ644" t="str">
        <f>_xlfn.XLOOKUP(Table13[[#This Row],[Voornaam]]&amp;Table13[[#This Row],[Achternaam]]&amp;Table13[[#This Row],[Basisnaam]],Table15[ContactenLookup],Table15[E-mail],"",0,1)</f>
        <v/>
      </c>
      <c r="AR644" t="str">
        <f>_xlfn.XLOOKUP(Table13[[#This Row],[E-mailadres]],Table15[E-mail],Table15[E-mail],"",0)</f>
        <v/>
      </c>
      <c r="AS644" t="str">
        <f>_xlfn.XLOOKUP(Table13[[#This Row],[Telefoon]],Table15[Telefoonnummer],Table15[Naam],"",0)</f>
        <v/>
      </c>
      <c r="AT644" t="str">
        <f>IF(Table13[[#This Row],[Match on name + company]]&lt;&gt;"","Bizzy/Hanne",IF(Table13[[#This Row],[match on Email]]&lt;&gt;"","Bizzy/Hanne",""))</f>
        <v/>
      </c>
    </row>
    <row r="645" spans="1:46" x14ac:dyDescent="0.45">
      <c r="A645">
        <v>55438902</v>
      </c>
      <c r="B645" t="s">
        <v>3885</v>
      </c>
      <c r="C645" t="s">
        <v>3886</v>
      </c>
      <c r="I645" t="s">
        <v>1362</v>
      </c>
      <c r="K645" t="s">
        <v>18</v>
      </c>
      <c r="N645" t="s">
        <v>19</v>
      </c>
      <c r="O645" t="s">
        <v>3887</v>
      </c>
      <c r="P645" t="s">
        <v>3888</v>
      </c>
      <c r="V645" t="s">
        <v>21</v>
      </c>
      <c r="Y645" t="s">
        <v>1362</v>
      </c>
      <c r="Z645" t="s">
        <v>628</v>
      </c>
      <c r="AA645" t="str">
        <f>SUBSTITUTE(SUBSTITUTE(SUBSTITUTE(SUBSTITUTE(SUBSTITUTE(SUBSTITUTE(SUBSTITUTE(SUBSTITUTE(SUBSTITUTE(SUBSTITUTE(SUBSTITUTE(SUBSTITUTE(SUBSTITUTE(LOWER(Table13[[#This Row],[Bedrijven]]),".",""),"-","")," bvba",""),"belgië",""),"belgium","")," nv","")," bv",""),"group",""),"groep","")," ", ""),"é","e"),"è","e"),"à","a")</f>
        <v>hopitalerasme</v>
      </c>
      <c r="AC645" t="s">
        <v>2561</v>
      </c>
      <c r="AE645" t="s">
        <v>1362</v>
      </c>
      <c r="AF645" s="3">
        <v>44711</v>
      </c>
      <c r="AH645" s="3">
        <v>44711</v>
      </c>
      <c r="AI645" s="3">
        <v>44775</v>
      </c>
      <c r="AJ645">
        <v>0</v>
      </c>
      <c r="AQ645" t="str">
        <f>_xlfn.XLOOKUP(Table13[[#This Row],[Voornaam]]&amp;Table13[[#This Row],[Achternaam]]&amp;Table13[[#This Row],[Basisnaam]],Table15[ContactenLookup],Table15[E-mail],"",0,1)</f>
        <v/>
      </c>
      <c r="AR645" t="str">
        <f>_xlfn.XLOOKUP(Table13[[#This Row],[E-mailadres]],Table15[E-mail],Table15[E-mail],"",0)</f>
        <v/>
      </c>
      <c r="AS645" t="str">
        <f>_xlfn.XLOOKUP(Table13[[#This Row],[Telefoon]],Table15[Telefoonnummer],Table15[Naam],"",0)</f>
        <v/>
      </c>
      <c r="AT645" t="str">
        <f>IF(Table13[[#This Row],[Match on name + company]]&lt;&gt;"","Bizzy/Hanne",IF(Table13[[#This Row],[match on Email]]&lt;&gt;"","Bizzy/Hanne",""))</f>
        <v/>
      </c>
    </row>
    <row r="646" spans="1:46" x14ac:dyDescent="0.45">
      <c r="A646">
        <v>55438879</v>
      </c>
      <c r="B646" t="s">
        <v>1467</v>
      </c>
      <c r="C646" t="s">
        <v>3889</v>
      </c>
      <c r="I646" t="s">
        <v>1362</v>
      </c>
      <c r="K646" t="s">
        <v>18</v>
      </c>
      <c r="N646" t="s">
        <v>19</v>
      </c>
      <c r="O646" t="s">
        <v>3890</v>
      </c>
      <c r="P646" t="s">
        <v>3891</v>
      </c>
      <c r="V646" t="s">
        <v>21</v>
      </c>
      <c r="Y646" t="s">
        <v>1362</v>
      </c>
      <c r="Z646" t="s">
        <v>606</v>
      </c>
      <c r="AA646" t="str">
        <f>SUBSTITUTE(SUBSTITUTE(SUBSTITUTE(SUBSTITUTE(SUBSTITUTE(SUBSTITUTE(SUBSTITUTE(SUBSTITUTE(SUBSTITUTE(SUBSTITUTE(SUBSTITUTE(SUBSTITUTE(SUBSTITUTE(LOWER(Table13[[#This Row],[Bedrijven]]),".",""),"-","")," bvba",""),"belgië",""),"belgium","")," nv","")," bv",""),"group",""),"groep","")," ", ""),"é","e"),"è","e"),"à","a")</f>
        <v>victorpeeters</v>
      </c>
      <c r="AC646" t="s">
        <v>2135</v>
      </c>
      <c r="AE646" t="s">
        <v>1362</v>
      </c>
      <c r="AF646" s="3">
        <v>44711</v>
      </c>
      <c r="AH646" s="3">
        <v>44711</v>
      </c>
      <c r="AI646" s="3">
        <v>44775</v>
      </c>
      <c r="AJ646">
        <v>0</v>
      </c>
      <c r="AQ646" t="str">
        <f>_xlfn.XLOOKUP(Table13[[#This Row],[Voornaam]]&amp;Table13[[#This Row],[Achternaam]]&amp;Table13[[#This Row],[Basisnaam]],Table15[ContactenLookup],Table15[E-mail],"",0,1)</f>
        <v/>
      </c>
      <c r="AR646" t="str">
        <f>_xlfn.XLOOKUP(Table13[[#This Row],[E-mailadres]],Table15[E-mail],Table15[E-mail],"",0)</f>
        <v/>
      </c>
      <c r="AS646" t="str">
        <f>_xlfn.XLOOKUP(Table13[[#This Row],[Telefoon]],Table15[Telefoonnummer],Table15[Naam],"",0)</f>
        <v/>
      </c>
      <c r="AT646" t="str">
        <f>IF(Table13[[#This Row],[Match on name + company]]&lt;&gt;"","Bizzy/Hanne",IF(Table13[[#This Row],[match on Email]]&lt;&gt;"","Bizzy/Hanne",""))</f>
        <v/>
      </c>
    </row>
    <row r="647" spans="1:46" x14ac:dyDescent="0.45">
      <c r="A647">
        <v>57921141</v>
      </c>
      <c r="B647" t="s">
        <v>3892</v>
      </c>
      <c r="C647" t="s">
        <v>3893</v>
      </c>
      <c r="I647" t="s">
        <v>1362</v>
      </c>
      <c r="K647" t="s">
        <v>18</v>
      </c>
      <c r="N647" t="s">
        <v>19</v>
      </c>
      <c r="O647" t="s">
        <v>3894</v>
      </c>
      <c r="Q647" t="s">
        <v>3895</v>
      </c>
      <c r="V647" t="s">
        <v>21</v>
      </c>
      <c r="X647" t="s">
        <v>1431</v>
      </c>
      <c r="Y647" t="s">
        <v>1362</v>
      </c>
      <c r="Z647" t="s">
        <v>3789</v>
      </c>
      <c r="AA647" t="str">
        <f>SUBSTITUTE(SUBSTITUTE(SUBSTITUTE(SUBSTITUTE(SUBSTITUTE(SUBSTITUTE(SUBSTITUTE(SUBSTITUTE(SUBSTITUTE(SUBSTITUTE(SUBSTITUTE(SUBSTITUTE(SUBSTITUTE(LOWER(Table13[[#This Row],[Bedrijven]]),".",""),"-","")," bvba",""),"belgië",""),"belgium","")," nv","")," bv",""),"group",""),"groep","")," ", ""),"é","e"),"è","e"),"à","a")</f>
        <v>wearejane</v>
      </c>
      <c r="AC647" t="s">
        <v>1529</v>
      </c>
      <c r="AE647" t="s">
        <v>21</v>
      </c>
      <c r="AF647" s="3">
        <v>44854</v>
      </c>
      <c r="AH647" s="3">
        <v>44854</v>
      </c>
      <c r="AI647" s="3">
        <v>44854</v>
      </c>
      <c r="AJ647">
        <v>0</v>
      </c>
      <c r="AQ647" t="str">
        <f>_xlfn.XLOOKUP(Table13[[#This Row],[Voornaam]]&amp;Table13[[#This Row],[Achternaam]]&amp;Table13[[#This Row],[Basisnaam]],Table15[ContactenLookup],Table15[E-mail],"",0,1)</f>
        <v/>
      </c>
      <c r="AR647" t="str">
        <f>_xlfn.XLOOKUP(Table13[[#This Row],[E-mailadres]],Table15[E-mail],Table15[E-mail],"",0)</f>
        <v/>
      </c>
      <c r="AS647" t="str">
        <f>_xlfn.XLOOKUP(Table13[[#This Row],[Telefoon]],Table15[Telefoonnummer],Table15[Naam],"",0)</f>
        <v/>
      </c>
      <c r="AT647" t="str">
        <f>IF(Table13[[#This Row],[Match on name + company]]&lt;&gt;"","Bizzy/Hanne",IF(Table13[[#This Row],[match on Email]]&lt;&gt;"","Bizzy/Hanne",""))</f>
        <v/>
      </c>
    </row>
    <row r="648" spans="1:46" x14ac:dyDescent="0.45">
      <c r="A648">
        <v>55438721</v>
      </c>
      <c r="B648" t="s">
        <v>3365</v>
      </c>
      <c r="C648" t="s">
        <v>3896</v>
      </c>
      <c r="I648" t="s">
        <v>1362</v>
      </c>
      <c r="K648" t="s">
        <v>18</v>
      </c>
      <c r="N648" t="s">
        <v>19</v>
      </c>
      <c r="O648" t="s">
        <v>1409</v>
      </c>
      <c r="P648" t="s">
        <v>3897</v>
      </c>
      <c r="Q648" t="s">
        <v>3898</v>
      </c>
      <c r="V648" t="s">
        <v>21</v>
      </c>
      <c r="X648" t="s">
        <v>1431</v>
      </c>
      <c r="Y648" t="s">
        <v>1362</v>
      </c>
      <c r="Z648" t="s">
        <v>443</v>
      </c>
      <c r="AA648" t="str">
        <f>SUBSTITUTE(SUBSTITUTE(SUBSTITUTE(SUBSTITUTE(SUBSTITUTE(SUBSTITUTE(SUBSTITUTE(SUBSTITUTE(SUBSTITUTE(SUBSTITUTE(SUBSTITUTE(SUBSTITUTE(SUBSTITUTE(LOWER(Table13[[#This Row],[Bedrijven]]),".",""),"-","")," bvba",""),"belgië",""),"belgium","")," nv","")," bv",""),"group",""),"groep","")," ", ""),"é","e"),"è","e"),"à","a")</f>
        <v>enabel</v>
      </c>
      <c r="AC648" t="s">
        <v>1411</v>
      </c>
      <c r="AE648" t="s">
        <v>1362</v>
      </c>
      <c r="AF648" s="3">
        <v>45245</v>
      </c>
      <c r="AH648" s="3">
        <v>44711</v>
      </c>
      <c r="AI648" s="3">
        <v>45245</v>
      </c>
      <c r="AJ648">
        <v>0</v>
      </c>
      <c r="AQ648" t="str">
        <f>_xlfn.XLOOKUP(Table13[[#This Row],[Voornaam]]&amp;Table13[[#This Row],[Achternaam]]&amp;Table13[[#This Row],[Basisnaam]],Table15[ContactenLookup],Table15[E-mail],"",0,1)</f>
        <v/>
      </c>
      <c r="AR648" t="str">
        <f>_xlfn.XLOOKUP(Table13[[#This Row],[E-mailadres]],Table15[E-mail],Table15[E-mail],"",0)</f>
        <v/>
      </c>
      <c r="AS648" t="str">
        <f>_xlfn.XLOOKUP(Table13[[#This Row],[Telefoon]],Table15[Telefoonnummer],Table15[Naam],"",0)</f>
        <v/>
      </c>
      <c r="AT648" t="str">
        <f>IF(Table13[[#This Row],[Match on name + company]]&lt;&gt;"","Bizzy/Hanne",IF(Table13[[#This Row],[match on Email]]&lt;&gt;"","Bizzy/Hanne",""))</f>
        <v/>
      </c>
    </row>
    <row r="649" spans="1:46" ht="42.75" x14ac:dyDescent="0.45">
      <c r="A649">
        <v>67342787</v>
      </c>
      <c r="B649" t="s">
        <v>1476</v>
      </c>
      <c r="C649" t="s">
        <v>3899</v>
      </c>
      <c r="H649" s="4" t="s">
        <v>2026</v>
      </c>
      <c r="I649" t="s">
        <v>1362</v>
      </c>
      <c r="K649" t="s">
        <v>18</v>
      </c>
      <c r="M649" t="s">
        <v>1463</v>
      </c>
      <c r="N649" t="s">
        <v>19</v>
      </c>
      <c r="O649" t="s">
        <v>3900</v>
      </c>
      <c r="Q649" t="s">
        <v>3901</v>
      </c>
      <c r="V649" t="s">
        <v>21</v>
      </c>
      <c r="X649" t="s">
        <v>1431</v>
      </c>
      <c r="Y649" t="s">
        <v>1362</v>
      </c>
      <c r="Z649" t="s">
        <v>1177</v>
      </c>
      <c r="AA649" t="str">
        <f>SUBSTITUTE(SUBSTITUTE(SUBSTITUTE(SUBSTITUTE(SUBSTITUTE(SUBSTITUTE(SUBSTITUTE(SUBSTITUTE(SUBSTITUTE(SUBSTITUTE(SUBSTITUTE(SUBSTITUTE(SUBSTITUTE(LOWER(Table13[[#This Row],[Bedrijven]]),".",""),"-","")," bvba",""),"belgië",""),"belgium","")," nv","")," bv",""),"group",""),"groep","")," ", ""),"é","e"),"è","e"),"à","a")</f>
        <v>telenet</v>
      </c>
      <c r="AB649" t="s">
        <v>1390</v>
      </c>
      <c r="AC649" t="s">
        <v>1637</v>
      </c>
      <c r="AE649" t="s">
        <v>1362</v>
      </c>
      <c r="AF649" s="3">
        <v>45329</v>
      </c>
      <c r="AH649" s="3">
        <v>45329</v>
      </c>
      <c r="AI649" s="3">
        <v>45329</v>
      </c>
      <c r="AJ649">
        <v>0</v>
      </c>
      <c r="AQ649" t="str">
        <f>_xlfn.XLOOKUP(Table13[[#This Row],[Voornaam]]&amp;Table13[[#This Row],[Achternaam]]&amp;Table13[[#This Row],[Basisnaam]],Table15[ContactenLookup],Table15[E-mail],"",0,1)</f>
        <v/>
      </c>
      <c r="AR649" t="str">
        <f>_xlfn.XLOOKUP(Table13[[#This Row],[E-mailadres]],Table15[E-mail],Table15[E-mail],"",0)</f>
        <v/>
      </c>
      <c r="AS649" t="str">
        <f>_xlfn.XLOOKUP(Table13[[#This Row],[Telefoon]],Table15[Telefoonnummer],Table15[Naam],"",0)</f>
        <v/>
      </c>
      <c r="AT649" t="str">
        <f>IF(Table13[[#This Row],[Match on name + company]]&lt;&gt;"","Bizzy/Hanne",IF(Table13[[#This Row],[match on Email]]&lt;&gt;"","Bizzy/Hanne",""))</f>
        <v/>
      </c>
    </row>
    <row r="650" spans="1:46" x14ac:dyDescent="0.45">
      <c r="A650">
        <v>56501496</v>
      </c>
      <c r="B650" t="s">
        <v>2183</v>
      </c>
      <c r="C650" t="s">
        <v>3902</v>
      </c>
      <c r="I650" t="s">
        <v>1362</v>
      </c>
      <c r="K650" t="s">
        <v>18</v>
      </c>
      <c r="N650" t="s">
        <v>19</v>
      </c>
      <c r="O650" t="s">
        <v>3903</v>
      </c>
      <c r="P650" t="s">
        <v>3904</v>
      </c>
      <c r="V650" t="s">
        <v>21</v>
      </c>
      <c r="Y650" t="s">
        <v>1362</v>
      </c>
      <c r="Z650" t="s">
        <v>680</v>
      </c>
      <c r="AA650" t="str">
        <f>SUBSTITUTE(SUBSTITUTE(SUBSTITUTE(SUBSTITUTE(SUBSTITUTE(SUBSTITUTE(SUBSTITUTE(SUBSTITUTE(SUBSTITUTE(SUBSTITUTE(SUBSTITUTE(SUBSTITUTE(SUBSTITUTE(LOWER(Table13[[#This Row],[Bedrijven]]),".",""),"-","")," bvba",""),"belgië",""),"belgium","")," nv","")," bv",""),"group",""),"groep","")," ", ""),"é","e"),"è","e"),"à","a")</f>
        <v>jessaziekenhuis</v>
      </c>
      <c r="AC650" t="s">
        <v>3905</v>
      </c>
      <c r="AE650" t="s">
        <v>1362</v>
      </c>
      <c r="AF650" s="3">
        <v>44775</v>
      </c>
      <c r="AH650" s="3">
        <v>44775</v>
      </c>
      <c r="AI650" s="3">
        <v>44775</v>
      </c>
      <c r="AJ650">
        <v>0</v>
      </c>
      <c r="AQ650" t="str">
        <f>_xlfn.XLOOKUP(Table13[[#This Row],[Voornaam]]&amp;Table13[[#This Row],[Achternaam]]&amp;Table13[[#This Row],[Basisnaam]],Table15[ContactenLookup],Table15[E-mail],"",0,1)</f>
        <v/>
      </c>
      <c r="AR650" t="str">
        <f>_xlfn.XLOOKUP(Table13[[#This Row],[E-mailadres]],Table15[E-mail],Table15[E-mail],"",0)</f>
        <v/>
      </c>
      <c r="AS650" t="str">
        <f>_xlfn.XLOOKUP(Table13[[#This Row],[Telefoon]],Table15[Telefoonnummer],Table15[Naam],"",0)</f>
        <v/>
      </c>
      <c r="AT650" t="str">
        <f>IF(Table13[[#This Row],[Match on name + company]]&lt;&gt;"","Bizzy/Hanne",IF(Table13[[#This Row],[match on Email]]&lt;&gt;"","Bizzy/Hanne",""))</f>
        <v/>
      </c>
    </row>
    <row r="651" spans="1:46" x14ac:dyDescent="0.45">
      <c r="A651">
        <v>56501527</v>
      </c>
      <c r="B651" t="s">
        <v>1871</v>
      </c>
      <c r="C651" t="s">
        <v>3906</v>
      </c>
      <c r="I651" t="s">
        <v>1362</v>
      </c>
      <c r="K651" t="s">
        <v>18</v>
      </c>
      <c r="N651" t="s">
        <v>19</v>
      </c>
      <c r="O651" t="s">
        <v>3907</v>
      </c>
      <c r="P651" t="s">
        <v>3908</v>
      </c>
      <c r="V651" t="s">
        <v>21</v>
      </c>
      <c r="Y651" t="s">
        <v>1362</v>
      </c>
      <c r="Z651" t="s">
        <v>2037</v>
      </c>
      <c r="AA651" t="str">
        <f>SUBSTITUTE(SUBSTITUTE(SUBSTITUTE(SUBSTITUTE(SUBSTITUTE(SUBSTITUTE(SUBSTITUTE(SUBSTITUTE(SUBSTITUTE(SUBSTITUTE(SUBSTITUTE(SUBSTITUTE(SUBSTITUTE(LOWER(Table13[[#This Row],[Bedrijven]]),".",""),"-","")," bvba",""),"belgië",""),"belgium","")," nv","")," bv",""),"group",""),"groep","")," ", ""),"é","e"),"è","e"),"à","a")</f>
        <v>menzenco</v>
      </c>
      <c r="AC651" t="s">
        <v>1529</v>
      </c>
      <c r="AE651" t="s">
        <v>1362</v>
      </c>
      <c r="AF651" s="3">
        <v>44775</v>
      </c>
      <c r="AH651" s="3">
        <v>44775</v>
      </c>
      <c r="AI651" s="3">
        <v>44775</v>
      </c>
      <c r="AJ651">
        <v>0</v>
      </c>
      <c r="AQ651" t="str">
        <f>_xlfn.XLOOKUP(Table13[[#This Row],[Voornaam]]&amp;Table13[[#This Row],[Achternaam]]&amp;Table13[[#This Row],[Basisnaam]],Table15[ContactenLookup],Table15[E-mail],"",0,1)</f>
        <v/>
      </c>
      <c r="AR651" t="str">
        <f>_xlfn.XLOOKUP(Table13[[#This Row],[E-mailadres]],Table15[E-mail],Table15[E-mail],"",0)</f>
        <v/>
      </c>
      <c r="AS651" t="str">
        <f>_xlfn.XLOOKUP(Table13[[#This Row],[Telefoon]],Table15[Telefoonnummer],Table15[Naam],"",0)</f>
        <v/>
      </c>
      <c r="AT651" t="str">
        <f>IF(Table13[[#This Row],[Match on name + company]]&lt;&gt;"","Bizzy/Hanne",IF(Table13[[#This Row],[match on Email]]&lt;&gt;"","Bizzy/Hanne",""))</f>
        <v/>
      </c>
    </row>
    <row r="652" spans="1:46" x14ac:dyDescent="0.45">
      <c r="A652">
        <v>63118658</v>
      </c>
      <c r="B652" t="s">
        <v>1934</v>
      </c>
      <c r="C652" t="s">
        <v>3909</v>
      </c>
      <c r="I652" t="s">
        <v>1362</v>
      </c>
      <c r="K652" t="s">
        <v>18</v>
      </c>
      <c r="N652" t="s">
        <v>19</v>
      </c>
      <c r="O652" t="s">
        <v>3910</v>
      </c>
      <c r="Q652" t="s">
        <v>3911</v>
      </c>
      <c r="V652" t="s">
        <v>21</v>
      </c>
      <c r="Y652" t="s">
        <v>1362</v>
      </c>
      <c r="Z652" t="s">
        <v>526</v>
      </c>
      <c r="AA652" t="str">
        <f>SUBSTITUTE(SUBSTITUTE(SUBSTITUTE(SUBSTITUTE(SUBSTITUTE(SUBSTITUTE(SUBSTITUTE(SUBSTITUTE(SUBSTITUTE(SUBSTITUTE(SUBSTITUTE(SUBSTITUTE(SUBSTITUTE(LOWER(Table13[[#This Row],[Bedrijven]]),".",""),"-","")," bvba",""),"belgië",""),"belgium","")," nv","")," bv",""),"group",""),"groep","")," ", ""),"é","e"),"è","e"),"à","a")</f>
        <v>gemeentedilbeek</v>
      </c>
      <c r="AB652" t="s">
        <v>2330</v>
      </c>
      <c r="AC652" t="s">
        <v>1754</v>
      </c>
      <c r="AE652" t="s">
        <v>1362</v>
      </c>
      <c r="AF652" s="3">
        <v>45106</v>
      </c>
      <c r="AH652" s="3">
        <v>45106</v>
      </c>
      <c r="AI652" s="3">
        <v>45106</v>
      </c>
      <c r="AJ652">
        <v>0</v>
      </c>
      <c r="AQ652" t="str">
        <f>_xlfn.XLOOKUP(Table13[[#This Row],[Voornaam]]&amp;Table13[[#This Row],[Achternaam]]&amp;Table13[[#This Row],[Basisnaam]],Table15[ContactenLookup],Table15[E-mail],"",0,1)</f>
        <v/>
      </c>
      <c r="AR652" t="str">
        <f>_xlfn.XLOOKUP(Table13[[#This Row],[E-mailadres]],Table15[E-mail],Table15[E-mail],"",0)</f>
        <v/>
      </c>
      <c r="AS652" t="str">
        <f>_xlfn.XLOOKUP(Table13[[#This Row],[Telefoon]],Table15[Telefoonnummer],Table15[Naam],"",0)</f>
        <v/>
      </c>
      <c r="AT652" t="str">
        <f>IF(Table13[[#This Row],[Match on name + company]]&lt;&gt;"","Bizzy/Hanne",IF(Table13[[#This Row],[match on Email]]&lt;&gt;"","Bizzy/Hanne",""))</f>
        <v/>
      </c>
    </row>
    <row r="653" spans="1:46" x14ac:dyDescent="0.45">
      <c r="A653">
        <v>56501565</v>
      </c>
      <c r="B653" t="s">
        <v>3912</v>
      </c>
      <c r="C653" t="s">
        <v>3913</v>
      </c>
      <c r="I653" t="s">
        <v>1362</v>
      </c>
      <c r="K653" t="s">
        <v>18</v>
      </c>
      <c r="M653" t="s">
        <v>1428</v>
      </c>
      <c r="N653" t="s">
        <v>19</v>
      </c>
      <c r="O653" t="s">
        <v>3914</v>
      </c>
      <c r="P653" t="s">
        <v>3915</v>
      </c>
      <c r="V653" t="s">
        <v>21</v>
      </c>
      <c r="X653" t="s">
        <v>1431</v>
      </c>
      <c r="Y653" t="s">
        <v>1362</v>
      </c>
      <c r="Z653" t="s">
        <v>1069</v>
      </c>
      <c r="AA653" t="str">
        <f>SUBSTITUTE(SUBSTITUTE(SUBSTITUTE(SUBSTITUTE(SUBSTITUTE(SUBSTITUTE(SUBSTITUTE(SUBSTITUTE(SUBSTITUTE(SUBSTITUTE(SUBSTITUTE(SUBSTITUTE(SUBSTITUTE(LOWER(Table13[[#This Row],[Bedrijven]]),".",""),"-","")," bvba",""),"belgië",""),"belgium","")," nv","")," bv",""),"group",""),"groep","")," ", ""),"é","e"),"è","e"),"à","a")</f>
        <v>qbd</v>
      </c>
      <c r="AC653" t="s">
        <v>1453</v>
      </c>
      <c r="AE653" t="s">
        <v>1362</v>
      </c>
      <c r="AF653" s="3">
        <v>44967</v>
      </c>
      <c r="AH653" s="3">
        <v>44775</v>
      </c>
      <c r="AI653" s="3">
        <v>44967</v>
      </c>
      <c r="AJ653">
        <v>0</v>
      </c>
      <c r="AQ653" t="str">
        <f>_xlfn.XLOOKUP(Table13[[#This Row],[Voornaam]]&amp;Table13[[#This Row],[Achternaam]]&amp;Table13[[#This Row],[Basisnaam]],Table15[ContactenLookup],Table15[E-mail],"",0,1)</f>
        <v/>
      </c>
      <c r="AR653" t="str">
        <f>_xlfn.XLOOKUP(Table13[[#This Row],[E-mailadres]],Table15[E-mail],Table15[E-mail],"",0)</f>
        <v/>
      </c>
      <c r="AS653" t="str">
        <f>_xlfn.XLOOKUP(Table13[[#This Row],[Telefoon]],Table15[Telefoonnummer],Table15[Naam],"",0)</f>
        <v/>
      </c>
      <c r="AT653" t="str">
        <f>IF(Table13[[#This Row],[Match on name + company]]&lt;&gt;"","Bizzy/Hanne",IF(Table13[[#This Row],[match on Email]]&lt;&gt;"","Bizzy/Hanne",""))</f>
        <v/>
      </c>
    </row>
    <row r="654" spans="1:46" x14ac:dyDescent="0.45">
      <c r="A654">
        <v>56501479</v>
      </c>
      <c r="B654" t="s">
        <v>3916</v>
      </c>
      <c r="C654" t="s">
        <v>3917</v>
      </c>
      <c r="I654" t="s">
        <v>1362</v>
      </c>
      <c r="K654" t="s">
        <v>18</v>
      </c>
      <c r="N654" t="s">
        <v>19</v>
      </c>
      <c r="O654" t="s">
        <v>3918</v>
      </c>
      <c r="P654" t="s">
        <v>3919</v>
      </c>
      <c r="V654" t="s">
        <v>21</v>
      </c>
      <c r="Y654" t="s">
        <v>1362</v>
      </c>
      <c r="Z654" t="s">
        <v>1103</v>
      </c>
      <c r="AA654" t="str">
        <f>SUBSTITUTE(SUBSTITUTE(SUBSTITUTE(SUBSTITUTE(SUBSTITUTE(SUBSTITUTE(SUBSTITUTE(SUBSTITUTE(SUBSTITUTE(SUBSTITUTE(SUBSTITUTE(SUBSTITUTE(SUBSTITUTE(LOWER(Table13[[#This Row],[Bedrijven]]),".",""),"-","")," bvba",""),"belgië",""),"belgium","")," nv","")," bv",""),"group",""),"groep","")," ", ""),"é","e"),"è","e"),"à","a")</f>
        <v>scholenhuis13</v>
      </c>
      <c r="AC654" t="s">
        <v>3920</v>
      </c>
      <c r="AE654" t="s">
        <v>1362</v>
      </c>
      <c r="AF654" s="3">
        <v>44775</v>
      </c>
      <c r="AH654" s="3">
        <v>44775</v>
      </c>
      <c r="AI654" s="3">
        <v>44775</v>
      </c>
      <c r="AJ654">
        <v>0</v>
      </c>
      <c r="AQ654" t="str">
        <f>_xlfn.XLOOKUP(Table13[[#This Row],[Voornaam]]&amp;Table13[[#This Row],[Achternaam]]&amp;Table13[[#This Row],[Basisnaam]],Table15[ContactenLookup],Table15[E-mail],"",0,1)</f>
        <v/>
      </c>
      <c r="AR654" t="str">
        <f>_xlfn.XLOOKUP(Table13[[#This Row],[E-mailadres]],Table15[E-mail],Table15[E-mail],"",0)</f>
        <v/>
      </c>
      <c r="AS654" t="str">
        <f>_xlfn.XLOOKUP(Table13[[#This Row],[Telefoon]],Table15[Telefoonnummer],Table15[Naam],"",0)</f>
        <v/>
      </c>
      <c r="AT654" t="str">
        <f>IF(Table13[[#This Row],[Match on name + company]]&lt;&gt;"","Bizzy/Hanne",IF(Table13[[#This Row],[match on Email]]&lt;&gt;"","Bizzy/Hanne",""))</f>
        <v/>
      </c>
    </row>
    <row r="655" spans="1:46" x14ac:dyDescent="0.45">
      <c r="A655">
        <v>55438838</v>
      </c>
      <c r="B655" t="s">
        <v>3921</v>
      </c>
      <c r="C655" t="s">
        <v>3922</v>
      </c>
      <c r="I655" t="s">
        <v>1362</v>
      </c>
      <c r="K655" t="s">
        <v>18</v>
      </c>
      <c r="N655" t="s">
        <v>19</v>
      </c>
      <c r="O655" t="s">
        <v>3923</v>
      </c>
      <c r="P655" t="s">
        <v>3924</v>
      </c>
      <c r="V655" t="s">
        <v>21</v>
      </c>
      <c r="Y655" t="s">
        <v>1362</v>
      </c>
      <c r="Z655" t="s">
        <v>1370</v>
      </c>
      <c r="AA655" t="str">
        <f>SUBSTITUTE(SUBSTITUTE(SUBSTITUTE(SUBSTITUTE(SUBSTITUTE(SUBSTITUTE(SUBSTITUTE(SUBSTITUTE(SUBSTITUTE(SUBSTITUTE(SUBSTITUTE(SUBSTITUTE(SUBSTITUTE(LOWER(Table13[[#This Row],[Bedrijven]]),".",""),"-","")," bvba",""),"belgië",""),"belgium","")," nv","")," bv",""),"group",""),"groep","")," ", ""),"é","e"),"è","e"),"à","a")</f>
        <v>gitppicompany</v>
      </c>
      <c r="AC655" t="s">
        <v>3925</v>
      </c>
      <c r="AE655" t="s">
        <v>1362</v>
      </c>
      <c r="AF655" s="3">
        <v>44711</v>
      </c>
      <c r="AH655" s="3">
        <v>44711</v>
      </c>
      <c r="AI655" s="3">
        <v>44775</v>
      </c>
      <c r="AJ655">
        <v>0</v>
      </c>
      <c r="AQ655" t="str">
        <f>_xlfn.XLOOKUP(Table13[[#This Row],[Voornaam]]&amp;Table13[[#This Row],[Achternaam]]&amp;Table13[[#This Row],[Basisnaam]],Table15[ContactenLookup],Table15[E-mail],"",0,1)</f>
        <v/>
      </c>
      <c r="AR655" t="str">
        <f>_xlfn.XLOOKUP(Table13[[#This Row],[E-mailadres]],Table15[E-mail],Table15[E-mail],"",0)</f>
        <v/>
      </c>
      <c r="AS655" t="str">
        <f>_xlfn.XLOOKUP(Table13[[#This Row],[Telefoon]],Table15[Telefoonnummer],Table15[Naam],"",0)</f>
        <v/>
      </c>
      <c r="AT655" t="str">
        <f>IF(Table13[[#This Row],[Match on name + company]]&lt;&gt;"","Bizzy/Hanne",IF(Table13[[#This Row],[match on Email]]&lt;&gt;"","Bizzy/Hanne",""))</f>
        <v/>
      </c>
    </row>
    <row r="656" spans="1:46" ht="42.75" x14ac:dyDescent="0.45">
      <c r="A656">
        <v>69913363</v>
      </c>
      <c r="B656" t="s">
        <v>3926</v>
      </c>
      <c r="C656" t="s">
        <v>3927</v>
      </c>
      <c r="H656" s="4" t="s">
        <v>3487</v>
      </c>
      <c r="I656" t="s">
        <v>1362</v>
      </c>
      <c r="K656" t="s">
        <v>18</v>
      </c>
      <c r="N656" t="s">
        <v>19</v>
      </c>
      <c r="O656" t="s">
        <v>3928</v>
      </c>
      <c r="P656" t="s">
        <v>3929</v>
      </c>
      <c r="V656" t="s">
        <v>21</v>
      </c>
      <c r="Y656" t="s">
        <v>1362</v>
      </c>
      <c r="Z656" t="s">
        <v>3489</v>
      </c>
      <c r="AA656" t="str">
        <f>SUBSTITUTE(SUBSTITUTE(SUBSTITUTE(SUBSTITUTE(SUBSTITUTE(SUBSTITUTE(SUBSTITUTE(SUBSTITUTE(SUBSTITUTE(SUBSTITUTE(SUBSTITUTE(SUBSTITUTE(SUBSTITUTE(LOWER(Table13[[#This Row],[Bedrijven]]),".",""),"-","")," bvba",""),"belgië",""),"belgium","")," nv","")," bv",""),"group",""),"groep","")," ", ""),"é","e"),"è","e"),"à","a")</f>
        <v>nvd'artagnanconceptualcommunication</v>
      </c>
      <c r="AC656" t="s">
        <v>2038</v>
      </c>
      <c r="AE656" t="s">
        <v>21</v>
      </c>
      <c r="AF656" s="3">
        <v>45484</v>
      </c>
      <c r="AH656" s="3">
        <v>45484</v>
      </c>
      <c r="AI656" s="3">
        <v>45484</v>
      </c>
      <c r="AJ656">
        <v>0</v>
      </c>
      <c r="AQ656" t="str">
        <f>_xlfn.XLOOKUP(Table13[[#This Row],[Voornaam]]&amp;Table13[[#This Row],[Achternaam]]&amp;Table13[[#This Row],[Basisnaam]],Table15[ContactenLookup],Table15[E-mail],"",0,1)</f>
        <v/>
      </c>
      <c r="AR656" t="str">
        <f>_xlfn.XLOOKUP(Table13[[#This Row],[E-mailadres]],Table15[E-mail],Table15[E-mail],"",0)</f>
        <v/>
      </c>
      <c r="AS656" t="str">
        <f>_xlfn.XLOOKUP(Table13[[#This Row],[Telefoon]],Table15[Telefoonnummer],Table15[Naam],"",0)</f>
        <v/>
      </c>
      <c r="AT656" t="str">
        <f>IF(Table13[[#This Row],[Match on name + company]]&lt;&gt;"","Bizzy/Hanne",IF(Table13[[#This Row],[match on Email]]&lt;&gt;"","Bizzy/Hanne",""))</f>
        <v/>
      </c>
    </row>
    <row r="657" spans="1:46" x14ac:dyDescent="0.45">
      <c r="A657">
        <v>55438746</v>
      </c>
      <c r="B657" t="s">
        <v>3930</v>
      </c>
      <c r="C657" t="s">
        <v>3931</v>
      </c>
      <c r="I657" t="s">
        <v>1362</v>
      </c>
      <c r="K657" t="s">
        <v>18</v>
      </c>
      <c r="N657" t="s">
        <v>19</v>
      </c>
      <c r="O657" t="s">
        <v>3932</v>
      </c>
      <c r="P657" t="s">
        <v>3933</v>
      </c>
      <c r="V657" t="s">
        <v>21</v>
      </c>
      <c r="Y657" t="s">
        <v>1362</v>
      </c>
      <c r="Z657" t="s">
        <v>466</v>
      </c>
      <c r="AA657" t="str">
        <f>SUBSTITUTE(SUBSTITUTE(SUBSTITUTE(SUBSTITUTE(SUBSTITUTE(SUBSTITUTE(SUBSTITUTE(SUBSTITUTE(SUBSTITUTE(SUBSTITUTE(SUBSTITUTE(SUBSTITUTE(SUBSTITUTE(LOWER(Table13[[#This Row],[Bedrijven]]),".",""),"-","")," bvba",""),"belgië",""),"belgium","")," nv","")," bv",""),"group",""),"groep","")," ", ""),"é","e"),"è","e"),"à","a")</f>
        <v>eriks</v>
      </c>
      <c r="AC657" t="s">
        <v>1471</v>
      </c>
      <c r="AE657" t="s">
        <v>1362</v>
      </c>
      <c r="AF657" s="3">
        <v>44711</v>
      </c>
      <c r="AH657" s="3">
        <v>44711</v>
      </c>
      <c r="AI657" s="3">
        <v>44775</v>
      </c>
      <c r="AJ657">
        <v>0</v>
      </c>
      <c r="AQ657" t="str">
        <f>_xlfn.XLOOKUP(Table13[[#This Row],[Voornaam]]&amp;Table13[[#This Row],[Achternaam]]&amp;Table13[[#This Row],[Basisnaam]],Table15[ContactenLookup],Table15[E-mail],"",0,1)</f>
        <v/>
      </c>
      <c r="AR657" t="str">
        <f>_xlfn.XLOOKUP(Table13[[#This Row],[E-mailadres]],Table15[E-mail],Table15[E-mail],"",0)</f>
        <v/>
      </c>
      <c r="AS657" t="str">
        <f>_xlfn.XLOOKUP(Table13[[#This Row],[Telefoon]],Table15[Telefoonnummer],Table15[Naam],"",0)</f>
        <v/>
      </c>
      <c r="AT657" t="str">
        <f>IF(Table13[[#This Row],[Match on name + company]]&lt;&gt;"","Bizzy/Hanne",IF(Table13[[#This Row],[match on Email]]&lt;&gt;"","Bizzy/Hanne",""))</f>
        <v/>
      </c>
    </row>
    <row r="658" spans="1:46" x14ac:dyDescent="0.45">
      <c r="A658">
        <v>65876942</v>
      </c>
      <c r="B658" t="s">
        <v>3934</v>
      </c>
      <c r="C658" t="s">
        <v>3935</v>
      </c>
      <c r="I658" t="s">
        <v>21</v>
      </c>
      <c r="K658" t="s">
        <v>19</v>
      </c>
      <c r="N658" t="s">
        <v>19</v>
      </c>
      <c r="O658" t="s">
        <v>1202</v>
      </c>
      <c r="V658" t="s">
        <v>21</v>
      </c>
      <c r="X658" t="s">
        <v>1431</v>
      </c>
      <c r="Y658" t="s">
        <v>1362</v>
      </c>
      <c r="Z658" t="s">
        <v>1201</v>
      </c>
      <c r="AA658" t="str">
        <f>SUBSTITUTE(SUBSTITUTE(SUBSTITUTE(SUBSTITUTE(SUBSTITUTE(SUBSTITUTE(SUBSTITUTE(SUBSTITUTE(SUBSTITUTE(SUBSTITUTE(SUBSTITUTE(SUBSTITUTE(SUBSTITUTE(LOWER(Table13[[#This Row],[Bedrijven]]),".",""),"-","")," bvba",""),"belgië",""),"belgium","")," nv","")," bv",""),"group",""),"groep","")," ", ""),"é","e"),"è","e"),"à","a")</f>
        <v>triplea</v>
      </c>
      <c r="AB658" t="s">
        <v>1390</v>
      </c>
      <c r="AC658" t="s">
        <v>1737</v>
      </c>
      <c r="AE658" t="s">
        <v>21</v>
      </c>
      <c r="AF658" s="3">
        <v>45240</v>
      </c>
      <c r="AH658" s="3">
        <v>45240</v>
      </c>
      <c r="AI658" s="3">
        <v>45240</v>
      </c>
      <c r="AJ658">
        <v>0</v>
      </c>
      <c r="AQ658" t="str">
        <f>_xlfn.XLOOKUP(Table13[[#This Row],[Voornaam]]&amp;Table13[[#This Row],[Achternaam]]&amp;Table13[[#This Row],[Basisnaam]],Table15[ContactenLookup],Table15[E-mail],"",0,1)</f>
        <v/>
      </c>
      <c r="AR658" t="str">
        <f>_xlfn.XLOOKUP(Table13[[#This Row],[E-mailadres]],Table15[E-mail],Table15[E-mail],"",0)</f>
        <v/>
      </c>
      <c r="AS658" t="str">
        <f>_xlfn.XLOOKUP(Table13[[#This Row],[Telefoon]],Table15[Telefoonnummer],Table15[Naam],"",0)</f>
        <v/>
      </c>
      <c r="AT658" t="str">
        <f>IF(Table13[[#This Row],[Match on name + company]]&lt;&gt;"","Bizzy/Hanne",IF(Table13[[#This Row],[match on Email]]&lt;&gt;"","Bizzy/Hanne",""))</f>
        <v/>
      </c>
    </row>
    <row r="659" spans="1:46" ht="42.75" x14ac:dyDescent="0.45">
      <c r="A659">
        <v>57904925</v>
      </c>
      <c r="B659" t="s">
        <v>2127</v>
      </c>
      <c r="C659" t="s">
        <v>3936</v>
      </c>
      <c r="H659" s="4" t="s">
        <v>3937</v>
      </c>
      <c r="I659" t="s">
        <v>1362</v>
      </c>
      <c r="K659" t="s">
        <v>18</v>
      </c>
      <c r="M659" t="s">
        <v>1428</v>
      </c>
      <c r="N659" t="s">
        <v>19</v>
      </c>
      <c r="O659" t="s">
        <v>3938</v>
      </c>
      <c r="Q659" t="s">
        <v>3939</v>
      </c>
      <c r="V659" t="s">
        <v>21</v>
      </c>
      <c r="X659" t="s">
        <v>1431</v>
      </c>
      <c r="Y659" t="s">
        <v>1362</v>
      </c>
      <c r="Z659" t="s">
        <v>3940</v>
      </c>
      <c r="AA659" t="str">
        <f>SUBSTITUTE(SUBSTITUTE(SUBSTITUTE(SUBSTITUTE(SUBSTITUTE(SUBSTITUTE(SUBSTITUTE(SUBSTITUTE(SUBSTITUTE(SUBSTITUTE(SUBSTITUTE(SUBSTITUTE(SUBSTITUTE(LOWER(Table13[[#This Row],[Bedrijven]]),".",""),"-","")," bvba",""),"belgië",""),"belgium","")," nv","")," bv",""),"group",""),"groep","")," ", ""),"é","e"),"è","e"),"à","a")</f>
        <v>talentlogiqs</v>
      </c>
      <c r="AC659" t="s">
        <v>1529</v>
      </c>
      <c r="AE659" t="s">
        <v>1362</v>
      </c>
      <c r="AF659" s="3">
        <v>44853</v>
      </c>
      <c r="AH659" s="3">
        <v>44853</v>
      </c>
      <c r="AI659" s="3">
        <v>44853</v>
      </c>
      <c r="AJ659">
        <v>0</v>
      </c>
      <c r="AQ659" t="str">
        <f>_xlfn.XLOOKUP(Table13[[#This Row],[Voornaam]]&amp;Table13[[#This Row],[Achternaam]]&amp;Table13[[#This Row],[Basisnaam]],Table15[ContactenLookup],Table15[E-mail],"",0,1)</f>
        <v/>
      </c>
      <c r="AR659" t="str">
        <f>_xlfn.XLOOKUP(Table13[[#This Row],[E-mailadres]],Table15[E-mail],Table15[E-mail],"",0)</f>
        <v/>
      </c>
      <c r="AS659" t="str">
        <f>_xlfn.XLOOKUP(Table13[[#This Row],[Telefoon]],Table15[Telefoonnummer],Table15[Naam],"",0)</f>
        <v/>
      </c>
      <c r="AT659" t="str">
        <f>IF(Table13[[#This Row],[Match on name + company]]&lt;&gt;"","Bizzy/Hanne",IF(Table13[[#This Row],[match on Email]]&lt;&gt;"","Bizzy/Hanne",""))</f>
        <v/>
      </c>
    </row>
    <row r="660" spans="1:46" x14ac:dyDescent="0.45">
      <c r="A660">
        <v>69893784</v>
      </c>
      <c r="B660" t="s">
        <v>3941</v>
      </c>
      <c r="C660" t="s">
        <v>3942</v>
      </c>
      <c r="I660" t="s">
        <v>1362</v>
      </c>
      <c r="K660" t="s">
        <v>18</v>
      </c>
      <c r="N660" t="s">
        <v>19</v>
      </c>
      <c r="O660" t="s">
        <v>3943</v>
      </c>
      <c r="P660" t="s">
        <v>3944</v>
      </c>
      <c r="V660" t="s">
        <v>21</v>
      </c>
      <c r="Y660" t="s">
        <v>1362</v>
      </c>
      <c r="Z660" t="s">
        <v>361</v>
      </c>
      <c r="AA660" t="str">
        <f>SUBSTITUTE(SUBSTITUTE(SUBSTITUTE(SUBSTITUTE(SUBSTITUTE(SUBSTITUTE(SUBSTITUTE(SUBSTITUTE(SUBSTITUTE(SUBSTITUTE(SUBSTITUTE(SUBSTITUTE(SUBSTITUTE(LOWER(Table13[[#This Row],[Bedrijven]]),".",""),"-","")," bvba",""),"belgië",""),"belgium","")," nv","")," bv",""),"group",""),"groep","")," ", ""),"é","e"),"è","e"),"à","a")</f>
        <v>codit</v>
      </c>
      <c r="AB660" t="s">
        <v>1390</v>
      </c>
      <c r="AC660" t="s">
        <v>1737</v>
      </c>
      <c r="AE660" t="s">
        <v>21</v>
      </c>
      <c r="AF660" s="3">
        <v>45483</v>
      </c>
      <c r="AH660" s="3">
        <v>45483</v>
      </c>
      <c r="AI660" s="3">
        <v>45483</v>
      </c>
      <c r="AJ660">
        <v>0</v>
      </c>
      <c r="AQ660" t="str">
        <f>_xlfn.XLOOKUP(Table13[[#This Row],[Voornaam]]&amp;Table13[[#This Row],[Achternaam]]&amp;Table13[[#This Row],[Basisnaam]],Table15[ContactenLookup],Table15[E-mail],"",0,1)</f>
        <v/>
      </c>
      <c r="AR660" t="str">
        <f>_xlfn.XLOOKUP(Table13[[#This Row],[E-mailadres]],Table15[E-mail],Table15[E-mail],"",0)</f>
        <v/>
      </c>
      <c r="AS660" t="str">
        <f>_xlfn.XLOOKUP(Table13[[#This Row],[Telefoon]],Table15[Telefoonnummer],Table15[Naam],"",0)</f>
        <v/>
      </c>
      <c r="AT660" t="str">
        <f>IF(Table13[[#This Row],[Match on name + company]]&lt;&gt;"","Bizzy/Hanne",IF(Table13[[#This Row],[match on Email]]&lt;&gt;"","Bizzy/Hanne",""))</f>
        <v/>
      </c>
    </row>
    <row r="661" spans="1:46" x14ac:dyDescent="0.45">
      <c r="A661">
        <v>55438691</v>
      </c>
      <c r="B661" t="s">
        <v>3428</v>
      </c>
      <c r="C661" t="s">
        <v>3945</v>
      </c>
      <c r="I661" t="s">
        <v>1362</v>
      </c>
      <c r="K661" t="s">
        <v>18</v>
      </c>
      <c r="N661" t="s">
        <v>19</v>
      </c>
      <c r="O661" t="s">
        <v>3946</v>
      </c>
      <c r="V661" t="s">
        <v>21</v>
      </c>
      <c r="Y661" t="s">
        <v>1362</v>
      </c>
      <c r="Z661" t="s">
        <v>368</v>
      </c>
      <c r="AA661" t="str">
        <f>SUBSTITUTE(SUBSTITUTE(SUBSTITUTE(SUBSTITUTE(SUBSTITUTE(SUBSTITUTE(SUBSTITUTE(SUBSTITUTE(SUBSTITUTE(SUBSTITUTE(SUBSTITUTE(SUBSTITUTE(SUBSTITUTE(LOWER(Table13[[#This Row],[Bedrijven]]),".",""),"-","")," bvba",""),"belgië",""),"belgium","")," nv","")," bv",""),"group",""),"groep","")," ", ""),"é","e"),"è","e"),"à","a")</f>
        <v>colruyt</v>
      </c>
      <c r="AC661" t="s">
        <v>1416</v>
      </c>
      <c r="AE661" t="s">
        <v>1362</v>
      </c>
      <c r="AF661" s="3">
        <v>44711</v>
      </c>
      <c r="AH661" s="3">
        <v>44711</v>
      </c>
      <c r="AI661" s="3">
        <v>44775</v>
      </c>
      <c r="AJ661">
        <v>0</v>
      </c>
      <c r="AQ661" t="str">
        <f>_xlfn.XLOOKUP(Table13[[#This Row],[Voornaam]]&amp;Table13[[#This Row],[Achternaam]]&amp;Table13[[#This Row],[Basisnaam]],Table15[ContactenLookup],Table15[E-mail],"",0,1)</f>
        <v/>
      </c>
      <c r="AR661" t="str">
        <f>_xlfn.XLOOKUP(Table13[[#This Row],[E-mailadres]],Table15[E-mail],Table15[E-mail],"",0)</f>
        <v/>
      </c>
      <c r="AS661" t="str">
        <f>_xlfn.XLOOKUP(Table13[[#This Row],[Telefoon]],Table15[Telefoonnummer],Table15[Naam],"",0)</f>
        <v/>
      </c>
      <c r="AT661" t="str">
        <f>IF(Table13[[#This Row],[Match on name + company]]&lt;&gt;"","Bizzy/Hanne",IF(Table13[[#This Row],[match on Email]]&lt;&gt;"","Bizzy/Hanne",""))</f>
        <v/>
      </c>
    </row>
    <row r="662" spans="1:46" x14ac:dyDescent="0.45">
      <c r="A662">
        <v>55438615</v>
      </c>
      <c r="B662" t="s">
        <v>3947</v>
      </c>
      <c r="C662" t="s">
        <v>3945</v>
      </c>
      <c r="I662" t="s">
        <v>1362</v>
      </c>
      <c r="K662" t="s">
        <v>18</v>
      </c>
      <c r="N662" t="s">
        <v>19</v>
      </c>
      <c r="O662" t="s">
        <v>3948</v>
      </c>
      <c r="P662" t="s">
        <v>1882</v>
      </c>
      <c r="V662" t="s">
        <v>1362</v>
      </c>
      <c r="Y662" t="s">
        <v>1362</v>
      </c>
      <c r="AA662" t="str">
        <f>SUBSTITUTE(SUBSTITUTE(SUBSTITUTE(SUBSTITUTE(SUBSTITUTE(SUBSTITUTE(SUBSTITUTE(SUBSTITUTE(SUBSTITUTE(SUBSTITUTE(SUBSTITUTE(SUBSTITUTE(SUBSTITUTE(LOWER(Table13[[#This Row],[Bedrijven]]),".",""),"-","")," bvba",""),"belgië",""),"belgium","")," nv","")," bv",""),"group",""),"groep","")," ", ""),"é","e"),"è","e"),"à","a")</f>
        <v/>
      </c>
      <c r="AF662" s="3">
        <v>45321</v>
      </c>
      <c r="AH662" s="3">
        <v>44711</v>
      </c>
      <c r="AI662" s="3">
        <v>44967</v>
      </c>
      <c r="AJ662">
        <v>0</v>
      </c>
      <c r="AQ662" t="str">
        <f>_xlfn.XLOOKUP(Table13[[#This Row],[Voornaam]]&amp;Table13[[#This Row],[Achternaam]]&amp;Table13[[#This Row],[Basisnaam]],Table15[ContactenLookup],Table15[E-mail],"",0,1)</f>
        <v/>
      </c>
      <c r="AR662" t="str">
        <f>_xlfn.XLOOKUP(Table13[[#This Row],[E-mailadres]],Table15[E-mail],Table15[E-mail],"",0)</f>
        <v/>
      </c>
      <c r="AS662" t="str">
        <f>_xlfn.XLOOKUP(Table13[[#This Row],[Telefoon]],Table15[Telefoonnummer],Table15[Naam],"",0)</f>
        <v/>
      </c>
      <c r="AT662" t="str">
        <f>IF(Table13[[#This Row],[Match on name + company]]&lt;&gt;"","Bizzy/Hanne",IF(Table13[[#This Row],[match on Email]]&lt;&gt;"","Bizzy/Hanne",""))</f>
        <v/>
      </c>
    </row>
    <row r="663" spans="1:46" x14ac:dyDescent="0.45">
      <c r="A663">
        <v>56501532</v>
      </c>
      <c r="B663" t="s">
        <v>1448</v>
      </c>
      <c r="C663" t="s">
        <v>3949</v>
      </c>
      <c r="I663" t="s">
        <v>1362</v>
      </c>
      <c r="K663" t="s">
        <v>18</v>
      </c>
      <c r="N663" t="s">
        <v>19</v>
      </c>
      <c r="O663" t="s">
        <v>3950</v>
      </c>
      <c r="V663" t="s">
        <v>21</v>
      </c>
      <c r="Y663" t="s">
        <v>1362</v>
      </c>
      <c r="Z663" t="s">
        <v>763</v>
      </c>
      <c r="AA663" t="str">
        <f>SUBSTITUTE(SUBSTITUTE(SUBSTITUTE(SUBSTITUTE(SUBSTITUTE(SUBSTITUTE(SUBSTITUTE(SUBSTITUTE(SUBSTITUTE(SUBSTITUTE(SUBSTITUTE(SUBSTITUTE(SUBSTITUTE(LOWER(Table13[[#This Row],[Bedrijven]]),".",""),"-","")," bvba",""),"belgië",""),"belgium","")," nv","")," bv",""),"group",""),"groep","")," ", ""),"é","e"),"è","e"),"à","a")</f>
        <v>nationalebank</v>
      </c>
      <c r="AC663" t="s">
        <v>3951</v>
      </c>
      <c r="AE663" t="s">
        <v>1362</v>
      </c>
      <c r="AF663" s="3">
        <v>44775</v>
      </c>
      <c r="AH663" s="3">
        <v>44775</v>
      </c>
      <c r="AI663" s="3">
        <v>44775</v>
      </c>
      <c r="AJ663">
        <v>0</v>
      </c>
      <c r="AQ663" t="str">
        <f>_xlfn.XLOOKUP(Table13[[#This Row],[Voornaam]]&amp;Table13[[#This Row],[Achternaam]]&amp;Table13[[#This Row],[Basisnaam]],Table15[ContactenLookup],Table15[E-mail],"",0,1)</f>
        <v/>
      </c>
      <c r="AR663" t="str">
        <f>_xlfn.XLOOKUP(Table13[[#This Row],[E-mailadres]],Table15[E-mail],Table15[E-mail],"",0)</f>
        <v/>
      </c>
      <c r="AS663" t="str">
        <f>_xlfn.XLOOKUP(Table13[[#This Row],[Telefoon]],Table15[Telefoonnummer],Table15[Naam],"",0)</f>
        <v/>
      </c>
      <c r="AT663" t="str">
        <f>IF(Table13[[#This Row],[Match on name + company]]&lt;&gt;"","Bizzy/Hanne",IF(Table13[[#This Row],[match on Email]]&lt;&gt;"","Bizzy/Hanne",""))</f>
        <v/>
      </c>
    </row>
    <row r="664" spans="1:46" x14ac:dyDescent="0.45">
      <c r="A664">
        <v>56501594</v>
      </c>
      <c r="B664" t="s">
        <v>3952</v>
      </c>
      <c r="C664" t="s">
        <v>3953</v>
      </c>
      <c r="I664" t="s">
        <v>1362</v>
      </c>
      <c r="K664" t="s">
        <v>18</v>
      </c>
      <c r="N664" t="s">
        <v>19</v>
      </c>
      <c r="O664" t="s">
        <v>3954</v>
      </c>
      <c r="P664" t="s">
        <v>3955</v>
      </c>
      <c r="V664" t="s">
        <v>21</v>
      </c>
      <c r="Y664" t="s">
        <v>1362</v>
      </c>
      <c r="Z664" t="s">
        <v>1167</v>
      </c>
      <c r="AA664" t="str">
        <f>SUBSTITUTE(SUBSTITUTE(SUBSTITUTE(SUBSTITUTE(SUBSTITUTE(SUBSTITUTE(SUBSTITUTE(SUBSTITUTE(SUBSTITUTE(SUBSTITUTE(SUBSTITUTE(SUBSTITUTE(SUBSTITUTE(LOWER(Table13[[#This Row],[Bedrijven]]),".",""),"-","")," bvba",""),"belgië",""),"belgium","")," nv","")," bv",""),"group",""),"groep","")," ", ""),"é","e"),"è","e"),"à","a")</f>
        <v>synergie</v>
      </c>
      <c r="AC664" t="s">
        <v>1480</v>
      </c>
      <c r="AE664" t="s">
        <v>1362</v>
      </c>
      <c r="AF664" s="3">
        <v>44775</v>
      </c>
      <c r="AH664" s="3">
        <v>44775</v>
      </c>
      <c r="AI664" s="3">
        <v>44775</v>
      </c>
      <c r="AJ664">
        <v>0</v>
      </c>
      <c r="AR664" t="str">
        <f>_xlfn.XLOOKUP(Table13[[#This Row],[E-mailadres]],Table15[E-mail],Table15[E-mail],"",0)</f>
        <v/>
      </c>
      <c r="AS664" t="str">
        <f>_xlfn.XLOOKUP(Table13[[#This Row],[Telefoon]],Table15[Telefoonnummer],Table15[Naam],"",0)</f>
        <v/>
      </c>
      <c r="AT664" t="str">
        <f>IF(Table13[[#This Row],[Match on name + company]]&lt;&gt;"","Bizzy/Hanne",IF(Table13[[#This Row],[match on Email]]&lt;&gt;"","Bizzy/Hanne",""))</f>
        <v/>
      </c>
    </row>
    <row r="665" spans="1:46" x14ac:dyDescent="0.45">
      <c r="A665">
        <v>63116461</v>
      </c>
      <c r="B665" t="s">
        <v>3941</v>
      </c>
      <c r="C665" t="s">
        <v>3956</v>
      </c>
      <c r="I665" t="s">
        <v>1362</v>
      </c>
      <c r="K665" t="s">
        <v>18</v>
      </c>
      <c r="N665" t="s">
        <v>19</v>
      </c>
      <c r="O665" t="s">
        <v>3957</v>
      </c>
      <c r="Q665" t="s">
        <v>3958</v>
      </c>
      <c r="S665" t="s">
        <v>609</v>
      </c>
      <c r="V665" t="s">
        <v>21</v>
      </c>
      <c r="X665" t="s">
        <v>1431</v>
      </c>
      <c r="Y665" t="s">
        <v>1362</v>
      </c>
      <c r="Z665" t="s">
        <v>608</v>
      </c>
      <c r="AA665" t="str">
        <f>SUBSTITUTE(SUBSTITUTE(SUBSTITUTE(SUBSTITUTE(SUBSTITUTE(SUBSTITUTE(SUBSTITUTE(SUBSTITUTE(SUBSTITUTE(SUBSTITUTE(SUBSTITUTE(SUBSTITUTE(SUBSTITUTE(LOWER(Table13[[#This Row],[Bedrijven]]),".",""),"-","")," bvba",""),"belgië",""),"belgium","")," nv","")," bv",""),"group",""),"groep","")," ", ""),"é","e"),"è","e"),"à","a")</f>
        <v>growpilot</v>
      </c>
      <c r="AC665" t="s">
        <v>1964</v>
      </c>
      <c r="AE665" t="s">
        <v>21</v>
      </c>
      <c r="AF665" s="3">
        <v>45106</v>
      </c>
      <c r="AH665" s="3">
        <v>45105</v>
      </c>
      <c r="AI665" s="3">
        <v>45106</v>
      </c>
      <c r="AJ665">
        <v>0</v>
      </c>
      <c r="AQ665" t="str">
        <f>_xlfn.XLOOKUP(Table13[[#This Row],[Voornaam]]&amp;Table13[[#This Row],[Achternaam]]&amp;Table13[[#This Row],[Basisnaam]],Table15[ContactenLookup],Table15[E-mail],"",0,1)</f>
        <v/>
      </c>
      <c r="AR665" t="str">
        <f>_xlfn.XLOOKUP(Table13[[#This Row],[E-mailadres]],Table15[E-mail],Table15[E-mail],"",0)</f>
        <v/>
      </c>
      <c r="AS665" t="str">
        <f>_xlfn.XLOOKUP(Table13[[#This Row],[Telefoon]],Table15[Telefoonnummer],Table15[Naam],"",0)</f>
        <v/>
      </c>
      <c r="AT665" t="str">
        <f>IF(Table13[[#This Row],[Match on name + company]]&lt;&gt;"","Bizzy/Hanne",IF(Table13[[#This Row],[match on Email]]&lt;&gt;"","Bizzy/Hanne",""))</f>
        <v/>
      </c>
    </row>
    <row r="666" spans="1:46" x14ac:dyDescent="0.45">
      <c r="A666">
        <v>55438624</v>
      </c>
      <c r="B666" t="s">
        <v>3959</v>
      </c>
      <c r="C666" t="s">
        <v>3960</v>
      </c>
      <c r="I666" t="s">
        <v>1362</v>
      </c>
      <c r="K666" t="s">
        <v>18</v>
      </c>
      <c r="N666" t="s">
        <v>19</v>
      </c>
      <c r="O666" t="s">
        <v>3961</v>
      </c>
      <c r="P666" t="s">
        <v>3962</v>
      </c>
      <c r="V666" t="s">
        <v>21</v>
      </c>
      <c r="Y666" t="s">
        <v>1362</v>
      </c>
      <c r="Z666" t="s">
        <v>43</v>
      </c>
      <c r="AA666" t="str">
        <f>SUBSTITUTE(SUBSTITUTE(SUBSTITUTE(SUBSTITUTE(SUBSTITUTE(SUBSTITUTE(SUBSTITUTE(SUBSTITUTE(SUBSTITUTE(SUBSTITUTE(SUBSTITUTE(SUBSTITUTE(SUBSTITUTE(LOWER(Table13[[#This Row],[Bedrijven]]),".",""),"-","")," bvba",""),"belgië",""),"belgium","")," nv","")," bv",""),"group",""),"groep","")," ", ""),"é","e"),"è","e"),"à","a")</f>
        <v>abvvlimburg</v>
      </c>
      <c r="AC666" t="s">
        <v>3963</v>
      </c>
      <c r="AE666" t="s">
        <v>1362</v>
      </c>
      <c r="AF666" s="3">
        <v>44711</v>
      </c>
      <c r="AH666" s="3">
        <v>44711</v>
      </c>
      <c r="AI666" s="3">
        <v>44775</v>
      </c>
      <c r="AJ666">
        <v>0</v>
      </c>
      <c r="AQ666" t="str">
        <f>_xlfn.XLOOKUP(Table13[[#This Row],[Voornaam]]&amp;Table13[[#This Row],[Achternaam]]&amp;Table13[[#This Row],[Basisnaam]],Table15[ContactenLookup],Table15[E-mail],"",0,1)</f>
        <v/>
      </c>
      <c r="AR666" t="str">
        <f>_xlfn.XLOOKUP(Table13[[#This Row],[E-mailadres]],Table15[E-mail],Table15[E-mail],"",0)</f>
        <v/>
      </c>
      <c r="AS666" t="str">
        <f>_xlfn.XLOOKUP(Table13[[#This Row],[Telefoon]],Table15[Telefoonnummer],Table15[Naam],"",0)</f>
        <v/>
      </c>
      <c r="AT666" t="str">
        <f>IF(Table13[[#This Row],[Match on name + company]]&lt;&gt;"","Bizzy/Hanne",IF(Table13[[#This Row],[match on Email]]&lt;&gt;"","Bizzy/Hanne",""))</f>
        <v/>
      </c>
    </row>
    <row r="667" spans="1:46" ht="42.75" x14ac:dyDescent="0.45">
      <c r="A667">
        <v>58858366</v>
      </c>
      <c r="B667" t="s">
        <v>2547</v>
      </c>
      <c r="C667" t="s">
        <v>3964</v>
      </c>
      <c r="H667" s="4" t="s">
        <v>3965</v>
      </c>
      <c r="I667" t="s">
        <v>1362</v>
      </c>
      <c r="K667" t="s">
        <v>18</v>
      </c>
      <c r="N667" t="s">
        <v>19</v>
      </c>
      <c r="O667" t="s">
        <v>1296</v>
      </c>
      <c r="Q667" t="s">
        <v>1297</v>
      </c>
      <c r="V667" t="s">
        <v>21</v>
      </c>
      <c r="X667" t="s">
        <v>1431</v>
      </c>
      <c r="Y667" t="s">
        <v>1362</v>
      </c>
      <c r="Z667" t="s">
        <v>1293</v>
      </c>
      <c r="AA667" t="str">
        <f>SUBSTITUTE(SUBSTITUTE(SUBSTITUTE(SUBSTITUTE(SUBSTITUTE(SUBSTITUTE(SUBSTITUTE(SUBSTITUTE(SUBSTITUTE(SUBSTITUTE(SUBSTITUTE(SUBSTITUTE(SUBSTITUTE(LOWER(Table13[[#This Row],[Bedrijven]]),".",""),"-","")," bvba",""),"belgië",""),"belgium","")," nv","")," bv",""),"group",""),"groep","")," ", ""),"é","e"),"è","e"),"à","a")</f>
        <v>vzwcentrumvooralgemeenwelzijnswerkantwerpen</v>
      </c>
      <c r="AE667" t="s">
        <v>1362</v>
      </c>
      <c r="AF667" s="3">
        <v>45551</v>
      </c>
      <c r="AH667" s="3">
        <v>44894</v>
      </c>
      <c r="AI667" s="3">
        <v>45551</v>
      </c>
      <c r="AJ667">
        <v>0</v>
      </c>
      <c r="AQ667" t="str">
        <f>_xlfn.XLOOKUP(Table13[[#This Row],[Voornaam]]&amp;Table13[[#This Row],[Achternaam]]&amp;Table13[[#This Row],[Basisnaam]],Table15[ContactenLookup],Table15[E-mail],"",0,1)</f>
        <v/>
      </c>
      <c r="AR667" t="str">
        <f>_xlfn.XLOOKUP(Table13[[#This Row],[E-mailadres]],Table15[E-mail],Table15[E-mail],"",0)</f>
        <v/>
      </c>
      <c r="AS667" t="str">
        <f>_xlfn.XLOOKUP(Table13[[#This Row],[Telefoon]],Table15[Telefoonnummer],Table15[Naam],"",0)</f>
        <v/>
      </c>
      <c r="AT667" t="str">
        <f>IF(Table13[[#This Row],[Match on name + company]]&lt;&gt;"","Bizzy/Hanne",IF(Table13[[#This Row],[match on Email]]&lt;&gt;"","Bizzy/Hanne",""))</f>
        <v/>
      </c>
    </row>
    <row r="668" spans="1:46" x14ac:dyDescent="0.45">
      <c r="A668">
        <v>65033382</v>
      </c>
      <c r="B668" t="s">
        <v>3966</v>
      </c>
      <c r="C668" t="s">
        <v>3960</v>
      </c>
      <c r="I668" t="s">
        <v>1362</v>
      </c>
      <c r="K668" t="s">
        <v>18</v>
      </c>
      <c r="N668" t="s">
        <v>19</v>
      </c>
      <c r="V668" t="s">
        <v>21</v>
      </c>
      <c r="Y668" t="s">
        <v>1362</v>
      </c>
      <c r="Z668" t="s">
        <v>349</v>
      </c>
      <c r="AA668" t="str">
        <f>SUBSTITUTE(SUBSTITUTE(SUBSTITUTE(SUBSTITUTE(SUBSTITUTE(SUBSTITUTE(SUBSTITUTE(SUBSTITUTE(SUBSTITUTE(SUBSTITUTE(SUBSTITUTE(SUBSTITUTE(SUBSTITUTE(LOWER(Table13[[#This Row],[Bedrijven]]),".",""),"-","")," bvba",""),"belgië",""),"belgium","")," nv","")," bv",""),"group",""),"groep","")," ", ""),"é","e"),"è","e"),"à","a")</f>
        <v>caw</v>
      </c>
      <c r="AC668" t="s">
        <v>3967</v>
      </c>
      <c r="AE668" t="s">
        <v>1362</v>
      </c>
      <c r="AF668" s="3">
        <v>45194</v>
      </c>
      <c r="AH668" s="3">
        <v>45194</v>
      </c>
      <c r="AI668" s="3">
        <v>45194</v>
      </c>
      <c r="AJ668">
        <v>0</v>
      </c>
      <c r="AQ668" t="str">
        <f>_xlfn.XLOOKUP(Table13[[#This Row],[Voornaam]]&amp;Table13[[#This Row],[Achternaam]]&amp;Table13[[#This Row],[Basisnaam]],Table15[ContactenLookup],Table15[E-mail],"",0,1)</f>
        <v/>
      </c>
      <c r="AR668" t="str">
        <f>_xlfn.XLOOKUP(Table13[[#This Row],[E-mailadres]],Table15[E-mail],Table15[E-mail],"",0)</f>
        <v/>
      </c>
      <c r="AS668" t="str">
        <f>_xlfn.XLOOKUP(Table13[[#This Row],[Telefoon]],Table15[Telefoonnummer],Table15[Naam],"",0)</f>
        <v/>
      </c>
      <c r="AT668" t="str">
        <f>IF(Table13[[#This Row],[Match on name + company]]&lt;&gt;"","Bizzy/Hanne",IF(Table13[[#This Row],[match on Email]]&lt;&gt;"","Bizzy/Hanne",""))</f>
        <v/>
      </c>
    </row>
    <row r="669" spans="1:46" ht="42.75" x14ac:dyDescent="0.45">
      <c r="A669">
        <v>61021100</v>
      </c>
      <c r="B669" t="s">
        <v>3968</v>
      </c>
      <c r="C669" t="s">
        <v>3960</v>
      </c>
      <c r="H669" s="4" t="s">
        <v>3969</v>
      </c>
      <c r="I669" t="s">
        <v>21</v>
      </c>
      <c r="K669" t="s">
        <v>18</v>
      </c>
      <c r="M669" t="s">
        <v>1463</v>
      </c>
      <c r="N669" t="s">
        <v>19</v>
      </c>
      <c r="O669" t="s">
        <v>846</v>
      </c>
      <c r="Q669" t="s">
        <v>3970</v>
      </c>
      <c r="V669" t="s">
        <v>21</v>
      </c>
      <c r="X669" t="s">
        <v>1431</v>
      </c>
      <c r="Y669" t="s">
        <v>1362</v>
      </c>
      <c r="Z669" t="s">
        <v>841</v>
      </c>
      <c r="AA669" t="str">
        <f>SUBSTITUTE(SUBSTITUTE(SUBSTITUTE(SUBSTITUTE(SUBSTITUTE(SUBSTITUTE(SUBSTITUTE(SUBSTITUTE(SUBSTITUTE(SUBSTITUTE(SUBSTITUTE(SUBSTITUTE(SUBSTITUTE(LOWER(Table13[[#This Row],[Bedrijven]]),".",""),"-","")," bvba",""),"belgië",""),"belgium","")," nv","")," bv",""),"group",""),"groep","")," ", ""),"é","e"),"è","e"),"à","a")</f>
        <v>nveeg</v>
      </c>
      <c r="AB669" t="s">
        <v>1390</v>
      </c>
      <c r="AC669" t="s">
        <v>2861</v>
      </c>
      <c r="AE669" t="s">
        <v>1362</v>
      </c>
      <c r="AF669" s="3">
        <v>45464</v>
      </c>
      <c r="AH669" s="3">
        <v>44995</v>
      </c>
      <c r="AI669" s="3">
        <v>45464</v>
      </c>
      <c r="AJ669">
        <v>0</v>
      </c>
      <c r="AQ669" t="str">
        <f>_xlfn.XLOOKUP(Table13[[#This Row],[Voornaam]]&amp;Table13[[#This Row],[Achternaam]]&amp;Table13[[#This Row],[Basisnaam]],Table15[ContactenLookup],Table15[E-mail],"",0,1)</f>
        <v/>
      </c>
      <c r="AR669" t="str">
        <f>_xlfn.XLOOKUP(Table13[[#This Row],[E-mailadres]],Table15[E-mail],Table15[E-mail],"",0)</f>
        <v/>
      </c>
      <c r="AS669" t="str">
        <f>_xlfn.XLOOKUP(Table13[[#This Row],[Telefoon]],Table15[Telefoonnummer],Table15[Naam],"",0)</f>
        <v/>
      </c>
      <c r="AT669" t="str">
        <f>IF(Table13[[#This Row],[Match on name + company]]&lt;&gt;"","Bizzy/Hanne",IF(Table13[[#This Row],[match on Email]]&lt;&gt;"","Bizzy/Hanne",""))</f>
        <v/>
      </c>
    </row>
    <row r="670" spans="1:46" ht="42.75" x14ac:dyDescent="0.45">
      <c r="A670">
        <v>56501538</v>
      </c>
      <c r="B670" t="s">
        <v>2183</v>
      </c>
      <c r="C670" t="s">
        <v>3971</v>
      </c>
      <c r="H670" s="4" t="s">
        <v>2571</v>
      </c>
      <c r="I670" t="s">
        <v>1362</v>
      </c>
      <c r="K670" t="s">
        <v>18</v>
      </c>
      <c r="N670" t="s">
        <v>19</v>
      </c>
      <c r="O670" t="s">
        <v>3972</v>
      </c>
      <c r="P670" t="s">
        <v>3973</v>
      </c>
      <c r="V670" t="s">
        <v>21</v>
      </c>
      <c r="Y670" t="s">
        <v>1362</v>
      </c>
      <c r="Z670" t="s">
        <v>636</v>
      </c>
      <c r="AA670" t="str">
        <f>SUBSTITUTE(SUBSTITUTE(SUBSTITUTE(SUBSTITUTE(SUBSTITUTE(SUBSTITUTE(SUBSTITUTE(SUBSTITUTE(SUBSTITUTE(SUBSTITUTE(SUBSTITUTE(SUBSTITUTE(SUBSTITUTE(LOWER(Table13[[#This Row],[Bedrijven]]),".",""),"-","")," bvba",""),"belgië",""),"belgium","")," nv","")," bv",""),"group",""),"groep","")," ", ""),"é","e"),"è","e"),"à","a")</f>
        <v>nmbs</v>
      </c>
      <c r="AC670" t="s">
        <v>1813</v>
      </c>
      <c r="AE670" t="s">
        <v>1362</v>
      </c>
      <c r="AF670" s="3">
        <v>44775</v>
      </c>
      <c r="AH670" s="3">
        <v>44775</v>
      </c>
      <c r="AI670" s="3">
        <v>44775</v>
      </c>
      <c r="AJ670">
        <v>0</v>
      </c>
      <c r="AQ670" t="str">
        <f>_xlfn.XLOOKUP(Table13[[#This Row],[Voornaam]]&amp;Table13[[#This Row],[Achternaam]]&amp;Table13[[#This Row],[Basisnaam]],Table15[ContactenLookup],Table15[E-mail],"",0,1)</f>
        <v/>
      </c>
      <c r="AR670" t="str">
        <f>_xlfn.XLOOKUP(Table13[[#This Row],[E-mailadres]],Table15[E-mail],Table15[E-mail],"",0)</f>
        <v/>
      </c>
      <c r="AS670" t="str">
        <f>_xlfn.XLOOKUP(Table13[[#This Row],[Telefoon]],Table15[Telefoonnummer],Table15[Naam],"",0)</f>
        <v/>
      </c>
      <c r="AT670" t="str">
        <f>IF(Table13[[#This Row],[Match on name + company]]&lt;&gt;"","Bizzy/Hanne",IF(Table13[[#This Row],[match on Email]]&lt;&gt;"","Bizzy/Hanne",""))</f>
        <v/>
      </c>
    </row>
    <row r="671" spans="1:46" ht="42.75" x14ac:dyDescent="0.45">
      <c r="A671">
        <v>61210061</v>
      </c>
      <c r="B671" t="s">
        <v>3974</v>
      </c>
      <c r="C671" t="s">
        <v>3975</v>
      </c>
      <c r="H671" s="4" t="s">
        <v>1712</v>
      </c>
      <c r="I671" t="s">
        <v>21</v>
      </c>
      <c r="K671" t="s">
        <v>18</v>
      </c>
      <c r="M671" t="s">
        <v>1428</v>
      </c>
      <c r="N671" t="s">
        <v>19</v>
      </c>
      <c r="O671" t="s">
        <v>3976</v>
      </c>
      <c r="S671" t="s">
        <v>1714</v>
      </c>
      <c r="V671" t="s">
        <v>21</v>
      </c>
      <c r="X671" t="s">
        <v>1431</v>
      </c>
      <c r="Y671" t="s">
        <v>1362</v>
      </c>
      <c r="Z671" t="s">
        <v>1715</v>
      </c>
      <c r="AA671" t="str">
        <f>SUBSTITUTE(SUBSTITUTE(SUBSTITUTE(SUBSTITUTE(SUBSTITUTE(SUBSTITUTE(SUBSTITUTE(SUBSTITUTE(SUBSTITUTE(SUBSTITUTE(SUBSTITUTE(SUBSTITUTE(SUBSTITUTE(LOWER(Table13[[#This Row],[Bedrijven]]),".",""),"-","")," bvba",""),"belgië",""),"belgium","")," nv","")," bv",""),"group",""),"groep","")," ", ""),"é","e"),"è","e"),"à","a")</f>
        <v>gimv</v>
      </c>
      <c r="AE671" t="s">
        <v>1362</v>
      </c>
      <c r="AF671" s="3">
        <v>45006</v>
      </c>
      <c r="AH671" s="3">
        <v>45006</v>
      </c>
      <c r="AI671" s="3">
        <v>45006</v>
      </c>
      <c r="AJ671">
        <v>0</v>
      </c>
      <c r="AQ671" t="str">
        <f>_xlfn.XLOOKUP(Table13[[#This Row],[Voornaam]]&amp;Table13[[#This Row],[Achternaam]]&amp;Table13[[#This Row],[Basisnaam]],Table15[ContactenLookup],Table15[E-mail],"",0,1)</f>
        <v/>
      </c>
      <c r="AR671" t="str">
        <f>_xlfn.XLOOKUP(Table13[[#This Row],[E-mailadres]],Table15[E-mail],Table15[E-mail],"",0)</f>
        <v/>
      </c>
      <c r="AS671" t="str">
        <f>_xlfn.XLOOKUP(Table13[[#This Row],[Telefoon]],Table15[Telefoonnummer],Table15[Naam],"",0)</f>
        <v/>
      </c>
      <c r="AT671" t="str">
        <f>IF(Table13[[#This Row],[Match on name + company]]&lt;&gt;"","Bizzy/Hanne",IF(Table13[[#This Row],[match on Email]]&lt;&gt;"","Bizzy/Hanne",""))</f>
        <v/>
      </c>
    </row>
    <row r="672" spans="1:46" ht="42.75" x14ac:dyDescent="0.45">
      <c r="A672">
        <v>67503931</v>
      </c>
      <c r="B672" t="s">
        <v>3977</v>
      </c>
      <c r="C672" t="s">
        <v>3978</v>
      </c>
      <c r="H672" s="4" t="s">
        <v>3571</v>
      </c>
      <c r="I672" t="s">
        <v>1362</v>
      </c>
      <c r="K672" t="s">
        <v>18</v>
      </c>
      <c r="M672" t="s">
        <v>1428</v>
      </c>
      <c r="N672" t="s">
        <v>19</v>
      </c>
      <c r="O672" t="s">
        <v>3979</v>
      </c>
      <c r="Q672" t="s">
        <v>3980</v>
      </c>
      <c r="V672" t="s">
        <v>21</v>
      </c>
      <c r="X672" t="s">
        <v>1431</v>
      </c>
      <c r="Y672" t="s">
        <v>1362</v>
      </c>
      <c r="Z672" t="s">
        <v>3574</v>
      </c>
      <c r="AA672" t="str">
        <f>SUBSTITUTE(SUBSTITUTE(SUBSTITUTE(SUBSTITUTE(SUBSTITUTE(SUBSTITUTE(SUBSTITUTE(SUBSTITUTE(SUBSTITUTE(SUBSTITUTE(SUBSTITUTE(SUBSTITUTE(SUBSTITUTE(LOWER(Table13[[#This Row],[Bedrijven]]),".",""),"-","")," bvba",""),"belgië",""),"belgium","")," nv","")," bv",""),"group",""),"groep","")," ", ""),"é","e"),"è","e"),"à","a")</f>
        <v>ixly</v>
      </c>
      <c r="AC672" t="s">
        <v>1453</v>
      </c>
      <c r="AE672" t="s">
        <v>21</v>
      </c>
      <c r="AF672" s="3">
        <v>45337</v>
      </c>
      <c r="AH672" s="3">
        <v>45337</v>
      </c>
      <c r="AI672" s="3">
        <v>45337</v>
      </c>
      <c r="AJ672">
        <v>0</v>
      </c>
      <c r="AQ672" t="str">
        <f>_xlfn.XLOOKUP(Table13[[#This Row],[Voornaam]]&amp;Table13[[#This Row],[Achternaam]]&amp;Table13[[#This Row],[Basisnaam]],Table15[ContactenLookup],Table15[E-mail],"",0,1)</f>
        <v/>
      </c>
      <c r="AR672" t="str">
        <f>_xlfn.XLOOKUP(Table13[[#This Row],[E-mailadres]],Table15[E-mail],Table15[E-mail],"",0)</f>
        <v/>
      </c>
      <c r="AS672" t="str">
        <f>_xlfn.XLOOKUP(Table13[[#This Row],[Telefoon]],Table15[Telefoonnummer],Table15[Naam],"",0)</f>
        <v/>
      </c>
      <c r="AT672" t="str">
        <f>IF(Table13[[#This Row],[Match on name + company]]&lt;&gt;"","Bizzy/Hanne",IF(Table13[[#This Row],[match on Email]]&lt;&gt;"","Bizzy/Hanne",""))</f>
        <v/>
      </c>
    </row>
    <row r="673" spans="1:46" x14ac:dyDescent="0.45">
      <c r="A673">
        <v>55438849</v>
      </c>
      <c r="B673" t="s">
        <v>3079</v>
      </c>
      <c r="C673" t="s">
        <v>3981</v>
      </c>
      <c r="I673" t="s">
        <v>1362</v>
      </c>
      <c r="K673" t="s">
        <v>18</v>
      </c>
      <c r="N673" t="s">
        <v>19</v>
      </c>
      <c r="O673" t="s">
        <v>3982</v>
      </c>
      <c r="V673" t="s">
        <v>21</v>
      </c>
      <c r="Y673" t="s">
        <v>1362</v>
      </c>
      <c r="Z673" t="s">
        <v>1370</v>
      </c>
      <c r="AA673" t="str">
        <f>SUBSTITUTE(SUBSTITUTE(SUBSTITUTE(SUBSTITUTE(SUBSTITUTE(SUBSTITUTE(SUBSTITUTE(SUBSTITUTE(SUBSTITUTE(SUBSTITUTE(SUBSTITUTE(SUBSTITUTE(SUBSTITUTE(LOWER(Table13[[#This Row],[Bedrijven]]),".",""),"-","")," bvba",""),"belgië",""),"belgium","")," nv","")," bv",""),"group",""),"groep","")," ", ""),"é","e"),"è","e"),"à","a")</f>
        <v>gitppicompany</v>
      </c>
      <c r="AC673" t="s">
        <v>3251</v>
      </c>
      <c r="AE673" t="s">
        <v>1362</v>
      </c>
      <c r="AF673" s="3">
        <v>44711</v>
      </c>
      <c r="AH673" s="3">
        <v>44711</v>
      </c>
      <c r="AI673" s="3">
        <v>44711</v>
      </c>
      <c r="AJ673">
        <v>0</v>
      </c>
      <c r="AQ673" t="str">
        <f>_xlfn.XLOOKUP(Table13[[#This Row],[Voornaam]]&amp;Table13[[#This Row],[Achternaam]]&amp;Table13[[#This Row],[Basisnaam]],Table15[ContactenLookup],Table15[E-mail],"",0,1)</f>
        <v/>
      </c>
      <c r="AR673" t="str">
        <f>_xlfn.XLOOKUP(Table13[[#This Row],[E-mailadres]],Table15[E-mail],Table15[E-mail],"",0)</f>
        <v/>
      </c>
      <c r="AS673" t="str">
        <f>_xlfn.XLOOKUP(Table13[[#This Row],[Telefoon]],Table15[Telefoonnummer],Table15[Naam],"",0)</f>
        <v/>
      </c>
      <c r="AT673" t="str">
        <f>IF(Table13[[#This Row],[Match on name + company]]&lt;&gt;"","Bizzy/Hanne",IF(Table13[[#This Row],[match on Email]]&lt;&gt;"","Bizzy/Hanne",""))</f>
        <v/>
      </c>
    </row>
    <row r="674" spans="1:46" x14ac:dyDescent="0.45">
      <c r="A674">
        <v>55438785</v>
      </c>
      <c r="B674" t="s">
        <v>3983</v>
      </c>
      <c r="C674" t="s">
        <v>3984</v>
      </c>
      <c r="I674" t="s">
        <v>1362</v>
      </c>
      <c r="K674" t="s">
        <v>18</v>
      </c>
      <c r="N674" t="s">
        <v>19</v>
      </c>
      <c r="O674" t="s">
        <v>3985</v>
      </c>
      <c r="V674" t="s">
        <v>21</v>
      </c>
      <c r="Y674" t="s">
        <v>1362</v>
      </c>
      <c r="Z674" t="s">
        <v>508</v>
      </c>
      <c r="AA674" t="str">
        <f>SUBSTITUTE(SUBSTITUTE(SUBSTITUTE(SUBSTITUTE(SUBSTITUTE(SUBSTITUTE(SUBSTITUTE(SUBSTITUTE(SUBSTITUTE(SUBSTITUTE(SUBSTITUTE(SUBSTITUTE(SUBSTITUTE(LOWER(Table13[[#This Row],[Bedrijven]]),".",""),"-","")," bvba",""),"belgië",""),"belgium","")," nv","")," bv",""),"group",""),"groep","")," ", ""),"é","e"),"è","e"),"à","a")</f>
        <v>fodfinanciën</v>
      </c>
      <c r="AC674" t="s">
        <v>3986</v>
      </c>
      <c r="AE674" t="s">
        <v>1362</v>
      </c>
      <c r="AF674" s="3">
        <v>44711</v>
      </c>
      <c r="AH674" s="3">
        <v>44711</v>
      </c>
      <c r="AI674" s="3">
        <v>44711</v>
      </c>
      <c r="AJ674">
        <v>0</v>
      </c>
      <c r="AQ674" t="str">
        <f>_xlfn.XLOOKUP(Table13[[#This Row],[Voornaam]]&amp;Table13[[#This Row],[Achternaam]]&amp;Table13[[#This Row],[Basisnaam]],Table15[ContactenLookup],Table15[E-mail],"",0,1)</f>
        <v/>
      </c>
      <c r="AR674" t="str">
        <f>_xlfn.XLOOKUP(Table13[[#This Row],[E-mailadres]],Table15[E-mail],Table15[E-mail],"",0)</f>
        <v/>
      </c>
      <c r="AS674" t="str">
        <f>_xlfn.XLOOKUP(Table13[[#This Row],[Telefoon]],Table15[Telefoonnummer],Table15[Naam],"",0)</f>
        <v/>
      </c>
      <c r="AT674" t="str">
        <f>IF(Table13[[#This Row],[Match on name + company]]&lt;&gt;"","Bizzy/Hanne",IF(Table13[[#This Row],[match on Email]]&lt;&gt;"","Bizzy/Hanne",""))</f>
        <v/>
      </c>
    </row>
    <row r="675" spans="1:46" x14ac:dyDescent="0.45">
      <c r="A675">
        <v>55438790</v>
      </c>
      <c r="B675" t="s">
        <v>1704</v>
      </c>
      <c r="C675" t="s">
        <v>3987</v>
      </c>
      <c r="I675" t="s">
        <v>1362</v>
      </c>
      <c r="K675" t="s">
        <v>18</v>
      </c>
      <c r="N675" t="s">
        <v>19</v>
      </c>
      <c r="P675" t="s">
        <v>3694</v>
      </c>
      <c r="V675" t="s">
        <v>21</v>
      </c>
      <c r="Y675" t="s">
        <v>1362</v>
      </c>
      <c r="Z675" t="s">
        <v>511</v>
      </c>
      <c r="AA675" t="str">
        <f>SUBSTITUTE(SUBSTITUTE(SUBSTITUTE(SUBSTITUTE(SUBSTITUTE(SUBSTITUTE(SUBSTITUTE(SUBSTITUTE(SUBSTITUTE(SUBSTITUTE(SUBSTITUTE(SUBSTITUTE(SUBSTITUTE(LOWER(Table13[[#This Row],[Bedrijven]]),".",""),"-","")," bvba",""),"belgië",""),"belgium","")," nv","")," bv",""),"group",""),"groep","")," ", ""),"é","e"),"è","e"),"à","a")</f>
        <v>frisomat</v>
      </c>
      <c r="AC675" t="s">
        <v>3988</v>
      </c>
      <c r="AE675" t="s">
        <v>1362</v>
      </c>
      <c r="AF675" s="3">
        <v>44711</v>
      </c>
      <c r="AH675" s="3">
        <v>44711</v>
      </c>
      <c r="AI675" s="3">
        <v>44775</v>
      </c>
      <c r="AJ675">
        <v>0</v>
      </c>
      <c r="AQ675" t="str">
        <f>_xlfn.XLOOKUP(Table13[[#This Row],[Voornaam]]&amp;Table13[[#This Row],[Achternaam]]&amp;Table13[[#This Row],[Basisnaam]],Table15[ContactenLookup],Table15[E-mail],"",0,1)</f>
        <v/>
      </c>
      <c r="AR675" t="str">
        <f>_xlfn.XLOOKUP(Table13[[#This Row],[E-mailadres]],Table15[E-mail],Table15[E-mail],"",0)</f>
        <v/>
      </c>
      <c r="AS675" t="str">
        <f>_xlfn.XLOOKUP(Table13[[#This Row],[Telefoon]],Table15[Telefoonnummer],Table15[Naam],"",0)</f>
        <v/>
      </c>
      <c r="AT675" t="str">
        <f>IF(Table13[[#This Row],[Match on name + company]]&lt;&gt;"","Bizzy/Hanne",IF(Table13[[#This Row],[match on Email]]&lt;&gt;"","Bizzy/Hanne",""))</f>
        <v/>
      </c>
    </row>
    <row r="676" spans="1:46" ht="42.75" x14ac:dyDescent="0.45">
      <c r="A676">
        <v>67191195</v>
      </c>
      <c r="B676" t="s">
        <v>2160</v>
      </c>
      <c r="C676" t="s">
        <v>3989</v>
      </c>
      <c r="H676" s="4" t="s">
        <v>2283</v>
      </c>
      <c r="I676" t="s">
        <v>1362</v>
      </c>
      <c r="K676" t="s">
        <v>18</v>
      </c>
      <c r="N676" t="s">
        <v>19</v>
      </c>
      <c r="O676" t="s">
        <v>3990</v>
      </c>
      <c r="Q676" t="s">
        <v>3991</v>
      </c>
      <c r="V676" t="s">
        <v>21</v>
      </c>
      <c r="W676" t="s">
        <v>38</v>
      </c>
      <c r="X676" t="s">
        <v>1431</v>
      </c>
      <c r="Y676" t="s">
        <v>1362</v>
      </c>
      <c r="Z676" t="s">
        <v>1317</v>
      </c>
      <c r="AA676" t="str">
        <f>SUBSTITUTE(SUBSTITUTE(SUBSTITUTE(SUBSTITUTE(SUBSTITUTE(SUBSTITUTE(SUBSTITUTE(SUBSTITUTE(SUBSTITUTE(SUBSTITUTE(SUBSTITUTE(SUBSTITUTE(SUBSTITUTE(LOWER(Table13[[#This Row],[Bedrijven]]),".",""),"-","")," bvba",""),"belgië",""),"belgium","")," nv","")," bv",""),"group",""),"groep","")," ", ""),"é","e"),"è","e"),"à","a")</f>
        <v>zorgstekene</v>
      </c>
      <c r="AB676" t="s">
        <v>1390</v>
      </c>
      <c r="AC676" t="s">
        <v>2079</v>
      </c>
      <c r="AE676" t="s">
        <v>21</v>
      </c>
      <c r="AF676" s="3">
        <v>45320</v>
      </c>
      <c r="AH676" s="3">
        <v>45320</v>
      </c>
      <c r="AI676" s="3">
        <v>45320</v>
      </c>
      <c r="AJ676">
        <v>0</v>
      </c>
      <c r="AQ676" t="str">
        <f>_xlfn.XLOOKUP(Table13[[#This Row],[Voornaam]]&amp;Table13[[#This Row],[Achternaam]]&amp;Table13[[#This Row],[Basisnaam]],Table15[ContactenLookup],Table15[E-mail],"",0,1)</f>
        <v/>
      </c>
      <c r="AR676" t="str">
        <f>_xlfn.XLOOKUP(Table13[[#This Row],[E-mailadres]],Table15[E-mail],Table15[E-mail],"",0)</f>
        <v/>
      </c>
      <c r="AS676" t="str">
        <f>_xlfn.XLOOKUP(Table13[[#This Row],[Telefoon]],Table15[Telefoonnummer],Table15[Naam],"",0)</f>
        <v/>
      </c>
      <c r="AT676" t="str">
        <f>IF(Table13[[#This Row],[Match on name + company]]&lt;&gt;"","Bizzy/Hanne",IF(Table13[[#This Row],[match on Email]]&lt;&gt;"","Bizzy/Hanne",""))</f>
        <v/>
      </c>
    </row>
    <row r="677" spans="1:46" x14ac:dyDescent="0.45">
      <c r="A677">
        <v>56501579</v>
      </c>
      <c r="B677" t="s">
        <v>3992</v>
      </c>
      <c r="C677" t="s">
        <v>3993</v>
      </c>
      <c r="I677" t="s">
        <v>1362</v>
      </c>
      <c r="K677" t="s">
        <v>18</v>
      </c>
      <c r="N677" t="s">
        <v>19</v>
      </c>
      <c r="P677" t="s">
        <v>3994</v>
      </c>
      <c r="V677" t="s">
        <v>1362</v>
      </c>
      <c r="Y677" t="s">
        <v>1362</v>
      </c>
      <c r="Z677" t="s">
        <v>1099</v>
      </c>
      <c r="AA677" t="str">
        <f>SUBSTITUTE(SUBSTITUTE(SUBSTITUTE(SUBSTITUTE(SUBSTITUTE(SUBSTITUTE(SUBSTITUTE(SUBSTITUTE(SUBSTITUTE(SUBSTITUTE(SUBSTITUTE(SUBSTITUTE(SUBSTITUTE(LOWER(Table13[[#This Row],[Bedrijven]]),".",""),"-","")," bvba",""),"belgië",""),"belgium","")," nv","")," bv",""),"group",""),"groep","")," ", ""),"é","e"),"è","e"),"à","a")</f>
        <v>scaniabenelux</v>
      </c>
      <c r="AC677" t="s">
        <v>1813</v>
      </c>
      <c r="AE677" t="s">
        <v>1362</v>
      </c>
      <c r="AF677" s="3">
        <v>44967</v>
      </c>
      <c r="AH677" s="3">
        <v>44775</v>
      </c>
      <c r="AI677" s="3">
        <v>44967</v>
      </c>
      <c r="AJ677">
        <v>0</v>
      </c>
      <c r="AQ677" t="str">
        <f>_xlfn.XLOOKUP(Table13[[#This Row],[Voornaam]]&amp;Table13[[#This Row],[Achternaam]]&amp;Table13[[#This Row],[Basisnaam]],Table15[ContactenLookup],Table15[E-mail],"",0,1)</f>
        <v/>
      </c>
      <c r="AR677" t="str">
        <f>_xlfn.XLOOKUP(Table13[[#This Row],[E-mailadres]],Table15[E-mail],Table15[E-mail],"",0)</f>
        <v/>
      </c>
      <c r="AS677" t="str">
        <f>_xlfn.XLOOKUP(Table13[[#This Row],[Telefoon]],Table15[Telefoonnummer],Table15[Naam],"",0)</f>
        <v/>
      </c>
      <c r="AT677" t="str">
        <f>IF(Table13[[#This Row],[Match on name + company]]&lt;&gt;"","Bizzy/Hanne",IF(Table13[[#This Row],[match on Email]]&lt;&gt;"","Bizzy/Hanne",""))</f>
        <v/>
      </c>
    </row>
    <row r="678" spans="1:46" ht="42.75" x14ac:dyDescent="0.45">
      <c r="A678">
        <v>55438831</v>
      </c>
      <c r="B678" t="s">
        <v>2591</v>
      </c>
      <c r="C678" t="s">
        <v>3995</v>
      </c>
      <c r="H678" s="4" t="s">
        <v>3741</v>
      </c>
      <c r="I678" t="s">
        <v>1362</v>
      </c>
      <c r="K678" t="s">
        <v>18</v>
      </c>
      <c r="N678" t="s">
        <v>19</v>
      </c>
      <c r="O678" t="s">
        <v>3996</v>
      </c>
      <c r="P678" t="s">
        <v>3997</v>
      </c>
      <c r="V678" t="s">
        <v>21</v>
      </c>
      <c r="Y678" t="s">
        <v>1362</v>
      </c>
      <c r="Z678" t="s">
        <v>577</v>
      </c>
      <c r="AA678" t="str">
        <f>SUBSTITUTE(SUBSTITUTE(SUBSTITUTE(SUBSTITUTE(SUBSTITUTE(SUBSTITUTE(SUBSTITUTE(SUBSTITUTE(SUBSTITUTE(SUBSTITUTE(SUBSTITUTE(SUBSTITUTE(SUBSTITUTE(LOWER(Table13[[#This Row],[Bedrijven]]),".",""),"-","")," bvba",""),"belgië",""),"belgium","")," nv","")," bv",""),"group",""),"groep","")," ", ""),"é","e"),"è","e"),"à","a")</f>
        <v>gezinszorgvillers</v>
      </c>
      <c r="AC678" t="s">
        <v>1754</v>
      </c>
      <c r="AE678" t="s">
        <v>1362</v>
      </c>
      <c r="AF678" s="3">
        <v>44711</v>
      </c>
      <c r="AH678" s="3">
        <v>44711</v>
      </c>
      <c r="AI678" s="3">
        <v>44775</v>
      </c>
      <c r="AJ678">
        <v>0</v>
      </c>
      <c r="AQ678" t="str">
        <f>_xlfn.XLOOKUP(Table13[[#This Row],[Voornaam]]&amp;Table13[[#This Row],[Achternaam]]&amp;Table13[[#This Row],[Basisnaam]],Table15[ContactenLookup],Table15[E-mail],"",0,1)</f>
        <v/>
      </c>
      <c r="AR678" t="str">
        <f>_xlfn.XLOOKUP(Table13[[#This Row],[E-mailadres]],Table15[E-mail],Table15[E-mail],"",0)</f>
        <v/>
      </c>
      <c r="AS678" t="str">
        <f>_xlfn.XLOOKUP(Table13[[#This Row],[Telefoon]],Table15[Telefoonnummer],Table15[Naam],"",0)</f>
        <v/>
      </c>
      <c r="AT678" t="str">
        <f>IF(Table13[[#This Row],[Match on name + company]]&lt;&gt;"","Bizzy/Hanne",IF(Table13[[#This Row],[match on Email]]&lt;&gt;"","Bizzy/Hanne",""))</f>
        <v/>
      </c>
    </row>
    <row r="679" spans="1:46" ht="42.75" x14ac:dyDescent="0.45">
      <c r="A679">
        <v>66142346</v>
      </c>
      <c r="B679" t="s">
        <v>3998</v>
      </c>
      <c r="C679" t="s">
        <v>3999</v>
      </c>
      <c r="H679" s="4" t="s">
        <v>3566</v>
      </c>
      <c r="I679" t="s">
        <v>1362</v>
      </c>
      <c r="K679" t="s">
        <v>18</v>
      </c>
      <c r="N679" t="s">
        <v>19</v>
      </c>
      <c r="O679" t="s">
        <v>4000</v>
      </c>
      <c r="V679" t="s">
        <v>21</v>
      </c>
      <c r="Y679" t="s">
        <v>1362</v>
      </c>
      <c r="Z679" t="s">
        <v>1012</v>
      </c>
      <c r="AA679" t="str">
        <f>SUBSTITUTE(SUBSTITUTE(SUBSTITUTE(SUBSTITUTE(SUBSTITUTE(SUBSTITUTE(SUBSTITUTE(SUBSTITUTE(SUBSTITUTE(SUBSTITUTE(SUBSTITUTE(SUBSTITUTE(SUBSTITUTE(LOWER(Table13[[#This Row],[Bedrijven]]),".",""),"-","")," bvba",""),"belgië",""),"belgium","")," nv","")," bv",""),"group",""),"groep","")," ", ""),"é","e"),"è","e"),"à","a")</f>
        <v>nvyukiworks</v>
      </c>
      <c r="AC679" t="s">
        <v>4001</v>
      </c>
      <c r="AE679" t="s">
        <v>21</v>
      </c>
      <c r="AF679" s="3">
        <v>45254</v>
      </c>
      <c r="AH679" s="3">
        <v>45254</v>
      </c>
      <c r="AI679" s="3">
        <v>45254</v>
      </c>
      <c r="AJ679">
        <v>0</v>
      </c>
      <c r="AQ679" t="str">
        <f>_xlfn.XLOOKUP(Table13[[#This Row],[Voornaam]]&amp;Table13[[#This Row],[Achternaam]]&amp;Table13[[#This Row],[Basisnaam]],Table15[ContactenLookup],Table15[E-mail],"",0,1)</f>
        <v/>
      </c>
      <c r="AR679" t="str">
        <f>_xlfn.XLOOKUP(Table13[[#This Row],[E-mailadres]],Table15[E-mail],Table15[E-mail],"",0)</f>
        <v/>
      </c>
      <c r="AS679" t="str">
        <f>_xlfn.XLOOKUP(Table13[[#This Row],[Telefoon]],Table15[Telefoonnummer],Table15[Naam],"",0)</f>
        <v/>
      </c>
      <c r="AT679" t="str">
        <f>IF(Table13[[#This Row],[Match on name + company]]&lt;&gt;"","Bizzy/Hanne",IF(Table13[[#This Row],[match on Email]]&lt;&gt;"","Bizzy/Hanne",""))</f>
        <v/>
      </c>
    </row>
    <row r="680" spans="1:46" x14ac:dyDescent="0.45">
      <c r="A680">
        <v>55438861</v>
      </c>
      <c r="B680" t="s">
        <v>3580</v>
      </c>
      <c r="C680" t="s">
        <v>4002</v>
      </c>
      <c r="I680" t="s">
        <v>1362</v>
      </c>
      <c r="K680" t="s">
        <v>18</v>
      </c>
      <c r="N680" t="s">
        <v>19</v>
      </c>
      <c r="O680" t="s">
        <v>4003</v>
      </c>
      <c r="P680" t="s">
        <v>4004</v>
      </c>
      <c r="V680" t="s">
        <v>21</v>
      </c>
      <c r="Y680" t="s">
        <v>1362</v>
      </c>
      <c r="AA680" t="str">
        <f>SUBSTITUTE(SUBSTITUTE(SUBSTITUTE(SUBSTITUTE(SUBSTITUTE(SUBSTITUTE(SUBSTITUTE(SUBSTITUTE(SUBSTITUTE(SUBSTITUTE(SUBSTITUTE(SUBSTITUTE(SUBSTITUTE(LOWER(Table13[[#This Row],[Bedrijven]]),".",""),"-","")," bvba",""),"belgië",""),"belgium","")," nv","")," bv",""),"group",""),"groep","")," ", ""),"é","e"),"è","e"),"à","a")</f>
        <v/>
      </c>
      <c r="AF680" s="3">
        <v>45167</v>
      </c>
      <c r="AH680" s="3">
        <v>44711</v>
      </c>
      <c r="AI680" s="3">
        <v>44775</v>
      </c>
      <c r="AJ680">
        <v>0</v>
      </c>
      <c r="AQ680" t="str">
        <f>_xlfn.XLOOKUP(Table13[[#This Row],[Voornaam]]&amp;Table13[[#This Row],[Achternaam]]&amp;Table13[[#This Row],[Basisnaam]],Table15[ContactenLookup],Table15[E-mail],"",0,1)</f>
        <v/>
      </c>
      <c r="AR680" t="str">
        <f>_xlfn.XLOOKUP(Table13[[#This Row],[E-mailadres]],Table15[E-mail],Table15[E-mail],"",0)</f>
        <v/>
      </c>
      <c r="AS680" t="str">
        <f>_xlfn.XLOOKUP(Table13[[#This Row],[Telefoon]],Table15[Telefoonnummer],Table15[Naam],"",0)</f>
        <v/>
      </c>
      <c r="AT680" t="str">
        <f>IF(Table13[[#This Row],[Match on name + company]]&lt;&gt;"","Bizzy/Hanne",IF(Table13[[#This Row],[match on Email]]&lt;&gt;"","Bizzy/Hanne",""))</f>
        <v/>
      </c>
    </row>
    <row r="681" spans="1:46" x14ac:dyDescent="0.45">
      <c r="A681">
        <v>55438789</v>
      </c>
      <c r="B681" t="s">
        <v>3145</v>
      </c>
      <c r="C681" t="s">
        <v>4002</v>
      </c>
      <c r="I681" t="s">
        <v>1362</v>
      </c>
      <c r="K681" t="s">
        <v>18</v>
      </c>
      <c r="N681" t="s">
        <v>19</v>
      </c>
      <c r="O681" t="s">
        <v>4005</v>
      </c>
      <c r="P681" t="s">
        <v>4006</v>
      </c>
      <c r="V681" t="s">
        <v>21</v>
      </c>
      <c r="Y681" t="s">
        <v>1362</v>
      </c>
      <c r="Z681" t="s">
        <v>510</v>
      </c>
      <c r="AA681" t="str">
        <f>SUBSTITUTE(SUBSTITUTE(SUBSTITUTE(SUBSTITUTE(SUBSTITUTE(SUBSTITUTE(SUBSTITUTE(SUBSTITUTE(SUBSTITUTE(SUBSTITUTE(SUBSTITUTE(SUBSTITUTE(SUBSTITUTE(LOWER(Table13[[#This Row],[Bedrijven]]),".",""),"-","")," bvba",""),"belgië",""),"belgium","")," nv","")," bv",""),"group",""),"groep","")," ", ""),"é","e"),"è","e"),"à","a")</f>
        <v>freshconnection</v>
      </c>
      <c r="AC681" t="s">
        <v>4007</v>
      </c>
      <c r="AE681" t="s">
        <v>1362</v>
      </c>
      <c r="AF681" s="3">
        <v>44711</v>
      </c>
      <c r="AH681" s="3">
        <v>44711</v>
      </c>
      <c r="AI681" s="3">
        <v>44775</v>
      </c>
      <c r="AJ681">
        <v>0</v>
      </c>
      <c r="AQ681" t="str">
        <f>_xlfn.XLOOKUP(Table13[[#This Row],[Voornaam]]&amp;Table13[[#This Row],[Achternaam]]&amp;Table13[[#This Row],[Basisnaam]],Table15[ContactenLookup],Table15[E-mail],"",0,1)</f>
        <v/>
      </c>
      <c r="AR681" t="str">
        <f>_xlfn.XLOOKUP(Table13[[#This Row],[E-mailadres]],Table15[E-mail],Table15[E-mail],"",0)</f>
        <v/>
      </c>
      <c r="AS681" t="str">
        <f>_xlfn.XLOOKUP(Table13[[#This Row],[Telefoon]],Table15[Telefoonnummer],Table15[Naam],"",0)</f>
        <v/>
      </c>
      <c r="AT681" t="str">
        <f>IF(Table13[[#This Row],[Match on name + company]]&lt;&gt;"","Bizzy/Hanne",IF(Table13[[#This Row],[match on Email]]&lt;&gt;"","Bizzy/Hanne",""))</f>
        <v/>
      </c>
    </row>
    <row r="682" spans="1:46" ht="42.75" x14ac:dyDescent="0.45">
      <c r="A682">
        <v>60723475</v>
      </c>
      <c r="B682" t="s">
        <v>4008</v>
      </c>
      <c r="C682" t="s">
        <v>4009</v>
      </c>
      <c r="D682" t="s">
        <v>382</v>
      </c>
      <c r="E682" t="s">
        <v>370</v>
      </c>
      <c r="G682" t="s">
        <v>383</v>
      </c>
      <c r="H682" s="4" t="s">
        <v>4010</v>
      </c>
      <c r="I682" t="s">
        <v>1362</v>
      </c>
      <c r="K682" t="s">
        <v>18</v>
      </c>
      <c r="M682" t="s">
        <v>1428</v>
      </c>
      <c r="N682" t="s">
        <v>19</v>
      </c>
      <c r="O682" t="s">
        <v>384</v>
      </c>
      <c r="V682" t="s">
        <v>21</v>
      </c>
      <c r="X682" t="s">
        <v>1431</v>
      </c>
      <c r="Y682" t="s">
        <v>1362</v>
      </c>
      <c r="Z682" t="s">
        <v>381</v>
      </c>
      <c r="AA682" t="str">
        <f>SUBSTITUTE(SUBSTITUTE(SUBSTITUTE(SUBSTITUTE(SUBSTITUTE(SUBSTITUTE(SUBSTITUTE(SUBSTITUTE(SUBSTITUTE(SUBSTITUTE(SUBSTITUTE(SUBSTITUTE(SUBSTITUTE(LOWER(Table13[[#This Row],[Bedrijven]]),".",""),"-","")," bvba",""),"belgië",""),"belgium","")," nv","")," bv",""),"group",""),"groep","")," ", ""),"é","e"),"è","e"),"à","a")</f>
        <v>covebo</v>
      </c>
      <c r="AB682" t="s">
        <v>2010</v>
      </c>
      <c r="AC682" t="s">
        <v>1471</v>
      </c>
      <c r="AE682" t="s">
        <v>21</v>
      </c>
      <c r="AF682" s="3">
        <v>44985</v>
      </c>
      <c r="AH682" s="3">
        <v>44985</v>
      </c>
      <c r="AI682" s="3">
        <v>44985</v>
      </c>
      <c r="AJ682">
        <v>0</v>
      </c>
      <c r="AQ682" t="str">
        <f>_xlfn.XLOOKUP(Table13[[#This Row],[Voornaam]]&amp;Table13[[#This Row],[Achternaam]]&amp;Table13[[#This Row],[Basisnaam]],Table15[ContactenLookup],Table15[E-mail],"",0,1)</f>
        <v/>
      </c>
      <c r="AR682" t="str">
        <f>_xlfn.XLOOKUP(Table13[[#This Row],[E-mailadres]],Table15[E-mail],Table15[E-mail],"",0)</f>
        <v/>
      </c>
      <c r="AS682" t="str">
        <f>_xlfn.XLOOKUP(Table13[[#This Row],[Telefoon]],Table15[Telefoonnummer],Table15[Naam],"",0)</f>
        <v/>
      </c>
      <c r="AT682" t="str">
        <f>IF(Table13[[#This Row],[Match on name + company]]&lt;&gt;"","Bizzy/Hanne",IF(Table13[[#This Row],[match on Email]]&lt;&gt;"","Bizzy/Hanne",""))</f>
        <v/>
      </c>
    </row>
    <row r="683" spans="1:46" x14ac:dyDescent="0.45">
      <c r="A683">
        <v>56501592</v>
      </c>
      <c r="B683" t="s">
        <v>1789</v>
      </c>
      <c r="C683" t="s">
        <v>4011</v>
      </c>
      <c r="I683" t="s">
        <v>1362</v>
      </c>
      <c r="K683" t="s">
        <v>18</v>
      </c>
      <c r="N683" t="s">
        <v>19</v>
      </c>
      <c r="O683" t="s">
        <v>4012</v>
      </c>
      <c r="P683" t="s">
        <v>4013</v>
      </c>
      <c r="V683" t="s">
        <v>21</v>
      </c>
      <c r="X683" t="s">
        <v>1431</v>
      </c>
      <c r="Y683" t="s">
        <v>1362</v>
      </c>
      <c r="Z683" t="s">
        <v>1167</v>
      </c>
      <c r="AA683" t="str">
        <f>SUBSTITUTE(SUBSTITUTE(SUBSTITUTE(SUBSTITUTE(SUBSTITUTE(SUBSTITUTE(SUBSTITUTE(SUBSTITUTE(SUBSTITUTE(SUBSTITUTE(SUBSTITUTE(SUBSTITUTE(SUBSTITUTE(LOWER(Table13[[#This Row],[Bedrijven]]),".",""),"-","")," bvba",""),"belgië",""),"belgium","")," nv","")," bv",""),"group",""),"groep","")," ", ""),"é","e"),"è","e"),"à","a")</f>
        <v>synergie</v>
      </c>
      <c r="AC683" t="s">
        <v>1411</v>
      </c>
      <c r="AE683" t="s">
        <v>1362</v>
      </c>
      <c r="AF683" s="3">
        <v>44854</v>
      </c>
      <c r="AH683" s="3">
        <v>44775</v>
      </c>
      <c r="AI683" s="3">
        <v>44854</v>
      </c>
      <c r="AJ683">
        <v>0</v>
      </c>
      <c r="AQ683" t="str">
        <f>_xlfn.XLOOKUP(Table13[[#This Row],[Voornaam]]&amp;Table13[[#This Row],[Achternaam]]&amp;Table13[[#This Row],[Basisnaam]],Table15[ContactenLookup],Table15[E-mail],"",0,1)</f>
        <v/>
      </c>
      <c r="AR683" t="str">
        <f>_xlfn.XLOOKUP(Table13[[#This Row],[E-mailadres]],Table15[E-mail],Table15[E-mail],"",0)</f>
        <v/>
      </c>
      <c r="AS683" t="str">
        <f>_xlfn.XLOOKUP(Table13[[#This Row],[Telefoon]],Table15[Telefoonnummer],Table15[Naam],"",0)</f>
        <v/>
      </c>
      <c r="AT683" t="str">
        <f>IF(Table13[[#This Row],[Match on name + company]]&lt;&gt;"","Bizzy/Hanne",IF(Table13[[#This Row],[match on Email]]&lt;&gt;"","Bizzy/Hanne",""))</f>
        <v/>
      </c>
    </row>
    <row r="684" spans="1:46" x14ac:dyDescent="0.45">
      <c r="A684">
        <v>55438791</v>
      </c>
      <c r="B684" t="s">
        <v>2044</v>
      </c>
      <c r="C684" t="s">
        <v>4014</v>
      </c>
      <c r="I684" t="s">
        <v>1362</v>
      </c>
      <c r="K684" t="s">
        <v>18</v>
      </c>
      <c r="N684" t="s">
        <v>19</v>
      </c>
      <c r="P684" t="s">
        <v>4015</v>
      </c>
      <c r="V684" t="s">
        <v>21</v>
      </c>
      <c r="Y684" t="s">
        <v>1362</v>
      </c>
      <c r="Z684" t="s">
        <v>511</v>
      </c>
      <c r="AA684" t="str">
        <f>SUBSTITUTE(SUBSTITUTE(SUBSTITUTE(SUBSTITUTE(SUBSTITUTE(SUBSTITUTE(SUBSTITUTE(SUBSTITUTE(SUBSTITUTE(SUBSTITUTE(SUBSTITUTE(SUBSTITUTE(SUBSTITUTE(LOWER(Table13[[#This Row],[Bedrijven]]),".",""),"-","")," bvba",""),"belgië",""),"belgium","")," nv","")," bv",""),"group",""),"groep","")," ", ""),"é","e"),"è","e"),"à","a")</f>
        <v>frisomat</v>
      </c>
      <c r="AC684" t="s">
        <v>3055</v>
      </c>
      <c r="AE684" t="s">
        <v>1362</v>
      </c>
      <c r="AF684" s="3">
        <v>44711</v>
      </c>
      <c r="AH684" s="3">
        <v>44711</v>
      </c>
      <c r="AI684" s="3">
        <v>44775</v>
      </c>
      <c r="AJ684">
        <v>0</v>
      </c>
      <c r="AQ684" t="str">
        <f>_xlfn.XLOOKUP(Table13[[#This Row],[Voornaam]]&amp;Table13[[#This Row],[Achternaam]]&amp;Table13[[#This Row],[Basisnaam]],Table15[ContactenLookup],Table15[E-mail],"",0,1)</f>
        <v/>
      </c>
      <c r="AR684" t="str">
        <f>_xlfn.XLOOKUP(Table13[[#This Row],[E-mailadres]],Table15[E-mail],Table15[E-mail],"",0)</f>
        <v/>
      </c>
      <c r="AS684" t="str">
        <f>_xlfn.XLOOKUP(Table13[[#This Row],[Telefoon]],Table15[Telefoonnummer],Table15[Naam],"",0)</f>
        <v/>
      </c>
      <c r="AT684" t="str">
        <f>IF(Table13[[#This Row],[Match on name + company]]&lt;&gt;"","Bizzy/Hanne",IF(Table13[[#This Row],[match on Email]]&lt;&gt;"","Bizzy/Hanne",""))</f>
        <v/>
      </c>
    </row>
    <row r="685" spans="1:46" x14ac:dyDescent="0.45">
      <c r="A685">
        <v>55438760</v>
      </c>
      <c r="B685" t="s">
        <v>1460</v>
      </c>
      <c r="C685" t="s">
        <v>4016</v>
      </c>
      <c r="I685" t="s">
        <v>1362</v>
      </c>
      <c r="K685" t="s">
        <v>18</v>
      </c>
      <c r="N685" t="s">
        <v>19</v>
      </c>
      <c r="O685" t="s">
        <v>4017</v>
      </c>
      <c r="P685" t="s">
        <v>4018</v>
      </c>
      <c r="V685" t="s">
        <v>21</v>
      </c>
      <c r="Y685" t="s">
        <v>1362</v>
      </c>
      <c r="AA685" t="str">
        <f>SUBSTITUTE(SUBSTITUTE(SUBSTITUTE(SUBSTITUTE(SUBSTITUTE(SUBSTITUTE(SUBSTITUTE(SUBSTITUTE(SUBSTITUTE(SUBSTITUTE(SUBSTITUTE(SUBSTITUTE(SUBSTITUTE(LOWER(Table13[[#This Row],[Bedrijven]]),".",""),"-","")," bvba",""),"belgië",""),"belgium","")," nv","")," bv",""),"group",""),"groep","")," ", ""),"é","e"),"è","e"),"à","a")</f>
        <v/>
      </c>
      <c r="AF685" s="3">
        <v>44874</v>
      </c>
      <c r="AH685" s="3">
        <v>44711</v>
      </c>
      <c r="AI685" s="3">
        <v>44775</v>
      </c>
      <c r="AJ685">
        <v>0</v>
      </c>
      <c r="AQ685" t="str">
        <f>_xlfn.XLOOKUP(Table13[[#This Row],[Voornaam]]&amp;Table13[[#This Row],[Achternaam]]&amp;Table13[[#This Row],[Basisnaam]],Table15[ContactenLookup],Table15[E-mail],"",0,1)</f>
        <v/>
      </c>
      <c r="AR685" t="str">
        <f>_xlfn.XLOOKUP(Table13[[#This Row],[E-mailadres]],Table15[E-mail],Table15[E-mail],"",0)</f>
        <v/>
      </c>
      <c r="AS685" t="str">
        <f>_xlfn.XLOOKUP(Table13[[#This Row],[Telefoon]],Table15[Telefoonnummer],Table15[Naam],"",0)</f>
        <v/>
      </c>
      <c r="AT685" t="str">
        <f>IF(Table13[[#This Row],[Match on name + company]]&lt;&gt;"","Bizzy/Hanne",IF(Table13[[#This Row],[match on Email]]&lt;&gt;"","Bizzy/Hanne",""))</f>
        <v/>
      </c>
    </row>
    <row r="686" spans="1:46" ht="42.75" x14ac:dyDescent="0.45">
      <c r="A686">
        <v>70862182</v>
      </c>
      <c r="B686" t="s">
        <v>4019</v>
      </c>
      <c r="C686" t="s">
        <v>4020</v>
      </c>
      <c r="H686" s="4" t="s">
        <v>4021</v>
      </c>
      <c r="I686" t="s">
        <v>1362</v>
      </c>
      <c r="K686" t="s">
        <v>18</v>
      </c>
      <c r="N686" t="s">
        <v>19</v>
      </c>
      <c r="O686" t="s">
        <v>4022</v>
      </c>
      <c r="V686" t="s">
        <v>21</v>
      </c>
      <c r="Y686" t="s">
        <v>1362</v>
      </c>
      <c r="Z686" t="s">
        <v>1189</v>
      </c>
      <c r="AA686" t="str">
        <f>SUBSTITUTE(SUBSTITUTE(SUBSTITUTE(SUBSTITUTE(SUBSTITUTE(SUBSTITUTE(SUBSTITUTE(SUBSTITUTE(SUBSTITUTE(SUBSTITUTE(SUBSTITUTE(SUBSTITUTE(SUBSTITUTE(LOWER(Table13[[#This Row],[Bedrijven]]),".",""),"-","")," bvba",""),"belgië",""),"belgium","")," nv","")," bv",""),"group",""),"groep","")," ", ""),"é","e"),"è","e"),"à","a")</f>
        <v>tmi(parthouseofhr)</v>
      </c>
      <c r="AE686" t="s">
        <v>1362</v>
      </c>
      <c r="AF686" s="3">
        <v>45546</v>
      </c>
      <c r="AH686" s="3">
        <v>45546</v>
      </c>
      <c r="AI686" s="3">
        <v>45546</v>
      </c>
      <c r="AJ686">
        <v>0</v>
      </c>
      <c r="AQ686" t="str">
        <f>_xlfn.XLOOKUP(Table13[[#This Row],[Voornaam]]&amp;Table13[[#This Row],[Achternaam]]&amp;Table13[[#This Row],[Basisnaam]],Table15[ContactenLookup],Table15[E-mail],"",0,1)</f>
        <v/>
      </c>
      <c r="AR686" t="str">
        <f>_xlfn.XLOOKUP(Table13[[#This Row],[E-mailadres]],Table15[E-mail],Table15[E-mail],"",0)</f>
        <v/>
      </c>
      <c r="AS686" t="str">
        <f>_xlfn.XLOOKUP(Table13[[#This Row],[Telefoon]],Table15[Telefoonnummer],Table15[Naam],"",0)</f>
        <v/>
      </c>
      <c r="AT686" t="str">
        <f>IF(Table13[[#This Row],[Match on name + company]]&lt;&gt;"","Bizzy/Hanne",IF(Table13[[#This Row],[match on Email]]&lt;&gt;"","Bizzy/Hanne",""))</f>
        <v/>
      </c>
    </row>
    <row r="687" spans="1:46" x14ac:dyDescent="0.45">
      <c r="A687">
        <v>55438836</v>
      </c>
      <c r="B687" t="s">
        <v>3580</v>
      </c>
      <c r="C687" t="s">
        <v>4023</v>
      </c>
      <c r="I687" t="s">
        <v>1362</v>
      </c>
      <c r="K687" t="s">
        <v>18</v>
      </c>
      <c r="N687" t="s">
        <v>19</v>
      </c>
      <c r="O687" t="s">
        <v>4024</v>
      </c>
      <c r="P687" t="s">
        <v>4025</v>
      </c>
      <c r="V687" t="s">
        <v>21</v>
      </c>
      <c r="Y687" t="s">
        <v>1362</v>
      </c>
      <c r="Z687" t="s">
        <v>1370</v>
      </c>
      <c r="AA687" t="str">
        <f>SUBSTITUTE(SUBSTITUTE(SUBSTITUTE(SUBSTITUTE(SUBSTITUTE(SUBSTITUTE(SUBSTITUTE(SUBSTITUTE(SUBSTITUTE(SUBSTITUTE(SUBSTITUTE(SUBSTITUTE(SUBSTITUTE(LOWER(Table13[[#This Row],[Bedrijven]]),".",""),"-","")," bvba",""),"belgië",""),"belgium","")," nv","")," bv",""),"group",""),"groep","")," ", ""),"é","e"),"è","e"),"à","a")</f>
        <v>gitppicompany</v>
      </c>
      <c r="AC687" t="s">
        <v>4026</v>
      </c>
      <c r="AE687" t="s">
        <v>1362</v>
      </c>
      <c r="AF687" s="3">
        <v>44711</v>
      </c>
      <c r="AH687" s="3">
        <v>44711</v>
      </c>
      <c r="AI687" s="3">
        <v>44775</v>
      </c>
      <c r="AJ687">
        <v>0</v>
      </c>
      <c r="AQ687" t="str">
        <f>_xlfn.XLOOKUP(Table13[[#This Row],[Voornaam]]&amp;Table13[[#This Row],[Achternaam]]&amp;Table13[[#This Row],[Basisnaam]],Table15[ContactenLookup],Table15[E-mail],"",0,1)</f>
        <v/>
      </c>
      <c r="AR687" t="str">
        <f>_xlfn.XLOOKUP(Table13[[#This Row],[E-mailadres]],Table15[E-mail],Table15[E-mail],"",0)</f>
        <v/>
      </c>
      <c r="AS687" t="str">
        <f>_xlfn.XLOOKUP(Table13[[#This Row],[Telefoon]],Table15[Telefoonnummer],Table15[Naam],"",0)</f>
        <v/>
      </c>
      <c r="AT687" t="str">
        <f>IF(Table13[[#This Row],[Match on name + company]]&lt;&gt;"","Bizzy/Hanne",IF(Table13[[#This Row],[match on Email]]&lt;&gt;"","Bizzy/Hanne",""))</f>
        <v/>
      </c>
    </row>
    <row r="688" spans="1:46" x14ac:dyDescent="0.45">
      <c r="A688">
        <v>55438852</v>
      </c>
      <c r="B688" t="s">
        <v>2820</v>
      </c>
      <c r="C688" t="s">
        <v>4027</v>
      </c>
      <c r="I688" t="s">
        <v>1362</v>
      </c>
      <c r="K688" t="s">
        <v>18</v>
      </c>
      <c r="N688" t="s">
        <v>19</v>
      </c>
      <c r="O688" t="s">
        <v>4028</v>
      </c>
      <c r="P688" t="s">
        <v>4029</v>
      </c>
      <c r="V688" t="s">
        <v>21</v>
      </c>
      <c r="Y688" t="s">
        <v>1362</v>
      </c>
      <c r="Z688" t="s">
        <v>1370</v>
      </c>
      <c r="AA688" t="str">
        <f>SUBSTITUTE(SUBSTITUTE(SUBSTITUTE(SUBSTITUTE(SUBSTITUTE(SUBSTITUTE(SUBSTITUTE(SUBSTITUTE(SUBSTITUTE(SUBSTITUTE(SUBSTITUTE(SUBSTITUTE(SUBSTITUTE(LOWER(Table13[[#This Row],[Bedrijven]]),".",""),"-","")," bvba",""),"belgië",""),"belgium","")," nv","")," bv",""),"group",""),"groep","")," ", ""),"é","e"),"è","e"),"à","a")</f>
        <v>gitppicompany</v>
      </c>
      <c r="AC688" t="s">
        <v>2370</v>
      </c>
      <c r="AE688" t="s">
        <v>1362</v>
      </c>
      <c r="AF688" s="3">
        <v>44711</v>
      </c>
      <c r="AH688" s="3">
        <v>44711</v>
      </c>
      <c r="AI688" s="3">
        <v>44775</v>
      </c>
      <c r="AJ688">
        <v>0</v>
      </c>
      <c r="AQ688" t="str">
        <f>_xlfn.XLOOKUP(Table13[[#This Row],[Voornaam]]&amp;Table13[[#This Row],[Achternaam]]&amp;Table13[[#This Row],[Basisnaam]],Table15[ContactenLookup],Table15[E-mail],"",0,1)</f>
        <v/>
      </c>
      <c r="AR688" t="str">
        <f>_xlfn.XLOOKUP(Table13[[#This Row],[E-mailadres]],Table15[E-mail],Table15[E-mail],"",0)</f>
        <v/>
      </c>
      <c r="AS688" t="str">
        <f>_xlfn.XLOOKUP(Table13[[#This Row],[Telefoon]],Table15[Telefoonnummer],Table15[Naam],"",0)</f>
        <v/>
      </c>
      <c r="AT688" t="str">
        <f>IF(Table13[[#This Row],[Match on name + company]]&lt;&gt;"","Bizzy/Hanne",IF(Table13[[#This Row],[match on Email]]&lt;&gt;"","Bizzy/Hanne",""))</f>
        <v/>
      </c>
    </row>
    <row r="689" spans="1:46" x14ac:dyDescent="0.45">
      <c r="A689">
        <v>55438767</v>
      </c>
      <c r="B689" t="s">
        <v>1495</v>
      </c>
      <c r="C689" t="s">
        <v>4030</v>
      </c>
      <c r="I689" t="s">
        <v>1362</v>
      </c>
      <c r="K689" t="s">
        <v>18</v>
      </c>
      <c r="N689" t="s">
        <v>19</v>
      </c>
      <c r="O689" t="s">
        <v>4031</v>
      </c>
      <c r="P689" t="s">
        <v>4032</v>
      </c>
      <c r="V689" t="s">
        <v>21</v>
      </c>
      <c r="Y689" t="s">
        <v>1362</v>
      </c>
      <c r="Z689" t="s">
        <v>487</v>
      </c>
      <c r="AA689" t="str">
        <f>SUBSTITUTE(SUBSTITUTE(SUBSTITUTE(SUBSTITUTE(SUBSTITUTE(SUBSTITUTE(SUBSTITUTE(SUBSTITUTE(SUBSTITUTE(SUBSTITUTE(SUBSTITUTE(SUBSTITUTE(SUBSTITUTE(LOWER(Table13[[#This Row],[Bedrijven]]),".",""),"-","")," bvba",""),"belgië",""),"belgium","")," nv","")," bv",""),"group",""),"groep","")," ", ""),"é","e"),"è","e"),"à","a")</f>
        <v>fanc</v>
      </c>
      <c r="AC689" t="s">
        <v>4033</v>
      </c>
      <c r="AE689" t="s">
        <v>1362</v>
      </c>
      <c r="AF689" s="3">
        <v>44711</v>
      </c>
      <c r="AH689" s="3">
        <v>44711</v>
      </c>
      <c r="AI689" s="3">
        <v>44711</v>
      </c>
      <c r="AJ689">
        <v>0</v>
      </c>
      <c r="AQ689" t="str">
        <f>_xlfn.XLOOKUP(Table13[[#This Row],[Voornaam]]&amp;Table13[[#This Row],[Achternaam]]&amp;Table13[[#This Row],[Basisnaam]],Table15[ContactenLookup],Table15[E-mail],"",0,1)</f>
        <v/>
      </c>
      <c r="AR689" t="str">
        <f>_xlfn.XLOOKUP(Table13[[#This Row],[E-mailadres]],Table15[E-mail],Table15[E-mail],"",0)</f>
        <v/>
      </c>
      <c r="AS689" t="str">
        <f>_xlfn.XLOOKUP(Table13[[#This Row],[Telefoon]],Table15[Telefoonnummer],Table15[Naam],"",0)</f>
        <v/>
      </c>
      <c r="AT689" t="str">
        <f>IF(Table13[[#This Row],[Match on name + company]]&lt;&gt;"","Bizzy/Hanne",IF(Table13[[#This Row],[match on Email]]&lt;&gt;"","Bizzy/Hanne",""))</f>
        <v/>
      </c>
    </row>
    <row r="690" spans="1:46" x14ac:dyDescent="0.45">
      <c r="A690">
        <v>55438714</v>
      </c>
      <c r="B690" t="s">
        <v>2413</v>
      </c>
      <c r="C690" t="s">
        <v>4034</v>
      </c>
      <c r="I690" t="s">
        <v>1362</v>
      </c>
      <c r="K690" t="s">
        <v>18</v>
      </c>
      <c r="N690" t="s">
        <v>19</v>
      </c>
      <c r="O690" t="s">
        <v>4035</v>
      </c>
      <c r="P690" t="s">
        <v>4036</v>
      </c>
      <c r="V690" t="s">
        <v>21</v>
      </c>
      <c r="Y690" t="s">
        <v>1362</v>
      </c>
      <c r="Z690" t="s">
        <v>441</v>
      </c>
      <c r="AA690" t="str">
        <f>SUBSTITUTE(SUBSTITUTE(SUBSTITUTE(SUBSTITUTE(SUBSTITUTE(SUBSTITUTE(SUBSTITUTE(SUBSTITUTE(SUBSTITUTE(SUBSTITUTE(SUBSTITUTE(SUBSTITUTE(SUBSTITUTE(LOWER(Table13[[#This Row],[Bedrijven]]),".",""),"-","")," bvba",""),"belgië",""),"belgium","")," nv","")," bv",""),"group",""),"groep","")," ", ""),"é","e"),"è","e"),"à","a")</f>
        <v>electrabel(nuengie)</v>
      </c>
      <c r="AC690" t="s">
        <v>4037</v>
      </c>
      <c r="AE690" t="s">
        <v>1362</v>
      </c>
      <c r="AF690" s="3">
        <v>44711</v>
      </c>
      <c r="AH690" s="3">
        <v>44711</v>
      </c>
      <c r="AI690" s="3">
        <v>44775</v>
      </c>
      <c r="AJ690">
        <v>0</v>
      </c>
      <c r="AQ690" t="str">
        <f>_xlfn.XLOOKUP(Table13[[#This Row],[Voornaam]]&amp;Table13[[#This Row],[Achternaam]]&amp;Table13[[#This Row],[Basisnaam]],Table15[ContactenLookup],Table15[E-mail],"",0,1)</f>
        <v/>
      </c>
      <c r="AR690" t="str">
        <f>_xlfn.XLOOKUP(Table13[[#This Row],[E-mailadres]],Table15[E-mail],Table15[E-mail],"",0)</f>
        <v/>
      </c>
      <c r="AS690" t="str">
        <f>_xlfn.XLOOKUP(Table13[[#This Row],[Telefoon]],Table15[Telefoonnummer],Table15[Naam],"",0)</f>
        <v/>
      </c>
      <c r="AT690" t="str">
        <f>IF(Table13[[#This Row],[Match on name + company]]&lt;&gt;"","Bizzy/Hanne",IF(Table13[[#This Row],[match on Email]]&lt;&gt;"","Bizzy/Hanne",""))</f>
        <v/>
      </c>
    </row>
    <row r="691" spans="1:46" x14ac:dyDescent="0.45">
      <c r="A691">
        <v>58079136</v>
      </c>
      <c r="B691" t="s">
        <v>3912</v>
      </c>
      <c r="C691" t="s">
        <v>4038</v>
      </c>
      <c r="I691" t="s">
        <v>1362</v>
      </c>
      <c r="K691" t="s">
        <v>18</v>
      </c>
      <c r="M691" t="s">
        <v>1428</v>
      </c>
      <c r="N691" t="s">
        <v>19</v>
      </c>
      <c r="O691" t="s">
        <v>4039</v>
      </c>
      <c r="P691" t="s">
        <v>4040</v>
      </c>
      <c r="Q691" t="s">
        <v>4041</v>
      </c>
      <c r="V691" t="s">
        <v>21</v>
      </c>
      <c r="X691" t="s">
        <v>1431</v>
      </c>
      <c r="Y691" t="s">
        <v>1362</v>
      </c>
      <c r="Z691" t="s">
        <v>730</v>
      </c>
      <c r="AA691" t="str">
        <f>SUBSTITUTE(SUBSTITUTE(SUBSTITUTE(SUBSTITUTE(SUBSTITUTE(SUBSTITUTE(SUBSTITUTE(SUBSTITUTE(SUBSTITUTE(SUBSTITUTE(SUBSTITUTE(SUBSTITUTE(SUBSTITUTE(LOWER(Table13[[#This Row],[Bedrijven]]),".",""),"-","")," bvba",""),"belgië",""),"belgium","")," nv","")," bv",""),"group",""),"groep","")," ", ""),"é","e"),"è","e"),"à","a")</f>
        <v>materialise</v>
      </c>
      <c r="AC691" t="s">
        <v>4042</v>
      </c>
      <c r="AE691" t="s">
        <v>21</v>
      </c>
      <c r="AF691" s="3">
        <v>44865</v>
      </c>
      <c r="AH691" s="3">
        <v>44865</v>
      </c>
      <c r="AI691" s="3">
        <v>44865</v>
      </c>
      <c r="AJ691">
        <v>0</v>
      </c>
      <c r="AQ691" t="str">
        <f>_xlfn.XLOOKUP(Table13[[#This Row],[Voornaam]]&amp;Table13[[#This Row],[Achternaam]]&amp;Table13[[#This Row],[Basisnaam]],Table15[ContactenLookup],Table15[E-mail],"",0,1)</f>
        <v/>
      </c>
      <c r="AR691" t="str">
        <f>_xlfn.XLOOKUP(Table13[[#This Row],[E-mailadres]],Table15[E-mail],Table15[E-mail],"",0)</f>
        <v/>
      </c>
      <c r="AS691" t="str">
        <f>_xlfn.XLOOKUP(Table13[[#This Row],[Telefoon]],Table15[Telefoonnummer],Table15[Naam],"",0)</f>
        <v/>
      </c>
      <c r="AT691" t="str">
        <f>IF(Table13[[#This Row],[Match on name + company]]&lt;&gt;"","Bizzy/Hanne",IF(Table13[[#This Row],[match on Email]]&lt;&gt;"","Bizzy/Hanne",""))</f>
        <v/>
      </c>
    </row>
    <row r="692" spans="1:46" ht="42.75" x14ac:dyDescent="0.45">
      <c r="A692">
        <v>62046539</v>
      </c>
      <c r="B692" t="s">
        <v>4043</v>
      </c>
      <c r="C692" t="s">
        <v>4044</v>
      </c>
      <c r="D692" t="s">
        <v>1141</v>
      </c>
      <c r="E692" t="s">
        <v>893</v>
      </c>
      <c r="F692" t="s">
        <v>202</v>
      </c>
      <c r="G692" t="s">
        <v>203</v>
      </c>
      <c r="H692" s="4" t="s">
        <v>4045</v>
      </c>
      <c r="I692" t="s">
        <v>1362</v>
      </c>
      <c r="J692" t="s">
        <v>66</v>
      </c>
      <c r="K692" t="s">
        <v>18</v>
      </c>
      <c r="M692" t="s">
        <v>1463</v>
      </c>
      <c r="N692" t="s">
        <v>19</v>
      </c>
      <c r="O692" t="s">
        <v>4046</v>
      </c>
      <c r="Q692" t="s">
        <v>4047</v>
      </c>
      <c r="V692" t="s">
        <v>21</v>
      </c>
      <c r="W692" t="s">
        <v>38</v>
      </c>
      <c r="X692" t="s">
        <v>1431</v>
      </c>
      <c r="Y692" t="s">
        <v>1362</v>
      </c>
      <c r="Z692" t="s">
        <v>589</v>
      </c>
      <c r="AA692" t="str">
        <f>SUBSTITUTE(SUBSTITUTE(SUBSTITUTE(SUBSTITUTE(SUBSTITUTE(SUBSTITUTE(SUBSTITUTE(SUBSTITUTE(SUBSTITUTE(SUBSTITUTE(SUBSTITUTE(SUBSTITUTE(SUBSTITUTE(LOWER(Table13[[#This Row],[Bedrijven]]),".",""),"-","")," bvba",""),"belgië",""),"belgium","")," nv","")," bv",""),"group",""),"groep","")," ", ""),"é","e"),"è","e"),"à","a")</f>
        <v>go!scholenfluxus</v>
      </c>
      <c r="AC692" t="s">
        <v>4048</v>
      </c>
      <c r="AE692" t="s">
        <v>21</v>
      </c>
      <c r="AF692" s="3">
        <v>45043</v>
      </c>
      <c r="AH692" s="3">
        <v>45043</v>
      </c>
      <c r="AI692" s="3">
        <v>45043</v>
      </c>
      <c r="AJ692">
        <v>0</v>
      </c>
      <c r="AQ692" t="str">
        <f>_xlfn.XLOOKUP(Table13[[#This Row],[Voornaam]]&amp;Table13[[#This Row],[Achternaam]]&amp;Table13[[#This Row],[Basisnaam]],Table15[ContactenLookup],Table15[E-mail],"",0,1)</f>
        <v/>
      </c>
      <c r="AR692" t="str">
        <f>_xlfn.XLOOKUP(Table13[[#This Row],[E-mailadres]],Table15[E-mail],Table15[E-mail],"",0)</f>
        <v/>
      </c>
      <c r="AS692" t="str">
        <f>_xlfn.XLOOKUP(Table13[[#This Row],[Telefoon]],Table15[Telefoonnummer],Table15[Naam],"",0)</f>
        <v/>
      </c>
      <c r="AT692" t="str">
        <f>IF(Table13[[#This Row],[Match on name + company]]&lt;&gt;"","Bizzy/Hanne",IF(Table13[[#This Row],[match on Email]]&lt;&gt;"","Bizzy/Hanne",""))</f>
        <v/>
      </c>
    </row>
    <row r="693" spans="1:46" ht="42.75" x14ac:dyDescent="0.45">
      <c r="A693">
        <v>65014430</v>
      </c>
      <c r="B693" t="s">
        <v>4049</v>
      </c>
      <c r="C693" t="s">
        <v>4050</v>
      </c>
      <c r="H693" s="4" t="s">
        <v>4051</v>
      </c>
      <c r="I693" t="s">
        <v>1362</v>
      </c>
      <c r="K693" t="s">
        <v>18</v>
      </c>
      <c r="N693" t="s">
        <v>19</v>
      </c>
      <c r="O693" t="s">
        <v>853</v>
      </c>
      <c r="P693" t="s">
        <v>4052</v>
      </c>
      <c r="V693" t="s">
        <v>21</v>
      </c>
      <c r="Y693" t="s">
        <v>1362</v>
      </c>
      <c r="Z693" t="s">
        <v>848</v>
      </c>
      <c r="AA693" t="str">
        <f>SUBSTITUTE(SUBSTITUTE(SUBSTITUTE(SUBSTITUTE(SUBSTITUTE(SUBSTITUTE(SUBSTITUTE(SUBSTITUTE(SUBSTITUTE(SUBSTITUTE(SUBSTITUTE(SUBSTITUTE(SUBSTITUTE(LOWER(Table13[[#This Row],[Bedrijven]]),".",""),"-","")," bvba",""),"belgië",""),"belgium","")," nv","")," bv",""),"group",""),"groep","")," ", ""),"é","e"),"è","e"),"à","a")</f>
        <v>nvelement61</v>
      </c>
      <c r="AC693" t="s">
        <v>4053</v>
      </c>
      <c r="AE693" t="s">
        <v>1362</v>
      </c>
      <c r="AF693" s="3">
        <v>45193</v>
      </c>
      <c r="AH693" s="3">
        <v>45193</v>
      </c>
      <c r="AI693" s="3">
        <v>45193</v>
      </c>
      <c r="AJ693">
        <v>0</v>
      </c>
      <c r="AQ693" t="str">
        <f>_xlfn.XLOOKUP(Table13[[#This Row],[Voornaam]]&amp;Table13[[#This Row],[Achternaam]]&amp;Table13[[#This Row],[Basisnaam]],Table15[ContactenLookup],Table15[E-mail],"",0,1)</f>
        <v/>
      </c>
      <c r="AR693" t="str">
        <f>_xlfn.XLOOKUP(Table13[[#This Row],[E-mailadres]],Table15[E-mail],Table15[E-mail],"",0)</f>
        <v/>
      </c>
      <c r="AS693" t="str">
        <f>_xlfn.XLOOKUP(Table13[[#This Row],[Telefoon]],Table15[Telefoonnummer],Table15[Naam],"",0)</f>
        <v/>
      </c>
      <c r="AT693" t="str">
        <f>IF(Table13[[#This Row],[Match on name + company]]&lt;&gt;"","Bizzy/Hanne",IF(Table13[[#This Row],[match on Email]]&lt;&gt;"","Bizzy/Hanne",""))</f>
        <v/>
      </c>
    </row>
    <row r="694" spans="1:46" ht="42.75" x14ac:dyDescent="0.45">
      <c r="A694">
        <v>55438618</v>
      </c>
      <c r="B694" t="s">
        <v>3329</v>
      </c>
      <c r="C694" t="s">
        <v>4054</v>
      </c>
      <c r="H694" s="4" t="s">
        <v>4055</v>
      </c>
      <c r="I694" t="s">
        <v>1362</v>
      </c>
      <c r="K694" t="s">
        <v>18</v>
      </c>
      <c r="N694" t="s">
        <v>19</v>
      </c>
      <c r="V694" t="s">
        <v>21</v>
      </c>
      <c r="Y694" t="s">
        <v>1362</v>
      </c>
      <c r="Z694" t="s">
        <v>199</v>
      </c>
      <c r="AA694" t="str">
        <f>SUBSTITUTE(SUBSTITUTE(SUBSTITUTE(SUBSTITUTE(SUBSTITUTE(SUBSTITUTE(SUBSTITUTE(SUBSTITUTE(SUBSTITUTE(SUBSTITUTE(SUBSTITUTE(SUBSTITUTE(SUBSTITUTE(LOWER(Table13[[#This Row],[Bedrijven]]),".",""),"-","")," bvba",""),"belgië",""),"belgium","")," nv","")," bv",""),"group",""),"groep","")," ", ""),"é","e"),"è","e"),"à","a")</f>
        <v>bva&amp;csolutions</v>
      </c>
      <c r="AC694" t="s">
        <v>1557</v>
      </c>
      <c r="AE694" t="s">
        <v>1362</v>
      </c>
      <c r="AF694" s="3">
        <v>44711</v>
      </c>
      <c r="AH694" s="3">
        <v>44711</v>
      </c>
      <c r="AI694" s="3">
        <v>44711</v>
      </c>
      <c r="AJ694">
        <v>0</v>
      </c>
      <c r="AQ694" t="str">
        <f>_xlfn.XLOOKUP(Table13[[#This Row],[Voornaam]]&amp;Table13[[#This Row],[Achternaam]]&amp;Table13[[#This Row],[Basisnaam]],Table15[ContactenLookup],Table15[E-mail],"",0,1)</f>
        <v/>
      </c>
      <c r="AR694" t="str">
        <f>_xlfn.XLOOKUP(Table13[[#This Row],[E-mailadres]],Table15[E-mail],Table15[E-mail],"",0)</f>
        <v/>
      </c>
      <c r="AS694" t="str">
        <f>_xlfn.XLOOKUP(Table13[[#This Row],[Telefoon]],Table15[Telefoonnummer],Table15[Naam],"",0)</f>
        <v/>
      </c>
      <c r="AT694" t="str">
        <f>IF(Table13[[#This Row],[Match on name + company]]&lt;&gt;"","Bizzy/Hanne",IF(Table13[[#This Row],[match on Email]]&lt;&gt;"","Bizzy/Hanne",""))</f>
        <v/>
      </c>
    </row>
    <row r="695" spans="1:46" x14ac:dyDescent="0.45">
      <c r="A695">
        <v>56501582</v>
      </c>
      <c r="B695" t="s">
        <v>4056</v>
      </c>
      <c r="C695" t="s">
        <v>4054</v>
      </c>
      <c r="I695" t="s">
        <v>1362</v>
      </c>
      <c r="K695" t="s">
        <v>18</v>
      </c>
      <c r="N695" t="s">
        <v>19</v>
      </c>
      <c r="O695" t="s">
        <v>4057</v>
      </c>
      <c r="P695" t="s">
        <v>4058</v>
      </c>
      <c r="V695" t="s">
        <v>21</v>
      </c>
      <c r="Y695" t="s">
        <v>1362</v>
      </c>
      <c r="Z695" t="s">
        <v>1100</v>
      </c>
      <c r="AA695" t="str">
        <f>SUBSTITUTE(SUBSTITUTE(SUBSTITUTE(SUBSTITUTE(SUBSTITUTE(SUBSTITUTE(SUBSTITUTE(SUBSTITUTE(SUBSTITUTE(SUBSTITUTE(SUBSTITUTE(SUBSTITUTE(SUBSTITUTE(LOWER(Table13[[#This Row],[Bedrijven]]),".",""),"-","")," bvba",""),"belgië",""),"belgium","")," nv","")," bv",""),"group",""),"groep","")," ", ""),"é","e"),"è","e"),"à","a")</f>
        <v>schindler</v>
      </c>
      <c r="AC695" t="s">
        <v>1602</v>
      </c>
      <c r="AE695" t="s">
        <v>1362</v>
      </c>
      <c r="AF695" s="3">
        <v>44775</v>
      </c>
      <c r="AH695" s="3">
        <v>44775</v>
      </c>
      <c r="AI695" s="3">
        <v>44775</v>
      </c>
      <c r="AJ695">
        <v>0</v>
      </c>
      <c r="AQ695" t="str">
        <f>_xlfn.XLOOKUP(Table13[[#This Row],[Voornaam]]&amp;Table13[[#This Row],[Achternaam]]&amp;Table13[[#This Row],[Basisnaam]],Table15[ContactenLookup],Table15[E-mail],"",0,1)</f>
        <v>wendy.dijck@schindler.com</v>
      </c>
      <c r="AR695" t="str">
        <f>_xlfn.XLOOKUP(Table13[[#This Row],[E-mailadres]],Table15[E-mail],Table15[E-mail],"",0)</f>
        <v/>
      </c>
      <c r="AS695" t="str">
        <f>_xlfn.XLOOKUP(Table13[[#This Row],[Telefoon]],Table15[Telefoonnummer],Table15[Naam],"",0)</f>
        <v/>
      </c>
      <c r="AT695" t="str">
        <f>IF(Table13[[#This Row],[Match on name + company]]&lt;&gt;"","Bizzy/Hanne",IF(Table13[[#This Row],[match on Email]]&lt;&gt;"","Bizzy/Hanne",""))</f>
        <v>Bizzy/Hanne</v>
      </c>
    </row>
    <row r="696" spans="1:46" x14ac:dyDescent="0.45">
      <c r="A696">
        <v>63274822</v>
      </c>
      <c r="B696" t="s">
        <v>4059</v>
      </c>
      <c r="C696" t="s">
        <v>4060</v>
      </c>
      <c r="I696" t="s">
        <v>21</v>
      </c>
      <c r="K696" t="s">
        <v>18</v>
      </c>
      <c r="M696" t="s">
        <v>1463</v>
      </c>
      <c r="N696" t="s">
        <v>19</v>
      </c>
      <c r="O696" t="s">
        <v>4061</v>
      </c>
      <c r="P696" t="s">
        <v>4062</v>
      </c>
      <c r="Q696" t="s">
        <v>4063</v>
      </c>
      <c r="V696" t="s">
        <v>21</v>
      </c>
      <c r="Y696" t="s">
        <v>1362</v>
      </c>
      <c r="Z696" t="s">
        <v>659</v>
      </c>
      <c r="AA696" t="str">
        <f>SUBSTITUTE(SUBSTITUTE(SUBSTITUTE(SUBSTITUTE(SUBSTITUTE(SUBSTITUTE(SUBSTITUTE(SUBSTITUTE(SUBSTITUTE(SUBSTITUTE(SUBSTITUTE(SUBSTITUTE(SUBSTITUTE(LOWER(Table13[[#This Row],[Bedrijven]]),".",""),"-","")," bvba",""),"belgië",""),"belgium","")," nv","")," bv",""),"group",""),"groep","")," ", ""),"é","e"),"è","e"),"à","a")</f>
        <v>indaver</v>
      </c>
      <c r="AB696" t="s">
        <v>1390</v>
      </c>
      <c r="AC696" t="s">
        <v>1411</v>
      </c>
      <c r="AE696" t="s">
        <v>1362</v>
      </c>
      <c r="AF696" s="3">
        <v>45111</v>
      </c>
      <c r="AH696" s="3">
        <v>45111</v>
      </c>
      <c r="AI696" s="3">
        <v>45111</v>
      </c>
      <c r="AJ696">
        <v>0</v>
      </c>
      <c r="AQ696" t="str">
        <f>_xlfn.XLOOKUP(Table13[[#This Row],[Voornaam]]&amp;Table13[[#This Row],[Achternaam]]&amp;Table13[[#This Row],[Basisnaam]],Table15[ContactenLookup],Table15[E-mail],"",0,1)</f>
        <v/>
      </c>
      <c r="AR696" t="str">
        <f>_xlfn.XLOOKUP(Table13[[#This Row],[E-mailadres]],Table15[E-mail],Table15[E-mail],"",0)</f>
        <v/>
      </c>
      <c r="AS696" t="str">
        <f>_xlfn.XLOOKUP(Table13[[#This Row],[Telefoon]],Table15[Telefoonnummer],Table15[Naam],"",0)</f>
        <v/>
      </c>
      <c r="AT696" t="str">
        <f>IF(Table13[[#This Row],[Match on name + company]]&lt;&gt;"","Bizzy/Hanne",IF(Table13[[#This Row],[match on Email]]&lt;&gt;"","Bizzy/Hanne",""))</f>
        <v/>
      </c>
    </row>
    <row r="697" spans="1:46" x14ac:dyDescent="0.45">
      <c r="A697">
        <v>56501572</v>
      </c>
      <c r="B697" t="s">
        <v>4064</v>
      </c>
      <c r="C697" t="s">
        <v>4065</v>
      </c>
      <c r="I697" t="s">
        <v>1362</v>
      </c>
      <c r="K697" t="s">
        <v>18</v>
      </c>
      <c r="N697" t="s">
        <v>19</v>
      </c>
      <c r="O697" t="s">
        <v>4066</v>
      </c>
      <c r="P697" t="s">
        <v>4067</v>
      </c>
      <c r="V697" t="s">
        <v>21</v>
      </c>
      <c r="Y697" t="s">
        <v>1362</v>
      </c>
      <c r="Z697" t="s">
        <v>1078</v>
      </c>
      <c r="AA697" t="str">
        <f>SUBSTITUTE(SUBSTITUTE(SUBSTITUTE(SUBSTITUTE(SUBSTITUTE(SUBSTITUTE(SUBSTITUTE(SUBSTITUTE(SUBSTITUTE(SUBSTITUTE(SUBSTITUTE(SUBSTITUTE(SUBSTITUTE(LOWER(Table13[[#This Row],[Bedrijven]]),".",""),"-","")," bvba",""),"belgië",""),"belgium","")," nv","")," bv",""),"group",""),"groep","")," ", ""),"é","e"),"è","e"),"à","a")</f>
        <v>resitec</v>
      </c>
      <c r="AC697" t="s">
        <v>1453</v>
      </c>
      <c r="AE697" t="s">
        <v>1362</v>
      </c>
      <c r="AF697" s="3">
        <v>44775</v>
      </c>
      <c r="AH697" s="3">
        <v>44775</v>
      </c>
      <c r="AI697" s="3">
        <v>44775</v>
      </c>
      <c r="AJ697">
        <v>0</v>
      </c>
      <c r="AQ697" t="str">
        <f>_xlfn.XLOOKUP(Table13[[#This Row],[Voornaam]]&amp;Table13[[#This Row],[Achternaam]]&amp;Table13[[#This Row],[Basisnaam]],Table15[ContactenLookup],Table15[E-mail],"",0,1)</f>
        <v/>
      </c>
      <c r="AR697" t="str">
        <f>_xlfn.XLOOKUP(Table13[[#This Row],[E-mailadres]],Table15[E-mail],Table15[E-mail],"",0)</f>
        <v/>
      </c>
      <c r="AS697" t="str">
        <f>_xlfn.XLOOKUP(Table13[[#This Row],[Telefoon]],Table15[Telefoonnummer],Table15[Naam],"",0)</f>
        <v/>
      </c>
      <c r="AT697" t="str">
        <f>IF(Table13[[#This Row],[Match on name + company]]&lt;&gt;"","Bizzy/Hanne",IF(Table13[[#This Row],[match on Email]]&lt;&gt;"","Bizzy/Hanne",""))</f>
        <v/>
      </c>
    </row>
    <row r="698" spans="1:46" x14ac:dyDescent="0.45">
      <c r="A698">
        <v>56501571</v>
      </c>
      <c r="B698" t="s">
        <v>1381</v>
      </c>
      <c r="C698" t="s">
        <v>4065</v>
      </c>
      <c r="I698" t="s">
        <v>1362</v>
      </c>
      <c r="K698" t="s">
        <v>18</v>
      </c>
      <c r="N698" t="s">
        <v>19</v>
      </c>
      <c r="O698" t="s">
        <v>4068</v>
      </c>
      <c r="P698" t="s">
        <v>4069</v>
      </c>
      <c r="V698" t="s">
        <v>21</v>
      </c>
      <c r="Y698" t="s">
        <v>1362</v>
      </c>
      <c r="Z698" t="s">
        <v>1078</v>
      </c>
      <c r="AA698" t="str">
        <f>SUBSTITUTE(SUBSTITUTE(SUBSTITUTE(SUBSTITUTE(SUBSTITUTE(SUBSTITUTE(SUBSTITUTE(SUBSTITUTE(SUBSTITUTE(SUBSTITUTE(SUBSTITUTE(SUBSTITUTE(SUBSTITUTE(LOWER(Table13[[#This Row],[Bedrijven]]),".",""),"-","")," bvba",""),"belgië",""),"belgium","")," nv","")," bv",""),"group",""),"groep","")," ", ""),"é","e"),"è","e"),"à","a")</f>
        <v>resitec</v>
      </c>
      <c r="AC698" t="s">
        <v>1703</v>
      </c>
      <c r="AE698" t="s">
        <v>1362</v>
      </c>
      <c r="AF698" s="3">
        <v>44775</v>
      </c>
      <c r="AH698" s="3">
        <v>44775</v>
      </c>
      <c r="AI698" s="3">
        <v>44775</v>
      </c>
      <c r="AJ698">
        <v>0</v>
      </c>
      <c r="AQ698" t="str">
        <f>_xlfn.XLOOKUP(Table13[[#This Row],[Voornaam]]&amp;Table13[[#This Row],[Achternaam]]&amp;Table13[[#This Row],[Basisnaam]],Table15[ContactenLookup],Table15[E-mail],"",0,1)</f>
        <v/>
      </c>
      <c r="AR698" t="str">
        <f>_xlfn.XLOOKUP(Table13[[#This Row],[E-mailadres]],Table15[E-mail],Table15[E-mail],"",0)</f>
        <v/>
      </c>
      <c r="AS698" t="str">
        <f>_xlfn.XLOOKUP(Table13[[#This Row],[Telefoon]],Table15[Telefoonnummer],Table15[Naam],"",0)</f>
        <v/>
      </c>
      <c r="AT698" t="str">
        <f>IF(Table13[[#This Row],[Match on name + company]]&lt;&gt;"","Bizzy/Hanne",IF(Table13[[#This Row],[match on Email]]&lt;&gt;"","Bizzy/Hanne",""))</f>
        <v/>
      </c>
    </row>
    <row r="699" spans="1:46" x14ac:dyDescent="0.45">
      <c r="A699">
        <v>55438695</v>
      </c>
      <c r="B699" t="s">
        <v>4070</v>
      </c>
      <c r="C699" t="s">
        <v>4071</v>
      </c>
      <c r="I699" t="s">
        <v>1362</v>
      </c>
      <c r="K699" t="s">
        <v>18</v>
      </c>
      <c r="N699" t="s">
        <v>19</v>
      </c>
      <c r="O699" t="s">
        <v>4072</v>
      </c>
      <c r="P699" t="s">
        <v>4073</v>
      </c>
      <c r="V699" t="s">
        <v>21</v>
      </c>
      <c r="Y699" t="s">
        <v>1362</v>
      </c>
      <c r="Z699" t="s">
        <v>396</v>
      </c>
      <c r="AA699" t="str">
        <f>SUBSTITUTE(SUBSTITUTE(SUBSTITUTE(SUBSTITUTE(SUBSTITUTE(SUBSTITUTE(SUBSTITUTE(SUBSTITUTE(SUBSTITUTE(SUBSTITUTE(SUBSTITUTE(SUBSTITUTE(SUBSTITUTE(LOWER(Table13[[#This Row],[Bedrijven]]),".",""),"-","")," bvba",""),"belgië",""),"belgium","")," nv","")," bv",""),"group",""),"groep","")," ", ""),"é","e"),"è","e"),"à","a")</f>
        <v>ddsverko</v>
      </c>
      <c r="AC699" t="s">
        <v>1480</v>
      </c>
      <c r="AE699" t="s">
        <v>1362</v>
      </c>
      <c r="AF699" s="3">
        <v>44711</v>
      </c>
      <c r="AH699" s="3">
        <v>44711</v>
      </c>
      <c r="AI699" s="3">
        <v>44775</v>
      </c>
      <c r="AJ699">
        <v>0</v>
      </c>
      <c r="AQ699" t="str">
        <f>_xlfn.XLOOKUP(Table13[[#This Row],[Voornaam]]&amp;Table13[[#This Row],[Achternaam]]&amp;Table13[[#This Row],[Basisnaam]],Table15[ContactenLookup],Table15[E-mail],"",0,1)</f>
        <v/>
      </c>
      <c r="AR699" t="str">
        <f>_xlfn.XLOOKUP(Table13[[#This Row],[E-mailadres]],Table15[E-mail],Table15[E-mail],"",0)</f>
        <v/>
      </c>
      <c r="AS699" t="str">
        <f>_xlfn.XLOOKUP(Table13[[#This Row],[Telefoon]],Table15[Telefoonnummer],Table15[Naam],"",0)</f>
        <v/>
      </c>
      <c r="AT699" t="str">
        <f>IF(Table13[[#This Row],[Match on name + company]]&lt;&gt;"","Bizzy/Hanne",IF(Table13[[#This Row],[match on Email]]&lt;&gt;"","Bizzy/Hanne",""))</f>
        <v/>
      </c>
    </row>
    <row r="700" spans="1:46" ht="42.75" x14ac:dyDescent="0.45">
      <c r="A700">
        <v>63496312</v>
      </c>
      <c r="B700" t="s">
        <v>4074</v>
      </c>
      <c r="C700" t="s">
        <v>4075</v>
      </c>
      <c r="H700" s="4" t="s">
        <v>1995</v>
      </c>
      <c r="I700" t="s">
        <v>1362</v>
      </c>
      <c r="K700" t="s">
        <v>18</v>
      </c>
      <c r="N700" t="s">
        <v>19</v>
      </c>
      <c r="V700" t="s">
        <v>21</v>
      </c>
      <c r="Y700" t="s">
        <v>1362</v>
      </c>
      <c r="Z700" t="s">
        <v>512</v>
      </c>
      <c r="AA700" t="str">
        <f>SUBSTITUTE(SUBSTITUTE(SUBSTITUTE(SUBSTITUTE(SUBSTITUTE(SUBSTITUTE(SUBSTITUTE(SUBSTITUTE(SUBSTITUTE(SUBSTITUTE(SUBSTITUTE(SUBSTITUTE(SUBSTITUTE(LOWER(Table13[[#This Row],[Bedrijven]]),".",""),"-","")," bvba",""),"belgië",""),"belgium","")," nv","")," bv",""),"group",""),"groep","")," ", ""),"é","e"),"è","e"),"à","a")</f>
        <v>fsma</v>
      </c>
      <c r="AE700" t="s">
        <v>1362</v>
      </c>
      <c r="AF700" s="3">
        <v>45119</v>
      </c>
      <c r="AH700" s="3">
        <v>45119</v>
      </c>
      <c r="AI700" s="3">
        <v>45119</v>
      </c>
      <c r="AJ700">
        <v>0</v>
      </c>
      <c r="AQ700" t="str">
        <f>_xlfn.XLOOKUP(Table13[[#This Row],[Voornaam]]&amp;Table13[[#This Row],[Achternaam]]&amp;Table13[[#This Row],[Basisnaam]],Table15[ContactenLookup],Table15[E-mail],"",0,1)</f>
        <v/>
      </c>
      <c r="AR700" t="str">
        <f>_xlfn.XLOOKUP(Table13[[#This Row],[E-mailadres]],Table15[E-mail],Table15[E-mail],"",0)</f>
        <v/>
      </c>
      <c r="AS700" t="str">
        <f>_xlfn.XLOOKUP(Table13[[#This Row],[Telefoon]],Table15[Telefoonnummer],Table15[Naam],"",0)</f>
        <v/>
      </c>
      <c r="AT700" t="str">
        <f>IF(Table13[[#This Row],[Match on name + company]]&lt;&gt;"","Bizzy/Hanne",IF(Table13[[#This Row],[match on Email]]&lt;&gt;"","Bizzy/Hanne",""))</f>
        <v/>
      </c>
    </row>
    <row r="701" spans="1:46" ht="42.75" x14ac:dyDescent="0.45">
      <c r="A701">
        <v>67208761</v>
      </c>
      <c r="B701" t="s">
        <v>4076</v>
      </c>
      <c r="C701" t="s">
        <v>4077</v>
      </c>
      <c r="H701" s="4" t="s">
        <v>1902</v>
      </c>
      <c r="I701" t="s">
        <v>1362</v>
      </c>
      <c r="K701" t="s">
        <v>18</v>
      </c>
      <c r="N701" t="s">
        <v>19</v>
      </c>
      <c r="O701" t="s">
        <v>4078</v>
      </c>
      <c r="Q701" t="s">
        <v>4079</v>
      </c>
      <c r="V701" t="s">
        <v>21</v>
      </c>
      <c r="W701" t="s">
        <v>38</v>
      </c>
      <c r="X701" t="s">
        <v>1431</v>
      </c>
      <c r="Y701" t="s">
        <v>1362</v>
      </c>
      <c r="Z701" t="s">
        <v>1321</v>
      </c>
      <c r="AA701" t="str">
        <f>SUBSTITUTE(SUBSTITUTE(SUBSTITUTE(SUBSTITUTE(SUBSTITUTE(SUBSTITUTE(SUBSTITUTE(SUBSTITUTE(SUBSTITUTE(SUBSTITUTE(SUBSTITUTE(SUBSTITUTE(SUBSTITUTE(LOWER(Table13[[#This Row],[Bedrijven]]),".",""),"-","")," bvba",""),"belgië",""),"belgium","")," nv","")," bv",""),"group",""),"groep","")," ", ""),"é","e"),"è","e"),"à","a")</f>
        <v>zorgbedrijfantwerpen</v>
      </c>
      <c r="AB701" t="s">
        <v>1390</v>
      </c>
      <c r="AC701" t="s">
        <v>2075</v>
      </c>
      <c r="AE701" t="s">
        <v>1362</v>
      </c>
      <c r="AF701" s="3">
        <v>45321</v>
      </c>
      <c r="AH701" s="3">
        <v>45321</v>
      </c>
      <c r="AI701" s="3">
        <v>45321</v>
      </c>
      <c r="AJ701">
        <v>0</v>
      </c>
      <c r="AQ701" t="str">
        <f>_xlfn.XLOOKUP(Table13[[#This Row],[Voornaam]]&amp;Table13[[#This Row],[Achternaam]]&amp;Table13[[#This Row],[Basisnaam]],Table15[ContactenLookup],Table15[E-mail],"",0,1)</f>
        <v/>
      </c>
      <c r="AR701" t="str">
        <f>_xlfn.XLOOKUP(Table13[[#This Row],[E-mailadres]],Table15[E-mail],Table15[E-mail],"",0)</f>
        <v/>
      </c>
      <c r="AS701" t="str">
        <f>_xlfn.XLOOKUP(Table13[[#This Row],[Telefoon]],Table15[Telefoonnummer],Table15[Naam],"",0)</f>
        <v/>
      </c>
      <c r="AT701" t="str">
        <f>IF(Table13[[#This Row],[Match on name + company]]&lt;&gt;"","Bizzy/Hanne",IF(Table13[[#This Row],[match on Email]]&lt;&gt;"","Bizzy/Hanne",""))</f>
        <v/>
      </c>
    </row>
    <row r="702" spans="1:46" x14ac:dyDescent="0.45">
      <c r="A702">
        <v>55438743</v>
      </c>
      <c r="B702" t="s">
        <v>1938</v>
      </c>
      <c r="C702" t="s">
        <v>4080</v>
      </c>
      <c r="I702" t="s">
        <v>1362</v>
      </c>
      <c r="K702" t="s">
        <v>18</v>
      </c>
      <c r="N702" t="s">
        <v>19</v>
      </c>
      <c r="O702" t="s">
        <v>4081</v>
      </c>
      <c r="V702" t="s">
        <v>21</v>
      </c>
      <c r="Y702" t="s">
        <v>1362</v>
      </c>
      <c r="Z702" t="s">
        <v>466</v>
      </c>
      <c r="AA702" t="str">
        <f>SUBSTITUTE(SUBSTITUTE(SUBSTITUTE(SUBSTITUTE(SUBSTITUTE(SUBSTITUTE(SUBSTITUTE(SUBSTITUTE(SUBSTITUTE(SUBSTITUTE(SUBSTITUTE(SUBSTITUTE(SUBSTITUTE(LOWER(Table13[[#This Row],[Bedrijven]]),".",""),"-","")," bvba",""),"belgië",""),"belgium","")," nv","")," bv",""),"group",""),"groep","")," ", ""),"é","e"),"è","e"),"à","a")</f>
        <v>eriks</v>
      </c>
      <c r="AC702" t="s">
        <v>4082</v>
      </c>
      <c r="AE702" t="s">
        <v>1362</v>
      </c>
      <c r="AF702" s="3">
        <v>44711</v>
      </c>
      <c r="AH702" s="3">
        <v>44711</v>
      </c>
      <c r="AI702" s="3">
        <v>44711</v>
      </c>
      <c r="AJ702">
        <v>0</v>
      </c>
      <c r="AQ702" t="str">
        <f>_xlfn.XLOOKUP(Table13[[#This Row],[Voornaam]]&amp;Table13[[#This Row],[Achternaam]]&amp;Table13[[#This Row],[Basisnaam]],Table15[ContactenLookup],Table15[E-mail],"",0,1)</f>
        <v/>
      </c>
      <c r="AR702" t="str">
        <f>_xlfn.XLOOKUP(Table13[[#This Row],[E-mailadres]],Table15[E-mail],Table15[E-mail],"",0)</f>
        <v/>
      </c>
      <c r="AS702" t="str">
        <f>_xlfn.XLOOKUP(Table13[[#This Row],[Telefoon]],Table15[Telefoonnummer],Table15[Naam],"",0)</f>
        <v/>
      </c>
      <c r="AT702" t="str">
        <f>IF(Table13[[#This Row],[Match on name + company]]&lt;&gt;"","Bizzy/Hanne",IF(Table13[[#This Row],[match on Email]]&lt;&gt;"","Bizzy/Hanne",""))</f>
        <v/>
      </c>
    </row>
    <row r="703" spans="1:46" ht="42.75" x14ac:dyDescent="0.45">
      <c r="A703">
        <v>55438666</v>
      </c>
      <c r="B703" t="s">
        <v>2376</v>
      </c>
      <c r="C703" t="s">
        <v>4083</v>
      </c>
      <c r="H703" s="4" t="s">
        <v>2162</v>
      </c>
      <c r="I703" t="s">
        <v>1362</v>
      </c>
      <c r="K703" t="s">
        <v>18</v>
      </c>
      <c r="N703" t="s">
        <v>19</v>
      </c>
      <c r="O703" t="s">
        <v>4084</v>
      </c>
      <c r="P703" t="s">
        <v>4085</v>
      </c>
      <c r="V703" t="s">
        <v>21</v>
      </c>
      <c r="Y703" t="s">
        <v>1362</v>
      </c>
      <c r="Z703" t="s">
        <v>140</v>
      </c>
      <c r="AA703" t="str">
        <f>SUBSTITUTE(SUBSTITUTE(SUBSTITUTE(SUBSTITUTE(SUBSTITUTE(SUBSTITUTE(SUBSTITUTE(SUBSTITUTE(SUBSTITUTE(SUBSTITUTE(SUBSTITUTE(SUBSTITUTE(SUBSTITUTE(LOWER(Table13[[#This Row],[Bedrijven]]),".",""),"-","")," bvba",""),"belgië",""),"belgium","")," nv","")," bv",""),"group",""),"groep","")," ", ""),"é","e"),"è","e"),"à","a")</f>
        <v>bankvanbreda</v>
      </c>
      <c r="AC703" t="s">
        <v>1480</v>
      </c>
      <c r="AE703" t="s">
        <v>1362</v>
      </c>
      <c r="AF703" s="3">
        <v>44711</v>
      </c>
      <c r="AH703" s="3">
        <v>44711</v>
      </c>
      <c r="AI703" s="3">
        <v>44775</v>
      </c>
      <c r="AJ703">
        <v>0</v>
      </c>
      <c r="AQ703" t="str">
        <f>_xlfn.XLOOKUP(Table13[[#This Row],[Voornaam]]&amp;Table13[[#This Row],[Achternaam]]&amp;Table13[[#This Row],[Basisnaam]],Table15[ContactenLookup],Table15[E-mail],"",0,1)</f>
        <v/>
      </c>
      <c r="AR703" t="str">
        <f>_xlfn.XLOOKUP(Table13[[#This Row],[E-mailadres]],Table15[E-mail],Table15[E-mail],"",0)</f>
        <v/>
      </c>
      <c r="AS703" t="str">
        <f>_xlfn.XLOOKUP(Table13[[#This Row],[Telefoon]],Table15[Telefoonnummer],Table15[Naam],"",0)</f>
        <v/>
      </c>
      <c r="AT703" t="str">
        <f>IF(Table13[[#This Row],[Match on name + company]]&lt;&gt;"","Bizzy/Hanne",IF(Table13[[#This Row],[match on Email]]&lt;&gt;"","Bizzy/Hanne",""))</f>
        <v/>
      </c>
    </row>
    <row r="704" spans="1:46" x14ac:dyDescent="0.45">
      <c r="A704">
        <v>56501495</v>
      </c>
      <c r="B704" t="s">
        <v>2160</v>
      </c>
      <c r="C704" t="s">
        <v>4086</v>
      </c>
      <c r="I704" t="s">
        <v>1362</v>
      </c>
      <c r="K704" t="s">
        <v>18</v>
      </c>
      <c r="N704" t="s">
        <v>19</v>
      </c>
      <c r="O704" t="s">
        <v>4087</v>
      </c>
      <c r="P704" t="s">
        <v>4088</v>
      </c>
      <c r="V704" t="s">
        <v>21</v>
      </c>
      <c r="Y704" t="s">
        <v>1362</v>
      </c>
      <c r="Z704" t="s">
        <v>679</v>
      </c>
      <c r="AA704" t="str">
        <f>SUBSTITUTE(SUBSTITUTE(SUBSTITUTE(SUBSTITUTE(SUBSTITUTE(SUBSTITUTE(SUBSTITUTE(SUBSTITUTE(SUBSTITUTE(SUBSTITUTE(SUBSTITUTE(SUBSTITUTE(SUBSTITUTE(LOWER(Table13[[#This Row],[Bedrijven]]),".",""),"-","")," bvba",""),"belgië",""),"belgium","")," nv","")," bv",""),"group",""),"groep","")," ", ""),"é","e"),"è","e"),"à","a")</f>
        <v>jaguarlandrover</v>
      </c>
      <c r="AC704" t="s">
        <v>1480</v>
      </c>
      <c r="AE704" t="s">
        <v>1362</v>
      </c>
      <c r="AF704" s="3">
        <v>44775</v>
      </c>
      <c r="AH704" s="3">
        <v>44775</v>
      </c>
      <c r="AI704" s="3">
        <v>44775</v>
      </c>
      <c r="AJ704">
        <v>0</v>
      </c>
      <c r="AQ704" t="str">
        <f>_xlfn.XLOOKUP(Table13[[#This Row],[Voornaam]]&amp;Table13[[#This Row],[Achternaam]]&amp;Table13[[#This Row],[Basisnaam]],Table15[ContactenLookup],Table15[E-mail],"",0,1)</f>
        <v/>
      </c>
      <c r="AR704" t="str">
        <f>_xlfn.XLOOKUP(Table13[[#This Row],[E-mailadres]],Table15[E-mail],Table15[E-mail],"",0)</f>
        <v/>
      </c>
      <c r="AS704" t="str">
        <f>_xlfn.XLOOKUP(Table13[[#This Row],[Telefoon]],Table15[Telefoonnummer],Table15[Naam],"",0)</f>
        <v/>
      </c>
      <c r="AT704" t="str">
        <f>IF(Table13[[#This Row],[Match on name + company]]&lt;&gt;"","Bizzy/Hanne",IF(Table13[[#This Row],[match on Email]]&lt;&gt;"","Bizzy/Hanne",""))</f>
        <v/>
      </c>
    </row>
    <row r="705" spans="1:46" ht="42.75" x14ac:dyDescent="0.45">
      <c r="A705">
        <v>67208790</v>
      </c>
      <c r="B705" t="s">
        <v>1642</v>
      </c>
      <c r="C705" t="s">
        <v>4089</v>
      </c>
      <c r="H705" s="4" t="s">
        <v>1902</v>
      </c>
      <c r="I705" t="s">
        <v>1362</v>
      </c>
      <c r="K705" t="s">
        <v>18</v>
      </c>
      <c r="N705" t="s">
        <v>19</v>
      </c>
      <c r="O705" t="s">
        <v>4090</v>
      </c>
      <c r="Q705" t="s">
        <v>4091</v>
      </c>
      <c r="V705" t="s">
        <v>21</v>
      </c>
      <c r="W705" t="s">
        <v>38</v>
      </c>
      <c r="X705" t="s">
        <v>1431</v>
      </c>
      <c r="Y705" t="s">
        <v>1362</v>
      </c>
      <c r="Z705" t="s">
        <v>1321</v>
      </c>
      <c r="AA705" t="str">
        <f>SUBSTITUTE(SUBSTITUTE(SUBSTITUTE(SUBSTITUTE(SUBSTITUTE(SUBSTITUTE(SUBSTITUTE(SUBSTITUTE(SUBSTITUTE(SUBSTITUTE(SUBSTITUTE(SUBSTITUTE(SUBSTITUTE(LOWER(Table13[[#This Row],[Bedrijven]]),".",""),"-","")," bvba",""),"belgië",""),"belgium","")," nv","")," bv",""),"group",""),"groep","")," ", ""),"é","e"),"è","e"),"à","a")</f>
        <v>zorgbedrijfantwerpen</v>
      </c>
      <c r="AB705" t="s">
        <v>1390</v>
      </c>
      <c r="AC705" t="s">
        <v>2075</v>
      </c>
      <c r="AE705" t="s">
        <v>1362</v>
      </c>
      <c r="AF705" s="3">
        <v>45321</v>
      </c>
      <c r="AH705" s="3">
        <v>45321</v>
      </c>
      <c r="AI705" s="3">
        <v>45321</v>
      </c>
      <c r="AJ705">
        <v>0</v>
      </c>
      <c r="AQ705" t="str">
        <f>_xlfn.XLOOKUP(Table13[[#This Row],[Voornaam]]&amp;Table13[[#This Row],[Achternaam]]&amp;Table13[[#This Row],[Basisnaam]],Table15[ContactenLookup],Table15[E-mail],"",0,1)</f>
        <v/>
      </c>
      <c r="AR705" t="str">
        <f>_xlfn.XLOOKUP(Table13[[#This Row],[E-mailadres]],Table15[E-mail],Table15[E-mail],"",0)</f>
        <v/>
      </c>
      <c r="AS705" t="str">
        <f>_xlfn.XLOOKUP(Table13[[#This Row],[Telefoon]],Table15[Telefoonnummer],Table15[Naam],"",0)</f>
        <v/>
      </c>
      <c r="AT705" t="str">
        <f>IF(Table13[[#This Row],[Match on name + company]]&lt;&gt;"","Bizzy/Hanne",IF(Table13[[#This Row],[match on Email]]&lt;&gt;"","Bizzy/Hanne",""))</f>
        <v/>
      </c>
    </row>
    <row r="706" spans="1:46" ht="42.75" x14ac:dyDescent="0.45">
      <c r="A706">
        <v>56501503</v>
      </c>
      <c r="B706" t="s">
        <v>2771</v>
      </c>
      <c r="C706" t="s">
        <v>4092</v>
      </c>
      <c r="H706" s="4" t="s">
        <v>1980</v>
      </c>
      <c r="I706" t="s">
        <v>1362</v>
      </c>
      <c r="K706" t="s">
        <v>18</v>
      </c>
      <c r="N706" t="s">
        <v>19</v>
      </c>
      <c r="O706" t="s">
        <v>4093</v>
      </c>
      <c r="V706" t="s">
        <v>21</v>
      </c>
      <c r="Y706" t="s">
        <v>1362</v>
      </c>
      <c r="Z706" t="s">
        <v>687</v>
      </c>
      <c r="AA706" t="str">
        <f>SUBSTITUTE(SUBSTITUTE(SUBSTITUTE(SUBSTITUTE(SUBSTITUTE(SUBSTITUTE(SUBSTITUTE(SUBSTITUTE(SUBSTITUTE(SUBSTITUTE(SUBSTITUTE(SUBSTITUTE(SUBSTITUTE(LOWER(Table13[[#This Row],[Bedrijven]]),".",""),"-","")," bvba",""),"belgië",""),"belgium","")," nv","")," bv",""),"group",""),"groep","")," ", ""),"é","e"),"è","e"),"à","a")</f>
        <v>kareldegrotehogeschool</v>
      </c>
      <c r="AC706" t="s">
        <v>1390</v>
      </c>
      <c r="AE706" t="s">
        <v>1362</v>
      </c>
      <c r="AF706" s="3">
        <v>44775</v>
      </c>
      <c r="AH706" s="3">
        <v>44775</v>
      </c>
      <c r="AI706" s="3">
        <v>44775</v>
      </c>
      <c r="AJ706">
        <v>0</v>
      </c>
      <c r="AQ706" t="str">
        <f>_xlfn.XLOOKUP(Table13[[#This Row],[Voornaam]]&amp;Table13[[#This Row],[Achternaam]]&amp;Table13[[#This Row],[Basisnaam]],Table15[ContactenLookup],Table15[E-mail],"",0,1)</f>
        <v/>
      </c>
      <c r="AR706" t="str">
        <f>_xlfn.XLOOKUP(Table13[[#This Row],[E-mailadres]],Table15[E-mail],Table15[E-mail],"",0)</f>
        <v/>
      </c>
      <c r="AS706" t="str">
        <f>_xlfn.XLOOKUP(Table13[[#This Row],[Telefoon]],Table15[Telefoonnummer],Table15[Naam],"",0)</f>
        <v/>
      </c>
      <c r="AT706" t="str">
        <f>IF(Table13[[#This Row],[Match on name + company]]&lt;&gt;"","Bizzy/Hanne",IF(Table13[[#This Row],[match on Email]]&lt;&gt;"","Bizzy/Hanne",""))</f>
        <v/>
      </c>
    </row>
    <row r="707" spans="1:46" ht="42.75" x14ac:dyDescent="0.45">
      <c r="A707">
        <v>66476788</v>
      </c>
      <c r="B707" t="s">
        <v>4094</v>
      </c>
      <c r="C707" t="s">
        <v>4095</v>
      </c>
      <c r="H707" s="4" t="s">
        <v>1548</v>
      </c>
      <c r="I707" t="s">
        <v>1362</v>
      </c>
      <c r="K707" t="s">
        <v>18</v>
      </c>
      <c r="M707" t="s">
        <v>1463</v>
      </c>
      <c r="N707" t="s">
        <v>19</v>
      </c>
      <c r="O707" t="s">
        <v>4096</v>
      </c>
      <c r="P707" t="s">
        <v>4097</v>
      </c>
      <c r="Q707" t="s">
        <v>4098</v>
      </c>
      <c r="V707" t="s">
        <v>21</v>
      </c>
      <c r="X707" t="s">
        <v>1431</v>
      </c>
      <c r="Y707" t="s">
        <v>1362</v>
      </c>
      <c r="Z707" t="s">
        <v>591</v>
      </c>
      <c r="AA707" t="str">
        <f>SUBSTITUTE(SUBSTITUTE(SUBSTITUTE(SUBSTITUTE(SUBSTITUTE(SUBSTITUTE(SUBSTITUTE(SUBSTITUTE(SUBSTITUTE(SUBSTITUTE(SUBSTITUTE(SUBSTITUTE(SUBSTITUTE(LOWER(Table13[[#This Row],[Bedrijven]]),".",""),"-","")," bvba",""),"belgië",""),"belgium","")," nv","")," bv",""),"group",""),"groep","")," ", ""),"é","e"),"è","e"),"à","a")</f>
        <v>graphicpackaging</v>
      </c>
      <c r="AB707" t="s">
        <v>1390</v>
      </c>
      <c r="AC707" t="s">
        <v>1480</v>
      </c>
      <c r="AE707" t="s">
        <v>1362</v>
      </c>
      <c r="AF707" s="3">
        <v>45276</v>
      </c>
      <c r="AH707" s="3">
        <v>45276</v>
      </c>
      <c r="AI707" s="3">
        <v>45276</v>
      </c>
      <c r="AJ707">
        <v>0</v>
      </c>
      <c r="AQ707" t="str">
        <f>_xlfn.XLOOKUP(Table13[[#This Row],[Voornaam]]&amp;Table13[[#This Row],[Achternaam]]&amp;Table13[[#This Row],[Basisnaam]],Table15[ContactenLookup],Table15[E-mail],"",0,1)</f>
        <v/>
      </c>
      <c r="AR707" t="str">
        <f>_xlfn.XLOOKUP(Table13[[#This Row],[E-mailadres]],Table15[E-mail],Table15[E-mail],"",0)</f>
        <v/>
      </c>
      <c r="AS707" t="str">
        <f>_xlfn.XLOOKUP(Table13[[#This Row],[Telefoon]],Table15[Telefoonnummer],Table15[Naam],"",0)</f>
        <v/>
      </c>
      <c r="AT707" t="str">
        <f>IF(Table13[[#This Row],[Match on name + company]]&lt;&gt;"","Bizzy/Hanne",IF(Table13[[#This Row],[match on Email]]&lt;&gt;"","Bizzy/Hanne",""))</f>
        <v/>
      </c>
    </row>
    <row r="708" spans="1:46" ht="42.75" x14ac:dyDescent="0.45">
      <c r="A708">
        <v>60816327</v>
      </c>
      <c r="B708" t="s">
        <v>4099</v>
      </c>
      <c r="C708" t="s">
        <v>4100</v>
      </c>
      <c r="H708" s="4" t="s">
        <v>3546</v>
      </c>
      <c r="I708" t="s">
        <v>21</v>
      </c>
      <c r="K708" t="s">
        <v>18</v>
      </c>
      <c r="M708" t="s">
        <v>1463</v>
      </c>
      <c r="N708" t="s">
        <v>19</v>
      </c>
      <c r="O708" t="s">
        <v>4101</v>
      </c>
      <c r="P708" t="s">
        <v>4102</v>
      </c>
      <c r="V708" t="s">
        <v>21</v>
      </c>
      <c r="X708" t="s">
        <v>1431</v>
      </c>
      <c r="Y708" t="s">
        <v>1362</v>
      </c>
      <c r="Z708" t="s">
        <v>168</v>
      </c>
      <c r="AA708" t="str">
        <f>SUBSTITUTE(SUBSTITUTE(SUBSTITUTE(SUBSTITUTE(SUBSTITUTE(SUBSTITUTE(SUBSTITUTE(SUBSTITUTE(SUBSTITUTE(SUBSTITUTE(SUBSTITUTE(SUBSTITUTE(SUBSTITUTE(LOWER(Table13[[#This Row],[Bedrijven]]),".",""),"-","")," bvba",""),"belgië",""),"belgium","")," nv","")," bv",""),"group",""),"groep","")," ", ""),"é","e"),"è","e"),"à","a")</f>
        <v>boperfettivanmellebenelux</v>
      </c>
      <c r="AB708" t="s">
        <v>1390</v>
      </c>
      <c r="AC708" t="s">
        <v>3343</v>
      </c>
      <c r="AE708" t="s">
        <v>21</v>
      </c>
      <c r="AF708" s="3">
        <v>44987</v>
      </c>
      <c r="AH708" s="3">
        <v>44987</v>
      </c>
      <c r="AI708" s="3">
        <v>44987</v>
      </c>
      <c r="AJ708">
        <v>0</v>
      </c>
      <c r="AQ708" t="str">
        <f>_xlfn.XLOOKUP(Table13[[#This Row],[Voornaam]]&amp;Table13[[#This Row],[Achternaam]]&amp;Table13[[#This Row],[Basisnaam]],Table15[ContactenLookup],Table15[E-mail],"",0,1)</f>
        <v/>
      </c>
      <c r="AR708" t="str">
        <f>_xlfn.XLOOKUP(Table13[[#This Row],[E-mailadres]],Table15[E-mail],Table15[E-mail],"",0)</f>
        <v/>
      </c>
      <c r="AS708" t="str">
        <f>_xlfn.XLOOKUP(Table13[[#This Row],[Telefoon]],Table15[Telefoonnummer],Table15[Naam],"",0)</f>
        <v/>
      </c>
      <c r="AT708" t="str">
        <f>IF(Table13[[#This Row],[Match on name + company]]&lt;&gt;"","Bizzy/Hanne",IF(Table13[[#This Row],[match on Email]]&lt;&gt;"","Bizzy/Hanne",""))</f>
        <v/>
      </c>
    </row>
    <row r="709" spans="1:46" ht="42.75" x14ac:dyDescent="0.45">
      <c r="A709">
        <v>61601388</v>
      </c>
      <c r="B709" t="s">
        <v>1973</v>
      </c>
      <c r="C709" t="s">
        <v>4103</v>
      </c>
      <c r="H709" s="4" t="s">
        <v>2516</v>
      </c>
      <c r="I709" t="s">
        <v>1362</v>
      </c>
      <c r="N709" t="s">
        <v>19</v>
      </c>
      <c r="O709" t="s">
        <v>4104</v>
      </c>
      <c r="Q709" t="s">
        <v>4105</v>
      </c>
      <c r="V709" t="s">
        <v>21</v>
      </c>
      <c r="Y709" t="s">
        <v>1362</v>
      </c>
      <c r="Z709" t="s">
        <v>57</v>
      </c>
      <c r="AA709" t="str">
        <f>SUBSTITUTE(SUBSTITUTE(SUBSTITUTE(SUBSTITUTE(SUBSTITUTE(SUBSTITUTE(SUBSTITUTE(SUBSTITUTE(SUBSTITUTE(SUBSTITUTE(SUBSTITUTE(SUBSTITUTE(SUBSTITUTE(LOWER(Table13[[#This Row],[Bedrijven]]),".",""),"-","")," bvba",""),"belgië",""),"belgium","")," nv","")," bv",""),"group",""),"groep","")," ", ""),"é","e"),"è","e"),"à","a")</f>
        <v>acvnationaal</v>
      </c>
      <c r="AB709" t="s">
        <v>1390</v>
      </c>
      <c r="AC709" t="s">
        <v>2442</v>
      </c>
      <c r="AD709" t="s">
        <v>2849</v>
      </c>
      <c r="AE709" t="s">
        <v>21</v>
      </c>
      <c r="AF709" s="3">
        <v>45021</v>
      </c>
      <c r="AH709" s="3">
        <v>45021</v>
      </c>
      <c r="AI709" s="3">
        <v>45021</v>
      </c>
      <c r="AJ709">
        <v>0</v>
      </c>
      <c r="AQ709" t="str">
        <f>_xlfn.XLOOKUP(Table13[[#This Row],[Voornaam]]&amp;Table13[[#This Row],[Achternaam]]&amp;Table13[[#This Row],[Basisnaam]],Table15[ContactenLookup],Table15[E-mail],"",0,1)</f>
        <v/>
      </c>
      <c r="AR709" t="str">
        <f>_xlfn.XLOOKUP(Table13[[#This Row],[E-mailadres]],Table15[E-mail],Table15[E-mail],"",0)</f>
        <v/>
      </c>
      <c r="AS709" t="str">
        <f>_xlfn.XLOOKUP(Table13[[#This Row],[Telefoon]],Table15[Telefoonnummer],Table15[Naam],"",0)</f>
        <v/>
      </c>
      <c r="AT709" t="str">
        <f>IF(Table13[[#This Row],[Match on name + company]]&lt;&gt;"","Bizzy/Hanne",IF(Table13[[#This Row],[match on Email]]&lt;&gt;"","Bizzy/Hanne",""))</f>
        <v/>
      </c>
    </row>
    <row r="710" spans="1:46" ht="42.75" x14ac:dyDescent="0.45">
      <c r="A710">
        <v>56501596</v>
      </c>
      <c r="B710" t="s">
        <v>1586</v>
      </c>
      <c r="C710" t="s">
        <v>4103</v>
      </c>
      <c r="H710" s="4" t="s">
        <v>2026</v>
      </c>
      <c r="I710" t="s">
        <v>1362</v>
      </c>
      <c r="K710" t="s">
        <v>18</v>
      </c>
      <c r="N710" t="s">
        <v>19</v>
      </c>
      <c r="O710" t="s">
        <v>4106</v>
      </c>
      <c r="V710" t="s">
        <v>21</v>
      </c>
      <c r="X710" t="s">
        <v>1431</v>
      </c>
      <c r="Y710" t="s">
        <v>1362</v>
      </c>
      <c r="Z710" t="s">
        <v>1177</v>
      </c>
      <c r="AA710" t="str">
        <f>SUBSTITUTE(SUBSTITUTE(SUBSTITUTE(SUBSTITUTE(SUBSTITUTE(SUBSTITUTE(SUBSTITUTE(SUBSTITUTE(SUBSTITUTE(SUBSTITUTE(SUBSTITUTE(SUBSTITUTE(SUBSTITUTE(LOWER(Table13[[#This Row],[Bedrijven]]),".",""),"-","")," bvba",""),"belgië",""),"belgium","")," nv","")," bv",""),"group",""),"groep","")," ", ""),"é","e"),"è","e"),"à","a")</f>
        <v>telenet</v>
      </c>
      <c r="AC710" t="s">
        <v>1391</v>
      </c>
      <c r="AE710" t="s">
        <v>1362</v>
      </c>
      <c r="AF710" s="3">
        <v>44967</v>
      </c>
      <c r="AH710" s="3">
        <v>44775</v>
      </c>
      <c r="AI710" s="3">
        <v>44967</v>
      </c>
      <c r="AJ710">
        <v>0</v>
      </c>
      <c r="AQ710" t="str">
        <f>_xlfn.XLOOKUP(Table13[[#This Row],[Voornaam]]&amp;Table13[[#This Row],[Achternaam]]&amp;Table13[[#This Row],[Basisnaam]],Table15[ContactenLookup],Table15[E-mail],"",0,1)</f>
        <v/>
      </c>
      <c r="AR710" t="str">
        <f>_xlfn.XLOOKUP(Table13[[#This Row],[E-mailadres]],Table15[E-mail],Table15[E-mail],"",0)</f>
        <v/>
      </c>
      <c r="AS710" t="str">
        <f>_xlfn.XLOOKUP(Table13[[#This Row],[Telefoon]],Table15[Telefoonnummer],Table15[Naam],"",0)</f>
        <v/>
      </c>
      <c r="AT710" t="str">
        <f>IF(Table13[[#This Row],[Match on name + company]]&lt;&gt;"","Bizzy/Hanne",IF(Table13[[#This Row],[match on Email]]&lt;&gt;"","Bizzy/Hanne",""))</f>
        <v/>
      </c>
    </row>
    <row r="711" spans="1:46" ht="42.75" x14ac:dyDescent="0.45">
      <c r="A711">
        <v>59094040</v>
      </c>
      <c r="B711" t="s">
        <v>4107</v>
      </c>
      <c r="C711" t="s">
        <v>4108</v>
      </c>
      <c r="H711" s="4" t="s">
        <v>4109</v>
      </c>
      <c r="I711" t="s">
        <v>1362</v>
      </c>
      <c r="K711" t="s">
        <v>18</v>
      </c>
      <c r="M711" t="s">
        <v>1463</v>
      </c>
      <c r="N711" t="s">
        <v>19</v>
      </c>
      <c r="O711" t="s">
        <v>4110</v>
      </c>
      <c r="Q711" t="s">
        <v>4111</v>
      </c>
      <c r="V711" t="s">
        <v>21</v>
      </c>
      <c r="X711" t="s">
        <v>1431</v>
      </c>
      <c r="Y711" t="s">
        <v>1362</v>
      </c>
      <c r="Z711" t="s">
        <v>4112</v>
      </c>
      <c r="AA711" t="str">
        <f>SUBSTITUTE(SUBSTITUTE(SUBSTITUTE(SUBSTITUTE(SUBSTITUTE(SUBSTITUTE(SUBSTITUTE(SUBSTITUTE(SUBSTITUTE(SUBSTITUTE(SUBSTITUTE(SUBSTITUTE(SUBSTITUTE(LOWER(Table13[[#This Row],[Bedrijven]]),".",""),"-","")," bvba",""),"belgië",""),"belgium","")," nv","")," bv",""),"group",""),"groep","")," ", ""),"é","e"),"è","e"),"à","a")</f>
        <v>pursuitfemmes</v>
      </c>
      <c r="AC711" t="s">
        <v>3559</v>
      </c>
      <c r="AE711" t="s">
        <v>21</v>
      </c>
      <c r="AF711" s="3">
        <v>44899</v>
      </c>
      <c r="AH711" s="3">
        <v>44899</v>
      </c>
      <c r="AI711" s="3">
        <v>44899</v>
      </c>
      <c r="AJ711">
        <v>0</v>
      </c>
      <c r="AQ711" t="str">
        <f>_xlfn.XLOOKUP(Table13[[#This Row],[Voornaam]]&amp;Table13[[#This Row],[Achternaam]]&amp;Table13[[#This Row],[Basisnaam]],Table15[ContactenLookup],Table15[E-mail],"",0,1)</f>
        <v/>
      </c>
      <c r="AR711" t="str">
        <f>_xlfn.XLOOKUP(Table13[[#This Row],[E-mailadres]],Table15[E-mail],Table15[E-mail],"",0)</f>
        <v/>
      </c>
      <c r="AS711" t="str">
        <f>_xlfn.XLOOKUP(Table13[[#This Row],[Telefoon]],Table15[Telefoonnummer],Table15[Naam],"",0)</f>
        <v/>
      </c>
      <c r="AT711" t="str">
        <f>IF(Table13[[#This Row],[Match on name + company]]&lt;&gt;"","Bizzy/Hanne",IF(Table13[[#This Row],[match on Email]]&lt;&gt;"","Bizzy/Hanne",""))</f>
        <v/>
      </c>
    </row>
    <row r="712" spans="1:46" ht="42.75" x14ac:dyDescent="0.45">
      <c r="A712">
        <v>64699538</v>
      </c>
      <c r="B712" t="s">
        <v>4113</v>
      </c>
      <c r="C712" t="s">
        <v>4114</v>
      </c>
      <c r="D712" t="s">
        <v>4115</v>
      </c>
      <c r="E712" t="s">
        <v>4116</v>
      </c>
      <c r="F712" t="s">
        <v>135</v>
      </c>
      <c r="G712" t="s">
        <v>136</v>
      </c>
      <c r="H712" s="4" t="s">
        <v>4117</v>
      </c>
      <c r="I712" t="s">
        <v>21</v>
      </c>
      <c r="J712" t="s">
        <v>29</v>
      </c>
      <c r="K712" t="s">
        <v>18</v>
      </c>
      <c r="M712" t="s">
        <v>1463</v>
      </c>
      <c r="N712" t="s">
        <v>19</v>
      </c>
      <c r="O712" t="s">
        <v>4118</v>
      </c>
      <c r="P712" t="s">
        <v>4119</v>
      </c>
      <c r="Q712" t="s">
        <v>4120</v>
      </c>
      <c r="V712" t="s">
        <v>21</v>
      </c>
      <c r="X712" t="s">
        <v>1431</v>
      </c>
      <c r="Y712" t="s">
        <v>1362</v>
      </c>
      <c r="Z712" t="s">
        <v>483</v>
      </c>
      <c r="AA712" t="str">
        <f>SUBSTITUTE(SUBSTITUTE(SUBSTITUTE(SUBSTITUTE(SUBSTITUTE(SUBSTITUTE(SUBSTITUTE(SUBSTITUTE(SUBSTITUTE(SUBSTITUTE(SUBSTITUTE(SUBSTITUTE(SUBSTITUTE(LOWER(Table13[[#This Row],[Bedrijven]]),".",""),"-","")," bvba",""),"belgië",""),"belgium","")," nv","")," bv",""),"group",""),"groep","")," ", ""),"é","e"),"è","e"),"à","a")</f>
        <v>facq</v>
      </c>
      <c r="AB712" t="s">
        <v>1390</v>
      </c>
      <c r="AC712" t="s">
        <v>2274</v>
      </c>
      <c r="AE712" t="s">
        <v>1362</v>
      </c>
      <c r="AF712" s="3">
        <v>45173</v>
      </c>
      <c r="AH712" s="3">
        <v>45173</v>
      </c>
      <c r="AI712" s="3">
        <v>45173</v>
      </c>
      <c r="AJ712">
        <v>0</v>
      </c>
      <c r="AQ712" t="str">
        <f>_xlfn.XLOOKUP(Table13[[#This Row],[Voornaam]]&amp;Table13[[#This Row],[Achternaam]]&amp;Table13[[#This Row],[Basisnaam]],Table15[ContactenLookup],Table15[E-mail],"",0,1)</f>
        <v/>
      </c>
      <c r="AR712" t="str">
        <f>_xlfn.XLOOKUP(Table13[[#This Row],[E-mailadres]],Table15[E-mail],Table15[E-mail],"",0)</f>
        <v/>
      </c>
      <c r="AS712" t="str">
        <f>_xlfn.XLOOKUP(Table13[[#This Row],[Telefoon]],Table15[Telefoonnummer],Table15[Naam],"",0)</f>
        <v/>
      </c>
      <c r="AT712" t="str">
        <f>IF(Table13[[#This Row],[Match on name + company]]&lt;&gt;"","Bizzy/Hanne",IF(Table13[[#This Row],[match on Email]]&lt;&gt;"","Bizzy/Hanne",""))</f>
        <v/>
      </c>
    </row>
    <row r="713" spans="1:46" x14ac:dyDescent="0.45">
      <c r="A713">
        <v>55438726</v>
      </c>
      <c r="B713" t="s">
        <v>1742</v>
      </c>
      <c r="C713" t="s">
        <v>4114</v>
      </c>
      <c r="I713" t="s">
        <v>1362</v>
      </c>
      <c r="K713" t="s">
        <v>18</v>
      </c>
      <c r="N713" t="s">
        <v>19</v>
      </c>
      <c r="O713" t="s">
        <v>4121</v>
      </c>
      <c r="P713" t="s">
        <v>4122</v>
      </c>
      <c r="V713" t="s">
        <v>21</v>
      </c>
      <c r="Y713" t="s">
        <v>1362</v>
      </c>
      <c r="Z713" t="s">
        <v>443</v>
      </c>
      <c r="AA713" t="str">
        <f>SUBSTITUTE(SUBSTITUTE(SUBSTITUTE(SUBSTITUTE(SUBSTITUTE(SUBSTITUTE(SUBSTITUTE(SUBSTITUTE(SUBSTITUTE(SUBSTITUTE(SUBSTITUTE(SUBSTITUTE(SUBSTITUTE(LOWER(Table13[[#This Row],[Bedrijven]]),".",""),"-","")," bvba",""),"belgië",""),"belgium","")," nv","")," bv",""),"group",""),"groep","")," ", ""),"é","e"),"è","e"),"à","a")</f>
        <v>enabel</v>
      </c>
      <c r="AC713" t="s">
        <v>4123</v>
      </c>
      <c r="AE713" t="s">
        <v>1362</v>
      </c>
      <c r="AF713" s="3">
        <v>44711</v>
      </c>
      <c r="AH713" s="3">
        <v>44711</v>
      </c>
      <c r="AI713" s="3">
        <v>44711</v>
      </c>
      <c r="AJ713">
        <v>0</v>
      </c>
      <c r="AQ713" t="str">
        <f>_xlfn.XLOOKUP(Table13[[#This Row],[Voornaam]]&amp;Table13[[#This Row],[Achternaam]]&amp;Table13[[#This Row],[Basisnaam]],Table15[ContactenLookup],Table15[E-mail],"",0,1)</f>
        <v/>
      </c>
      <c r="AR713" t="str">
        <f>_xlfn.XLOOKUP(Table13[[#This Row],[E-mailadres]],Table15[E-mail],Table15[E-mail],"",0)</f>
        <v/>
      </c>
      <c r="AS713" t="str">
        <f>_xlfn.XLOOKUP(Table13[[#This Row],[Telefoon]],Table15[Telefoonnummer],Table15[Naam],"",0)</f>
        <v/>
      </c>
      <c r="AT713" t="str">
        <f>IF(Table13[[#This Row],[Match on name + company]]&lt;&gt;"","Bizzy/Hanne",IF(Table13[[#This Row],[match on Email]]&lt;&gt;"","Bizzy/Hanne",""))</f>
        <v/>
      </c>
    </row>
    <row r="714" spans="1:46" ht="42.75" x14ac:dyDescent="0.45">
      <c r="A714">
        <v>57894733</v>
      </c>
      <c r="B714" t="s">
        <v>4124</v>
      </c>
      <c r="C714" t="s">
        <v>4125</v>
      </c>
      <c r="H714" s="4" t="s">
        <v>2026</v>
      </c>
      <c r="I714" t="s">
        <v>1362</v>
      </c>
      <c r="K714" t="s">
        <v>18</v>
      </c>
      <c r="M714" t="s">
        <v>1463</v>
      </c>
      <c r="N714" t="s">
        <v>19</v>
      </c>
      <c r="O714" t="s">
        <v>4126</v>
      </c>
      <c r="P714" t="s">
        <v>4127</v>
      </c>
      <c r="Q714" t="s">
        <v>4128</v>
      </c>
      <c r="V714" t="s">
        <v>21</v>
      </c>
      <c r="X714" t="s">
        <v>1431</v>
      </c>
      <c r="Y714" t="s">
        <v>1362</v>
      </c>
      <c r="Z714" t="s">
        <v>1177</v>
      </c>
      <c r="AA714" t="str">
        <f>SUBSTITUTE(SUBSTITUTE(SUBSTITUTE(SUBSTITUTE(SUBSTITUTE(SUBSTITUTE(SUBSTITUTE(SUBSTITUTE(SUBSTITUTE(SUBSTITUTE(SUBSTITUTE(SUBSTITUTE(SUBSTITUTE(LOWER(Table13[[#This Row],[Bedrijven]]),".",""),"-","")," bvba",""),"belgië",""),"belgium","")," nv","")," bv",""),"group",""),"groep","")," ", ""),"é","e"),"è","e"),"à","a")</f>
        <v>telenet</v>
      </c>
      <c r="AB714" t="s">
        <v>1365</v>
      </c>
      <c r="AC714" t="s">
        <v>4129</v>
      </c>
      <c r="AE714" t="s">
        <v>1362</v>
      </c>
      <c r="AF714" s="3">
        <v>44853</v>
      </c>
      <c r="AH714" s="3">
        <v>44853</v>
      </c>
      <c r="AI714" s="3">
        <v>44853</v>
      </c>
      <c r="AJ714">
        <v>0</v>
      </c>
      <c r="AQ714" t="str">
        <f>_xlfn.XLOOKUP(Table13[[#This Row],[Voornaam]]&amp;Table13[[#This Row],[Achternaam]]&amp;Table13[[#This Row],[Basisnaam]],Table15[ContactenLookup],Table15[E-mail],"",0,1)</f>
        <v/>
      </c>
      <c r="AR714" t="str">
        <f>_xlfn.XLOOKUP(Table13[[#This Row],[E-mailadres]],Table15[E-mail],Table15[E-mail],"",0)</f>
        <v/>
      </c>
      <c r="AS714" t="str">
        <f>_xlfn.XLOOKUP(Table13[[#This Row],[Telefoon]],Table15[Telefoonnummer],Table15[Naam],"",0)</f>
        <v/>
      </c>
      <c r="AT714" t="str">
        <f>IF(Table13[[#This Row],[Match on name + company]]&lt;&gt;"","Bizzy/Hanne",IF(Table13[[#This Row],[match on Email]]&lt;&gt;"","Bizzy/Hanne",""))</f>
        <v/>
      </c>
    </row>
    <row r="715" spans="1:46" x14ac:dyDescent="0.45">
      <c r="A715">
        <v>59356981</v>
      </c>
      <c r="B715" t="s">
        <v>3785</v>
      </c>
      <c r="C715" t="s">
        <v>4130</v>
      </c>
      <c r="I715" t="s">
        <v>1362</v>
      </c>
      <c r="K715" t="s">
        <v>18</v>
      </c>
      <c r="N715" t="s">
        <v>19</v>
      </c>
      <c r="O715" t="s">
        <v>4131</v>
      </c>
      <c r="Q715" t="s">
        <v>4132</v>
      </c>
      <c r="V715" t="s">
        <v>21</v>
      </c>
      <c r="Y715" t="s">
        <v>1362</v>
      </c>
      <c r="Z715" t="s">
        <v>445</v>
      </c>
      <c r="AA715" t="str">
        <f>SUBSTITUTE(SUBSTITUTE(SUBSTITUTE(SUBSTITUTE(SUBSTITUTE(SUBSTITUTE(SUBSTITUTE(SUBSTITUTE(SUBSTITUTE(SUBSTITUTE(SUBSTITUTE(SUBSTITUTE(SUBSTITUTE(LOWER(Table13[[#This Row],[Bedrijven]]),".",""),"-","")," bvba",""),"belgië",""),"belgium","")," nv","")," bv",""),"group",""),"groep","")," ", ""),"é","e"),"è","e"),"à","a")</f>
        <v>eneco</v>
      </c>
      <c r="AB715" t="s">
        <v>1390</v>
      </c>
      <c r="AC715" t="s">
        <v>1380</v>
      </c>
      <c r="AE715" t="s">
        <v>1362</v>
      </c>
      <c r="AF715" s="3">
        <v>44915</v>
      </c>
      <c r="AH715" s="3">
        <v>44915</v>
      </c>
      <c r="AI715" s="3">
        <v>44915</v>
      </c>
      <c r="AJ715">
        <v>0</v>
      </c>
      <c r="AQ715" t="str">
        <f>_xlfn.XLOOKUP(Table13[[#This Row],[Voornaam]]&amp;Table13[[#This Row],[Achternaam]]&amp;Table13[[#This Row],[Basisnaam]],Table15[ContactenLookup],Table15[E-mail],"",0,1)</f>
        <v>evan@eneco.be</v>
      </c>
      <c r="AR715" t="str">
        <f>_xlfn.XLOOKUP(Table13[[#This Row],[E-mailadres]],Table15[E-mail],Table15[E-mail],"",0)</f>
        <v/>
      </c>
      <c r="AS715" t="str">
        <f>_xlfn.XLOOKUP(Table13[[#This Row],[Telefoon]],Table15[Telefoonnummer],Table15[Naam],"",0)</f>
        <v/>
      </c>
      <c r="AT715" t="str">
        <f>IF(Table13[[#This Row],[Match on name + company]]&lt;&gt;"","Bizzy/Hanne",IF(Table13[[#This Row],[match on Email]]&lt;&gt;"","Bizzy/Hanne",""))</f>
        <v>Bizzy/Hanne</v>
      </c>
    </row>
    <row r="716" spans="1:46" ht="42.75" x14ac:dyDescent="0.45">
      <c r="A716">
        <v>58718838</v>
      </c>
      <c r="B716" t="s">
        <v>2279</v>
      </c>
      <c r="C716" t="s">
        <v>4133</v>
      </c>
      <c r="H716" s="4" t="s">
        <v>4134</v>
      </c>
      <c r="I716" t="s">
        <v>21</v>
      </c>
      <c r="K716" t="s">
        <v>18</v>
      </c>
      <c r="M716" t="s">
        <v>1463</v>
      </c>
      <c r="N716" t="s">
        <v>19</v>
      </c>
      <c r="O716" t="s">
        <v>429</v>
      </c>
      <c r="V716" t="s">
        <v>21</v>
      </c>
      <c r="X716" t="s">
        <v>1431</v>
      </c>
      <c r="Y716" t="s">
        <v>1362</v>
      </c>
      <c r="Z716" t="s">
        <v>424</v>
      </c>
      <c r="AA716" t="str">
        <f>SUBSTITUTE(SUBSTITUTE(SUBSTITUTE(SUBSTITUTE(SUBSTITUTE(SUBSTITUTE(SUBSTITUTE(SUBSTITUTE(SUBSTITUTE(SUBSTITUTE(SUBSTITUTE(SUBSTITUTE(SUBSTITUTE(LOWER(Table13[[#This Row],[Bedrijven]]),".",""),"-","")," bvba",""),"belgië",""),"belgium","")," nv","")," bv",""),"group",""),"groep","")," ", ""),"é","e"),"è","e"),"à","a")</f>
        <v>dycore</v>
      </c>
      <c r="AB716" t="s">
        <v>1390</v>
      </c>
      <c r="AC716" t="s">
        <v>1480</v>
      </c>
      <c r="AE716" t="s">
        <v>1362</v>
      </c>
      <c r="AF716" s="3">
        <v>44965</v>
      </c>
      <c r="AH716" s="3">
        <v>44893</v>
      </c>
      <c r="AI716" s="3">
        <v>44965</v>
      </c>
      <c r="AJ716">
        <v>0</v>
      </c>
      <c r="AQ716" t="str">
        <f>_xlfn.XLOOKUP(Table13[[#This Row],[Voornaam]]&amp;Table13[[#This Row],[Achternaam]]&amp;Table13[[#This Row],[Basisnaam]],Table15[ContactenLookup],Table15[E-mail],"",0,1)</f>
        <v/>
      </c>
      <c r="AR716" t="str">
        <f>_xlfn.XLOOKUP(Table13[[#This Row],[E-mailadres]],Table15[E-mail],Table15[E-mail],"",0)</f>
        <v/>
      </c>
      <c r="AS716" t="str">
        <f>_xlfn.XLOOKUP(Table13[[#This Row],[Telefoon]],Table15[Telefoonnummer],Table15[Naam],"",0)</f>
        <v/>
      </c>
      <c r="AT716" t="str">
        <f>IF(Table13[[#This Row],[Match on name + company]]&lt;&gt;"","Bizzy/Hanne",IF(Table13[[#This Row],[match on Email]]&lt;&gt;"","Bizzy/Hanne",""))</f>
        <v/>
      </c>
    </row>
    <row r="717" spans="1:46" ht="42.75" x14ac:dyDescent="0.45">
      <c r="A717">
        <v>55438669</v>
      </c>
      <c r="B717" t="s">
        <v>2778</v>
      </c>
      <c r="C717" t="s">
        <v>4135</v>
      </c>
      <c r="H717" s="4" t="s">
        <v>2198</v>
      </c>
      <c r="I717" t="s">
        <v>1362</v>
      </c>
      <c r="K717" t="s">
        <v>18</v>
      </c>
      <c r="N717" t="s">
        <v>19</v>
      </c>
      <c r="O717" t="s">
        <v>4136</v>
      </c>
      <c r="P717" t="s">
        <v>4137</v>
      </c>
      <c r="V717" t="s">
        <v>21</v>
      </c>
      <c r="Y717" t="s">
        <v>1362</v>
      </c>
      <c r="Z717" t="s">
        <v>790</v>
      </c>
      <c r="AA717" t="str">
        <f>SUBSTITUTE(SUBSTITUTE(SUBSTITUTE(SUBSTITUTE(SUBSTITUTE(SUBSTITUTE(SUBSTITUTE(SUBSTITUTE(SUBSTITUTE(SUBSTITUTE(SUBSTITUTE(SUBSTITUTE(SUBSTITUTE(LOWER(Table13[[#This Row],[Bedrijven]]),".",""),"-","")," bvba",""),"belgië",""),"belgium","")," nv","")," bv",""),"group",""),"groep","")," ", ""),"é","e"),"è","e"),"à","a")</f>
        <v>nvbasfantwerpen</v>
      </c>
      <c r="AC717" t="s">
        <v>4138</v>
      </c>
      <c r="AE717" t="s">
        <v>1362</v>
      </c>
      <c r="AF717" s="3">
        <v>44711</v>
      </c>
      <c r="AH717" s="3">
        <v>44711</v>
      </c>
      <c r="AI717" s="3">
        <v>44775</v>
      </c>
      <c r="AJ717">
        <v>0</v>
      </c>
      <c r="AQ717" t="str">
        <f>_xlfn.XLOOKUP(Table13[[#This Row],[Voornaam]]&amp;Table13[[#This Row],[Achternaam]]&amp;Table13[[#This Row],[Basisnaam]],Table15[ContactenLookup],Table15[E-mail],"",0,1)</f>
        <v/>
      </c>
      <c r="AR717" t="str">
        <f>_xlfn.XLOOKUP(Table13[[#This Row],[E-mailadres]],Table15[E-mail],Table15[E-mail],"",0)</f>
        <v/>
      </c>
      <c r="AS717" t="str">
        <f>_xlfn.XLOOKUP(Table13[[#This Row],[Telefoon]],Table15[Telefoonnummer],Table15[Naam],"",0)</f>
        <v/>
      </c>
      <c r="AT717" t="str">
        <f>IF(Table13[[#This Row],[Match on name + company]]&lt;&gt;"","Bizzy/Hanne",IF(Table13[[#This Row],[match on Email]]&lt;&gt;"","Bizzy/Hanne",""))</f>
        <v/>
      </c>
    </row>
    <row r="718" spans="1:46" x14ac:dyDescent="0.45">
      <c r="A718">
        <v>56501600</v>
      </c>
      <c r="B718" t="s">
        <v>4124</v>
      </c>
      <c r="C718" t="s">
        <v>4139</v>
      </c>
      <c r="I718" t="s">
        <v>1362</v>
      </c>
      <c r="K718" t="s">
        <v>18</v>
      </c>
      <c r="N718" t="s">
        <v>19</v>
      </c>
      <c r="P718" t="s">
        <v>4140</v>
      </c>
      <c r="V718" t="s">
        <v>21</v>
      </c>
      <c r="Y718" t="s">
        <v>1362</v>
      </c>
      <c r="Z718" t="s">
        <v>1181</v>
      </c>
      <c r="AA718" t="str">
        <f>SUBSTITUTE(SUBSTITUTE(SUBSTITUTE(SUBSTITUTE(SUBSTITUTE(SUBSTITUTE(SUBSTITUTE(SUBSTITUTE(SUBSTITUTE(SUBSTITUTE(SUBSTITUTE(SUBSTITUTE(SUBSTITUTE(LOWER(Table13[[#This Row],[Bedrijven]]),".",""),"-","")," bvba",""),"belgië",""),"belgium","")," nv","")," bv",""),"group",""),"groep","")," ", ""),"é","e"),"è","e"),"à","a")</f>
        <v>testaankoop/testachats</v>
      </c>
      <c r="AC718" t="s">
        <v>1453</v>
      </c>
      <c r="AE718" t="s">
        <v>1362</v>
      </c>
      <c r="AF718" s="3">
        <v>44775</v>
      </c>
      <c r="AH718" s="3">
        <v>44775</v>
      </c>
      <c r="AI718" s="3">
        <v>44775</v>
      </c>
      <c r="AJ718">
        <v>0</v>
      </c>
      <c r="AQ718" t="str">
        <f>_xlfn.XLOOKUP(Table13[[#This Row],[Voornaam]]&amp;Table13[[#This Row],[Achternaam]]&amp;Table13[[#This Row],[Basisnaam]],Table15[ContactenLookup],Table15[E-mail],"",0,1)</f>
        <v/>
      </c>
      <c r="AR718" t="str">
        <f>_xlfn.XLOOKUP(Table13[[#This Row],[E-mailadres]],Table15[E-mail],Table15[E-mail],"",0)</f>
        <v/>
      </c>
      <c r="AS718" t="str">
        <f>_xlfn.XLOOKUP(Table13[[#This Row],[Telefoon]],Table15[Telefoonnummer],Table15[Naam],"",0)</f>
        <v/>
      </c>
      <c r="AT718" t="str">
        <f>IF(Table13[[#This Row],[Match on name + company]]&lt;&gt;"","Bizzy/Hanne",IF(Table13[[#This Row],[match on Email]]&lt;&gt;"","Bizzy/Hanne",""))</f>
        <v/>
      </c>
    </row>
    <row r="719" spans="1:46" ht="42.75" x14ac:dyDescent="0.45">
      <c r="A719">
        <v>58007010</v>
      </c>
      <c r="B719" t="s">
        <v>4141</v>
      </c>
      <c r="C719" t="s">
        <v>4142</v>
      </c>
      <c r="H719" s="4" t="s">
        <v>1902</v>
      </c>
      <c r="I719" t="s">
        <v>1362</v>
      </c>
      <c r="K719" t="s">
        <v>18</v>
      </c>
      <c r="M719" t="s">
        <v>1463</v>
      </c>
      <c r="N719" t="s">
        <v>19</v>
      </c>
      <c r="O719" t="s">
        <v>4143</v>
      </c>
      <c r="V719" t="s">
        <v>21</v>
      </c>
      <c r="X719" t="s">
        <v>1431</v>
      </c>
      <c r="Y719" t="s">
        <v>1362</v>
      </c>
      <c r="Z719" t="s">
        <v>1321</v>
      </c>
      <c r="AA719" t="str">
        <f>SUBSTITUTE(SUBSTITUTE(SUBSTITUTE(SUBSTITUTE(SUBSTITUTE(SUBSTITUTE(SUBSTITUTE(SUBSTITUTE(SUBSTITUTE(SUBSTITUTE(SUBSTITUTE(SUBSTITUTE(SUBSTITUTE(LOWER(Table13[[#This Row],[Bedrijven]]),".",""),"-","")," bvba",""),"belgië",""),"belgium","")," nv","")," bv",""),"group",""),"groep","")," ", ""),"é","e"),"è","e"),"à","a")</f>
        <v>zorgbedrijfantwerpen</v>
      </c>
      <c r="AC719" t="s">
        <v>1380</v>
      </c>
      <c r="AE719" t="s">
        <v>1362</v>
      </c>
      <c r="AF719" s="3">
        <v>44860</v>
      </c>
      <c r="AH719" s="3">
        <v>44860</v>
      </c>
      <c r="AI719" s="3">
        <v>44860</v>
      </c>
      <c r="AJ719">
        <v>0</v>
      </c>
      <c r="AQ719" t="str">
        <f>_xlfn.XLOOKUP(Table13[[#This Row],[Voornaam]]&amp;Table13[[#This Row],[Achternaam]]&amp;Table13[[#This Row],[Basisnaam]],Table15[ContactenLookup],Table15[E-mail],"",0,1)</f>
        <v/>
      </c>
      <c r="AR719" t="str">
        <f>_xlfn.XLOOKUP(Table13[[#This Row],[E-mailadres]],Table15[E-mail],Table15[E-mail],"",0)</f>
        <v/>
      </c>
      <c r="AS719" t="str">
        <f>_xlfn.XLOOKUP(Table13[[#This Row],[Telefoon]],Table15[Telefoonnummer],Table15[Naam],"",0)</f>
        <v/>
      </c>
      <c r="AT719" t="str">
        <f>IF(Table13[[#This Row],[Match on name + company]]&lt;&gt;"","Bizzy/Hanne",IF(Table13[[#This Row],[match on Email]]&lt;&gt;"","Bizzy/Hanne",""))</f>
        <v/>
      </c>
    </row>
    <row r="720" spans="1:46" ht="42.75" x14ac:dyDescent="0.45">
      <c r="A720">
        <v>68000501</v>
      </c>
      <c r="B720" t="s">
        <v>4144</v>
      </c>
      <c r="C720" t="s">
        <v>4142</v>
      </c>
      <c r="H720" s="4" t="s">
        <v>4145</v>
      </c>
      <c r="I720" t="s">
        <v>1362</v>
      </c>
      <c r="K720" t="s">
        <v>18</v>
      </c>
      <c r="M720" t="s">
        <v>1428</v>
      </c>
      <c r="N720" t="s">
        <v>19</v>
      </c>
      <c r="O720" t="s">
        <v>4146</v>
      </c>
      <c r="Q720" t="s">
        <v>4147</v>
      </c>
      <c r="V720" t="s">
        <v>21</v>
      </c>
      <c r="W720" t="s">
        <v>38</v>
      </c>
      <c r="X720" t="s">
        <v>1431</v>
      </c>
      <c r="Y720" t="s">
        <v>1362</v>
      </c>
      <c r="Z720" t="s">
        <v>1114</v>
      </c>
      <c r="AA720" t="str">
        <f>SUBSTITUTE(SUBSTITUTE(SUBSTITUTE(SUBSTITUTE(SUBSTITUTE(SUBSTITUTE(SUBSTITUTE(SUBSTITUTE(SUBSTITUTE(SUBSTITUTE(SUBSTITUTE(SUBSTITUTE(SUBSTITUTE(LOWER(Table13[[#This Row],[Bedrijven]]),".",""),"-","")," bvba",""),"belgië",""),"belgium","")," nv","")," bv",""),"group",""),"groep","")," ", ""),"é","e"),"è","e"),"à","a")</f>
        <v>sintlievenscollegeantwerpen</v>
      </c>
      <c r="AC720" t="s">
        <v>2508</v>
      </c>
      <c r="AE720" t="s">
        <v>1362</v>
      </c>
      <c r="AF720" s="3">
        <v>45366</v>
      </c>
      <c r="AH720" s="3">
        <v>45366</v>
      </c>
      <c r="AI720" s="3">
        <v>45366</v>
      </c>
      <c r="AJ720">
        <v>0</v>
      </c>
      <c r="AQ720" t="str">
        <f>_xlfn.XLOOKUP(Table13[[#This Row],[Voornaam]]&amp;Table13[[#This Row],[Achternaam]]&amp;Table13[[#This Row],[Basisnaam]],Table15[ContactenLookup],Table15[E-mail],"",0,1)</f>
        <v/>
      </c>
      <c r="AR720" t="str">
        <f>_xlfn.XLOOKUP(Table13[[#This Row],[E-mailadres]],Table15[E-mail],Table15[E-mail],"",0)</f>
        <v/>
      </c>
      <c r="AS720" t="str">
        <f>_xlfn.XLOOKUP(Table13[[#This Row],[Telefoon]],Table15[Telefoonnummer],Table15[Naam],"",0)</f>
        <v/>
      </c>
      <c r="AT720" t="str">
        <f>IF(Table13[[#This Row],[Match on name + company]]&lt;&gt;"","Bizzy/Hanne",IF(Table13[[#This Row],[match on Email]]&lt;&gt;"","Bizzy/Hanne",""))</f>
        <v/>
      </c>
    </row>
    <row r="721" spans="1:46" x14ac:dyDescent="0.45">
      <c r="A721">
        <v>55438918</v>
      </c>
      <c r="B721" t="s">
        <v>4148</v>
      </c>
      <c r="C721" t="s">
        <v>4149</v>
      </c>
      <c r="I721" t="s">
        <v>1362</v>
      </c>
      <c r="K721" t="s">
        <v>18</v>
      </c>
      <c r="N721" t="s">
        <v>19</v>
      </c>
      <c r="O721" t="s">
        <v>4150</v>
      </c>
      <c r="P721" t="s">
        <v>4151</v>
      </c>
      <c r="V721" t="s">
        <v>21</v>
      </c>
      <c r="Y721" t="s">
        <v>1362</v>
      </c>
      <c r="Z721" t="s">
        <v>642</v>
      </c>
      <c r="AA721" t="str">
        <f>SUBSTITUTE(SUBSTITUTE(SUBSTITUTE(SUBSTITUTE(SUBSTITUTE(SUBSTITUTE(SUBSTITUTE(SUBSTITUTE(SUBSTITUTE(SUBSTITUTE(SUBSTITUTE(SUBSTITUTE(SUBSTITUTE(LOWER(Table13[[#This Row],[Bedrijven]]),".",""),"-","")," bvba",""),"belgië",""),"belgium","")," nv","")," bv",""),"group",""),"groep","")," ", ""),"é","e"),"è","e"),"à","a")</f>
        <v>hubo</v>
      </c>
      <c r="AC721" t="s">
        <v>4152</v>
      </c>
      <c r="AE721" t="s">
        <v>1362</v>
      </c>
      <c r="AF721" s="3">
        <v>44711</v>
      </c>
      <c r="AH721" s="3">
        <v>44711</v>
      </c>
      <c r="AI721" s="3">
        <v>44711</v>
      </c>
      <c r="AJ721">
        <v>0</v>
      </c>
      <c r="AQ721" t="str">
        <f>_xlfn.XLOOKUP(Table13[[#This Row],[Voornaam]]&amp;Table13[[#This Row],[Achternaam]]&amp;Table13[[#This Row],[Basisnaam]],Table15[ContactenLookup],Table15[E-mail],"",0,1)</f>
        <v/>
      </c>
      <c r="AR721" t="str">
        <f>_xlfn.XLOOKUP(Table13[[#This Row],[E-mailadres]],Table15[E-mail],Table15[E-mail],"",0)</f>
        <v/>
      </c>
      <c r="AS721" t="str">
        <f>_xlfn.XLOOKUP(Table13[[#This Row],[Telefoon]],Table15[Telefoonnummer],Table15[Naam],"",0)</f>
        <v/>
      </c>
      <c r="AT721" t="str">
        <f>IF(Table13[[#This Row],[Match on name + company]]&lt;&gt;"","Bizzy/Hanne",IF(Table13[[#This Row],[match on Email]]&lt;&gt;"","Bizzy/Hanne",""))</f>
        <v/>
      </c>
    </row>
    <row r="722" spans="1:46" x14ac:dyDescent="0.45">
      <c r="A722">
        <v>55438792</v>
      </c>
      <c r="B722" t="s">
        <v>3329</v>
      </c>
      <c r="C722" t="s">
        <v>4153</v>
      </c>
      <c r="I722" t="s">
        <v>1362</v>
      </c>
      <c r="K722" t="s">
        <v>18</v>
      </c>
      <c r="N722" t="s">
        <v>19</v>
      </c>
      <c r="P722" t="s">
        <v>4154</v>
      </c>
      <c r="V722" t="s">
        <v>21</v>
      </c>
      <c r="Y722" t="s">
        <v>1362</v>
      </c>
      <c r="Z722" t="s">
        <v>511</v>
      </c>
      <c r="AA722" t="str">
        <f>SUBSTITUTE(SUBSTITUTE(SUBSTITUTE(SUBSTITUTE(SUBSTITUTE(SUBSTITUTE(SUBSTITUTE(SUBSTITUTE(SUBSTITUTE(SUBSTITUTE(SUBSTITUTE(SUBSTITUTE(SUBSTITUTE(LOWER(Table13[[#This Row],[Bedrijven]]),".",""),"-","")," bvba",""),"belgië",""),"belgium","")," nv","")," bv",""),"group",""),"groep","")," ", ""),"é","e"),"è","e"),"à","a")</f>
        <v>frisomat</v>
      </c>
      <c r="AC722" t="s">
        <v>4155</v>
      </c>
      <c r="AE722" t="s">
        <v>1362</v>
      </c>
      <c r="AF722" s="3">
        <v>44711</v>
      </c>
      <c r="AH722" s="3">
        <v>44711</v>
      </c>
      <c r="AI722" s="3">
        <v>44775</v>
      </c>
      <c r="AJ722">
        <v>0</v>
      </c>
      <c r="AQ722" t="str">
        <f>_xlfn.XLOOKUP(Table13[[#This Row],[Voornaam]]&amp;Table13[[#This Row],[Achternaam]]&amp;Table13[[#This Row],[Basisnaam]],Table15[ContactenLookup],Table15[E-mail],"",0,1)</f>
        <v/>
      </c>
      <c r="AR722" t="str">
        <f>_xlfn.XLOOKUP(Table13[[#This Row],[E-mailadres]],Table15[E-mail],Table15[E-mail],"",0)</f>
        <v/>
      </c>
      <c r="AS722" t="str">
        <f>_xlfn.XLOOKUP(Table13[[#This Row],[Telefoon]],Table15[Telefoonnummer],Table15[Naam],"",0)</f>
        <v/>
      </c>
      <c r="AT722" t="str">
        <f>IF(Table13[[#This Row],[Match on name + company]]&lt;&gt;"","Bizzy/Hanne",IF(Table13[[#This Row],[match on Email]]&lt;&gt;"","Bizzy/Hanne",""))</f>
        <v/>
      </c>
    </row>
    <row r="723" spans="1:46" x14ac:dyDescent="0.45">
      <c r="A723">
        <v>55438741</v>
      </c>
      <c r="B723" t="s">
        <v>3034</v>
      </c>
      <c r="C723" t="s">
        <v>4156</v>
      </c>
      <c r="I723" t="s">
        <v>1362</v>
      </c>
      <c r="K723" t="s">
        <v>18</v>
      </c>
      <c r="N723" t="s">
        <v>19</v>
      </c>
      <c r="P723" t="s">
        <v>4157</v>
      </c>
      <c r="V723" t="s">
        <v>21</v>
      </c>
      <c r="Y723" t="s">
        <v>1362</v>
      </c>
      <c r="Z723" t="s">
        <v>466</v>
      </c>
      <c r="AA723" t="str">
        <f>SUBSTITUTE(SUBSTITUTE(SUBSTITUTE(SUBSTITUTE(SUBSTITUTE(SUBSTITUTE(SUBSTITUTE(SUBSTITUTE(SUBSTITUTE(SUBSTITUTE(SUBSTITUTE(SUBSTITUTE(SUBSTITUTE(LOWER(Table13[[#This Row],[Bedrijven]]),".",""),"-","")," bvba",""),"belgië",""),"belgium","")," nv","")," bv",""),"group",""),"groep","")," ", ""),"é","e"),"è","e"),"à","a")</f>
        <v>eriks</v>
      </c>
      <c r="AC723" t="s">
        <v>1741</v>
      </c>
      <c r="AE723" t="s">
        <v>1362</v>
      </c>
      <c r="AF723" s="3">
        <v>44711</v>
      </c>
      <c r="AH723" s="3">
        <v>44711</v>
      </c>
      <c r="AI723" s="3">
        <v>44775</v>
      </c>
      <c r="AJ723">
        <v>0</v>
      </c>
      <c r="AQ723" t="str">
        <f>_xlfn.XLOOKUP(Table13[[#This Row],[Voornaam]]&amp;Table13[[#This Row],[Achternaam]]&amp;Table13[[#This Row],[Basisnaam]],Table15[ContactenLookup],Table15[E-mail],"",0,1)</f>
        <v/>
      </c>
      <c r="AR723" t="str">
        <f>_xlfn.XLOOKUP(Table13[[#This Row],[E-mailadres]],Table15[E-mail],Table15[E-mail],"",0)</f>
        <v/>
      </c>
      <c r="AS723" t="str">
        <f>_xlfn.XLOOKUP(Table13[[#This Row],[Telefoon]],Table15[Telefoonnummer],Table15[Naam],"",0)</f>
        <v/>
      </c>
      <c r="AT723" t="str">
        <f>IF(Table13[[#This Row],[Match on name + company]]&lt;&gt;"","Bizzy/Hanne",IF(Table13[[#This Row],[match on Email]]&lt;&gt;"","Bizzy/Hanne",""))</f>
        <v/>
      </c>
    </row>
    <row r="724" spans="1:46" x14ac:dyDescent="0.45">
      <c r="A724">
        <v>55438758</v>
      </c>
      <c r="B724" t="s">
        <v>2649</v>
      </c>
      <c r="C724" t="s">
        <v>4158</v>
      </c>
      <c r="I724" t="s">
        <v>1362</v>
      </c>
      <c r="K724" t="s">
        <v>18</v>
      </c>
      <c r="N724" t="s">
        <v>19</v>
      </c>
      <c r="O724" t="s">
        <v>4159</v>
      </c>
      <c r="P724" t="s">
        <v>4160</v>
      </c>
      <c r="V724" t="s">
        <v>21</v>
      </c>
      <c r="Y724" t="s">
        <v>1362</v>
      </c>
      <c r="Z724" t="s">
        <v>468</v>
      </c>
      <c r="AA724" t="str">
        <f>SUBSTITUTE(SUBSTITUTE(SUBSTITUTE(SUBSTITUTE(SUBSTITUTE(SUBSTITUTE(SUBSTITUTE(SUBSTITUTE(SUBSTITUTE(SUBSTITUTE(SUBSTITUTE(SUBSTITUTE(SUBSTITUTE(LOWER(Table13[[#This Row],[Bedrijven]]),".",""),"-","")," bvba",""),"belgië",""),"belgium","")," nv","")," bv",""),"group",""),"groep","")," ", ""),"é","e"),"è","e"),"à","a")</f>
        <v>essersh</v>
      </c>
      <c r="AC724" t="s">
        <v>4161</v>
      </c>
      <c r="AE724" t="s">
        <v>1362</v>
      </c>
      <c r="AF724" s="3">
        <v>44711</v>
      </c>
      <c r="AH724" s="3">
        <v>44711</v>
      </c>
      <c r="AI724" s="3">
        <v>44775</v>
      </c>
      <c r="AJ724">
        <v>0</v>
      </c>
      <c r="AQ724" t="str">
        <f>_xlfn.XLOOKUP(Table13[[#This Row],[Voornaam]]&amp;Table13[[#This Row],[Achternaam]]&amp;Table13[[#This Row],[Basisnaam]],Table15[ContactenLookup],Table15[E-mail],"",0,1)</f>
        <v/>
      </c>
      <c r="AR724" t="str">
        <f>_xlfn.XLOOKUP(Table13[[#This Row],[E-mailadres]],Table15[E-mail],Table15[E-mail],"",0)</f>
        <v/>
      </c>
      <c r="AS724" t="str">
        <f>_xlfn.XLOOKUP(Table13[[#This Row],[Telefoon]],Table15[Telefoonnummer],Table15[Naam],"",0)</f>
        <v/>
      </c>
      <c r="AT724" t="str">
        <f>IF(Table13[[#This Row],[Match on name + company]]&lt;&gt;"","Bizzy/Hanne",IF(Table13[[#This Row],[match on Email]]&lt;&gt;"","Bizzy/Hanne",""))</f>
        <v/>
      </c>
    </row>
    <row r="725" spans="1:46" ht="42.75" x14ac:dyDescent="0.45">
      <c r="A725">
        <v>56501559</v>
      </c>
      <c r="B725" t="s">
        <v>1448</v>
      </c>
      <c r="C725" t="s">
        <v>4162</v>
      </c>
      <c r="H725" s="4" t="s">
        <v>1537</v>
      </c>
      <c r="I725" t="s">
        <v>1362</v>
      </c>
      <c r="K725" t="s">
        <v>18</v>
      </c>
      <c r="N725" t="s">
        <v>19</v>
      </c>
      <c r="O725" t="s">
        <v>4163</v>
      </c>
      <c r="P725" t="s">
        <v>4164</v>
      </c>
      <c r="V725" t="s">
        <v>21</v>
      </c>
      <c r="Y725" t="s">
        <v>1362</v>
      </c>
      <c r="Z725" t="s">
        <v>1044</v>
      </c>
      <c r="AA725" t="str">
        <f>SUBSTITUTE(SUBSTITUTE(SUBSTITUTE(SUBSTITUTE(SUBSTITUTE(SUBSTITUTE(SUBSTITUTE(SUBSTITUTE(SUBSTITUTE(SUBSTITUTE(SUBSTITUTE(SUBSTITUTE(SUBSTITUTE(LOWER(Table13[[#This Row],[Bedrijven]]),".",""),"-","")," bvba",""),"belgië",""),"belgium","")," nv","")," bv",""),"group",""),"groep","")," ", ""),"é","e"),"è","e"),"à","a")</f>
        <v>poolstok</v>
      </c>
      <c r="AC725" t="s">
        <v>1558</v>
      </c>
      <c r="AE725" t="s">
        <v>1362</v>
      </c>
      <c r="AF725" s="3">
        <v>44775</v>
      </c>
      <c r="AH725" s="3">
        <v>44775</v>
      </c>
      <c r="AI725" s="3">
        <v>44775</v>
      </c>
      <c r="AJ725">
        <v>0</v>
      </c>
      <c r="AQ725" t="str">
        <f>_xlfn.XLOOKUP(Table13[[#This Row],[Voornaam]]&amp;Table13[[#This Row],[Achternaam]]&amp;Table13[[#This Row],[Basisnaam]],Table15[ContactenLookup],Table15[E-mail],"",0,1)</f>
        <v/>
      </c>
      <c r="AR725" t="str">
        <f>_xlfn.XLOOKUP(Table13[[#This Row],[E-mailadres]],Table15[E-mail],Table15[E-mail],"",0)</f>
        <v/>
      </c>
      <c r="AS725" t="str">
        <f>_xlfn.XLOOKUP(Table13[[#This Row],[Telefoon]],Table15[Telefoonnummer],Table15[Naam],"",0)</f>
        <v/>
      </c>
      <c r="AT725" t="str">
        <f>IF(Table13[[#This Row],[Match on name + company]]&lt;&gt;"","Bizzy/Hanne",IF(Table13[[#This Row],[match on Email]]&lt;&gt;"","Bizzy/Hanne",""))</f>
        <v/>
      </c>
    </row>
    <row r="726" spans="1:46" x14ac:dyDescent="0.45">
      <c r="A726">
        <v>55438775</v>
      </c>
      <c r="B726" t="s">
        <v>1710</v>
      </c>
      <c r="C726" t="s">
        <v>4165</v>
      </c>
      <c r="I726" t="s">
        <v>1362</v>
      </c>
      <c r="K726" t="s">
        <v>18</v>
      </c>
      <c r="N726" t="s">
        <v>19</v>
      </c>
      <c r="O726" t="s">
        <v>4166</v>
      </c>
      <c r="P726" t="s">
        <v>2203</v>
      </c>
      <c r="V726" t="s">
        <v>21</v>
      </c>
      <c r="Y726" t="s">
        <v>1362</v>
      </c>
      <c r="Z726" t="s">
        <v>502</v>
      </c>
      <c r="AA726" t="str">
        <f>SUBSTITUTE(SUBSTITUTE(SUBSTITUTE(SUBSTITUTE(SUBSTITUTE(SUBSTITUTE(SUBSTITUTE(SUBSTITUTE(SUBSTITUTE(SUBSTITUTE(SUBSTITUTE(SUBSTITUTE(SUBSTITUTE(LOWER(Table13[[#This Row],[Bedrijven]]),".",""),"-","")," bvba",""),"belgië",""),"belgium","")," nv","")," bv",""),"group",""),"groep","")," ", ""),"é","e"),"è","e"),"à","a")</f>
        <v>fidea</v>
      </c>
      <c r="AC726" t="s">
        <v>1563</v>
      </c>
      <c r="AE726" t="s">
        <v>1362</v>
      </c>
      <c r="AF726" s="3">
        <v>44711</v>
      </c>
      <c r="AH726" s="3">
        <v>44711</v>
      </c>
      <c r="AI726" s="3">
        <v>44775</v>
      </c>
      <c r="AJ726">
        <v>0</v>
      </c>
      <c r="AQ726" t="str">
        <f>_xlfn.XLOOKUP(Table13[[#This Row],[Voornaam]]&amp;Table13[[#This Row],[Achternaam]]&amp;Table13[[#This Row],[Basisnaam]],Table15[ContactenLookup],Table15[E-mail],"",0,1)</f>
        <v/>
      </c>
      <c r="AR726" t="str">
        <f>_xlfn.XLOOKUP(Table13[[#This Row],[E-mailadres]],Table15[E-mail],Table15[E-mail],"",0)</f>
        <v/>
      </c>
      <c r="AS726" t="str">
        <f>_xlfn.XLOOKUP(Table13[[#This Row],[Telefoon]],Table15[Telefoonnummer],Table15[Naam],"",0)</f>
        <v/>
      </c>
      <c r="AT726" t="str">
        <f>IF(Table13[[#This Row],[Match on name + company]]&lt;&gt;"","Bizzy/Hanne",IF(Table13[[#This Row],[match on Email]]&lt;&gt;"","Bizzy/Hanne",""))</f>
        <v/>
      </c>
    </row>
    <row r="727" spans="1:46" x14ac:dyDescent="0.45">
      <c r="A727">
        <v>55438833</v>
      </c>
      <c r="B727" t="s">
        <v>4167</v>
      </c>
      <c r="C727" t="s">
        <v>4168</v>
      </c>
      <c r="I727" t="s">
        <v>1362</v>
      </c>
      <c r="K727" t="s">
        <v>18</v>
      </c>
      <c r="N727" t="s">
        <v>19</v>
      </c>
      <c r="O727" t="s">
        <v>4169</v>
      </c>
      <c r="P727" t="s">
        <v>4170</v>
      </c>
      <c r="V727" t="s">
        <v>21</v>
      </c>
      <c r="Y727" t="s">
        <v>1362</v>
      </c>
      <c r="Z727" t="s">
        <v>1370</v>
      </c>
      <c r="AA727" t="str">
        <f>SUBSTITUTE(SUBSTITUTE(SUBSTITUTE(SUBSTITUTE(SUBSTITUTE(SUBSTITUTE(SUBSTITUTE(SUBSTITUTE(SUBSTITUTE(SUBSTITUTE(SUBSTITUTE(SUBSTITUTE(SUBSTITUTE(LOWER(Table13[[#This Row],[Bedrijven]]),".",""),"-","")," bvba",""),"belgië",""),"belgium","")," nv","")," bv",""),"group",""),"groep","")," ", ""),"é","e"),"è","e"),"à","a")</f>
        <v>gitppicompany</v>
      </c>
      <c r="AC727" t="s">
        <v>4171</v>
      </c>
      <c r="AE727" t="s">
        <v>1362</v>
      </c>
      <c r="AF727" s="3">
        <v>44711</v>
      </c>
      <c r="AH727" s="3">
        <v>44711</v>
      </c>
      <c r="AI727" s="3">
        <v>44775</v>
      </c>
      <c r="AJ727">
        <v>0</v>
      </c>
      <c r="AQ727" t="str">
        <f>_xlfn.XLOOKUP(Table13[[#This Row],[Voornaam]]&amp;Table13[[#This Row],[Achternaam]]&amp;Table13[[#This Row],[Basisnaam]],Table15[ContactenLookup],Table15[E-mail],"",0,1)</f>
        <v/>
      </c>
      <c r="AR727" t="str">
        <f>_xlfn.XLOOKUP(Table13[[#This Row],[E-mailadres]],Table15[E-mail],Table15[E-mail],"",0)</f>
        <v/>
      </c>
      <c r="AS727" t="str">
        <f>_xlfn.XLOOKUP(Table13[[#This Row],[Telefoon]],Table15[Telefoonnummer],Table15[Naam],"",0)</f>
        <v/>
      </c>
      <c r="AT727" t="str">
        <f>IF(Table13[[#This Row],[Match on name + company]]&lt;&gt;"","Bizzy/Hanne",IF(Table13[[#This Row],[match on Email]]&lt;&gt;"","Bizzy/Hanne",""))</f>
        <v/>
      </c>
    </row>
    <row r="728" spans="1:46" ht="42.75" x14ac:dyDescent="0.45">
      <c r="A728">
        <v>67899479</v>
      </c>
      <c r="B728" t="s">
        <v>2541</v>
      </c>
      <c r="C728" t="s">
        <v>4172</v>
      </c>
      <c r="H728" s="4" t="s">
        <v>4173</v>
      </c>
      <c r="I728" t="s">
        <v>1362</v>
      </c>
      <c r="K728" t="s">
        <v>18</v>
      </c>
      <c r="N728" t="s">
        <v>19</v>
      </c>
      <c r="O728" t="s">
        <v>4174</v>
      </c>
      <c r="Q728" t="s">
        <v>4175</v>
      </c>
      <c r="V728" t="s">
        <v>21</v>
      </c>
      <c r="X728" t="s">
        <v>1431</v>
      </c>
      <c r="Y728" t="s">
        <v>1362</v>
      </c>
      <c r="Z728" t="s">
        <v>1311</v>
      </c>
      <c r="AA728" t="str">
        <f>SUBSTITUTE(SUBSTITUTE(SUBSTITUTE(SUBSTITUTE(SUBSTITUTE(SUBSTITUTE(SUBSTITUTE(SUBSTITUTE(SUBSTITUTE(SUBSTITUTE(SUBSTITUTE(SUBSTITUTE(SUBSTITUTE(LOWER(Table13[[#This Row],[Bedrijven]]),".",""),"-","")," bvba",""),"belgië",""),"belgium","")," nv","")," bv",""),"group",""),"groep","")," ", ""),"é","e"),"è","e"),"à","a")</f>
        <v>witgelekruis</v>
      </c>
      <c r="AB728" t="s">
        <v>1390</v>
      </c>
      <c r="AC728" t="s">
        <v>3564</v>
      </c>
      <c r="AE728" t="s">
        <v>21</v>
      </c>
      <c r="AF728" s="3">
        <v>45361</v>
      </c>
      <c r="AH728" s="3">
        <v>45361</v>
      </c>
      <c r="AI728" s="3">
        <v>45361</v>
      </c>
      <c r="AJ728">
        <v>0</v>
      </c>
      <c r="AQ728" t="str">
        <f>_xlfn.XLOOKUP(Table13[[#This Row],[Voornaam]]&amp;Table13[[#This Row],[Achternaam]]&amp;Table13[[#This Row],[Basisnaam]],Table15[ContactenLookup],Table15[E-mail],"",0,1)</f>
        <v/>
      </c>
      <c r="AR728" t="str">
        <f>_xlfn.XLOOKUP(Table13[[#This Row],[E-mailadres]],Table15[E-mail],Table15[E-mail],"",0)</f>
        <v/>
      </c>
      <c r="AS728" t="str">
        <f>_xlfn.XLOOKUP(Table13[[#This Row],[Telefoon]],Table15[Telefoonnummer],Table15[Naam],"",0)</f>
        <v/>
      </c>
      <c r="AT728" t="str">
        <f>IF(Table13[[#This Row],[Match on name + company]]&lt;&gt;"","Bizzy/Hanne",IF(Table13[[#This Row],[match on Email]]&lt;&gt;"","Bizzy/Hanne",""))</f>
        <v/>
      </c>
    </row>
    <row r="729" spans="1:46" ht="42.75" x14ac:dyDescent="0.45">
      <c r="A729">
        <v>70564409</v>
      </c>
      <c r="B729" t="s">
        <v>2541</v>
      </c>
      <c r="C729" t="s">
        <v>4176</v>
      </c>
      <c r="H729" s="4" t="s">
        <v>2993</v>
      </c>
      <c r="I729" t="s">
        <v>1362</v>
      </c>
      <c r="K729" t="s">
        <v>18</v>
      </c>
      <c r="N729" t="s">
        <v>19</v>
      </c>
      <c r="O729" t="s">
        <v>4177</v>
      </c>
      <c r="V729" t="s">
        <v>21</v>
      </c>
      <c r="Y729" t="s">
        <v>1362</v>
      </c>
      <c r="Z729" t="s">
        <v>1289</v>
      </c>
      <c r="AA729" t="str">
        <f>SUBSTITUTE(SUBSTITUTE(SUBSTITUTE(SUBSTITUTE(SUBSTITUTE(SUBSTITUTE(SUBSTITUTE(SUBSTITUTE(SUBSTITUTE(SUBSTITUTE(SUBSTITUTE(SUBSTITUTE(SUBSTITUTE(LOWER(Table13[[#This Row],[Bedrijven]]),".",""),"-","")," bvba",""),"belgië",""),"belgium","")," nv","")," bv",""),"group",""),"groep","")," ", ""),"é","e"),"è","e"),"à","a")</f>
        <v>vzwcentraalkatholiekschoolcomitevanantwerpen</v>
      </c>
      <c r="AC729" t="s">
        <v>2244</v>
      </c>
      <c r="AE729" t="s">
        <v>1362</v>
      </c>
      <c r="AF729" s="3">
        <v>45527</v>
      </c>
      <c r="AH729" s="3">
        <v>45527</v>
      </c>
      <c r="AI729" s="3">
        <v>45527</v>
      </c>
      <c r="AJ729">
        <v>0</v>
      </c>
      <c r="AQ729" t="str">
        <f>_xlfn.XLOOKUP(Table13[[#This Row],[Voornaam]]&amp;Table13[[#This Row],[Achternaam]]&amp;Table13[[#This Row],[Basisnaam]],Table15[ContactenLookup],Table15[E-mail],"",0,1)</f>
        <v/>
      </c>
      <c r="AR729" t="str">
        <f>_xlfn.XLOOKUP(Table13[[#This Row],[E-mailadres]],Table15[E-mail],Table15[E-mail],"",0)</f>
        <v/>
      </c>
      <c r="AS729" t="str">
        <f>_xlfn.XLOOKUP(Table13[[#This Row],[Telefoon]],Table15[Telefoonnummer],Table15[Naam],"",0)</f>
        <v/>
      </c>
      <c r="AT729" t="str">
        <f>IF(Table13[[#This Row],[Match on name + company]]&lt;&gt;"","Bizzy/Hanne",IF(Table13[[#This Row],[match on Email]]&lt;&gt;"","Bizzy/Hanne",""))</f>
        <v/>
      </c>
    </row>
    <row r="730" spans="1:46" ht="42.75" x14ac:dyDescent="0.45">
      <c r="A730">
        <v>67595716</v>
      </c>
      <c r="B730" t="s">
        <v>1912</v>
      </c>
      <c r="C730" t="s">
        <v>4176</v>
      </c>
      <c r="H730" s="4" t="s">
        <v>1674</v>
      </c>
      <c r="I730" t="s">
        <v>1362</v>
      </c>
      <c r="K730" t="s">
        <v>18</v>
      </c>
      <c r="M730" t="s">
        <v>1428</v>
      </c>
      <c r="N730" t="s">
        <v>19</v>
      </c>
      <c r="O730" t="s">
        <v>4178</v>
      </c>
      <c r="P730" t="s">
        <v>4179</v>
      </c>
      <c r="V730" t="s">
        <v>21</v>
      </c>
      <c r="Y730" t="s">
        <v>1362</v>
      </c>
      <c r="Z730" t="s">
        <v>1247</v>
      </c>
      <c r="AA730" t="str">
        <f>SUBSTITUTE(SUBSTITUTE(SUBSTITUTE(SUBSTITUTE(SUBSTITUTE(SUBSTITUTE(SUBSTITUTE(SUBSTITUTE(SUBSTITUTE(SUBSTITUTE(SUBSTITUTE(SUBSTITUTE(SUBSTITUTE(LOWER(Table13[[#This Row],[Bedrijven]]),".",""),"-","")," bvba",""),"belgië",""),"belgium","")," nv","")," bv",""),"group",""),"groep","")," ", ""),"é","e"),"è","e"),"à","a")</f>
        <v>vanbredarisk&amp;benefits</v>
      </c>
      <c r="AB730" t="s">
        <v>1390</v>
      </c>
      <c r="AC730" t="s">
        <v>1602</v>
      </c>
      <c r="AD730" t="s">
        <v>1421</v>
      </c>
      <c r="AE730" t="s">
        <v>21</v>
      </c>
      <c r="AF730" s="3">
        <v>45380</v>
      </c>
      <c r="AH730" s="3">
        <v>45342</v>
      </c>
      <c r="AI730" s="3">
        <v>45380</v>
      </c>
      <c r="AJ730">
        <v>0</v>
      </c>
      <c r="AQ730" t="str">
        <f>_xlfn.XLOOKUP(Table13[[#This Row],[Voornaam]]&amp;Table13[[#This Row],[Achternaam]]&amp;Table13[[#This Row],[Basisnaam]],Table15[ContactenLookup],Table15[E-mail],"",0,1)</f>
        <v/>
      </c>
      <c r="AR730" t="str">
        <f>_xlfn.XLOOKUP(Table13[[#This Row],[E-mailadres]],Table15[E-mail],Table15[E-mail],"",0)</f>
        <v/>
      </c>
      <c r="AS730" t="str">
        <f>_xlfn.XLOOKUP(Table13[[#This Row],[Telefoon]],Table15[Telefoonnummer],Table15[Naam],"",0)</f>
        <v/>
      </c>
      <c r="AT730" t="str">
        <f>IF(Table13[[#This Row],[Match on name + company]]&lt;&gt;"","Bizzy/Hanne",IF(Table13[[#This Row],[match on Email]]&lt;&gt;"","Bizzy/Hanne",""))</f>
        <v/>
      </c>
    </row>
    <row r="731" spans="1:46" x14ac:dyDescent="0.45">
      <c r="A731">
        <v>60892982</v>
      </c>
      <c r="B731" t="s">
        <v>4180</v>
      </c>
      <c r="C731" t="s">
        <v>4181</v>
      </c>
      <c r="I731" t="s">
        <v>21</v>
      </c>
      <c r="K731" t="s">
        <v>18</v>
      </c>
      <c r="M731" t="s">
        <v>1463</v>
      </c>
      <c r="N731" t="s">
        <v>19</v>
      </c>
      <c r="O731" t="s">
        <v>4182</v>
      </c>
      <c r="P731" t="s">
        <v>4183</v>
      </c>
      <c r="Q731" t="s">
        <v>4184</v>
      </c>
      <c r="V731" t="s">
        <v>21</v>
      </c>
      <c r="X731" t="s">
        <v>1431</v>
      </c>
      <c r="Y731" t="s">
        <v>1362</v>
      </c>
      <c r="AA731" t="str">
        <f>SUBSTITUTE(SUBSTITUTE(SUBSTITUTE(SUBSTITUTE(SUBSTITUTE(SUBSTITUTE(SUBSTITUTE(SUBSTITUTE(SUBSTITUTE(SUBSTITUTE(SUBSTITUTE(SUBSTITUTE(SUBSTITUTE(LOWER(Table13[[#This Row],[Bedrijven]]),".",""),"-","")," bvba",""),"belgië",""),"belgium","")," nv","")," bv",""),"group",""),"groep","")," ", ""),"é","e"),"è","e"),"à","a")</f>
        <v/>
      </c>
      <c r="AF731" s="3">
        <v>45517</v>
      </c>
      <c r="AH731" s="3">
        <v>44992</v>
      </c>
      <c r="AI731" s="3">
        <v>44992</v>
      </c>
      <c r="AJ731">
        <v>0</v>
      </c>
      <c r="AQ731" t="str">
        <f>_xlfn.XLOOKUP(Table13[[#This Row],[Voornaam]]&amp;Table13[[#This Row],[Achternaam]]&amp;Table13[[#This Row],[Basisnaam]],Table15[ContactenLookup],Table15[E-mail],"",0,1)</f>
        <v/>
      </c>
      <c r="AR731" t="str">
        <f>_xlfn.XLOOKUP(Table13[[#This Row],[E-mailadres]],Table15[E-mail],Table15[E-mail],"",0)</f>
        <v/>
      </c>
      <c r="AS731" t="str">
        <f>_xlfn.XLOOKUP(Table13[[#This Row],[Telefoon]],Table15[Telefoonnummer],Table15[Naam],"",0)</f>
        <v/>
      </c>
      <c r="AT731" t="str">
        <f>IF(Table13[[#This Row],[Match on name + company]]&lt;&gt;"","Bizzy/Hanne",IF(Table13[[#This Row],[match on Email]]&lt;&gt;"","Bizzy/Hanne",""))</f>
        <v/>
      </c>
    </row>
    <row r="732" spans="1:46" x14ac:dyDescent="0.45">
      <c r="A732">
        <v>55438685</v>
      </c>
      <c r="B732" t="s">
        <v>1710</v>
      </c>
      <c r="C732" t="s">
        <v>4181</v>
      </c>
      <c r="I732" t="s">
        <v>1362</v>
      </c>
      <c r="K732" t="s">
        <v>18</v>
      </c>
      <c r="N732" t="s">
        <v>19</v>
      </c>
      <c r="O732" t="s">
        <v>4185</v>
      </c>
      <c r="P732" t="s">
        <v>4186</v>
      </c>
      <c r="V732" t="s">
        <v>21</v>
      </c>
      <c r="Y732" t="s">
        <v>1362</v>
      </c>
      <c r="Z732" t="s">
        <v>360</v>
      </c>
      <c r="AA732" t="str">
        <f>SUBSTITUTE(SUBSTITUTE(SUBSTITUTE(SUBSTITUTE(SUBSTITUTE(SUBSTITUTE(SUBSTITUTE(SUBSTITUTE(SUBSTITUTE(SUBSTITUTE(SUBSTITUTE(SUBSTITUTE(SUBSTITUTE(LOWER(Table13[[#This Row],[Bedrijven]]),".",""),"-","")," bvba",""),"belgië",""),"belgium","")," nv","")," bv",""),"group",""),"groep","")," ", ""),"é","e"),"è","e"),"à","a")</f>
        <v>coc</v>
      </c>
      <c r="AC732" t="s">
        <v>4187</v>
      </c>
      <c r="AE732" t="s">
        <v>1362</v>
      </c>
      <c r="AF732" s="3">
        <v>44711</v>
      </c>
      <c r="AH732" s="3">
        <v>44711</v>
      </c>
      <c r="AI732" s="3">
        <v>44775</v>
      </c>
      <c r="AJ732">
        <v>0</v>
      </c>
      <c r="AQ732" t="str">
        <f>_xlfn.XLOOKUP(Table13[[#This Row],[Voornaam]]&amp;Table13[[#This Row],[Achternaam]]&amp;Table13[[#This Row],[Basisnaam]],Table15[ContactenLookup],Table15[E-mail],"",0,1)</f>
        <v/>
      </c>
      <c r="AR732" t="str">
        <f>_xlfn.XLOOKUP(Table13[[#This Row],[E-mailadres]],Table15[E-mail],Table15[E-mail],"",0)</f>
        <v/>
      </c>
      <c r="AS732" t="str">
        <f>_xlfn.XLOOKUP(Table13[[#This Row],[Telefoon]],Table15[Telefoonnummer],Table15[Naam],"",0)</f>
        <v/>
      </c>
      <c r="AT732" t="str">
        <f>IF(Table13[[#This Row],[Match on name + company]]&lt;&gt;"","Bizzy/Hanne",IF(Table13[[#This Row],[match on Email]]&lt;&gt;"","Bizzy/Hanne",""))</f>
        <v/>
      </c>
    </row>
    <row r="733" spans="1:46" ht="42.75" x14ac:dyDescent="0.45">
      <c r="A733">
        <v>70376768</v>
      </c>
      <c r="B733" t="s">
        <v>1372</v>
      </c>
      <c r="C733" t="s">
        <v>4188</v>
      </c>
      <c r="H733" s="4" t="s">
        <v>4189</v>
      </c>
      <c r="I733" t="s">
        <v>1362</v>
      </c>
      <c r="K733" t="s">
        <v>18</v>
      </c>
      <c r="M733" t="s">
        <v>1463</v>
      </c>
      <c r="N733" t="s">
        <v>19</v>
      </c>
      <c r="O733" t="s">
        <v>4190</v>
      </c>
      <c r="Q733" t="s">
        <v>4191</v>
      </c>
      <c r="V733" t="s">
        <v>21</v>
      </c>
      <c r="X733" t="s">
        <v>1431</v>
      </c>
      <c r="Y733" t="s">
        <v>1362</v>
      </c>
      <c r="Z733" t="s">
        <v>1183</v>
      </c>
      <c r="AA733" t="str">
        <f>SUBSTITUTE(SUBSTITUTE(SUBSTITUTE(SUBSTITUTE(SUBSTITUTE(SUBSTITUTE(SUBSTITUTE(SUBSTITUTE(SUBSTITUTE(SUBSTITUTE(SUBSTITUTE(SUBSTITUTE(SUBSTITUTE(LOWER(Table13[[#This Row],[Bedrijven]]),".",""),"-","")," bvba",""),"belgië",""),"belgium","")," nv","")," bv",""),"group",""),"groep","")," ", ""),"é","e"),"è","e"),"à","a")</f>
        <v>tifre</v>
      </c>
      <c r="AC733" t="s">
        <v>3695</v>
      </c>
      <c r="AE733" t="s">
        <v>21</v>
      </c>
      <c r="AF733" s="3">
        <v>45518</v>
      </c>
      <c r="AH733" s="3">
        <v>45518</v>
      </c>
      <c r="AI733" s="3">
        <v>45518</v>
      </c>
      <c r="AJ733">
        <v>0</v>
      </c>
      <c r="AQ733" t="str">
        <f>_xlfn.XLOOKUP(Table13[[#This Row],[Voornaam]]&amp;Table13[[#This Row],[Achternaam]]&amp;Table13[[#This Row],[Basisnaam]],Table15[ContactenLookup],Table15[E-mail],"",0,1)</f>
        <v/>
      </c>
      <c r="AR733" t="str">
        <f>_xlfn.XLOOKUP(Table13[[#This Row],[E-mailadres]],Table15[E-mail],Table15[E-mail],"",0)</f>
        <v/>
      </c>
      <c r="AS733" t="str">
        <f>_xlfn.XLOOKUP(Table13[[#This Row],[Telefoon]],Table15[Telefoonnummer],Table15[Naam],"",0)</f>
        <v/>
      </c>
      <c r="AT733" t="str">
        <f>IF(Table13[[#This Row],[Match on name + company]]&lt;&gt;"","Bizzy/Hanne",IF(Table13[[#This Row],[match on Email]]&lt;&gt;"","Bizzy/Hanne",""))</f>
        <v/>
      </c>
    </row>
    <row r="734" spans="1:46" x14ac:dyDescent="0.45">
      <c r="A734">
        <v>56501618</v>
      </c>
      <c r="B734" t="s">
        <v>1579</v>
      </c>
      <c r="C734" t="s">
        <v>4192</v>
      </c>
      <c r="I734" t="s">
        <v>1362</v>
      </c>
      <c r="K734" t="s">
        <v>18</v>
      </c>
      <c r="N734" t="s">
        <v>19</v>
      </c>
      <c r="O734" t="s">
        <v>4193</v>
      </c>
      <c r="P734" t="s">
        <v>4194</v>
      </c>
      <c r="V734" t="s">
        <v>21</v>
      </c>
      <c r="Y734" t="s">
        <v>1362</v>
      </c>
      <c r="Z734" t="s">
        <v>1236</v>
      </c>
      <c r="AA734" t="str">
        <f>SUBSTITUTE(SUBSTITUTE(SUBSTITUTE(SUBSTITUTE(SUBSTITUTE(SUBSTITUTE(SUBSTITUTE(SUBSTITUTE(SUBSTITUTE(SUBSTITUTE(SUBSTITUTE(SUBSTITUTE(SUBSTITUTE(LOWER(Table13[[#This Row],[Bedrijven]]),".",""),"-","")," bvba",""),"belgië",""),"belgium","")," nv","")," bv",""),"group",""),"groep","")," ", ""),"é","e"),"è","e"),"à","a")</f>
        <v>vadigran</v>
      </c>
      <c r="AC734" t="s">
        <v>1480</v>
      </c>
      <c r="AE734" t="s">
        <v>21</v>
      </c>
      <c r="AF734" s="3">
        <v>44775</v>
      </c>
      <c r="AH734" s="3">
        <v>44775</v>
      </c>
      <c r="AI734" s="3">
        <v>44775</v>
      </c>
      <c r="AJ734">
        <v>0</v>
      </c>
      <c r="AQ734" t="str">
        <f>_xlfn.XLOOKUP(Table13[[#This Row],[Voornaam]]&amp;Table13[[#This Row],[Achternaam]]&amp;Table13[[#This Row],[Basisnaam]],Table15[ContactenLookup],Table15[E-mail],"",0,1)</f>
        <v/>
      </c>
      <c r="AR734" t="str">
        <f>_xlfn.XLOOKUP(Table13[[#This Row],[E-mailadres]],Table15[E-mail],Table15[E-mail],"",0)</f>
        <v/>
      </c>
      <c r="AS734" t="str">
        <f>_xlfn.XLOOKUP(Table13[[#This Row],[Telefoon]],Table15[Telefoonnummer],Table15[Naam],"",0)</f>
        <v/>
      </c>
      <c r="AT734" t="str">
        <f>IF(Table13[[#This Row],[Match on name + company]]&lt;&gt;"","Bizzy/Hanne",IF(Table13[[#This Row],[match on Email]]&lt;&gt;"","Bizzy/Hanne",""))</f>
        <v/>
      </c>
    </row>
    <row r="735" spans="1:46" x14ac:dyDescent="0.45">
      <c r="A735">
        <v>55438680</v>
      </c>
      <c r="B735" t="s">
        <v>4195</v>
      </c>
      <c r="C735" t="s">
        <v>4196</v>
      </c>
      <c r="I735" t="s">
        <v>1362</v>
      </c>
      <c r="K735" t="s">
        <v>18</v>
      </c>
      <c r="N735" t="s">
        <v>19</v>
      </c>
      <c r="O735" t="s">
        <v>4197</v>
      </c>
      <c r="P735" t="s">
        <v>4198</v>
      </c>
      <c r="V735" t="s">
        <v>21</v>
      </c>
      <c r="Y735" t="s">
        <v>1362</v>
      </c>
      <c r="Z735" t="s">
        <v>156</v>
      </c>
      <c r="AA735" t="str">
        <f>SUBSTITUTE(SUBSTITUTE(SUBSTITUTE(SUBSTITUTE(SUBSTITUTE(SUBSTITUTE(SUBSTITUTE(SUBSTITUTE(SUBSTITUTE(SUBSTITUTE(SUBSTITUTE(SUBSTITUTE(SUBSTITUTE(LOWER(Table13[[#This Row],[Bedrijven]]),".",""),"-","")," bvba",""),"belgië",""),"belgium","")," nv","")," bv",""),"group",""),"groep","")," ", ""),"é","e"),"è","e"),"à","a")</f>
        <v>beschutwonenantwerpen</v>
      </c>
      <c r="AC735" t="s">
        <v>3967</v>
      </c>
      <c r="AE735" t="s">
        <v>1362</v>
      </c>
      <c r="AF735" s="3">
        <v>44711</v>
      </c>
      <c r="AH735" s="3">
        <v>44711</v>
      </c>
      <c r="AI735" s="3">
        <v>44775</v>
      </c>
      <c r="AJ735">
        <v>0</v>
      </c>
      <c r="AQ735" t="str">
        <f>_xlfn.XLOOKUP(Table13[[#This Row],[Voornaam]]&amp;Table13[[#This Row],[Achternaam]]&amp;Table13[[#This Row],[Basisnaam]],Table15[ContactenLookup],Table15[E-mail],"",0,1)</f>
        <v/>
      </c>
      <c r="AR735" t="str">
        <f>_xlfn.XLOOKUP(Table13[[#This Row],[E-mailadres]],Table15[E-mail],Table15[E-mail],"",0)</f>
        <v/>
      </c>
      <c r="AS735" t="str">
        <f>_xlfn.XLOOKUP(Table13[[#This Row],[Telefoon]],Table15[Telefoonnummer],Table15[Naam],"",0)</f>
        <v/>
      </c>
      <c r="AT735" t="str">
        <f>IF(Table13[[#This Row],[Match on name + company]]&lt;&gt;"","Bizzy/Hanne",IF(Table13[[#This Row],[match on Email]]&lt;&gt;"","Bizzy/Hanne",""))</f>
        <v/>
      </c>
    </row>
    <row r="736" spans="1:46" ht="42.75" x14ac:dyDescent="0.45">
      <c r="A736">
        <v>55438613</v>
      </c>
      <c r="B736" t="s">
        <v>1667</v>
      </c>
      <c r="C736" t="s">
        <v>4199</v>
      </c>
      <c r="H736" s="4" t="s">
        <v>1902</v>
      </c>
      <c r="I736" t="s">
        <v>1362</v>
      </c>
      <c r="K736" t="s">
        <v>18</v>
      </c>
      <c r="N736" t="s">
        <v>19</v>
      </c>
      <c r="O736" t="s">
        <v>4200</v>
      </c>
      <c r="V736" t="s">
        <v>21</v>
      </c>
      <c r="Y736" t="s">
        <v>1362</v>
      </c>
      <c r="Z736" t="s">
        <v>1321</v>
      </c>
      <c r="AA736" t="str">
        <f>SUBSTITUTE(SUBSTITUTE(SUBSTITUTE(SUBSTITUTE(SUBSTITUTE(SUBSTITUTE(SUBSTITUTE(SUBSTITUTE(SUBSTITUTE(SUBSTITUTE(SUBSTITUTE(SUBSTITUTE(SUBSTITUTE(LOWER(Table13[[#This Row],[Bedrijven]]),".",""),"-","")," bvba",""),"belgië",""),"belgium","")," nv","")," bv",""),"group",""),"groep","")," ", ""),"é","e"),"è","e"),"à","a")</f>
        <v>zorgbedrijfantwerpen</v>
      </c>
      <c r="AC736" t="s">
        <v>4201</v>
      </c>
      <c r="AE736" t="s">
        <v>1362</v>
      </c>
      <c r="AF736" s="3">
        <v>44711</v>
      </c>
      <c r="AH736" s="3">
        <v>44711</v>
      </c>
      <c r="AI736" s="3">
        <v>44775</v>
      </c>
      <c r="AJ736">
        <v>0</v>
      </c>
      <c r="AQ736" t="str">
        <f>_xlfn.XLOOKUP(Table13[[#This Row],[Voornaam]]&amp;Table13[[#This Row],[Achternaam]]&amp;Table13[[#This Row],[Basisnaam]],Table15[ContactenLookup],Table15[E-mail],"",0,1)</f>
        <v/>
      </c>
      <c r="AR736" t="str">
        <f>_xlfn.XLOOKUP(Table13[[#This Row],[E-mailadres]],Table15[E-mail],Table15[E-mail],"",0)</f>
        <v/>
      </c>
      <c r="AS736" t="str">
        <f>_xlfn.XLOOKUP(Table13[[#This Row],[Telefoon]],Table15[Telefoonnummer],Table15[Naam],"",0)</f>
        <v/>
      </c>
      <c r="AT736" t="str">
        <f>IF(Table13[[#This Row],[Match on name + company]]&lt;&gt;"","Bizzy/Hanne",IF(Table13[[#This Row],[match on Email]]&lt;&gt;"","Bizzy/Hanne",""))</f>
        <v/>
      </c>
    </row>
    <row r="737" spans="1:46" x14ac:dyDescent="0.45">
      <c r="A737">
        <v>67498871</v>
      </c>
      <c r="B737" t="s">
        <v>1973</v>
      </c>
      <c r="C737" t="s">
        <v>4202</v>
      </c>
      <c r="I737" t="s">
        <v>1362</v>
      </c>
      <c r="K737" t="s">
        <v>18</v>
      </c>
      <c r="M737" t="s">
        <v>1463</v>
      </c>
      <c r="N737" t="s">
        <v>19</v>
      </c>
      <c r="O737" t="s">
        <v>4203</v>
      </c>
      <c r="P737" t="s">
        <v>4204</v>
      </c>
      <c r="Q737" t="s">
        <v>4205</v>
      </c>
      <c r="V737" t="s">
        <v>21</v>
      </c>
      <c r="X737" t="s">
        <v>1431</v>
      </c>
      <c r="Y737" t="s">
        <v>1362</v>
      </c>
      <c r="Z737" t="s">
        <v>1112</v>
      </c>
      <c r="AA737" t="str">
        <f>SUBSTITUTE(SUBSTITUTE(SUBSTITUTE(SUBSTITUTE(SUBSTITUTE(SUBSTITUTE(SUBSTITUTE(SUBSTITUTE(SUBSTITUTE(SUBSTITUTE(SUBSTITUTE(SUBSTITUTE(SUBSTITUTE(LOWER(Table13[[#This Row],[Bedrijven]]),".",""),"-","")," bvba",""),"belgië",""),"belgium","")," nv","")," bv",""),"group",""),"groep","")," ", ""),"é","e"),"è","e"),"à","a")</f>
        <v>sesvanderhave</v>
      </c>
      <c r="AB737" t="s">
        <v>1390</v>
      </c>
      <c r="AC737" t="s">
        <v>1480</v>
      </c>
      <c r="AE737" t="s">
        <v>21</v>
      </c>
      <c r="AF737" s="3">
        <v>45425</v>
      </c>
      <c r="AH737" s="3">
        <v>45336</v>
      </c>
      <c r="AI737" s="3">
        <v>45425</v>
      </c>
      <c r="AJ737">
        <v>0</v>
      </c>
      <c r="AQ737" t="str">
        <f>_xlfn.XLOOKUP(Table13[[#This Row],[Voornaam]]&amp;Table13[[#This Row],[Achternaam]]&amp;Table13[[#This Row],[Basisnaam]],Table15[ContactenLookup],Table15[E-mail],"",0,1)</f>
        <v>ann.vanloon@sesvanderhave.com</v>
      </c>
      <c r="AR737" t="str">
        <f>_xlfn.XLOOKUP(Table13[[#This Row],[E-mailadres]],Table15[E-mail],Table15[E-mail],"",0)</f>
        <v>ann.vanloon@sesvanderhave.com</v>
      </c>
      <c r="AS737" t="str">
        <f>_xlfn.XLOOKUP(Table13[[#This Row],[Telefoon]],Table15[Telefoonnummer],Table15[Naam],"",0)</f>
        <v/>
      </c>
      <c r="AT737" t="str">
        <f>IF(Table13[[#This Row],[Match on name + company]]&lt;&gt;"","Bizzy/Hanne",IF(Table13[[#This Row],[match on Email]]&lt;&gt;"","Bizzy/Hanne",""))</f>
        <v>Bizzy/Hanne</v>
      </c>
    </row>
    <row r="738" spans="1:46" x14ac:dyDescent="0.45">
      <c r="A738">
        <v>55438881</v>
      </c>
      <c r="B738" t="s">
        <v>4206</v>
      </c>
      <c r="C738" t="s">
        <v>4202</v>
      </c>
      <c r="I738" t="s">
        <v>1362</v>
      </c>
      <c r="K738" t="s">
        <v>18</v>
      </c>
      <c r="N738" t="s">
        <v>19</v>
      </c>
      <c r="O738" t="s">
        <v>4207</v>
      </c>
      <c r="P738" t="s">
        <v>4208</v>
      </c>
      <c r="V738" t="s">
        <v>21</v>
      </c>
      <c r="Y738" t="s">
        <v>1362</v>
      </c>
      <c r="Z738" t="s">
        <v>605</v>
      </c>
      <c r="AA738" t="str">
        <f>SUBSTITUTE(SUBSTITUTE(SUBSTITUTE(SUBSTITUTE(SUBSTITUTE(SUBSTITUTE(SUBSTITUTE(SUBSTITUTE(SUBSTITUTE(SUBSTITUTE(SUBSTITUTE(SUBSTITUTE(SUBSTITUTE(LOWER(Table13[[#This Row],[Bedrijven]]),".",""),"-","")," bvba",""),"belgië",""),"belgium","")," nv","")," bv",""),"group",""),"groep","")," ", ""),"é","e"),"è","e"),"à","a")</f>
        <v>vanloon</v>
      </c>
      <c r="AC738" t="s">
        <v>1453</v>
      </c>
      <c r="AE738" t="s">
        <v>1362</v>
      </c>
      <c r="AF738" s="3">
        <v>44711</v>
      </c>
      <c r="AH738" s="3">
        <v>44711</v>
      </c>
      <c r="AI738" s="3">
        <v>44775</v>
      </c>
      <c r="AJ738">
        <v>0</v>
      </c>
      <c r="AQ738" t="str">
        <f>_xlfn.XLOOKUP(Table13[[#This Row],[Voornaam]]&amp;Table13[[#This Row],[Achternaam]]&amp;Table13[[#This Row],[Basisnaam]],Table15[ContactenLookup],Table15[E-mail],"",0,1)</f>
        <v/>
      </c>
      <c r="AR738" t="str">
        <f>_xlfn.XLOOKUP(Table13[[#This Row],[E-mailadres]],Table15[E-mail],Table15[E-mail],"",0)</f>
        <v/>
      </c>
      <c r="AS738" t="str">
        <f>_xlfn.XLOOKUP(Table13[[#This Row],[Telefoon]],Table15[Telefoonnummer],Table15[Naam],"",0)</f>
        <v/>
      </c>
      <c r="AT738" t="str">
        <f>IF(Table13[[#This Row],[Match on name + company]]&lt;&gt;"","Bizzy/Hanne",IF(Table13[[#This Row],[match on Email]]&lt;&gt;"","Bizzy/Hanne",""))</f>
        <v/>
      </c>
    </row>
    <row r="739" spans="1:46" x14ac:dyDescent="0.45">
      <c r="A739">
        <v>56501640</v>
      </c>
      <c r="B739" t="s">
        <v>3074</v>
      </c>
      <c r="C739" t="s">
        <v>4209</v>
      </c>
      <c r="I739" t="s">
        <v>1362</v>
      </c>
      <c r="K739" t="s">
        <v>18</v>
      </c>
      <c r="N739" t="s">
        <v>19</v>
      </c>
      <c r="O739" t="s">
        <v>4210</v>
      </c>
      <c r="P739" t="s">
        <v>2507</v>
      </c>
      <c r="V739" t="s">
        <v>21</v>
      </c>
      <c r="Y739" t="s">
        <v>1362</v>
      </c>
      <c r="Z739" t="s">
        <v>1315</v>
      </c>
      <c r="AA739" t="str">
        <f>SUBSTITUTE(SUBSTITUTE(SUBSTITUTE(SUBSTITUTE(SUBSTITUTE(SUBSTITUTE(SUBSTITUTE(SUBSTITUTE(SUBSTITUTE(SUBSTITUTE(SUBSTITUTE(SUBSTITUTE(SUBSTITUTE(LOWER(Table13[[#This Row],[Bedrijven]]),".",""),"-","")," bvba",""),"belgië",""),"belgium","")," nv","")," bv",""),"group",""),"groep","")," ", ""),"é","e"),"è","e"),"à","a")</f>
        <v>zeelandia</v>
      </c>
      <c r="AC739" t="s">
        <v>4211</v>
      </c>
      <c r="AE739" t="s">
        <v>1362</v>
      </c>
      <c r="AF739" s="3">
        <v>44775</v>
      </c>
      <c r="AH739" s="3">
        <v>44775</v>
      </c>
      <c r="AI739" s="3">
        <v>44775</v>
      </c>
      <c r="AJ739">
        <v>0</v>
      </c>
      <c r="AQ739" t="str">
        <f>_xlfn.XLOOKUP(Table13[[#This Row],[Voornaam]]&amp;Table13[[#This Row],[Achternaam]]&amp;Table13[[#This Row],[Basisnaam]],Table15[ContactenLookup],Table15[E-mail],"",0,1)</f>
        <v/>
      </c>
      <c r="AR739" t="str">
        <f>_xlfn.XLOOKUP(Table13[[#This Row],[E-mailadres]],Table15[E-mail],Table15[E-mail],"",0)</f>
        <v/>
      </c>
      <c r="AS739" t="str">
        <f>_xlfn.XLOOKUP(Table13[[#This Row],[Telefoon]],Table15[Telefoonnummer],Table15[Naam],"",0)</f>
        <v/>
      </c>
      <c r="AT739" t="str">
        <f>IF(Table13[[#This Row],[Match on name + company]]&lt;&gt;"","Bizzy/Hanne",IF(Table13[[#This Row],[match on Email]]&lt;&gt;"","Bizzy/Hanne",""))</f>
        <v/>
      </c>
    </row>
    <row r="740" spans="1:46" x14ac:dyDescent="0.45">
      <c r="A740">
        <v>56501483</v>
      </c>
      <c r="B740" t="s">
        <v>1638</v>
      </c>
      <c r="C740" t="s">
        <v>4212</v>
      </c>
      <c r="I740" t="s">
        <v>1362</v>
      </c>
      <c r="K740" t="s">
        <v>18</v>
      </c>
      <c r="N740" t="s">
        <v>19</v>
      </c>
      <c r="O740" t="s">
        <v>4213</v>
      </c>
      <c r="P740" t="s">
        <v>4214</v>
      </c>
      <c r="V740" t="s">
        <v>21</v>
      </c>
      <c r="Y740" t="s">
        <v>1362</v>
      </c>
      <c r="Z740" t="s">
        <v>657</v>
      </c>
      <c r="AA740" t="str">
        <f>SUBSTITUTE(SUBSTITUTE(SUBSTITUTE(SUBSTITUTE(SUBSTITUTE(SUBSTITUTE(SUBSTITUTE(SUBSTITUTE(SUBSTITUTE(SUBSTITUTE(SUBSTITUTE(SUBSTITUTE(SUBSTITUTE(LOWER(Table13[[#This Row],[Bedrijven]]),".",""),"-","")," bvba",""),"belgië",""),"belgium","")," nv","")," bv",""),"group",""),"groep","")," ", ""),"é","e"),"è","e"),"à","a")</f>
        <v>iko</v>
      </c>
      <c r="AC740" t="s">
        <v>1480</v>
      </c>
      <c r="AE740" t="s">
        <v>1362</v>
      </c>
      <c r="AF740" s="3">
        <v>44775</v>
      </c>
      <c r="AH740" s="3">
        <v>44775</v>
      </c>
      <c r="AI740" s="3">
        <v>44775</v>
      </c>
      <c r="AJ740">
        <v>0</v>
      </c>
      <c r="AQ740" t="str">
        <f>_xlfn.XLOOKUP(Table13[[#This Row],[Voornaam]]&amp;Table13[[#This Row],[Achternaam]]&amp;Table13[[#This Row],[Basisnaam]],Table15[ContactenLookup],Table15[E-mail],"",0,1)</f>
        <v/>
      </c>
      <c r="AR740" t="str">
        <f>_xlfn.XLOOKUP(Table13[[#This Row],[E-mailadres]],Table15[E-mail],Table15[E-mail],"",0)</f>
        <v/>
      </c>
      <c r="AS740" t="str">
        <f>_xlfn.XLOOKUP(Table13[[#This Row],[Telefoon]],Table15[Telefoonnummer],Table15[Naam],"",0)</f>
        <v/>
      </c>
      <c r="AT740" t="str">
        <f>IF(Table13[[#This Row],[Match on name + company]]&lt;&gt;"","Bizzy/Hanne",IF(Table13[[#This Row],[match on Email]]&lt;&gt;"","Bizzy/Hanne",""))</f>
        <v/>
      </c>
    </row>
    <row r="741" spans="1:46" ht="42.75" x14ac:dyDescent="0.45">
      <c r="A741">
        <v>56501556</v>
      </c>
      <c r="B741" t="s">
        <v>1683</v>
      </c>
      <c r="C741" t="s">
        <v>4215</v>
      </c>
      <c r="H741" s="4" t="s">
        <v>1537</v>
      </c>
      <c r="I741" t="s">
        <v>1362</v>
      </c>
      <c r="K741" t="s">
        <v>18</v>
      </c>
      <c r="N741" t="s">
        <v>19</v>
      </c>
      <c r="O741" t="s">
        <v>4216</v>
      </c>
      <c r="P741" t="s">
        <v>4217</v>
      </c>
      <c r="V741" t="s">
        <v>21</v>
      </c>
      <c r="Y741" t="s">
        <v>1362</v>
      </c>
      <c r="Z741" t="s">
        <v>1044</v>
      </c>
      <c r="AA741" t="str">
        <f>SUBSTITUTE(SUBSTITUTE(SUBSTITUTE(SUBSTITUTE(SUBSTITUTE(SUBSTITUTE(SUBSTITUTE(SUBSTITUTE(SUBSTITUTE(SUBSTITUTE(SUBSTITUTE(SUBSTITUTE(SUBSTITUTE(LOWER(Table13[[#This Row],[Bedrijven]]),".",""),"-","")," bvba",""),"belgië",""),"belgium","")," nv","")," bv",""),"group",""),"groep","")," ", ""),"é","e"),"è","e"),"à","a")</f>
        <v>poolstok</v>
      </c>
      <c r="AC741" t="s">
        <v>2244</v>
      </c>
      <c r="AE741" t="s">
        <v>1362</v>
      </c>
      <c r="AF741" s="3">
        <v>44775</v>
      </c>
      <c r="AH741" s="3">
        <v>44775</v>
      </c>
      <c r="AI741" s="3">
        <v>44775</v>
      </c>
      <c r="AJ741">
        <v>0</v>
      </c>
      <c r="AQ741" t="str">
        <f>_xlfn.XLOOKUP(Table13[[#This Row],[Voornaam]]&amp;Table13[[#This Row],[Achternaam]]&amp;Table13[[#This Row],[Basisnaam]],Table15[ContactenLookup],Table15[E-mail],"",0,1)</f>
        <v/>
      </c>
      <c r="AR741" t="str">
        <f>_xlfn.XLOOKUP(Table13[[#This Row],[E-mailadres]],Table15[E-mail],Table15[E-mail],"",0)</f>
        <v/>
      </c>
      <c r="AS741" t="str">
        <f>_xlfn.XLOOKUP(Table13[[#This Row],[Telefoon]],Table15[Telefoonnummer],Table15[Naam],"",0)</f>
        <v/>
      </c>
      <c r="AT741" t="str">
        <f>IF(Table13[[#This Row],[Match on name + company]]&lt;&gt;"","Bizzy/Hanne",IF(Table13[[#This Row],[match on Email]]&lt;&gt;"","Bizzy/Hanne",""))</f>
        <v/>
      </c>
    </row>
    <row r="742" spans="1:46" x14ac:dyDescent="0.45">
      <c r="A742">
        <v>60333164</v>
      </c>
      <c r="B742" t="s">
        <v>4218</v>
      </c>
      <c r="C742" t="s">
        <v>4219</v>
      </c>
      <c r="I742" t="s">
        <v>1362</v>
      </c>
      <c r="K742" t="s">
        <v>18</v>
      </c>
      <c r="M742" t="s">
        <v>1428</v>
      </c>
      <c r="N742" t="s">
        <v>19</v>
      </c>
      <c r="O742" t="s">
        <v>4220</v>
      </c>
      <c r="V742" t="s">
        <v>21</v>
      </c>
      <c r="X742" t="s">
        <v>1431</v>
      </c>
      <c r="Y742" t="s">
        <v>1362</v>
      </c>
      <c r="Z742" t="s">
        <v>487</v>
      </c>
      <c r="AA742" t="str">
        <f>SUBSTITUTE(SUBSTITUTE(SUBSTITUTE(SUBSTITUTE(SUBSTITUTE(SUBSTITUTE(SUBSTITUTE(SUBSTITUTE(SUBSTITUTE(SUBSTITUTE(SUBSTITUTE(SUBSTITUTE(SUBSTITUTE(LOWER(Table13[[#This Row],[Bedrijven]]),".",""),"-","")," bvba",""),"belgië",""),"belgium","")," nv","")," bv",""),"group",""),"groep","")," ", ""),"é","e"),"è","e"),"à","a")</f>
        <v>fanc</v>
      </c>
      <c r="AB742" t="s">
        <v>1390</v>
      </c>
      <c r="AC742" t="s">
        <v>1602</v>
      </c>
      <c r="AE742" t="s">
        <v>21</v>
      </c>
      <c r="AF742" s="3">
        <v>44967</v>
      </c>
      <c r="AH742" s="3">
        <v>44967</v>
      </c>
      <c r="AI742" s="3">
        <v>44967</v>
      </c>
      <c r="AJ742">
        <v>0</v>
      </c>
      <c r="AQ742" t="str">
        <f>_xlfn.XLOOKUP(Table13[[#This Row],[Voornaam]]&amp;Table13[[#This Row],[Achternaam]]&amp;Table13[[#This Row],[Basisnaam]],Table15[ContactenLookup],Table15[E-mail],"",0,1)</f>
        <v/>
      </c>
      <c r="AR742" t="str">
        <f>_xlfn.XLOOKUP(Table13[[#This Row],[E-mailadres]],Table15[E-mail],Table15[E-mail],"",0)</f>
        <v/>
      </c>
      <c r="AS742" t="str">
        <f>_xlfn.XLOOKUP(Table13[[#This Row],[Telefoon]],Table15[Telefoonnummer],Table15[Naam],"",0)</f>
        <v/>
      </c>
      <c r="AT742" t="str">
        <f>IF(Table13[[#This Row],[Match on name + company]]&lt;&gt;"","Bizzy/Hanne",IF(Table13[[#This Row],[match on Email]]&lt;&gt;"","Bizzy/Hanne",""))</f>
        <v/>
      </c>
    </row>
    <row r="743" spans="1:46" x14ac:dyDescent="0.45">
      <c r="A743">
        <v>55438891</v>
      </c>
      <c r="B743" t="s">
        <v>3544</v>
      </c>
      <c r="C743" t="s">
        <v>4221</v>
      </c>
      <c r="I743" t="s">
        <v>1362</v>
      </c>
      <c r="K743" t="s">
        <v>18</v>
      </c>
      <c r="N743" t="s">
        <v>19</v>
      </c>
      <c r="O743" t="s">
        <v>4222</v>
      </c>
      <c r="P743" t="s">
        <v>4223</v>
      </c>
      <c r="V743" t="s">
        <v>21</v>
      </c>
      <c r="Y743" t="s">
        <v>1362</v>
      </c>
      <c r="Z743" t="s">
        <v>613</v>
      </c>
      <c r="AA743" t="str">
        <f>SUBSTITUTE(SUBSTITUTE(SUBSTITUTE(SUBSTITUTE(SUBSTITUTE(SUBSTITUTE(SUBSTITUTE(SUBSTITUTE(SUBSTITUTE(SUBSTITUTE(SUBSTITUTE(SUBSTITUTE(SUBSTITUTE(LOWER(Table13[[#This Row],[Bedrijven]]),".",""),"-","")," bvba",""),"belgië",""),"belgium","")," nv","")," bv",""),"group",""),"groep","")," ", ""),"é","e"),"è","e"),"à","a")</f>
        <v>havenbedrijfantwerpen</v>
      </c>
      <c r="AC743" t="s">
        <v>4224</v>
      </c>
      <c r="AE743" t="s">
        <v>1362</v>
      </c>
      <c r="AF743" s="3">
        <v>44711</v>
      </c>
      <c r="AH743" s="3">
        <v>44711</v>
      </c>
      <c r="AI743" s="3">
        <v>44711</v>
      </c>
      <c r="AJ743">
        <v>0</v>
      </c>
      <c r="AQ743" t="str">
        <f>_xlfn.XLOOKUP(Table13[[#This Row],[Voornaam]]&amp;Table13[[#This Row],[Achternaam]]&amp;Table13[[#This Row],[Basisnaam]],Table15[ContactenLookup],Table15[E-mail],"",0,1)</f>
        <v/>
      </c>
      <c r="AR743" t="str">
        <f>_xlfn.XLOOKUP(Table13[[#This Row],[E-mailadres]],Table15[E-mail],Table15[E-mail],"",0)</f>
        <v/>
      </c>
      <c r="AS743" t="str">
        <f>_xlfn.XLOOKUP(Table13[[#This Row],[Telefoon]],Table15[Telefoonnummer],Table15[Naam],"",0)</f>
        <v/>
      </c>
      <c r="AT743" t="str">
        <f>IF(Table13[[#This Row],[Match on name + company]]&lt;&gt;"","Bizzy/Hanne",IF(Table13[[#This Row],[match on Email]]&lt;&gt;"","Bizzy/Hanne",""))</f>
        <v/>
      </c>
    </row>
    <row r="744" spans="1:46" ht="42.75" x14ac:dyDescent="0.45">
      <c r="A744">
        <v>69643329</v>
      </c>
      <c r="B744" t="s">
        <v>3785</v>
      </c>
      <c r="C744" t="s">
        <v>4225</v>
      </c>
      <c r="H744" s="4" t="s">
        <v>2502</v>
      </c>
      <c r="I744" t="s">
        <v>1362</v>
      </c>
      <c r="K744" t="s">
        <v>18</v>
      </c>
      <c r="M744" t="s">
        <v>1463</v>
      </c>
      <c r="N744" t="s">
        <v>19</v>
      </c>
      <c r="O744" t="s">
        <v>4226</v>
      </c>
      <c r="P744" t="s">
        <v>4227</v>
      </c>
      <c r="V744" t="s">
        <v>21</v>
      </c>
      <c r="X744" t="s">
        <v>1431</v>
      </c>
      <c r="Y744" t="s">
        <v>1362</v>
      </c>
      <c r="Z744" t="s">
        <v>935</v>
      </c>
      <c r="AA744" t="str">
        <f>SUBSTITUTE(SUBSTITUTE(SUBSTITUTE(SUBSTITUTE(SUBSTITUTE(SUBSTITUTE(SUBSTITUTE(SUBSTITUTE(SUBSTITUTE(SUBSTITUTE(SUBSTITUTE(SUBSTITUTE(SUBSTITUTE(LOWER(Table13[[#This Row],[Bedrijven]]),".",""),"-","")," bvba",""),"belgië",""),"belgium","")," nv","")," bv",""),"group",""),"groep","")," ", ""),"é","e"),"è","e"),"à","a")</f>
        <v>nvreynaersaluminium</v>
      </c>
      <c r="AB744" t="s">
        <v>1390</v>
      </c>
      <c r="AC744" t="s">
        <v>1380</v>
      </c>
      <c r="AE744" t="s">
        <v>1362</v>
      </c>
      <c r="AF744" s="3">
        <v>45555</v>
      </c>
      <c r="AH744" s="3">
        <v>45465</v>
      </c>
      <c r="AI744" s="3">
        <v>45555</v>
      </c>
      <c r="AJ744">
        <v>0</v>
      </c>
      <c r="AQ744" t="str">
        <f>_xlfn.XLOOKUP(Table13[[#This Row],[Voornaam]]&amp;Table13[[#This Row],[Achternaam]]&amp;Table13[[#This Row],[Basisnaam]],Table15[ContactenLookup],Table15[E-mail],"",0,1)</f>
        <v/>
      </c>
      <c r="AR744" t="str">
        <f>_xlfn.XLOOKUP(Table13[[#This Row],[E-mailadres]],Table15[E-mail],Table15[E-mail],"",0)</f>
        <v/>
      </c>
      <c r="AS744" t="str">
        <f>_xlfn.XLOOKUP(Table13[[#This Row],[Telefoon]],Table15[Telefoonnummer],Table15[Naam],"",0)</f>
        <v/>
      </c>
      <c r="AT744" t="str">
        <f>IF(Table13[[#This Row],[Match on name + company]]&lt;&gt;"","Bizzy/Hanne",IF(Table13[[#This Row],[match on Email]]&lt;&gt;"","Bizzy/Hanne",""))</f>
        <v/>
      </c>
    </row>
    <row r="745" spans="1:46" x14ac:dyDescent="0.45">
      <c r="A745">
        <v>55438829</v>
      </c>
      <c r="B745" t="s">
        <v>2154</v>
      </c>
      <c r="C745" t="s">
        <v>4228</v>
      </c>
      <c r="I745" t="s">
        <v>1362</v>
      </c>
      <c r="K745" t="s">
        <v>18</v>
      </c>
      <c r="N745" t="s">
        <v>19</v>
      </c>
      <c r="O745" t="s">
        <v>4229</v>
      </c>
      <c r="P745" t="s">
        <v>4230</v>
      </c>
      <c r="V745" t="s">
        <v>21</v>
      </c>
      <c r="Y745" t="s">
        <v>1362</v>
      </c>
      <c r="Z745" t="s">
        <v>574</v>
      </c>
      <c r="AA745" t="str">
        <f>SUBSTITUTE(SUBSTITUTE(SUBSTITUTE(SUBSTITUTE(SUBSTITUTE(SUBSTITUTE(SUBSTITUTE(SUBSTITUTE(SUBSTITUTE(SUBSTITUTE(SUBSTITUTE(SUBSTITUTE(SUBSTITUTE(LOWER(Table13[[#This Row],[Bedrijven]]),".",""),"-","")," bvba",""),"belgië",""),"belgium","")," nv","")," bv",""),"group",""),"groep","")," ", ""),"é","e"),"è","e"),"à","a")</f>
        <v>gemeentezemst</v>
      </c>
      <c r="AC745" t="s">
        <v>4231</v>
      </c>
      <c r="AE745" t="s">
        <v>1362</v>
      </c>
      <c r="AF745" s="3">
        <v>44711</v>
      </c>
      <c r="AH745" s="3">
        <v>44711</v>
      </c>
      <c r="AI745" s="3">
        <v>44775</v>
      </c>
      <c r="AJ745">
        <v>0</v>
      </c>
      <c r="AQ745" t="str">
        <f>_xlfn.XLOOKUP(Table13[[#This Row],[Voornaam]]&amp;Table13[[#This Row],[Achternaam]]&amp;Table13[[#This Row],[Basisnaam]],Table15[ContactenLookup],Table15[E-mail],"",0,1)</f>
        <v/>
      </c>
      <c r="AR745" t="str">
        <f>_xlfn.XLOOKUP(Table13[[#This Row],[E-mailadres]],Table15[E-mail],Table15[E-mail],"",0)</f>
        <v/>
      </c>
      <c r="AS745" t="str">
        <f>_xlfn.XLOOKUP(Table13[[#This Row],[Telefoon]],Table15[Telefoonnummer],Table15[Naam],"",0)</f>
        <v/>
      </c>
      <c r="AT745" t="str">
        <f>IF(Table13[[#This Row],[Match on name + company]]&lt;&gt;"","Bizzy/Hanne",IF(Table13[[#This Row],[match on Email]]&lt;&gt;"","Bizzy/Hanne",""))</f>
        <v/>
      </c>
    </row>
    <row r="746" spans="1:46" ht="42.75" x14ac:dyDescent="0.45">
      <c r="A746">
        <v>60684029</v>
      </c>
      <c r="B746" t="s">
        <v>1716</v>
      </c>
      <c r="C746" t="s">
        <v>4232</v>
      </c>
      <c r="H746" s="4" t="s">
        <v>4233</v>
      </c>
      <c r="I746" t="s">
        <v>1362</v>
      </c>
      <c r="K746" t="s">
        <v>18</v>
      </c>
      <c r="N746" t="s">
        <v>19</v>
      </c>
      <c r="O746" t="s">
        <v>4234</v>
      </c>
      <c r="Q746" t="s">
        <v>4235</v>
      </c>
      <c r="V746" t="s">
        <v>21</v>
      </c>
      <c r="X746" t="s">
        <v>1431</v>
      </c>
      <c r="Y746" t="s">
        <v>1362</v>
      </c>
      <c r="Z746" t="s">
        <v>4236</v>
      </c>
      <c r="AA746" t="str">
        <f>SUBSTITUTE(SUBSTITUTE(SUBSTITUTE(SUBSTITUTE(SUBSTITUTE(SUBSTITUTE(SUBSTITUTE(SUBSTITUTE(SUBSTITUTE(SUBSTITUTE(SUBSTITUTE(SUBSTITUTE(SUBSTITUTE(LOWER(Table13[[#This Row],[Bedrijven]]),".",""),"-","")," bvba",""),"belgië",""),"belgium","")," nv","")," bv",""),"group",""),"groep","")," ", ""),"é","e"),"è","e"),"à","a")</f>
        <v>talentafutura</v>
      </c>
      <c r="AC746" t="s">
        <v>1964</v>
      </c>
      <c r="AE746" t="s">
        <v>21</v>
      </c>
      <c r="AF746" s="3">
        <v>44984</v>
      </c>
      <c r="AH746" s="3">
        <v>44984</v>
      </c>
      <c r="AI746" s="3">
        <v>44984</v>
      </c>
      <c r="AJ746">
        <v>0</v>
      </c>
      <c r="AQ746" t="str">
        <f>_xlfn.XLOOKUP(Table13[[#This Row],[Voornaam]]&amp;Table13[[#This Row],[Achternaam]]&amp;Table13[[#This Row],[Basisnaam]],Table15[ContactenLookup],Table15[E-mail],"",0,1)</f>
        <v/>
      </c>
      <c r="AR746" t="str">
        <f>_xlfn.XLOOKUP(Table13[[#This Row],[E-mailadres]],Table15[E-mail],Table15[E-mail],"",0)</f>
        <v/>
      </c>
      <c r="AS746" t="str">
        <f>_xlfn.XLOOKUP(Table13[[#This Row],[Telefoon]],Table15[Telefoonnummer],Table15[Naam],"",0)</f>
        <v/>
      </c>
      <c r="AT746" t="str">
        <f>IF(Table13[[#This Row],[Match on name + company]]&lt;&gt;"","Bizzy/Hanne",IF(Table13[[#This Row],[match on Email]]&lt;&gt;"","Bizzy/Hanne",""))</f>
        <v/>
      </c>
    </row>
    <row r="747" spans="1:46" x14ac:dyDescent="0.45">
      <c r="A747">
        <v>55438707</v>
      </c>
      <c r="B747" t="s">
        <v>1840</v>
      </c>
      <c r="C747" t="s">
        <v>4237</v>
      </c>
      <c r="I747" t="s">
        <v>1362</v>
      </c>
      <c r="K747" t="s">
        <v>18</v>
      </c>
      <c r="N747" t="s">
        <v>19</v>
      </c>
      <c r="O747" t="s">
        <v>4238</v>
      </c>
      <c r="V747" t="s">
        <v>21</v>
      </c>
      <c r="Y747" t="s">
        <v>1362</v>
      </c>
      <c r="Z747" t="s">
        <v>421</v>
      </c>
      <c r="AA747" t="str">
        <f>SUBSTITUTE(SUBSTITUTE(SUBSTITUTE(SUBSTITUTE(SUBSTITUTE(SUBSTITUTE(SUBSTITUTE(SUBSTITUTE(SUBSTITUTE(SUBSTITUTE(SUBSTITUTE(SUBSTITUTE(SUBSTITUTE(LOWER(Table13[[#This Row],[Bedrijven]]),".",""),"-","")," bvba",""),"belgië",""),"belgium","")," nv","")," bv",""),"group",""),"groep","")," ", ""),"é","e"),"è","e"),"à","a")</f>
        <v>dematic(egemin)</v>
      </c>
      <c r="AC747" t="s">
        <v>1380</v>
      </c>
      <c r="AE747" t="s">
        <v>1362</v>
      </c>
      <c r="AF747" s="3">
        <v>44711</v>
      </c>
      <c r="AH747" s="3">
        <v>44711</v>
      </c>
      <c r="AI747" s="3">
        <v>44775</v>
      </c>
      <c r="AJ747">
        <v>0</v>
      </c>
      <c r="AQ747" t="str">
        <f>_xlfn.XLOOKUP(Table13[[#This Row],[Voornaam]]&amp;Table13[[#This Row],[Achternaam]]&amp;Table13[[#This Row],[Basisnaam]],Table15[ContactenLookup],Table15[E-mail],"",0,1)</f>
        <v/>
      </c>
      <c r="AR747" t="str">
        <f>_xlfn.XLOOKUP(Table13[[#This Row],[E-mailadres]],Table15[E-mail],Table15[E-mail],"",0)</f>
        <v/>
      </c>
      <c r="AS747" t="str">
        <f>_xlfn.XLOOKUP(Table13[[#This Row],[Telefoon]],Table15[Telefoonnummer],Table15[Naam],"",0)</f>
        <v/>
      </c>
      <c r="AT747" t="str">
        <f>IF(Table13[[#This Row],[Match on name + company]]&lt;&gt;"","Bizzy/Hanne",IF(Table13[[#This Row],[match on Email]]&lt;&gt;"","Bizzy/Hanne",""))</f>
        <v/>
      </c>
    </row>
    <row r="748" spans="1:46" x14ac:dyDescent="0.45">
      <c r="A748">
        <v>63130119</v>
      </c>
      <c r="B748" t="s">
        <v>2963</v>
      </c>
      <c r="C748" t="s">
        <v>4239</v>
      </c>
      <c r="I748" t="s">
        <v>1362</v>
      </c>
      <c r="K748" t="s">
        <v>18</v>
      </c>
      <c r="M748" t="s">
        <v>1463</v>
      </c>
      <c r="N748" t="s">
        <v>19</v>
      </c>
      <c r="O748" t="s">
        <v>4240</v>
      </c>
      <c r="Q748" t="s">
        <v>4241</v>
      </c>
      <c r="V748" t="s">
        <v>21</v>
      </c>
      <c r="W748" t="s">
        <v>38</v>
      </c>
      <c r="X748" t="s">
        <v>1431</v>
      </c>
      <c r="Y748" t="s">
        <v>1362</v>
      </c>
      <c r="Z748" t="s">
        <v>1139</v>
      </c>
      <c r="AA748" t="str">
        <f>SUBSTITUTE(SUBSTITUTE(SUBSTITUTE(SUBSTITUTE(SUBSTITUTE(SUBSTITUTE(SUBSTITUTE(SUBSTITUTE(SUBSTITUTE(SUBSTITUTE(SUBSTITUTE(SUBSTITUTE(SUBSTITUTE(LOWER(Table13[[#This Row],[Bedrijven]]),".",""),"-","")," bvba",""),"belgië",""),"belgium","")," nv","")," bv",""),"group",""),"groep","")," ", ""),"é","e"),"è","e"),"à","a")</f>
        <v>stadaalst</v>
      </c>
      <c r="AB748" t="s">
        <v>2325</v>
      </c>
      <c r="AC748" t="s">
        <v>4242</v>
      </c>
      <c r="AE748" t="s">
        <v>21</v>
      </c>
      <c r="AF748" s="3">
        <v>45106</v>
      </c>
      <c r="AH748" s="3">
        <v>45106</v>
      </c>
      <c r="AI748" s="3">
        <v>45106</v>
      </c>
      <c r="AJ748">
        <v>0</v>
      </c>
      <c r="AQ748" t="str">
        <f>_xlfn.XLOOKUP(Table13[[#This Row],[Voornaam]]&amp;Table13[[#This Row],[Achternaam]]&amp;Table13[[#This Row],[Basisnaam]],Table15[ContactenLookup],Table15[E-mail],"",0,1)</f>
        <v/>
      </c>
      <c r="AR748" t="str">
        <f>_xlfn.XLOOKUP(Table13[[#This Row],[E-mailadres]],Table15[E-mail],Table15[E-mail],"",0)</f>
        <v/>
      </c>
      <c r="AS748" t="str">
        <f>_xlfn.XLOOKUP(Table13[[#This Row],[Telefoon]],Table15[Telefoonnummer],Table15[Naam],"",0)</f>
        <v/>
      </c>
      <c r="AT748" t="str">
        <f>IF(Table13[[#This Row],[Match on name + company]]&lt;&gt;"","Bizzy/Hanne",IF(Table13[[#This Row],[match on Email]]&lt;&gt;"","Bizzy/Hanne",""))</f>
        <v/>
      </c>
    </row>
    <row r="749" spans="1:46" x14ac:dyDescent="0.45">
      <c r="A749">
        <v>55438709</v>
      </c>
      <c r="B749" t="s">
        <v>1960</v>
      </c>
      <c r="C749" t="s">
        <v>4243</v>
      </c>
      <c r="I749" t="s">
        <v>1362</v>
      </c>
      <c r="K749" t="s">
        <v>18</v>
      </c>
      <c r="N749" t="s">
        <v>19</v>
      </c>
      <c r="O749" t="s">
        <v>4244</v>
      </c>
      <c r="P749" t="s">
        <v>4245</v>
      </c>
      <c r="V749" t="s">
        <v>21</v>
      </c>
      <c r="Y749" t="s">
        <v>1362</v>
      </c>
      <c r="Z749" t="s">
        <v>421</v>
      </c>
      <c r="AA749" t="str">
        <f>SUBSTITUTE(SUBSTITUTE(SUBSTITUTE(SUBSTITUTE(SUBSTITUTE(SUBSTITUTE(SUBSTITUTE(SUBSTITUTE(SUBSTITUTE(SUBSTITUTE(SUBSTITUTE(SUBSTITUTE(SUBSTITUTE(LOWER(Table13[[#This Row],[Bedrijven]]),".",""),"-","")," bvba",""),"belgië",""),"belgium","")," nv","")," bv",""),"group",""),"groep","")," ", ""),"é","e"),"è","e"),"à","a")</f>
        <v>dematic(egemin)</v>
      </c>
      <c r="AC749" t="s">
        <v>1416</v>
      </c>
      <c r="AE749" t="s">
        <v>1362</v>
      </c>
      <c r="AF749" s="3">
        <v>44711</v>
      </c>
      <c r="AH749" s="3">
        <v>44711</v>
      </c>
      <c r="AI749" s="3">
        <v>44775</v>
      </c>
      <c r="AJ749">
        <v>0</v>
      </c>
      <c r="AQ749" t="str">
        <f>_xlfn.XLOOKUP(Table13[[#This Row],[Voornaam]]&amp;Table13[[#This Row],[Achternaam]]&amp;Table13[[#This Row],[Basisnaam]],Table15[ContactenLookup],Table15[E-mail],"",0,1)</f>
        <v/>
      </c>
      <c r="AR749" t="str">
        <f>_xlfn.XLOOKUP(Table13[[#This Row],[E-mailadres]],Table15[E-mail],Table15[E-mail],"",0)</f>
        <v/>
      </c>
      <c r="AS749" t="str">
        <f>_xlfn.XLOOKUP(Table13[[#This Row],[Telefoon]],Table15[Telefoonnummer],Table15[Naam],"",0)</f>
        <v/>
      </c>
      <c r="AT749" t="str">
        <f>IF(Table13[[#This Row],[Match on name + company]]&lt;&gt;"","Bizzy/Hanne",IF(Table13[[#This Row],[match on Email]]&lt;&gt;"","Bizzy/Hanne",""))</f>
        <v/>
      </c>
    </row>
    <row r="750" spans="1:46" x14ac:dyDescent="0.45">
      <c r="A750">
        <v>55438742</v>
      </c>
      <c r="B750" t="s">
        <v>4246</v>
      </c>
      <c r="C750" t="s">
        <v>4247</v>
      </c>
      <c r="I750" t="s">
        <v>1362</v>
      </c>
      <c r="K750" t="s">
        <v>18</v>
      </c>
      <c r="N750" t="s">
        <v>19</v>
      </c>
      <c r="O750" t="s">
        <v>4248</v>
      </c>
      <c r="P750" t="s">
        <v>4249</v>
      </c>
      <c r="V750" t="s">
        <v>21</v>
      </c>
      <c r="Y750" t="s">
        <v>1362</v>
      </c>
      <c r="Z750" t="s">
        <v>466</v>
      </c>
      <c r="AA750" t="str">
        <f>SUBSTITUTE(SUBSTITUTE(SUBSTITUTE(SUBSTITUTE(SUBSTITUTE(SUBSTITUTE(SUBSTITUTE(SUBSTITUTE(SUBSTITUTE(SUBSTITUTE(SUBSTITUTE(SUBSTITUTE(SUBSTITUTE(LOWER(Table13[[#This Row],[Bedrijven]]),".",""),"-","")," bvba",""),"belgië",""),"belgium","")," nv","")," bv",""),"group",""),"groep","")," ", ""),"é","e"),"è","e"),"à","a")</f>
        <v>eriks</v>
      </c>
      <c r="AC750" t="s">
        <v>4250</v>
      </c>
      <c r="AE750" t="s">
        <v>1362</v>
      </c>
      <c r="AF750" s="3">
        <v>44711</v>
      </c>
      <c r="AH750" s="3">
        <v>44711</v>
      </c>
      <c r="AI750" s="3">
        <v>44775</v>
      </c>
      <c r="AJ750">
        <v>0</v>
      </c>
      <c r="AQ750" t="str">
        <f>_xlfn.XLOOKUP(Table13[[#This Row],[Voornaam]]&amp;Table13[[#This Row],[Achternaam]]&amp;Table13[[#This Row],[Basisnaam]],Table15[ContactenLookup],Table15[E-mail],"",0,1)</f>
        <v/>
      </c>
      <c r="AR750" t="str">
        <f>_xlfn.XLOOKUP(Table13[[#This Row],[E-mailadres]],Table15[E-mail],Table15[E-mail],"",0)</f>
        <v/>
      </c>
      <c r="AS750" t="str">
        <f>_xlfn.XLOOKUP(Table13[[#This Row],[Telefoon]],Table15[Telefoonnummer],Table15[Naam],"",0)</f>
        <v/>
      </c>
      <c r="AT750" t="str">
        <f>IF(Table13[[#This Row],[Match on name + company]]&lt;&gt;"","Bizzy/Hanne",IF(Table13[[#This Row],[match on Email]]&lt;&gt;"","Bizzy/Hanne",""))</f>
        <v/>
      </c>
    </row>
    <row r="751" spans="1:46" x14ac:dyDescent="0.45">
      <c r="A751">
        <v>55438739</v>
      </c>
      <c r="B751" t="s">
        <v>1923</v>
      </c>
      <c r="C751" t="s">
        <v>4251</v>
      </c>
      <c r="I751" t="s">
        <v>1362</v>
      </c>
      <c r="K751" t="s">
        <v>18</v>
      </c>
      <c r="N751" t="s">
        <v>19</v>
      </c>
      <c r="O751" t="s">
        <v>4252</v>
      </c>
      <c r="P751" t="s">
        <v>4253</v>
      </c>
      <c r="V751" t="s">
        <v>21</v>
      </c>
      <c r="Y751" t="s">
        <v>1362</v>
      </c>
      <c r="Z751" t="s">
        <v>466</v>
      </c>
      <c r="AA751" t="str">
        <f>SUBSTITUTE(SUBSTITUTE(SUBSTITUTE(SUBSTITUTE(SUBSTITUTE(SUBSTITUTE(SUBSTITUTE(SUBSTITUTE(SUBSTITUTE(SUBSTITUTE(SUBSTITUTE(SUBSTITUTE(SUBSTITUTE(LOWER(Table13[[#This Row],[Bedrijven]]),".",""),"-","")," bvba",""),"belgië",""),"belgium","")," nv","")," bv",""),"group",""),"groep","")," ", ""),"é","e"),"è","e"),"à","a")</f>
        <v>eriks</v>
      </c>
      <c r="AC751" t="s">
        <v>2274</v>
      </c>
      <c r="AE751" t="s">
        <v>1362</v>
      </c>
      <c r="AF751" s="3">
        <v>44711</v>
      </c>
      <c r="AH751" s="3">
        <v>44711</v>
      </c>
      <c r="AI751" s="3">
        <v>44775</v>
      </c>
      <c r="AJ751">
        <v>0</v>
      </c>
      <c r="AQ751" t="str">
        <f>_xlfn.XLOOKUP(Table13[[#This Row],[Voornaam]]&amp;Table13[[#This Row],[Achternaam]]&amp;Table13[[#This Row],[Basisnaam]],Table15[ContactenLookup],Table15[E-mail],"",0,1)</f>
        <v/>
      </c>
      <c r="AR751" t="str">
        <f>_xlfn.XLOOKUP(Table13[[#This Row],[E-mailadres]],Table15[E-mail],Table15[E-mail],"",0)</f>
        <v/>
      </c>
      <c r="AS751" t="str">
        <f>_xlfn.XLOOKUP(Table13[[#This Row],[Telefoon]],Table15[Telefoonnummer],Table15[Naam],"",0)</f>
        <v/>
      </c>
      <c r="AT751" t="str">
        <f>IF(Table13[[#This Row],[Match on name + company]]&lt;&gt;"","Bizzy/Hanne",IF(Table13[[#This Row],[match on Email]]&lt;&gt;"","Bizzy/Hanne",""))</f>
        <v/>
      </c>
    </row>
    <row r="752" spans="1:46" x14ac:dyDescent="0.45">
      <c r="A752">
        <v>55438762</v>
      </c>
      <c r="B752" t="s">
        <v>4254</v>
      </c>
      <c r="C752" t="s">
        <v>4255</v>
      </c>
      <c r="I752" t="s">
        <v>1362</v>
      </c>
      <c r="K752" t="s">
        <v>18</v>
      </c>
      <c r="N752" t="s">
        <v>19</v>
      </c>
      <c r="O752" t="s">
        <v>4256</v>
      </c>
      <c r="P752" t="s">
        <v>4257</v>
      </c>
      <c r="V752" t="s">
        <v>21</v>
      </c>
      <c r="Y752" t="s">
        <v>1362</v>
      </c>
      <c r="Z752" t="s">
        <v>469</v>
      </c>
      <c r="AA752" t="str">
        <f>SUBSTITUTE(SUBSTITUTE(SUBSTITUTE(SUBSTITUTE(SUBSTITUTE(SUBSTITUTE(SUBSTITUTE(SUBSTITUTE(SUBSTITUTE(SUBSTITUTE(SUBSTITUTE(SUBSTITUTE(SUBSTITUTE(LOWER(Table13[[#This Row],[Bedrijven]]),".",""),"-","")," bvba",""),"belgië",""),"belgium","")," nv","")," bv",""),"group",""),"groep","")," ", ""),"é","e"),"è","e"),"à","a")</f>
        <v>eurochemantwerpen</v>
      </c>
      <c r="AC752" t="s">
        <v>4258</v>
      </c>
      <c r="AE752" t="s">
        <v>1362</v>
      </c>
      <c r="AF752" s="3">
        <v>44711</v>
      </c>
      <c r="AH752" s="3">
        <v>44711</v>
      </c>
      <c r="AI752" s="3">
        <v>44775</v>
      </c>
      <c r="AJ752">
        <v>0</v>
      </c>
      <c r="AQ752" t="str">
        <f>_xlfn.XLOOKUP(Table13[[#This Row],[Voornaam]]&amp;Table13[[#This Row],[Achternaam]]&amp;Table13[[#This Row],[Basisnaam]],Table15[ContactenLookup],Table15[E-mail],"",0,1)</f>
        <v/>
      </c>
      <c r="AR752" t="str">
        <f>_xlfn.XLOOKUP(Table13[[#This Row],[E-mailadres]],Table15[E-mail],Table15[E-mail],"",0)</f>
        <v/>
      </c>
      <c r="AS752" t="str">
        <f>_xlfn.XLOOKUP(Table13[[#This Row],[Telefoon]],Table15[Telefoonnummer],Table15[Naam],"",0)</f>
        <v/>
      </c>
      <c r="AT752" t="str">
        <f>IF(Table13[[#This Row],[Match on name + company]]&lt;&gt;"","Bizzy/Hanne",IF(Table13[[#This Row],[match on Email]]&lt;&gt;"","Bizzy/Hanne",""))</f>
        <v/>
      </c>
    </row>
    <row r="753" spans="1:46" x14ac:dyDescent="0.45">
      <c r="A753">
        <v>56501584</v>
      </c>
      <c r="B753" t="s">
        <v>4259</v>
      </c>
      <c r="C753" t="s">
        <v>4260</v>
      </c>
      <c r="I753" t="s">
        <v>1362</v>
      </c>
      <c r="K753" t="s">
        <v>18</v>
      </c>
      <c r="N753" t="s">
        <v>19</v>
      </c>
      <c r="O753" t="s">
        <v>4261</v>
      </c>
      <c r="P753" t="s">
        <v>4262</v>
      </c>
      <c r="V753" t="s">
        <v>21</v>
      </c>
      <c r="Y753" t="s">
        <v>1362</v>
      </c>
      <c r="Z753" t="s">
        <v>1107</v>
      </c>
      <c r="AA753" t="str">
        <f>SUBSTITUTE(SUBSTITUTE(SUBSTITUTE(SUBSTITUTE(SUBSTITUTE(SUBSTITUTE(SUBSTITUTE(SUBSTITUTE(SUBSTITUTE(SUBSTITUTE(SUBSTITUTE(SUBSTITUTE(SUBSTITUTE(LOWER(Table13[[#This Row],[Bedrijven]]),".",""),"-","")," bvba",""),"belgië",""),"belgium","")," nv","")," bv",""),"group",""),"groep","")," ", ""),"é","e"),"è","e"),"à","a")</f>
        <v>seatankterminal</v>
      </c>
      <c r="AC753" t="s">
        <v>1568</v>
      </c>
      <c r="AE753" t="s">
        <v>1362</v>
      </c>
      <c r="AF753" s="3">
        <v>44775</v>
      </c>
      <c r="AH753" s="3">
        <v>44775</v>
      </c>
      <c r="AI753" s="3">
        <v>44775</v>
      </c>
      <c r="AJ753">
        <v>0</v>
      </c>
      <c r="AQ753" t="str">
        <f>_xlfn.XLOOKUP(Table13[[#This Row],[Voornaam]]&amp;Table13[[#This Row],[Achternaam]]&amp;Table13[[#This Row],[Basisnaam]],Table15[ContactenLookup],Table15[E-mail],"",0,1)</f>
        <v/>
      </c>
      <c r="AR753" t="str">
        <f>_xlfn.XLOOKUP(Table13[[#This Row],[E-mailadres]],Table15[E-mail],Table15[E-mail],"",0)</f>
        <v/>
      </c>
      <c r="AS753" t="str">
        <f>_xlfn.XLOOKUP(Table13[[#This Row],[Telefoon]],Table15[Telefoonnummer],Table15[Naam],"",0)</f>
        <v/>
      </c>
      <c r="AT753" t="str">
        <f>IF(Table13[[#This Row],[Match on name + company]]&lt;&gt;"","Bizzy/Hanne",IF(Table13[[#This Row],[match on Email]]&lt;&gt;"","Bizzy/Hanne",""))</f>
        <v/>
      </c>
    </row>
    <row r="754" spans="1:46" x14ac:dyDescent="0.45">
      <c r="A754">
        <v>55438711</v>
      </c>
      <c r="B754" t="s">
        <v>3544</v>
      </c>
      <c r="C754" t="s">
        <v>4263</v>
      </c>
      <c r="I754" t="s">
        <v>1362</v>
      </c>
      <c r="K754" t="s">
        <v>18</v>
      </c>
      <c r="N754" t="s">
        <v>19</v>
      </c>
      <c r="P754" t="s">
        <v>4245</v>
      </c>
      <c r="V754" t="s">
        <v>21</v>
      </c>
      <c r="Y754" t="s">
        <v>1362</v>
      </c>
      <c r="Z754" t="s">
        <v>421</v>
      </c>
      <c r="AA754" t="str">
        <f>SUBSTITUTE(SUBSTITUTE(SUBSTITUTE(SUBSTITUTE(SUBSTITUTE(SUBSTITUTE(SUBSTITUTE(SUBSTITUTE(SUBSTITUTE(SUBSTITUTE(SUBSTITUTE(SUBSTITUTE(SUBSTITUTE(LOWER(Table13[[#This Row],[Bedrijven]]),".",""),"-","")," bvba",""),"belgië",""),"belgium","")," nv","")," bv",""),"group",""),"groep","")," ", ""),"é","e"),"è","e"),"à","a")</f>
        <v>dematic(egemin)</v>
      </c>
      <c r="AC754" t="s">
        <v>4264</v>
      </c>
      <c r="AE754" t="s">
        <v>1362</v>
      </c>
      <c r="AF754" s="3">
        <v>44711</v>
      </c>
      <c r="AH754" s="3">
        <v>44711</v>
      </c>
      <c r="AI754" s="3">
        <v>44775</v>
      </c>
      <c r="AJ754">
        <v>0</v>
      </c>
      <c r="AQ754" t="str">
        <f>_xlfn.XLOOKUP(Table13[[#This Row],[Voornaam]]&amp;Table13[[#This Row],[Achternaam]]&amp;Table13[[#This Row],[Basisnaam]],Table15[ContactenLookup],Table15[E-mail],"",0,1)</f>
        <v/>
      </c>
      <c r="AR754" t="str">
        <f>_xlfn.XLOOKUP(Table13[[#This Row],[E-mailadres]],Table15[E-mail],Table15[E-mail],"",0)</f>
        <v/>
      </c>
      <c r="AS754" t="str">
        <f>_xlfn.XLOOKUP(Table13[[#This Row],[Telefoon]],Table15[Telefoonnummer],Table15[Naam],"",0)</f>
        <v/>
      </c>
      <c r="AT754" t="str">
        <f>IF(Table13[[#This Row],[Match on name + company]]&lt;&gt;"","Bizzy/Hanne",IF(Table13[[#This Row],[match on Email]]&lt;&gt;"","Bizzy/Hanne",""))</f>
        <v/>
      </c>
    </row>
    <row r="755" spans="1:46" x14ac:dyDescent="0.45">
      <c r="A755">
        <v>56501603</v>
      </c>
      <c r="B755" t="s">
        <v>2400</v>
      </c>
      <c r="C755" t="s">
        <v>4265</v>
      </c>
      <c r="I755" t="s">
        <v>1362</v>
      </c>
      <c r="K755" t="s">
        <v>18</v>
      </c>
      <c r="N755" t="s">
        <v>19</v>
      </c>
      <c r="O755" t="s">
        <v>4266</v>
      </c>
      <c r="P755" t="s">
        <v>4267</v>
      </c>
      <c r="V755" t="s">
        <v>21</v>
      </c>
      <c r="Y755" t="s">
        <v>1362</v>
      </c>
      <c r="AA755" t="str">
        <f>SUBSTITUTE(SUBSTITUTE(SUBSTITUTE(SUBSTITUTE(SUBSTITUTE(SUBSTITUTE(SUBSTITUTE(SUBSTITUTE(SUBSTITUTE(SUBSTITUTE(SUBSTITUTE(SUBSTITUTE(SUBSTITUTE(LOWER(Table13[[#This Row],[Bedrijven]]),".",""),"-","")," bvba",""),"belgië",""),"belgium","")," nv","")," bv",""),"group",""),"groep","")," ", ""),"é","e"),"è","e"),"à","a")</f>
        <v/>
      </c>
      <c r="AF755" s="3">
        <v>44965</v>
      </c>
      <c r="AH755" s="3">
        <v>44775</v>
      </c>
      <c r="AI755" s="3">
        <v>44775</v>
      </c>
      <c r="AJ755">
        <v>0</v>
      </c>
      <c r="AQ755" t="str">
        <f>_xlfn.XLOOKUP(Table13[[#This Row],[Voornaam]]&amp;Table13[[#This Row],[Achternaam]]&amp;Table13[[#This Row],[Basisnaam]],Table15[ContactenLookup],Table15[E-mail],"",0,1)</f>
        <v/>
      </c>
      <c r="AR755" t="str">
        <f>_xlfn.XLOOKUP(Table13[[#This Row],[E-mailadres]],Table15[E-mail],Table15[E-mail],"",0)</f>
        <v/>
      </c>
      <c r="AS755" t="str">
        <f>_xlfn.XLOOKUP(Table13[[#This Row],[Telefoon]],Table15[Telefoonnummer],Table15[Naam],"",0)</f>
        <v/>
      </c>
      <c r="AT755" t="str">
        <f>IF(Table13[[#This Row],[Match on name + company]]&lt;&gt;"","Bizzy/Hanne",IF(Table13[[#This Row],[match on Email]]&lt;&gt;"","Bizzy/Hanne",""))</f>
        <v/>
      </c>
    </row>
    <row r="756" spans="1:46" x14ac:dyDescent="0.45">
      <c r="A756">
        <v>56501612</v>
      </c>
      <c r="B756" t="s">
        <v>3329</v>
      </c>
      <c r="C756" t="s">
        <v>4268</v>
      </c>
      <c r="I756" t="s">
        <v>1362</v>
      </c>
      <c r="K756" t="s">
        <v>18</v>
      </c>
      <c r="N756" t="s">
        <v>19</v>
      </c>
      <c r="O756" t="s">
        <v>4269</v>
      </c>
      <c r="P756" t="s">
        <v>4270</v>
      </c>
      <c r="V756" t="s">
        <v>21</v>
      </c>
      <c r="Y756" t="s">
        <v>1362</v>
      </c>
      <c r="Z756" t="s">
        <v>1231</v>
      </c>
      <c r="AA756" t="str">
        <f>SUBSTITUTE(SUBSTITUTE(SUBSTITUTE(SUBSTITUTE(SUBSTITUTE(SUBSTITUTE(SUBSTITUTE(SUBSTITUTE(SUBSTITUTE(SUBSTITUTE(SUBSTITUTE(SUBSTITUTE(SUBSTITUTE(LOWER(Table13[[#This Row],[Bedrijven]]),".",""),"-","")," bvba",""),"belgië",""),"belgium","")," nv","")," bv",""),"group",""),"groep","")," ", ""),"é","e"),"è","e"),"à","a")</f>
        <v>uzbrussel</v>
      </c>
      <c r="AC756" t="s">
        <v>1602</v>
      </c>
      <c r="AE756" t="s">
        <v>1362</v>
      </c>
      <c r="AF756" s="3">
        <v>44775</v>
      </c>
      <c r="AH756" s="3">
        <v>44775</v>
      </c>
      <c r="AI756" s="3">
        <v>44775</v>
      </c>
      <c r="AJ756">
        <v>0</v>
      </c>
      <c r="AQ756" t="str">
        <f>_xlfn.XLOOKUP(Table13[[#This Row],[Voornaam]]&amp;Table13[[#This Row],[Achternaam]]&amp;Table13[[#This Row],[Basisnaam]],Table15[ContactenLookup],Table15[E-mail],"",0,1)</f>
        <v/>
      </c>
      <c r="AR756" t="str">
        <f>_xlfn.XLOOKUP(Table13[[#This Row],[E-mailadres]],Table15[E-mail],Table15[E-mail],"",0)</f>
        <v/>
      </c>
      <c r="AS756" t="str">
        <f>_xlfn.XLOOKUP(Table13[[#This Row],[Telefoon]],Table15[Telefoonnummer],Table15[Naam],"",0)</f>
        <v/>
      </c>
      <c r="AT756" t="str">
        <f>IF(Table13[[#This Row],[Match on name + company]]&lt;&gt;"","Bizzy/Hanne",IF(Table13[[#This Row],[match on Email]]&lt;&gt;"","Bizzy/Hanne",""))</f>
        <v/>
      </c>
    </row>
    <row r="757" spans="1:46" x14ac:dyDescent="0.45">
      <c r="A757">
        <v>55438846</v>
      </c>
      <c r="B757" t="s">
        <v>3912</v>
      </c>
      <c r="C757" t="s">
        <v>4271</v>
      </c>
      <c r="I757" t="s">
        <v>1362</v>
      </c>
      <c r="K757" t="s">
        <v>18</v>
      </c>
      <c r="N757" t="s">
        <v>19</v>
      </c>
      <c r="P757" t="s">
        <v>4272</v>
      </c>
      <c r="V757" t="s">
        <v>21</v>
      </c>
      <c r="Y757" t="s">
        <v>1362</v>
      </c>
      <c r="Z757" t="s">
        <v>1370</v>
      </c>
      <c r="AA757" t="str">
        <f>SUBSTITUTE(SUBSTITUTE(SUBSTITUTE(SUBSTITUTE(SUBSTITUTE(SUBSTITUTE(SUBSTITUTE(SUBSTITUTE(SUBSTITUTE(SUBSTITUTE(SUBSTITUTE(SUBSTITUTE(SUBSTITUTE(LOWER(Table13[[#This Row],[Bedrijven]]),".",""),"-","")," bvba",""),"belgië",""),"belgium","")," nv","")," bv",""),"group",""),"groep","")," ", ""),"é","e"),"è","e"),"à","a")</f>
        <v>gitppicompany</v>
      </c>
      <c r="AC757" t="s">
        <v>4273</v>
      </c>
      <c r="AE757" t="s">
        <v>1362</v>
      </c>
      <c r="AF757" s="3">
        <v>44711</v>
      </c>
      <c r="AH757" s="3">
        <v>44711</v>
      </c>
      <c r="AI757" s="3">
        <v>44775</v>
      </c>
      <c r="AJ757">
        <v>0</v>
      </c>
      <c r="AQ757" t="str">
        <f>_xlfn.XLOOKUP(Table13[[#This Row],[Voornaam]]&amp;Table13[[#This Row],[Achternaam]]&amp;Table13[[#This Row],[Basisnaam]],Table15[ContactenLookup],Table15[E-mail],"",0,1)</f>
        <v/>
      </c>
      <c r="AR757" t="str">
        <f>_xlfn.XLOOKUP(Table13[[#This Row],[E-mailadres]],Table15[E-mail],Table15[E-mail],"",0)</f>
        <v/>
      </c>
      <c r="AS757" t="str">
        <f>_xlfn.XLOOKUP(Table13[[#This Row],[Telefoon]],Table15[Telefoonnummer],Table15[Naam],"",0)</f>
        <v/>
      </c>
      <c r="AT757" t="str">
        <f>IF(Table13[[#This Row],[Match on name + company]]&lt;&gt;"","Bizzy/Hanne",IF(Table13[[#This Row],[match on Email]]&lt;&gt;"","Bizzy/Hanne",""))</f>
        <v/>
      </c>
    </row>
    <row r="758" spans="1:46" ht="42.75" x14ac:dyDescent="0.45">
      <c r="A758">
        <v>67503942</v>
      </c>
      <c r="B758" t="s">
        <v>3079</v>
      </c>
      <c r="C758" t="s">
        <v>4274</v>
      </c>
      <c r="H758" s="4" t="s">
        <v>3571</v>
      </c>
      <c r="I758" t="s">
        <v>1362</v>
      </c>
      <c r="K758" t="s">
        <v>18</v>
      </c>
      <c r="M758" t="s">
        <v>1428</v>
      </c>
      <c r="N758" t="s">
        <v>19</v>
      </c>
      <c r="O758" t="s">
        <v>4275</v>
      </c>
      <c r="Q758" t="s">
        <v>4276</v>
      </c>
      <c r="V758" t="s">
        <v>21</v>
      </c>
      <c r="X758" t="s">
        <v>1431</v>
      </c>
      <c r="Y758" t="s">
        <v>1362</v>
      </c>
      <c r="Z758" t="s">
        <v>3574</v>
      </c>
      <c r="AA758" t="str">
        <f>SUBSTITUTE(SUBSTITUTE(SUBSTITUTE(SUBSTITUTE(SUBSTITUTE(SUBSTITUTE(SUBSTITUTE(SUBSTITUTE(SUBSTITUTE(SUBSTITUTE(SUBSTITUTE(SUBSTITUTE(SUBSTITUTE(LOWER(Table13[[#This Row],[Bedrijven]]),".",""),"-","")," bvba",""),"belgië",""),"belgium","")," nv","")," bv",""),"group",""),"groep","")," ", ""),"é","e"),"è","e"),"à","a")</f>
        <v>ixly</v>
      </c>
      <c r="AB758" t="s">
        <v>1557</v>
      </c>
      <c r="AC758" t="s">
        <v>1776</v>
      </c>
      <c r="AE758" t="s">
        <v>1362</v>
      </c>
      <c r="AF758" s="3">
        <v>45358</v>
      </c>
      <c r="AH758" s="3">
        <v>45337</v>
      </c>
      <c r="AI758" s="3">
        <v>45358</v>
      </c>
      <c r="AJ758">
        <v>0</v>
      </c>
      <c r="AQ758" t="str">
        <f>_xlfn.XLOOKUP(Table13[[#This Row],[Voornaam]]&amp;Table13[[#This Row],[Achternaam]]&amp;Table13[[#This Row],[Basisnaam]],Table15[ContactenLookup],Table15[E-mail],"",0,1)</f>
        <v/>
      </c>
      <c r="AR758" t="str">
        <f>_xlfn.XLOOKUP(Table13[[#This Row],[E-mailadres]],Table15[E-mail],Table15[E-mail],"",0)</f>
        <v/>
      </c>
      <c r="AS758" t="str">
        <f>_xlfn.XLOOKUP(Table13[[#This Row],[Telefoon]],Table15[Telefoonnummer],Table15[Naam],"",0)</f>
        <v/>
      </c>
      <c r="AT758" t="str">
        <f>IF(Table13[[#This Row],[Match on name + company]]&lt;&gt;"","Bizzy/Hanne",IF(Table13[[#This Row],[match on Email]]&lt;&gt;"","Bizzy/Hanne",""))</f>
        <v/>
      </c>
    </row>
    <row r="759" spans="1:46" x14ac:dyDescent="0.45">
      <c r="A759">
        <v>55438693</v>
      </c>
      <c r="B759" t="s">
        <v>3739</v>
      </c>
      <c r="C759" t="s">
        <v>4277</v>
      </c>
      <c r="I759" t="s">
        <v>1362</v>
      </c>
      <c r="K759" t="s">
        <v>18</v>
      </c>
      <c r="N759" t="s">
        <v>19</v>
      </c>
      <c r="O759" t="s">
        <v>4278</v>
      </c>
      <c r="P759" t="s">
        <v>4279</v>
      </c>
      <c r="V759" t="s">
        <v>21</v>
      </c>
      <c r="Y759" t="s">
        <v>1362</v>
      </c>
      <c r="Z759" t="s">
        <v>385</v>
      </c>
      <c r="AA759" t="str">
        <f>SUBSTITUTE(SUBSTITUTE(SUBSTITUTE(SUBSTITUTE(SUBSTITUTE(SUBSTITUTE(SUBSTITUTE(SUBSTITUTE(SUBSTITUTE(SUBSTITUTE(SUBSTITUTE(SUBSTITUTE(SUBSTITUTE(LOWER(Table13[[#This Row],[Bedrijven]]),".",""),"-","")," bvba",""),"belgië",""),"belgium","")," nv","")," bv",""),"group",""),"groep","")," ", ""),"é","e"),"è","e"),"à","a")</f>
        <v>covestro</v>
      </c>
      <c r="AC759" t="s">
        <v>1391</v>
      </c>
      <c r="AE759" t="s">
        <v>1362</v>
      </c>
      <c r="AF759" s="3">
        <v>44711</v>
      </c>
      <c r="AH759" s="3">
        <v>44711</v>
      </c>
      <c r="AI759" s="3">
        <v>44711</v>
      </c>
      <c r="AJ759">
        <v>0</v>
      </c>
      <c r="AQ759" t="str">
        <f>_xlfn.XLOOKUP(Table13[[#This Row],[Voornaam]]&amp;Table13[[#This Row],[Achternaam]]&amp;Table13[[#This Row],[Basisnaam]],Table15[ContactenLookup],Table15[E-mail],"",0,1)</f>
        <v/>
      </c>
      <c r="AR759" t="str">
        <f>_xlfn.XLOOKUP(Table13[[#This Row],[E-mailadres]],Table15[E-mail],Table15[E-mail],"",0)</f>
        <v/>
      </c>
      <c r="AS759" t="str">
        <f>_xlfn.XLOOKUP(Table13[[#This Row],[Telefoon]],Table15[Telefoonnummer],Table15[Naam],"",0)</f>
        <v/>
      </c>
      <c r="AT759" t="str">
        <f>IF(Table13[[#This Row],[Match on name + company]]&lt;&gt;"","Bizzy/Hanne",IF(Table13[[#This Row],[match on Email]]&lt;&gt;"","Bizzy/Hanne",""))</f>
        <v/>
      </c>
    </row>
    <row r="760" spans="1:46" x14ac:dyDescent="0.45">
      <c r="A760">
        <v>61612785</v>
      </c>
      <c r="B760" t="s">
        <v>3230</v>
      </c>
      <c r="C760" t="s">
        <v>4280</v>
      </c>
      <c r="I760" t="s">
        <v>21</v>
      </c>
      <c r="K760" t="s">
        <v>18</v>
      </c>
      <c r="M760" t="s">
        <v>1463</v>
      </c>
      <c r="N760" t="s">
        <v>19</v>
      </c>
      <c r="O760" t="s">
        <v>4281</v>
      </c>
      <c r="V760" t="s">
        <v>21</v>
      </c>
      <c r="X760" t="s">
        <v>1431</v>
      </c>
      <c r="Y760" t="s">
        <v>1362</v>
      </c>
      <c r="Z760" t="s">
        <v>730</v>
      </c>
      <c r="AA760" t="str">
        <f>SUBSTITUTE(SUBSTITUTE(SUBSTITUTE(SUBSTITUTE(SUBSTITUTE(SUBSTITUTE(SUBSTITUTE(SUBSTITUTE(SUBSTITUTE(SUBSTITUTE(SUBSTITUTE(SUBSTITUTE(SUBSTITUTE(LOWER(Table13[[#This Row],[Bedrijven]]),".",""),"-","")," bvba",""),"belgië",""),"belgium","")," nv","")," bv",""),"group",""),"groep","")," ", ""),"é","e"),"è","e"),"à","a")</f>
        <v>materialise</v>
      </c>
      <c r="AE760" t="s">
        <v>1362</v>
      </c>
      <c r="AF760" s="3">
        <v>45021</v>
      </c>
      <c r="AH760" s="3">
        <v>45021</v>
      </c>
      <c r="AI760" s="3">
        <v>45021</v>
      </c>
      <c r="AJ760">
        <v>0</v>
      </c>
      <c r="AQ760" t="str">
        <f>_xlfn.XLOOKUP(Table13[[#This Row],[Voornaam]]&amp;Table13[[#This Row],[Achternaam]]&amp;Table13[[#This Row],[Basisnaam]],Table15[ContactenLookup],Table15[E-mail],"",0,1)</f>
        <v/>
      </c>
      <c r="AR760" t="str">
        <f>_xlfn.XLOOKUP(Table13[[#This Row],[E-mailadres]],Table15[E-mail],Table15[E-mail],"",0)</f>
        <v/>
      </c>
      <c r="AS760" t="str">
        <f>_xlfn.XLOOKUP(Table13[[#This Row],[Telefoon]],Table15[Telefoonnummer],Table15[Naam],"",0)</f>
        <v/>
      </c>
      <c r="AT760" t="str">
        <f>IF(Table13[[#This Row],[Match on name + company]]&lt;&gt;"","Bizzy/Hanne",IF(Table13[[#This Row],[match on Email]]&lt;&gt;"","Bizzy/Hanne",""))</f>
        <v/>
      </c>
    </row>
    <row r="761" spans="1:46" ht="42.75" x14ac:dyDescent="0.45">
      <c r="A761">
        <v>55438910</v>
      </c>
      <c r="B761" t="s">
        <v>4282</v>
      </c>
      <c r="C761" t="s">
        <v>4283</v>
      </c>
      <c r="H761" s="4" t="s">
        <v>1508</v>
      </c>
      <c r="I761" t="s">
        <v>1362</v>
      </c>
      <c r="K761" t="s">
        <v>18</v>
      </c>
      <c r="N761" t="s">
        <v>19</v>
      </c>
      <c r="O761" t="s">
        <v>4284</v>
      </c>
      <c r="P761" t="s">
        <v>4285</v>
      </c>
      <c r="V761" t="s">
        <v>21</v>
      </c>
      <c r="Y761" t="s">
        <v>1362</v>
      </c>
      <c r="Z761" t="s">
        <v>630</v>
      </c>
      <c r="AA761" t="str">
        <f>SUBSTITUTE(SUBSTITUTE(SUBSTITUTE(SUBSTITUTE(SUBSTITUTE(SUBSTITUTE(SUBSTITUTE(SUBSTITUTE(SUBSTITUTE(SUBSTITUTE(SUBSTITUTE(SUBSTITUTE(SUBSTITUTE(LOWER(Table13[[#This Row],[Bedrijven]]),".",""),"-","")," bvba",""),"belgië",""),"belgium","")," nv","")," bv",""),"group",""),"groep","")," ", ""),"é","e"),"è","e"),"à","a")</f>
        <v>hrrail</v>
      </c>
      <c r="AC761" t="s">
        <v>3070</v>
      </c>
      <c r="AE761" t="s">
        <v>1362</v>
      </c>
      <c r="AF761" s="3">
        <v>44711</v>
      </c>
      <c r="AH761" s="3">
        <v>44711</v>
      </c>
      <c r="AI761" s="3">
        <v>44775</v>
      </c>
      <c r="AJ761">
        <v>0</v>
      </c>
      <c r="AQ761" t="str">
        <f>_xlfn.XLOOKUP(Table13[[#This Row],[Voornaam]]&amp;Table13[[#This Row],[Achternaam]]&amp;Table13[[#This Row],[Basisnaam]],Table15[ContactenLookup],Table15[E-mail],"",0,1)</f>
        <v/>
      </c>
      <c r="AR761" t="str">
        <f>_xlfn.XLOOKUP(Table13[[#This Row],[E-mailadres]],Table15[E-mail],Table15[E-mail],"",0)</f>
        <v/>
      </c>
      <c r="AS761" t="str">
        <f>_xlfn.XLOOKUP(Table13[[#This Row],[Telefoon]],Table15[Telefoonnummer],Table15[Naam],"",0)</f>
        <v/>
      </c>
      <c r="AT761" t="str">
        <f>IF(Table13[[#This Row],[Match on name + company]]&lt;&gt;"","Bizzy/Hanne",IF(Table13[[#This Row],[match on Email]]&lt;&gt;"","Bizzy/Hanne",""))</f>
        <v/>
      </c>
    </row>
    <row r="762" spans="1:46" x14ac:dyDescent="0.45">
      <c r="A762">
        <v>58362523</v>
      </c>
      <c r="B762" t="s">
        <v>4286</v>
      </c>
      <c r="C762" t="s">
        <v>4287</v>
      </c>
      <c r="I762" t="s">
        <v>1362</v>
      </c>
      <c r="K762" t="s">
        <v>18</v>
      </c>
      <c r="N762" t="s">
        <v>19</v>
      </c>
      <c r="O762" t="s">
        <v>1147</v>
      </c>
      <c r="Q762" t="s">
        <v>1148</v>
      </c>
      <c r="V762" t="s">
        <v>21</v>
      </c>
      <c r="X762" t="s">
        <v>1431</v>
      </c>
      <c r="Y762" t="s">
        <v>1362</v>
      </c>
      <c r="Z762" t="s">
        <v>1146</v>
      </c>
      <c r="AA762" t="str">
        <f>SUBSTITUTE(SUBSTITUTE(SUBSTITUTE(SUBSTITUTE(SUBSTITUTE(SUBSTITUTE(SUBSTITUTE(SUBSTITUTE(SUBSTITUTE(SUBSTITUTE(SUBSTITUTE(SUBSTITUTE(SUBSTITUTE(LOWER(Table13[[#This Row],[Bedrijven]]),".",""),"-","")," bvba",""),"belgië",""),"belgium","")," nv","")," bv",""),"group",""),"groep","")," ", ""),"é","e"),"è","e"),"à","a")</f>
        <v>stadgent</v>
      </c>
      <c r="AC762" t="s">
        <v>2135</v>
      </c>
      <c r="AE762" t="s">
        <v>21</v>
      </c>
      <c r="AF762" s="3">
        <v>44880</v>
      </c>
      <c r="AH762" s="3">
        <v>44880</v>
      </c>
      <c r="AI762" s="3">
        <v>44880</v>
      </c>
      <c r="AJ762">
        <v>0</v>
      </c>
      <c r="AQ762" t="str">
        <f>_xlfn.XLOOKUP(Table13[[#This Row],[Voornaam]]&amp;Table13[[#This Row],[Achternaam]]&amp;Table13[[#This Row],[Basisnaam]],Table15[ContactenLookup],Table15[E-mail],"",0,1)</f>
        <v/>
      </c>
      <c r="AR762" t="str">
        <f>_xlfn.XLOOKUP(Table13[[#This Row],[E-mailadres]],Table15[E-mail],Table15[E-mail],"",0)</f>
        <v/>
      </c>
      <c r="AS762" t="str">
        <f>_xlfn.XLOOKUP(Table13[[#This Row],[Telefoon]],Table15[Telefoonnummer],Table15[Naam],"",0)</f>
        <v/>
      </c>
      <c r="AT762" t="str">
        <f>IF(Table13[[#This Row],[Match on name + company]]&lt;&gt;"","Bizzy/Hanne",IF(Table13[[#This Row],[match on Email]]&lt;&gt;"","Bizzy/Hanne",""))</f>
        <v/>
      </c>
    </row>
    <row r="763" spans="1:46" ht="42.75" x14ac:dyDescent="0.45">
      <c r="A763">
        <v>65541870</v>
      </c>
      <c r="B763" t="s">
        <v>4288</v>
      </c>
      <c r="C763" t="s">
        <v>4289</v>
      </c>
      <c r="H763" s="4" t="s">
        <v>1971</v>
      </c>
      <c r="I763" t="s">
        <v>1362</v>
      </c>
      <c r="K763" t="s">
        <v>18</v>
      </c>
      <c r="M763" t="s">
        <v>1463</v>
      </c>
      <c r="N763" t="s">
        <v>19</v>
      </c>
      <c r="O763" t="s">
        <v>4290</v>
      </c>
      <c r="Q763" t="s">
        <v>4291</v>
      </c>
      <c r="V763" t="s">
        <v>21</v>
      </c>
      <c r="X763" t="s">
        <v>1431</v>
      </c>
      <c r="Y763" t="s">
        <v>1362</v>
      </c>
      <c r="Z763" t="s">
        <v>1029</v>
      </c>
      <c r="AA763" t="str">
        <f>SUBSTITUTE(SUBSTITUTE(SUBSTITUTE(SUBSTITUTE(SUBSTITUTE(SUBSTITUTE(SUBSTITUTE(SUBSTITUTE(SUBSTITUTE(SUBSTITUTE(SUBSTITUTE(SUBSTITUTE(SUBSTITUTE(LOWER(Table13[[#This Row],[Bedrijven]]),".",""),"-","")," bvba",""),"belgië",""),"belgium","")," nv","")," bv",""),"group",""),"groep","")," ", ""),"é","e"),"è","e"),"à","a")</f>
        <v>pageexecutive</v>
      </c>
      <c r="AC763" t="s">
        <v>1447</v>
      </c>
      <c r="AE763" t="s">
        <v>1362</v>
      </c>
      <c r="AF763" s="3">
        <v>45222</v>
      </c>
      <c r="AH763" s="3">
        <v>45222</v>
      </c>
      <c r="AI763" s="3">
        <v>45222</v>
      </c>
      <c r="AJ763">
        <v>0</v>
      </c>
      <c r="AQ763" t="str">
        <f>_xlfn.XLOOKUP(Table13[[#This Row],[Voornaam]]&amp;Table13[[#This Row],[Achternaam]]&amp;Table13[[#This Row],[Basisnaam]],Table15[ContactenLookup],Table15[E-mail],"",0,1)</f>
        <v/>
      </c>
      <c r="AR763" t="str">
        <f>_xlfn.XLOOKUP(Table13[[#This Row],[E-mailadres]],Table15[E-mail],Table15[E-mail],"",0)</f>
        <v/>
      </c>
      <c r="AS763" t="str">
        <f>_xlfn.XLOOKUP(Table13[[#This Row],[Telefoon]],Table15[Telefoonnummer],Table15[Naam],"",0)</f>
        <v/>
      </c>
      <c r="AT763" t="str">
        <f>IF(Table13[[#This Row],[Match on name + company]]&lt;&gt;"","Bizzy/Hanne",IF(Table13[[#This Row],[match on Email]]&lt;&gt;"","Bizzy/Hanne",""))</f>
        <v/>
      </c>
    </row>
    <row r="764" spans="1:46" x14ac:dyDescent="0.45">
      <c r="A764">
        <v>55438886</v>
      </c>
      <c r="B764" t="s">
        <v>4292</v>
      </c>
      <c r="C764" t="s">
        <v>4293</v>
      </c>
      <c r="I764" t="s">
        <v>1362</v>
      </c>
      <c r="K764" t="s">
        <v>18</v>
      </c>
      <c r="N764" t="s">
        <v>19</v>
      </c>
      <c r="O764" t="s">
        <v>4294</v>
      </c>
      <c r="V764" t="s">
        <v>21</v>
      </c>
      <c r="Y764" t="s">
        <v>1362</v>
      </c>
      <c r="Z764" t="s">
        <v>613</v>
      </c>
      <c r="AA764" t="str">
        <f>SUBSTITUTE(SUBSTITUTE(SUBSTITUTE(SUBSTITUTE(SUBSTITUTE(SUBSTITUTE(SUBSTITUTE(SUBSTITUTE(SUBSTITUTE(SUBSTITUTE(SUBSTITUTE(SUBSTITUTE(SUBSTITUTE(LOWER(Table13[[#This Row],[Bedrijven]]),".",""),"-","")," bvba",""),"belgië",""),"belgium","")," nv","")," bv",""),"group",""),"groep","")," ", ""),"é","e"),"è","e"),"à","a")</f>
        <v>havenbedrijfantwerpen</v>
      </c>
      <c r="AC764" t="s">
        <v>1737</v>
      </c>
      <c r="AE764" t="s">
        <v>1362</v>
      </c>
      <c r="AF764" s="3">
        <v>44711</v>
      </c>
      <c r="AH764" s="3">
        <v>44711</v>
      </c>
      <c r="AI764" s="3">
        <v>44775</v>
      </c>
      <c r="AJ764">
        <v>0</v>
      </c>
      <c r="AQ764" t="str">
        <f>_xlfn.XLOOKUP(Table13[[#This Row],[Voornaam]]&amp;Table13[[#This Row],[Achternaam]]&amp;Table13[[#This Row],[Basisnaam]],Table15[ContactenLookup],Table15[E-mail],"",0,1)</f>
        <v/>
      </c>
      <c r="AR764" t="str">
        <f>_xlfn.XLOOKUP(Table13[[#This Row],[E-mailadres]],Table15[E-mail],Table15[E-mail],"",0)</f>
        <v/>
      </c>
      <c r="AS764" t="str">
        <f>_xlfn.XLOOKUP(Table13[[#This Row],[Telefoon]],Table15[Telefoonnummer],Table15[Naam],"",0)</f>
        <v/>
      </c>
      <c r="AT764" t="str">
        <f>IF(Table13[[#This Row],[Match on name + company]]&lt;&gt;"","Bizzy/Hanne",IF(Table13[[#This Row],[match on Email]]&lt;&gt;"","Bizzy/Hanne",""))</f>
        <v/>
      </c>
    </row>
    <row r="765" spans="1:46" x14ac:dyDescent="0.45">
      <c r="A765">
        <v>62764148</v>
      </c>
      <c r="B765" t="s">
        <v>4295</v>
      </c>
      <c r="C765" t="s">
        <v>4296</v>
      </c>
      <c r="I765" t="s">
        <v>1362</v>
      </c>
      <c r="K765" t="s">
        <v>18</v>
      </c>
      <c r="N765" t="s">
        <v>19</v>
      </c>
      <c r="O765" t="s">
        <v>4297</v>
      </c>
      <c r="V765" t="s">
        <v>21</v>
      </c>
      <c r="Y765" t="s">
        <v>1362</v>
      </c>
      <c r="AA765" t="str">
        <f>SUBSTITUTE(SUBSTITUTE(SUBSTITUTE(SUBSTITUTE(SUBSTITUTE(SUBSTITUTE(SUBSTITUTE(SUBSTITUTE(SUBSTITUTE(SUBSTITUTE(SUBSTITUTE(SUBSTITUTE(SUBSTITUTE(LOWER(Table13[[#This Row],[Bedrijven]]),".",""),"-","")," bvba",""),"belgië",""),"belgium","")," nv","")," bv",""),"group",""),"groep","")," ", ""),"é","e"),"è","e"),"à","a")</f>
        <v/>
      </c>
      <c r="AF765" s="3">
        <v>45086</v>
      </c>
      <c r="AH765" s="3">
        <v>45086</v>
      </c>
      <c r="AI765" s="3">
        <v>45086</v>
      </c>
      <c r="AJ765">
        <v>0</v>
      </c>
      <c r="AQ765" t="str">
        <f>_xlfn.XLOOKUP(Table13[[#This Row],[Voornaam]]&amp;Table13[[#This Row],[Achternaam]]&amp;Table13[[#This Row],[Basisnaam]],Table15[ContactenLookup],Table15[E-mail],"",0,1)</f>
        <v/>
      </c>
      <c r="AR765" t="str">
        <f>_xlfn.XLOOKUP(Table13[[#This Row],[E-mailadres]],Table15[E-mail],Table15[E-mail],"",0)</f>
        <v/>
      </c>
      <c r="AS765" t="str">
        <f>_xlfn.XLOOKUP(Table13[[#This Row],[Telefoon]],Table15[Telefoonnummer],Table15[Naam],"",0)</f>
        <v/>
      </c>
      <c r="AT765" t="str">
        <f>IF(Table13[[#This Row],[Match on name + company]]&lt;&gt;"","Bizzy/Hanne",IF(Table13[[#This Row],[match on Email]]&lt;&gt;"","Bizzy/Hanne",""))</f>
        <v/>
      </c>
    </row>
    <row r="766" spans="1:46" x14ac:dyDescent="0.45">
      <c r="A766">
        <v>55438769</v>
      </c>
      <c r="B766" t="s">
        <v>1716</v>
      </c>
      <c r="C766" t="s">
        <v>4298</v>
      </c>
      <c r="I766" t="s">
        <v>1362</v>
      </c>
      <c r="K766" t="s">
        <v>18</v>
      </c>
      <c r="N766" t="s">
        <v>19</v>
      </c>
      <c r="O766" t="s">
        <v>4299</v>
      </c>
      <c r="P766" t="s">
        <v>4300</v>
      </c>
      <c r="V766" t="s">
        <v>21</v>
      </c>
      <c r="Y766" t="s">
        <v>1362</v>
      </c>
      <c r="Z766" t="s">
        <v>487</v>
      </c>
      <c r="AA766" t="str">
        <f>SUBSTITUTE(SUBSTITUTE(SUBSTITUTE(SUBSTITUTE(SUBSTITUTE(SUBSTITUTE(SUBSTITUTE(SUBSTITUTE(SUBSTITUTE(SUBSTITUTE(SUBSTITUTE(SUBSTITUTE(SUBSTITUTE(LOWER(Table13[[#This Row],[Bedrijven]]),".",""),"-","")," bvba",""),"belgië",""),"belgium","")," nv","")," bv",""),"group",""),"groep","")," ", ""),"é","e"),"è","e"),"à","a")</f>
        <v>fanc</v>
      </c>
      <c r="AC766" t="s">
        <v>4301</v>
      </c>
      <c r="AE766" t="s">
        <v>1362</v>
      </c>
      <c r="AF766" s="3">
        <v>44711</v>
      </c>
      <c r="AH766" s="3">
        <v>44711</v>
      </c>
      <c r="AI766" s="3">
        <v>44711</v>
      </c>
      <c r="AJ766">
        <v>0</v>
      </c>
      <c r="AQ766" t="str">
        <f>_xlfn.XLOOKUP(Table13[[#This Row],[Voornaam]]&amp;Table13[[#This Row],[Achternaam]]&amp;Table13[[#This Row],[Basisnaam]],Table15[ContactenLookup],Table15[E-mail],"",0,1)</f>
        <v/>
      </c>
      <c r="AR766" t="str">
        <f>_xlfn.XLOOKUP(Table13[[#This Row],[E-mailadres]],Table15[E-mail],Table15[E-mail],"",0)</f>
        <v/>
      </c>
      <c r="AS766" t="str">
        <f>_xlfn.XLOOKUP(Table13[[#This Row],[Telefoon]],Table15[Telefoonnummer],Table15[Naam],"",0)</f>
        <v/>
      </c>
      <c r="AT766" t="str">
        <f>IF(Table13[[#This Row],[Match on name + company]]&lt;&gt;"","Bizzy/Hanne",IF(Table13[[#This Row],[match on Email]]&lt;&gt;"","Bizzy/Hanne",""))</f>
        <v/>
      </c>
    </row>
    <row r="767" spans="1:46" x14ac:dyDescent="0.45">
      <c r="A767">
        <v>63118661</v>
      </c>
      <c r="B767" t="s">
        <v>4302</v>
      </c>
      <c r="C767" t="s">
        <v>4303</v>
      </c>
      <c r="I767" t="s">
        <v>1362</v>
      </c>
      <c r="K767" t="s">
        <v>18</v>
      </c>
      <c r="N767" t="s">
        <v>19</v>
      </c>
      <c r="O767" t="s">
        <v>4304</v>
      </c>
      <c r="V767" t="s">
        <v>21</v>
      </c>
      <c r="Y767" t="s">
        <v>1362</v>
      </c>
      <c r="Z767" t="s">
        <v>526</v>
      </c>
      <c r="AA767" t="str">
        <f>SUBSTITUTE(SUBSTITUTE(SUBSTITUTE(SUBSTITUTE(SUBSTITUTE(SUBSTITUTE(SUBSTITUTE(SUBSTITUTE(SUBSTITUTE(SUBSTITUTE(SUBSTITUTE(SUBSTITUTE(SUBSTITUTE(LOWER(Table13[[#This Row],[Bedrijven]]),".",""),"-","")," bvba",""),"belgië",""),"belgium","")," nv","")," bv",""),"group",""),"groep","")," ", ""),"é","e"),"è","e"),"à","a")</f>
        <v>gemeentedilbeek</v>
      </c>
      <c r="AB767" t="s">
        <v>1390</v>
      </c>
      <c r="AC767" t="s">
        <v>4305</v>
      </c>
      <c r="AE767" t="s">
        <v>1362</v>
      </c>
      <c r="AF767" s="3">
        <v>45106</v>
      </c>
      <c r="AH767" s="3">
        <v>45106</v>
      </c>
      <c r="AI767" s="3">
        <v>45106</v>
      </c>
      <c r="AJ767">
        <v>0</v>
      </c>
      <c r="AQ767" t="str">
        <f>_xlfn.XLOOKUP(Table13[[#This Row],[Voornaam]]&amp;Table13[[#This Row],[Achternaam]]&amp;Table13[[#This Row],[Basisnaam]],Table15[ContactenLookup],Table15[E-mail],"",0,1)</f>
        <v/>
      </c>
      <c r="AR767" t="str">
        <f>_xlfn.XLOOKUP(Table13[[#This Row],[E-mailadres]],Table15[E-mail],Table15[E-mail],"",0)</f>
        <v/>
      </c>
      <c r="AS767" t="str">
        <f>_xlfn.XLOOKUP(Table13[[#This Row],[Telefoon]],Table15[Telefoonnummer],Table15[Naam],"",0)</f>
        <v/>
      </c>
      <c r="AT767" t="str">
        <f>IF(Table13[[#This Row],[Match on name + company]]&lt;&gt;"","Bizzy/Hanne",IF(Table13[[#This Row],[match on Email]]&lt;&gt;"","Bizzy/Hanne",""))</f>
        <v/>
      </c>
    </row>
    <row r="768" spans="1:46" x14ac:dyDescent="0.45">
      <c r="A768">
        <v>55438698</v>
      </c>
      <c r="B768" t="s">
        <v>3151</v>
      </c>
      <c r="C768" t="s">
        <v>4306</v>
      </c>
      <c r="I768" t="s">
        <v>1362</v>
      </c>
      <c r="K768" t="s">
        <v>18</v>
      </c>
      <c r="N768" t="s">
        <v>19</v>
      </c>
      <c r="V768" t="s">
        <v>21</v>
      </c>
      <c r="Y768" t="s">
        <v>1362</v>
      </c>
      <c r="Z768" t="s">
        <v>436</v>
      </c>
      <c r="AA768" t="str">
        <f>SUBSTITUTE(SUBSTITUTE(SUBSTITUTE(SUBSTITUTE(SUBSTITUTE(SUBSTITUTE(SUBSTITUTE(SUBSTITUTE(SUBSTITUTE(SUBSTITUTE(SUBSTITUTE(SUBSTITUTE(SUBSTITUTE(LOWER(Table13[[#This Row],[Bedrijven]]),".",""),"-","")," bvba",""),"belgië",""),"belgium","")," nv","")," bv",""),"group",""),"groep","")," ", ""),"é","e"),"è","e"),"à","a")</f>
        <v>eckbrio</v>
      </c>
      <c r="AC768" t="s">
        <v>1933</v>
      </c>
      <c r="AE768" t="s">
        <v>1362</v>
      </c>
      <c r="AF768" s="3">
        <v>44711</v>
      </c>
      <c r="AH768" s="3">
        <v>44711</v>
      </c>
      <c r="AI768" s="3">
        <v>44711</v>
      </c>
      <c r="AJ768">
        <v>0</v>
      </c>
      <c r="AQ768" t="str">
        <f>_xlfn.XLOOKUP(Table13[[#This Row],[Voornaam]]&amp;Table13[[#This Row],[Achternaam]]&amp;Table13[[#This Row],[Basisnaam]],Table15[ContactenLookup],Table15[E-mail],"",0,1)</f>
        <v/>
      </c>
      <c r="AR768" t="str">
        <f>_xlfn.XLOOKUP(Table13[[#This Row],[E-mailadres]],Table15[E-mail],Table15[E-mail],"",0)</f>
        <v/>
      </c>
      <c r="AS768" t="str">
        <f>_xlfn.XLOOKUP(Table13[[#This Row],[Telefoon]],Table15[Telefoonnummer],Table15[Naam],"",0)</f>
        <v/>
      </c>
      <c r="AT768" t="str">
        <f>IF(Table13[[#This Row],[Match on name + company]]&lt;&gt;"","Bizzy/Hanne",IF(Table13[[#This Row],[match on Email]]&lt;&gt;"","Bizzy/Hanne",""))</f>
        <v/>
      </c>
    </row>
    <row r="769" spans="1:46" x14ac:dyDescent="0.45">
      <c r="A769">
        <v>57953762</v>
      </c>
      <c r="B769" t="s">
        <v>4307</v>
      </c>
      <c r="C769" t="s">
        <v>4308</v>
      </c>
      <c r="I769" t="s">
        <v>1362</v>
      </c>
      <c r="K769" t="s">
        <v>18</v>
      </c>
      <c r="N769" t="s">
        <v>19</v>
      </c>
      <c r="O769" t="s">
        <v>4309</v>
      </c>
      <c r="Q769" t="s">
        <v>4310</v>
      </c>
      <c r="V769" t="s">
        <v>21</v>
      </c>
      <c r="Y769" t="s">
        <v>1362</v>
      </c>
      <c r="AA769" t="str">
        <f>SUBSTITUTE(SUBSTITUTE(SUBSTITUTE(SUBSTITUTE(SUBSTITUTE(SUBSTITUTE(SUBSTITUTE(SUBSTITUTE(SUBSTITUTE(SUBSTITUTE(SUBSTITUTE(SUBSTITUTE(SUBSTITUTE(LOWER(Table13[[#This Row],[Bedrijven]]),".",""),"-","")," bvba",""),"belgië",""),"belgium","")," nv","")," bv",""),"group",""),"groep","")," ", ""),"é","e"),"è","e"),"à","a")</f>
        <v/>
      </c>
      <c r="AF769" s="3">
        <v>45440</v>
      </c>
      <c r="AH769" s="3">
        <v>44857</v>
      </c>
      <c r="AI769" s="3">
        <v>44857</v>
      </c>
      <c r="AJ769">
        <v>0</v>
      </c>
      <c r="AQ769" t="str">
        <f>_xlfn.XLOOKUP(Table13[[#This Row],[Voornaam]]&amp;Table13[[#This Row],[Achternaam]]&amp;Table13[[#This Row],[Basisnaam]],Table15[ContactenLookup],Table15[E-mail],"",0,1)</f>
        <v/>
      </c>
      <c r="AR769" t="str">
        <f>_xlfn.XLOOKUP(Table13[[#This Row],[E-mailadres]],Table15[E-mail],Table15[E-mail],"",0)</f>
        <v/>
      </c>
      <c r="AS769" t="str">
        <f>_xlfn.XLOOKUP(Table13[[#This Row],[Telefoon]],Table15[Telefoonnummer],Table15[Naam],"",0)</f>
        <v/>
      </c>
      <c r="AT769" t="str">
        <f>IF(Table13[[#This Row],[Match on name + company]]&lt;&gt;"","Bizzy/Hanne",IF(Table13[[#This Row],[match on Email]]&lt;&gt;"","Bizzy/Hanne",""))</f>
        <v/>
      </c>
    </row>
    <row r="770" spans="1:46" ht="42.75" x14ac:dyDescent="0.45">
      <c r="A770">
        <v>55438915</v>
      </c>
      <c r="B770" t="s">
        <v>1612</v>
      </c>
      <c r="C770" t="s">
        <v>4311</v>
      </c>
      <c r="H770" s="4" t="s">
        <v>1508</v>
      </c>
      <c r="I770" t="s">
        <v>1362</v>
      </c>
      <c r="K770" t="s">
        <v>18</v>
      </c>
      <c r="N770" t="s">
        <v>19</v>
      </c>
      <c r="O770" t="s">
        <v>4312</v>
      </c>
      <c r="P770" t="s">
        <v>4313</v>
      </c>
      <c r="V770" t="s">
        <v>21</v>
      </c>
      <c r="Y770" t="s">
        <v>1362</v>
      </c>
      <c r="Z770" t="s">
        <v>630</v>
      </c>
      <c r="AA770" t="str">
        <f>SUBSTITUTE(SUBSTITUTE(SUBSTITUTE(SUBSTITUTE(SUBSTITUTE(SUBSTITUTE(SUBSTITUTE(SUBSTITUTE(SUBSTITUTE(SUBSTITUTE(SUBSTITUTE(SUBSTITUTE(SUBSTITUTE(LOWER(Table13[[#This Row],[Bedrijven]]),".",""),"-","")," bvba",""),"belgië",""),"belgium","")," nv","")," bv",""),"group",""),"groep","")," ", ""),"é","e"),"è","e"),"à","a")</f>
        <v>hrrail</v>
      </c>
      <c r="AC770" t="s">
        <v>1411</v>
      </c>
      <c r="AE770" t="s">
        <v>1362</v>
      </c>
      <c r="AF770" s="3">
        <v>44711</v>
      </c>
      <c r="AH770" s="3">
        <v>44711</v>
      </c>
      <c r="AI770" s="3">
        <v>44775</v>
      </c>
      <c r="AJ770">
        <v>0</v>
      </c>
      <c r="AQ770" t="str">
        <f>_xlfn.XLOOKUP(Table13[[#This Row],[Voornaam]]&amp;Table13[[#This Row],[Achternaam]]&amp;Table13[[#This Row],[Basisnaam]],Table15[ContactenLookup],Table15[E-mail],"",0,1)</f>
        <v/>
      </c>
      <c r="AR770" t="str">
        <f>_xlfn.XLOOKUP(Table13[[#This Row],[E-mailadres]],Table15[E-mail],Table15[E-mail],"",0)</f>
        <v/>
      </c>
      <c r="AS770" t="str">
        <f>_xlfn.XLOOKUP(Table13[[#This Row],[Telefoon]],Table15[Telefoonnummer],Table15[Naam],"",0)</f>
        <v/>
      </c>
      <c r="AT770" t="str">
        <f>IF(Table13[[#This Row],[Match on name + company]]&lt;&gt;"","Bizzy/Hanne",IF(Table13[[#This Row],[match on Email]]&lt;&gt;"","Bizzy/Hanne",""))</f>
        <v/>
      </c>
    </row>
    <row r="771" spans="1:46" x14ac:dyDescent="0.45">
      <c r="A771">
        <v>58027741</v>
      </c>
      <c r="B771" t="s">
        <v>4314</v>
      </c>
      <c r="C771" t="s">
        <v>4315</v>
      </c>
      <c r="I771" t="s">
        <v>1362</v>
      </c>
      <c r="K771" t="s">
        <v>18</v>
      </c>
      <c r="M771" t="s">
        <v>1428</v>
      </c>
      <c r="N771" t="s">
        <v>19</v>
      </c>
      <c r="O771" t="s">
        <v>4316</v>
      </c>
      <c r="V771" t="s">
        <v>21</v>
      </c>
      <c r="X771" t="s">
        <v>1431</v>
      </c>
      <c r="Y771" t="s">
        <v>1362</v>
      </c>
      <c r="Z771" t="s">
        <v>730</v>
      </c>
      <c r="AA771" t="str">
        <f>SUBSTITUTE(SUBSTITUTE(SUBSTITUTE(SUBSTITUTE(SUBSTITUTE(SUBSTITUTE(SUBSTITUTE(SUBSTITUTE(SUBSTITUTE(SUBSTITUTE(SUBSTITUTE(SUBSTITUTE(SUBSTITUTE(LOWER(Table13[[#This Row],[Bedrijven]]),".",""),"-","")," bvba",""),"belgië",""),"belgium","")," nv","")," bv",""),"group",""),"groep","")," ", ""),"é","e"),"è","e"),"à","a")</f>
        <v>materialise</v>
      </c>
      <c r="AC771" t="s">
        <v>1453</v>
      </c>
      <c r="AE771" t="s">
        <v>21</v>
      </c>
      <c r="AF771" s="3">
        <v>44861</v>
      </c>
      <c r="AH771" s="3">
        <v>44861</v>
      </c>
      <c r="AI771" s="3">
        <v>44861</v>
      </c>
      <c r="AJ771">
        <v>0</v>
      </c>
      <c r="AQ771" t="str">
        <f>_xlfn.XLOOKUP(Table13[[#This Row],[Voornaam]]&amp;Table13[[#This Row],[Achternaam]]&amp;Table13[[#This Row],[Basisnaam]],Table15[ContactenLookup],Table15[E-mail],"",0,1)</f>
        <v/>
      </c>
      <c r="AR771" t="str">
        <f>_xlfn.XLOOKUP(Table13[[#This Row],[E-mailadres]],Table15[E-mail],Table15[E-mail],"",0)</f>
        <v/>
      </c>
      <c r="AS771" t="str">
        <f>_xlfn.XLOOKUP(Table13[[#This Row],[Telefoon]],Table15[Telefoonnummer],Table15[Naam],"",0)</f>
        <v/>
      </c>
      <c r="AT771" t="str">
        <f>IF(Table13[[#This Row],[Match on name + company]]&lt;&gt;"","Bizzy/Hanne",IF(Table13[[#This Row],[match on Email]]&lt;&gt;"","Bizzy/Hanne",""))</f>
        <v/>
      </c>
    </row>
    <row r="772" spans="1:46" x14ac:dyDescent="0.45">
      <c r="A772">
        <v>55438763</v>
      </c>
      <c r="B772" t="s">
        <v>3151</v>
      </c>
      <c r="C772" t="s">
        <v>4317</v>
      </c>
      <c r="I772" t="s">
        <v>1362</v>
      </c>
      <c r="K772" t="s">
        <v>18</v>
      </c>
      <c r="N772" t="s">
        <v>19</v>
      </c>
      <c r="O772" t="s">
        <v>4318</v>
      </c>
      <c r="P772" t="s">
        <v>4319</v>
      </c>
      <c r="V772" t="s">
        <v>21</v>
      </c>
      <c r="Y772" t="s">
        <v>1362</v>
      </c>
      <c r="Z772" t="s">
        <v>469</v>
      </c>
      <c r="AA772" t="str">
        <f>SUBSTITUTE(SUBSTITUTE(SUBSTITUTE(SUBSTITUTE(SUBSTITUTE(SUBSTITUTE(SUBSTITUTE(SUBSTITUTE(SUBSTITUTE(SUBSTITUTE(SUBSTITUTE(SUBSTITUTE(SUBSTITUTE(LOWER(Table13[[#This Row],[Bedrijven]]),".",""),"-","")," bvba",""),"belgië",""),"belgium","")," nv","")," bv",""),"group",""),"groep","")," ", ""),"é","e"),"è","e"),"à","a")</f>
        <v>eurochemantwerpen</v>
      </c>
      <c r="AC772" t="s">
        <v>4320</v>
      </c>
      <c r="AE772" t="s">
        <v>1362</v>
      </c>
      <c r="AF772" s="3">
        <v>44711</v>
      </c>
      <c r="AH772" s="3">
        <v>44711</v>
      </c>
      <c r="AI772" s="3">
        <v>44775</v>
      </c>
      <c r="AJ772">
        <v>0</v>
      </c>
      <c r="AQ772" t="str">
        <f>_xlfn.XLOOKUP(Table13[[#This Row],[Voornaam]]&amp;Table13[[#This Row],[Achternaam]]&amp;Table13[[#This Row],[Basisnaam]],Table15[ContactenLookup],Table15[E-mail],"",0,1)</f>
        <v/>
      </c>
      <c r="AR772" t="str">
        <f>_xlfn.XLOOKUP(Table13[[#This Row],[E-mailadres]],Table15[E-mail],Table15[E-mail],"",0)</f>
        <v/>
      </c>
      <c r="AS772" t="str">
        <f>_xlfn.XLOOKUP(Table13[[#This Row],[Telefoon]],Table15[Telefoonnummer],Table15[Naam],"",0)</f>
        <v/>
      </c>
      <c r="AT772" t="str">
        <f>IF(Table13[[#This Row],[Match on name + company]]&lt;&gt;"","Bizzy/Hanne",IF(Table13[[#This Row],[match on Email]]&lt;&gt;"","Bizzy/Hanne",""))</f>
        <v/>
      </c>
    </row>
    <row r="773" spans="1:46" ht="42.75" x14ac:dyDescent="0.45">
      <c r="A773">
        <v>63112417</v>
      </c>
      <c r="B773" t="s">
        <v>4321</v>
      </c>
      <c r="C773" t="s">
        <v>4322</v>
      </c>
      <c r="D773" t="s">
        <v>183</v>
      </c>
      <c r="E773" t="s">
        <v>184</v>
      </c>
      <c r="F773" t="s">
        <v>185</v>
      </c>
      <c r="G773" t="s">
        <v>186</v>
      </c>
      <c r="H773" s="4" t="s">
        <v>4323</v>
      </c>
      <c r="I773" t="s">
        <v>21</v>
      </c>
      <c r="J773" t="s">
        <v>40</v>
      </c>
      <c r="K773" t="s">
        <v>18</v>
      </c>
      <c r="M773" t="s">
        <v>1463</v>
      </c>
      <c r="N773" t="s">
        <v>19</v>
      </c>
      <c r="O773" t="s">
        <v>4324</v>
      </c>
      <c r="P773" t="s">
        <v>4325</v>
      </c>
      <c r="V773" t="s">
        <v>21</v>
      </c>
      <c r="W773" t="s">
        <v>38</v>
      </c>
      <c r="X773" t="s">
        <v>1431</v>
      </c>
      <c r="Y773" t="s">
        <v>1362</v>
      </c>
      <c r="Z773" t="s">
        <v>182</v>
      </c>
      <c r="AA773" t="str">
        <f>SUBSTITUTE(SUBSTITUTE(SUBSTITUTE(SUBSTITUTE(SUBSTITUTE(SUBSTITUTE(SUBSTITUTE(SUBSTITUTE(SUBSTITUTE(SUBSTITUTE(SUBSTITUTE(SUBSTITUTE(SUBSTITUTE(LOWER(Table13[[#This Row],[Bedrijven]]),".",""),"-","")," bvba",""),"belgië",""),"belgium","")," nv","")," bv",""),"group",""),"groep","")," ", ""),"é","e"),"è","e"),"à","a")</f>
        <v>brandweerzonecentrum</v>
      </c>
      <c r="AB773" t="s">
        <v>1390</v>
      </c>
      <c r="AC773" t="s">
        <v>4326</v>
      </c>
      <c r="AE773" t="s">
        <v>1362</v>
      </c>
      <c r="AF773" s="3">
        <v>45105</v>
      </c>
      <c r="AH773" s="3">
        <v>45105</v>
      </c>
      <c r="AI773" s="3">
        <v>45105</v>
      </c>
      <c r="AJ773">
        <v>0</v>
      </c>
      <c r="AQ773" t="str">
        <f>_xlfn.XLOOKUP(Table13[[#This Row],[Voornaam]]&amp;Table13[[#This Row],[Achternaam]]&amp;Table13[[#This Row],[Basisnaam]],Table15[ContactenLookup],Table15[E-mail],"",0,1)</f>
        <v/>
      </c>
      <c r="AR773" t="str">
        <f>_xlfn.XLOOKUP(Table13[[#This Row],[E-mailadres]],Table15[E-mail],Table15[E-mail],"",0)</f>
        <v/>
      </c>
      <c r="AS773" t="str">
        <f>_xlfn.XLOOKUP(Table13[[#This Row],[Telefoon]],Table15[Telefoonnummer],Table15[Naam],"",0)</f>
        <v/>
      </c>
      <c r="AT773" t="str">
        <f>IF(Table13[[#This Row],[Match on name + company]]&lt;&gt;"","Bizzy/Hanne",IF(Table13[[#This Row],[match on Email]]&lt;&gt;"","Bizzy/Hanne",""))</f>
        <v/>
      </c>
    </row>
    <row r="774" spans="1:46" ht="42.75" x14ac:dyDescent="0.45">
      <c r="A774">
        <v>59065004</v>
      </c>
      <c r="B774" t="s">
        <v>2520</v>
      </c>
      <c r="C774" t="s">
        <v>4327</v>
      </c>
      <c r="H774" s="4" t="s">
        <v>2288</v>
      </c>
      <c r="I774" t="s">
        <v>1362</v>
      </c>
      <c r="K774" t="s">
        <v>18</v>
      </c>
      <c r="N774" t="s">
        <v>19</v>
      </c>
      <c r="P774" t="s">
        <v>4328</v>
      </c>
      <c r="Q774" t="s">
        <v>4329</v>
      </c>
      <c r="V774" t="s">
        <v>21</v>
      </c>
      <c r="X774" t="s">
        <v>1431</v>
      </c>
      <c r="Y774" t="s">
        <v>1362</v>
      </c>
      <c r="Z774" t="s">
        <v>1214</v>
      </c>
      <c r="AA774" t="str">
        <f>SUBSTITUTE(SUBSTITUTE(SUBSTITUTE(SUBSTITUTE(SUBSTITUTE(SUBSTITUTE(SUBSTITUTE(SUBSTITUTE(SUBSTITUTE(SUBSTITUTE(SUBSTITUTE(SUBSTITUTE(SUBSTITUTE(LOWER(Table13[[#This Row],[Bedrijven]]),".",""),"-","")," bvba",""),"belgië",""),"belgium","")," nv","")," bv",""),"group",""),"groep","")," ", ""),"é","e"),"è","e"),"à","a")</f>
        <v>ugent</v>
      </c>
      <c r="AC774" t="s">
        <v>4330</v>
      </c>
      <c r="AE774" t="s">
        <v>1362</v>
      </c>
      <c r="AF774" s="3">
        <v>44896</v>
      </c>
      <c r="AH774" s="3">
        <v>44896</v>
      </c>
      <c r="AI774" s="3">
        <v>44896</v>
      </c>
      <c r="AJ774">
        <v>0</v>
      </c>
      <c r="AQ774" t="str">
        <f>_xlfn.XLOOKUP(Table13[[#This Row],[Voornaam]]&amp;Table13[[#This Row],[Achternaam]]&amp;Table13[[#This Row],[Basisnaam]],Table15[ContactenLookup],Table15[E-mail],"",0,1)</f>
        <v/>
      </c>
      <c r="AR774" t="str">
        <f>_xlfn.XLOOKUP(Table13[[#This Row],[E-mailadres]],Table15[E-mail],Table15[E-mail],"",0)</f>
        <v/>
      </c>
      <c r="AS774" t="str">
        <f>_xlfn.XLOOKUP(Table13[[#This Row],[Telefoon]],Table15[Telefoonnummer],Table15[Naam],"",0)</f>
        <v/>
      </c>
      <c r="AT774" t="str">
        <f>IF(Table13[[#This Row],[Match on name + company]]&lt;&gt;"","Bizzy/Hanne",IF(Table13[[#This Row],[match on Email]]&lt;&gt;"","Bizzy/Hanne",""))</f>
        <v/>
      </c>
    </row>
    <row r="775" spans="1:46" ht="42.75" x14ac:dyDescent="0.45">
      <c r="A775">
        <v>69913429</v>
      </c>
      <c r="B775" t="s">
        <v>1960</v>
      </c>
      <c r="C775" t="s">
        <v>4331</v>
      </c>
      <c r="H775" s="4" t="s">
        <v>4332</v>
      </c>
      <c r="I775" t="s">
        <v>1362</v>
      </c>
      <c r="K775" t="s">
        <v>18</v>
      </c>
      <c r="N775" t="s">
        <v>19</v>
      </c>
      <c r="O775" t="s">
        <v>4333</v>
      </c>
      <c r="P775" t="s">
        <v>4334</v>
      </c>
      <c r="V775" t="s">
        <v>21</v>
      </c>
      <c r="Y775" t="s">
        <v>1362</v>
      </c>
      <c r="Z775" t="s">
        <v>4335</v>
      </c>
      <c r="AA775" t="str">
        <f>SUBSTITUTE(SUBSTITUTE(SUBSTITUTE(SUBSTITUTE(SUBSTITUTE(SUBSTITUTE(SUBSTITUTE(SUBSTITUTE(SUBSTITUTE(SUBSTITUTE(SUBSTITUTE(SUBSTITUTE(SUBSTITUTE(LOWER(Table13[[#This Row],[Bedrijven]]),".",""),"-","")," bvba",""),"belgië",""),"belgium","")," nv","")," bv",""),"group",""),"groep","")," ", ""),"é","e"),"è","e"),"à","a")</f>
        <v>bvlizy</v>
      </c>
      <c r="AC775" t="s">
        <v>1557</v>
      </c>
      <c r="AE775" t="s">
        <v>1362</v>
      </c>
      <c r="AF775" s="3">
        <v>45484</v>
      </c>
      <c r="AH775" s="3">
        <v>45484</v>
      </c>
      <c r="AI775" s="3">
        <v>45484</v>
      </c>
      <c r="AJ775">
        <v>0</v>
      </c>
      <c r="AQ775" t="str">
        <f>_xlfn.XLOOKUP(Table13[[#This Row],[Voornaam]]&amp;Table13[[#This Row],[Achternaam]]&amp;Table13[[#This Row],[Basisnaam]],Table15[ContactenLookup],Table15[E-mail],"",0,1)</f>
        <v/>
      </c>
      <c r="AR775" t="str">
        <f>_xlfn.XLOOKUP(Table13[[#This Row],[E-mailadres]],Table15[E-mail],Table15[E-mail],"",0)</f>
        <v/>
      </c>
      <c r="AS775" t="str">
        <f>_xlfn.XLOOKUP(Table13[[#This Row],[Telefoon]],Table15[Telefoonnummer],Table15[Naam],"",0)</f>
        <v/>
      </c>
      <c r="AT775" t="str">
        <f>IF(Table13[[#This Row],[Match on name + company]]&lt;&gt;"","Bizzy/Hanne",IF(Table13[[#This Row],[match on Email]]&lt;&gt;"","Bizzy/Hanne",""))</f>
        <v/>
      </c>
    </row>
    <row r="776" spans="1:46" ht="42.75" x14ac:dyDescent="0.45">
      <c r="A776">
        <v>64615000</v>
      </c>
      <c r="B776" t="s">
        <v>3034</v>
      </c>
      <c r="C776" t="s">
        <v>4336</v>
      </c>
      <c r="H776" s="4" t="s">
        <v>2423</v>
      </c>
      <c r="I776" t="s">
        <v>1362</v>
      </c>
      <c r="K776" t="s">
        <v>18</v>
      </c>
      <c r="N776" t="s">
        <v>19</v>
      </c>
      <c r="V776" t="s">
        <v>21</v>
      </c>
      <c r="Y776" t="s">
        <v>1362</v>
      </c>
      <c r="Z776" t="s">
        <v>929</v>
      </c>
      <c r="AA776" t="str">
        <f>SUBSTITUTE(SUBSTITUTE(SUBSTITUTE(SUBSTITUTE(SUBSTITUTE(SUBSTITUTE(SUBSTITUTE(SUBSTITUTE(SUBSTITUTE(SUBSTITUTE(SUBSTITUTE(SUBSTITUTE(SUBSTITUTE(LOWER(Table13[[#This Row],[Bedrijven]]),".",""),"-","")," bvba",""),"belgië",""),"belgium","")," nv","")," bv",""),"group",""),"groep","")," ", ""),"é","e"),"è","e"),"à","a")</f>
        <v>nvqbus</v>
      </c>
      <c r="AC776" t="s">
        <v>1453</v>
      </c>
      <c r="AE776" t="s">
        <v>21</v>
      </c>
      <c r="AF776" s="3">
        <v>45167</v>
      </c>
      <c r="AH776" s="3">
        <v>45167</v>
      </c>
      <c r="AI776" s="3">
        <v>45167</v>
      </c>
      <c r="AJ776">
        <v>0</v>
      </c>
      <c r="AQ776" t="str">
        <f>_xlfn.XLOOKUP(Table13[[#This Row],[Voornaam]]&amp;Table13[[#This Row],[Achternaam]]&amp;Table13[[#This Row],[Basisnaam]],Table15[ContactenLookup],Table15[E-mail],"",0,1)</f>
        <v/>
      </c>
      <c r="AR776" t="str">
        <f>_xlfn.XLOOKUP(Table13[[#This Row],[E-mailadres]],Table15[E-mail],Table15[E-mail],"",0)</f>
        <v/>
      </c>
      <c r="AS776" t="str">
        <f>_xlfn.XLOOKUP(Table13[[#This Row],[Telefoon]],Table15[Telefoonnummer],Table15[Naam],"",0)</f>
        <v/>
      </c>
      <c r="AT776" t="str">
        <f>IF(Table13[[#This Row],[Match on name + company]]&lt;&gt;"","Bizzy/Hanne",IF(Table13[[#This Row],[match on Email]]&lt;&gt;"","Bizzy/Hanne",""))</f>
        <v/>
      </c>
    </row>
    <row r="777" spans="1:46" x14ac:dyDescent="0.45">
      <c r="A777">
        <v>63417948</v>
      </c>
      <c r="B777" t="s">
        <v>2376</v>
      </c>
      <c r="C777" t="s">
        <v>4337</v>
      </c>
      <c r="I777" t="s">
        <v>1362</v>
      </c>
      <c r="K777" t="s">
        <v>18</v>
      </c>
      <c r="N777" t="s">
        <v>19</v>
      </c>
      <c r="O777" t="s">
        <v>4338</v>
      </c>
      <c r="V777" t="s">
        <v>21</v>
      </c>
      <c r="W777" t="s">
        <v>38</v>
      </c>
      <c r="Y777" t="s">
        <v>1362</v>
      </c>
      <c r="Z777" t="s">
        <v>526</v>
      </c>
      <c r="AA777" t="str">
        <f>SUBSTITUTE(SUBSTITUTE(SUBSTITUTE(SUBSTITUTE(SUBSTITUTE(SUBSTITUTE(SUBSTITUTE(SUBSTITUTE(SUBSTITUTE(SUBSTITUTE(SUBSTITUTE(SUBSTITUTE(SUBSTITUTE(LOWER(Table13[[#This Row],[Bedrijven]]),".",""),"-","")," bvba",""),"belgië",""),"belgium","")," nv","")," bv",""),"group",""),"groep","")," ", ""),"é","e"),"è","e"),"à","a")</f>
        <v>gemeentedilbeek</v>
      </c>
      <c r="AC777" t="s">
        <v>2244</v>
      </c>
      <c r="AE777" t="s">
        <v>1362</v>
      </c>
      <c r="AF777" s="3">
        <v>45114</v>
      </c>
      <c r="AH777" s="3">
        <v>45113</v>
      </c>
      <c r="AI777" s="3">
        <v>45114</v>
      </c>
      <c r="AJ777">
        <v>0</v>
      </c>
      <c r="AQ777" t="str">
        <f>_xlfn.XLOOKUP(Table13[[#This Row],[Voornaam]]&amp;Table13[[#This Row],[Achternaam]]&amp;Table13[[#This Row],[Basisnaam]],Table15[ContactenLookup],Table15[E-mail],"",0,1)</f>
        <v/>
      </c>
      <c r="AR777" t="str">
        <f>_xlfn.XLOOKUP(Table13[[#This Row],[E-mailadres]],Table15[E-mail],Table15[E-mail],"",0)</f>
        <v/>
      </c>
      <c r="AS777" t="str">
        <f>_xlfn.XLOOKUP(Table13[[#This Row],[Telefoon]],Table15[Telefoonnummer],Table15[Naam],"",0)</f>
        <v/>
      </c>
      <c r="AT777" t="str">
        <f>IF(Table13[[#This Row],[Match on name + company]]&lt;&gt;"","Bizzy/Hanne",IF(Table13[[#This Row],[match on Email]]&lt;&gt;"","Bizzy/Hanne",""))</f>
        <v/>
      </c>
    </row>
    <row r="778" spans="1:46" x14ac:dyDescent="0.45">
      <c r="A778">
        <v>63083069</v>
      </c>
      <c r="B778" t="s">
        <v>3718</v>
      </c>
      <c r="C778" t="s">
        <v>4339</v>
      </c>
      <c r="I778" t="s">
        <v>1362</v>
      </c>
      <c r="K778" t="s">
        <v>18</v>
      </c>
      <c r="N778" t="s">
        <v>19</v>
      </c>
      <c r="O778" t="s">
        <v>4340</v>
      </c>
      <c r="V778" t="s">
        <v>21</v>
      </c>
      <c r="Y778" t="s">
        <v>1362</v>
      </c>
      <c r="Z778" t="s">
        <v>1927</v>
      </c>
      <c r="AA778" t="str">
        <f>SUBSTITUTE(SUBSTITUTE(SUBSTITUTE(SUBSTITUTE(SUBSTITUTE(SUBSTITUTE(SUBSTITUTE(SUBSTITUTE(SUBSTITUTE(SUBSTITUTE(SUBSTITUTE(SUBSTITUTE(SUBSTITUTE(LOWER(Table13[[#This Row],[Bedrijven]]),".",""),"-","")," bvba",""),"belgië",""),"belgium","")," nv","")," bv",""),"group",""),"groep","")," ", ""),"é","e"),"è","e"),"à","a")</f>
        <v>gritt</v>
      </c>
      <c r="AC778" t="s">
        <v>2412</v>
      </c>
      <c r="AE778" t="s">
        <v>1362</v>
      </c>
      <c r="AF778" s="3">
        <v>45103</v>
      </c>
      <c r="AH778" s="3">
        <v>45103</v>
      </c>
      <c r="AI778" s="3">
        <v>45103</v>
      </c>
      <c r="AJ778">
        <v>0</v>
      </c>
      <c r="AQ778" t="str">
        <f>_xlfn.XLOOKUP(Table13[[#This Row],[Voornaam]]&amp;Table13[[#This Row],[Achternaam]]&amp;Table13[[#This Row],[Basisnaam]],Table15[ContactenLookup],Table15[E-mail],"",0,1)</f>
        <v/>
      </c>
      <c r="AR778" t="str">
        <f>_xlfn.XLOOKUP(Table13[[#This Row],[E-mailadres]],Table15[E-mail],Table15[E-mail],"",0)</f>
        <v/>
      </c>
      <c r="AS778" t="str">
        <f>_xlfn.XLOOKUP(Table13[[#This Row],[Telefoon]],Table15[Telefoonnummer],Table15[Naam],"",0)</f>
        <v/>
      </c>
      <c r="AT778" t="str">
        <f>IF(Table13[[#This Row],[Match on name + company]]&lt;&gt;"","Bizzy/Hanne",IF(Table13[[#This Row],[match on Email]]&lt;&gt;"","Bizzy/Hanne",""))</f>
        <v/>
      </c>
    </row>
    <row r="779" spans="1:46" ht="42.75" x14ac:dyDescent="0.45">
      <c r="A779">
        <v>60314116</v>
      </c>
      <c r="B779" t="s">
        <v>3865</v>
      </c>
      <c r="C779" t="s">
        <v>4341</v>
      </c>
      <c r="H779" s="4" t="s">
        <v>4342</v>
      </c>
      <c r="I779" t="s">
        <v>1362</v>
      </c>
      <c r="K779" t="s">
        <v>18</v>
      </c>
      <c r="M779" t="s">
        <v>1463</v>
      </c>
      <c r="N779" t="s">
        <v>19</v>
      </c>
      <c r="O779" t="s">
        <v>4343</v>
      </c>
      <c r="Q779" t="s">
        <v>4344</v>
      </c>
      <c r="V779" t="s">
        <v>21</v>
      </c>
      <c r="X779" t="s">
        <v>1431</v>
      </c>
      <c r="Y779" t="s">
        <v>1362</v>
      </c>
      <c r="Z779" t="s">
        <v>795</v>
      </c>
      <c r="AA779" t="str">
        <f>SUBSTITUTE(SUBSTITUTE(SUBSTITUTE(SUBSTITUTE(SUBSTITUTE(SUBSTITUTE(SUBSTITUTE(SUBSTITUTE(SUBSTITUTE(SUBSTITUTE(SUBSTITUTE(SUBSTITUTE(SUBSTITUTE(LOWER(Table13[[#This Row],[Bedrijven]]),".",""),"-","")," bvba",""),"belgië",""),"belgium","")," nv","")," bv",""),"group",""),"groep","")," ", ""),"é","e"),"è","e"),"à","a")</f>
        <v>nvbatenborchinternational</v>
      </c>
      <c r="AB779" t="s">
        <v>1557</v>
      </c>
      <c r="AC779" t="s">
        <v>4345</v>
      </c>
      <c r="AE779" t="s">
        <v>1362</v>
      </c>
      <c r="AF779" s="3">
        <v>44967</v>
      </c>
      <c r="AH779" s="3">
        <v>44967</v>
      </c>
      <c r="AI779" s="3">
        <v>44967</v>
      </c>
      <c r="AJ779">
        <v>0</v>
      </c>
      <c r="AQ779" t="str">
        <f>_xlfn.XLOOKUP(Table13[[#This Row],[Voornaam]]&amp;Table13[[#This Row],[Achternaam]]&amp;Table13[[#This Row],[Basisnaam]],Table15[ContactenLookup],Table15[E-mail],"",0,1)</f>
        <v/>
      </c>
      <c r="AR779" t="str">
        <f>_xlfn.XLOOKUP(Table13[[#This Row],[E-mailadres]],Table15[E-mail],Table15[E-mail],"",0)</f>
        <v/>
      </c>
      <c r="AS779" t="str">
        <f>_xlfn.XLOOKUP(Table13[[#This Row],[Telefoon]],Table15[Telefoonnummer],Table15[Naam],"",0)</f>
        <v/>
      </c>
      <c r="AT779" t="str">
        <f>IF(Table13[[#This Row],[Match on name + company]]&lt;&gt;"","Bizzy/Hanne",IF(Table13[[#This Row],[match on Email]]&lt;&gt;"","Bizzy/Hanne",""))</f>
        <v/>
      </c>
    </row>
    <row r="780" spans="1:46" x14ac:dyDescent="0.45">
      <c r="A780">
        <v>68404955</v>
      </c>
      <c r="B780" t="s">
        <v>2250</v>
      </c>
      <c r="C780" t="s">
        <v>4341</v>
      </c>
      <c r="I780" t="s">
        <v>1362</v>
      </c>
      <c r="K780" t="s">
        <v>18</v>
      </c>
      <c r="N780" t="s">
        <v>19</v>
      </c>
      <c r="O780" t="s">
        <v>4346</v>
      </c>
      <c r="V780" t="s">
        <v>21</v>
      </c>
      <c r="X780" t="s">
        <v>1431</v>
      </c>
      <c r="Y780" t="s">
        <v>1362</v>
      </c>
      <c r="Z780" t="s">
        <v>770</v>
      </c>
      <c r="AA780" t="str">
        <f>SUBSTITUTE(SUBSTITUTE(SUBSTITUTE(SUBSTITUTE(SUBSTITUTE(SUBSTITUTE(SUBSTITUTE(SUBSTITUTE(SUBSTITUTE(SUBSTITUTE(SUBSTITUTE(SUBSTITUTE(SUBSTITUTE(LOWER(Table13[[#This Row],[Bedrijven]]),".",""),"-","")," bvba",""),"belgië",""),"belgium","")," nv","")," bv",""),"group",""),"groep","")," ", ""),"é","e"),"è","e"),"à","a")</f>
        <v>niko</v>
      </c>
      <c r="AC780" t="s">
        <v>1453</v>
      </c>
      <c r="AE780" t="s">
        <v>21</v>
      </c>
      <c r="AF780" s="3">
        <v>45496</v>
      </c>
      <c r="AH780" s="3">
        <v>45391</v>
      </c>
      <c r="AI780" s="3">
        <v>45496</v>
      </c>
      <c r="AJ780">
        <v>0</v>
      </c>
      <c r="AQ780" t="str">
        <f>_xlfn.XLOOKUP(Table13[[#This Row],[Voornaam]]&amp;Table13[[#This Row],[Achternaam]]&amp;Table13[[#This Row],[Basisnaam]],Table15[ContactenLookup],Table15[E-mail],"",0,1)</f>
        <v/>
      </c>
      <c r="AR780" t="str">
        <f>_xlfn.XLOOKUP(Table13[[#This Row],[E-mailadres]],Table15[E-mail],Table15[E-mail],"",0)</f>
        <v/>
      </c>
      <c r="AS780" t="str">
        <f>_xlfn.XLOOKUP(Table13[[#This Row],[Telefoon]],Table15[Telefoonnummer],Table15[Naam],"",0)</f>
        <v/>
      </c>
      <c r="AT780" t="str">
        <f>IF(Table13[[#This Row],[Match on name + company]]&lt;&gt;"","Bizzy/Hanne",IF(Table13[[#This Row],[match on Email]]&lt;&gt;"","Bizzy/Hanne",""))</f>
        <v/>
      </c>
    </row>
    <row r="781" spans="1:46" ht="42.75" x14ac:dyDescent="0.45">
      <c r="A781">
        <v>62884740</v>
      </c>
      <c r="B781" t="s">
        <v>4347</v>
      </c>
      <c r="C781" t="s">
        <v>4348</v>
      </c>
      <c r="H781" s="4" t="s">
        <v>4349</v>
      </c>
      <c r="I781" t="s">
        <v>1362</v>
      </c>
      <c r="K781" t="s">
        <v>18</v>
      </c>
      <c r="N781" t="s">
        <v>19</v>
      </c>
      <c r="O781" t="s">
        <v>976</v>
      </c>
      <c r="P781" t="s">
        <v>4350</v>
      </c>
      <c r="V781" t="s">
        <v>21</v>
      </c>
      <c r="Y781" t="s">
        <v>1362</v>
      </c>
      <c r="Z781" t="s">
        <v>973</v>
      </c>
      <c r="AA781" t="str">
        <f>SUBSTITUTE(SUBSTITUTE(SUBSTITUTE(SUBSTITUTE(SUBSTITUTE(SUBSTITUTE(SUBSTITUTE(SUBSTITUTE(SUBSTITUTE(SUBSTITUTE(SUBSTITUTE(SUBSTITUTE(SUBSTITUTE(LOWER(Table13[[#This Row],[Bedrijven]]),".",""),"-","")," bvba",""),"belgië",""),"belgium","")," nv","")," bv",""),"group",""),"groep","")," ", ""),"é","e"),"è","e"),"à","a")</f>
        <v>nvtrescal</v>
      </c>
      <c r="AC781" t="s">
        <v>3229</v>
      </c>
      <c r="AE781" t="s">
        <v>1362</v>
      </c>
      <c r="AF781" s="3">
        <v>45093</v>
      </c>
      <c r="AH781" s="3">
        <v>45093</v>
      </c>
      <c r="AI781" s="3">
        <v>45093</v>
      </c>
      <c r="AJ781">
        <v>0</v>
      </c>
      <c r="AQ781" t="str">
        <f>_xlfn.XLOOKUP(Table13[[#This Row],[Voornaam]]&amp;Table13[[#This Row],[Achternaam]]&amp;Table13[[#This Row],[Basisnaam]],Table15[ContactenLookup],Table15[E-mail],"",0,1)</f>
        <v/>
      </c>
      <c r="AR781" t="str">
        <f>_xlfn.XLOOKUP(Table13[[#This Row],[E-mailadres]],Table15[E-mail],Table15[E-mail],"",0)</f>
        <v/>
      </c>
      <c r="AS781" t="str">
        <f>_xlfn.XLOOKUP(Table13[[#This Row],[Telefoon]],Table15[Telefoonnummer],Table15[Naam],"",0)</f>
        <v/>
      </c>
      <c r="AT781" t="str">
        <f>IF(Table13[[#This Row],[Match on name + company]]&lt;&gt;"","Bizzy/Hanne",IF(Table13[[#This Row],[match on Email]]&lt;&gt;"","Bizzy/Hanne",""))</f>
        <v/>
      </c>
    </row>
    <row r="782" spans="1:46" x14ac:dyDescent="0.45">
      <c r="A782">
        <v>55438682</v>
      </c>
      <c r="B782" t="s">
        <v>2088</v>
      </c>
      <c r="C782" t="s">
        <v>4351</v>
      </c>
      <c r="I782" t="s">
        <v>1362</v>
      </c>
      <c r="K782" t="s">
        <v>18</v>
      </c>
      <c r="N782" t="s">
        <v>19</v>
      </c>
      <c r="O782" t="s">
        <v>4352</v>
      </c>
      <c r="P782" t="s">
        <v>4353</v>
      </c>
      <c r="V782" t="s">
        <v>21</v>
      </c>
      <c r="Y782" t="s">
        <v>1362</v>
      </c>
      <c r="Z782" t="s">
        <v>350</v>
      </c>
      <c r="AA782" t="str">
        <f>SUBSTITUTE(SUBSTITUTE(SUBSTITUTE(SUBSTITUTE(SUBSTITUTE(SUBSTITUTE(SUBSTITUTE(SUBSTITUTE(SUBSTITUTE(SUBSTITUTE(SUBSTITUTE(SUBSTITUTE(SUBSTITUTE(LOWER(Table13[[#This Row],[Bedrijven]]),".",""),"-","")," bvba",""),"belgië",""),"belgium","")," nv","")," bv",""),"group",""),"groep","")," ", ""),"é","e"),"è","e"),"à","a")</f>
        <v>cheops</v>
      </c>
      <c r="AC782" t="s">
        <v>1391</v>
      </c>
      <c r="AE782" t="s">
        <v>1362</v>
      </c>
      <c r="AF782" s="3">
        <v>44711</v>
      </c>
      <c r="AH782" s="3">
        <v>44711</v>
      </c>
      <c r="AI782" s="3">
        <v>44775</v>
      </c>
      <c r="AJ782">
        <v>0</v>
      </c>
      <c r="AQ782" t="str">
        <f>_xlfn.XLOOKUP(Table13[[#This Row],[Voornaam]]&amp;Table13[[#This Row],[Achternaam]]&amp;Table13[[#This Row],[Basisnaam]],Table15[ContactenLookup],Table15[E-mail],"",0,1)</f>
        <v/>
      </c>
      <c r="AR782" t="str">
        <f>_xlfn.XLOOKUP(Table13[[#This Row],[E-mailadres]],Table15[E-mail],Table15[E-mail],"",0)</f>
        <v/>
      </c>
      <c r="AS782" t="str">
        <f>_xlfn.XLOOKUP(Table13[[#This Row],[Telefoon]],Table15[Telefoonnummer],Table15[Naam],"",0)</f>
        <v/>
      </c>
      <c r="AT782" t="str">
        <f>IF(Table13[[#This Row],[Match on name + company]]&lt;&gt;"","Bizzy/Hanne",IF(Table13[[#This Row],[match on Email]]&lt;&gt;"","Bizzy/Hanne",""))</f>
        <v/>
      </c>
    </row>
    <row r="783" spans="1:46" ht="42.75" x14ac:dyDescent="0.45">
      <c r="A783">
        <v>67902077</v>
      </c>
      <c r="B783" t="s">
        <v>3785</v>
      </c>
      <c r="C783" t="s">
        <v>4354</v>
      </c>
      <c r="H783" s="4" t="s">
        <v>4355</v>
      </c>
      <c r="I783" t="s">
        <v>1362</v>
      </c>
      <c r="K783" t="s">
        <v>18</v>
      </c>
      <c r="N783" t="s">
        <v>19</v>
      </c>
      <c r="O783" t="s">
        <v>4356</v>
      </c>
      <c r="V783" t="s">
        <v>21</v>
      </c>
      <c r="Y783" t="s">
        <v>1362</v>
      </c>
      <c r="Z783" t="s">
        <v>274</v>
      </c>
      <c r="AA783" t="str">
        <f>SUBSTITUTE(SUBSTITUTE(SUBSTITUTE(SUBSTITUTE(SUBSTITUTE(SUBSTITUTE(SUBSTITUTE(SUBSTITUTE(SUBSTITUTE(SUBSTITUTE(SUBSTITUTE(SUBSTITUTE(SUBSTITUTE(LOWER(Table13[[#This Row],[Bedrijven]]),".",""),"-","")," bvba",""),"belgië",""),"belgium","")," nv","")," bv",""),"group",""),"groep","")," ", ""),"é","e"),"è","e"),"à","a")</f>
        <v>bvsweco</v>
      </c>
      <c r="AB783" t="s">
        <v>1390</v>
      </c>
      <c r="AC783" t="s">
        <v>2861</v>
      </c>
      <c r="AE783" t="s">
        <v>21</v>
      </c>
      <c r="AF783" s="3">
        <v>45361</v>
      </c>
      <c r="AH783" s="3">
        <v>45361</v>
      </c>
      <c r="AI783" s="3">
        <v>45361</v>
      </c>
      <c r="AJ783">
        <v>0</v>
      </c>
      <c r="AQ783" t="str">
        <f>_xlfn.XLOOKUP(Table13[[#This Row],[Voornaam]]&amp;Table13[[#This Row],[Achternaam]]&amp;Table13[[#This Row],[Basisnaam]],Table15[ContactenLookup],Table15[E-mail],"",0,1)</f>
        <v/>
      </c>
      <c r="AR783" t="str">
        <f>_xlfn.XLOOKUP(Table13[[#This Row],[E-mailadres]],Table15[E-mail],Table15[E-mail],"",0)</f>
        <v/>
      </c>
      <c r="AS783" t="str">
        <f>_xlfn.XLOOKUP(Table13[[#This Row],[Telefoon]],Table15[Telefoonnummer],Table15[Naam],"",0)</f>
        <v/>
      </c>
      <c r="AT783" t="str">
        <f>IF(Table13[[#This Row],[Match on name + company]]&lt;&gt;"","Bizzy/Hanne",IF(Table13[[#This Row],[match on Email]]&lt;&gt;"","Bizzy/Hanne",""))</f>
        <v/>
      </c>
    </row>
    <row r="784" spans="1:46" ht="42.75" x14ac:dyDescent="0.45">
      <c r="A784">
        <v>55438860</v>
      </c>
      <c r="B784" t="s">
        <v>1840</v>
      </c>
      <c r="C784" t="s">
        <v>4357</v>
      </c>
      <c r="H784" s="4" t="s">
        <v>1548</v>
      </c>
      <c r="I784" t="s">
        <v>1362</v>
      </c>
      <c r="K784" t="s">
        <v>18</v>
      </c>
      <c r="N784" t="s">
        <v>19</v>
      </c>
      <c r="P784" t="s">
        <v>2013</v>
      </c>
      <c r="V784" t="s">
        <v>21</v>
      </c>
      <c r="Y784" t="s">
        <v>1362</v>
      </c>
      <c r="Z784" t="s">
        <v>591</v>
      </c>
      <c r="AA784" t="str">
        <f>SUBSTITUTE(SUBSTITUTE(SUBSTITUTE(SUBSTITUTE(SUBSTITUTE(SUBSTITUTE(SUBSTITUTE(SUBSTITUTE(SUBSTITUTE(SUBSTITUTE(SUBSTITUTE(SUBSTITUTE(SUBSTITUTE(LOWER(Table13[[#This Row],[Bedrijven]]),".",""),"-","")," bvba",""),"belgië",""),"belgium","")," nv","")," bv",""),"group",""),"groep","")," ", ""),"é","e"),"è","e"),"à","a")</f>
        <v>graphicpackaging</v>
      </c>
      <c r="AC784" t="s">
        <v>4358</v>
      </c>
      <c r="AE784" t="s">
        <v>1362</v>
      </c>
      <c r="AF784" s="3">
        <v>44711</v>
      </c>
      <c r="AH784" s="3">
        <v>44711</v>
      </c>
      <c r="AI784" s="3">
        <v>44775</v>
      </c>
      <c r="AJ784">
        <v>0</v>
      </c>
      <c r="AQ784" t="str">
        <f>_xlfn.XLOOKUP(Table13[[#This Row],[Voornaam]]&amp;Table13[[#This Row],[Achternaam]]&amp;Table13[[#This Row],[Basisnaam]],Table15[ContactenLookup],Table15[E-mail],"",0,1)</f>
        <v/>
      </c>
      <c r="AR784" t="str">
        <f>_xlfn.XLOOKUP(Table13[[#This Row],[E-mailadres]],Table15[E-mail],Table15[E-mail],"",0)</f>
        <v/>
      </c>
      <c r="AS784" t="str">
        <f>_xlfn.XLOOKUP(Table13[[#This Row],[Telefoon]],Table15[Telefoonnummer],Table15[Naam],"",0)</f>
        <v/>
      </c>
      <c r="AT784" t="str">
        <f>IF(Table13[[#This Row],[Match on name + company]]&lt;&gt;"","Bizzy/Hanne",IF(Table13[[#This Row],[match on Email]]&lt;&gt;"","Bizzy/Hanne",""))</f>
        <v/>
      </c>
    </row>
    <row r="785" spans="1:46" ht="42.75" x14ac:dyDescent="0.45">
      <c r="A785">
        <v>65448118</v>
      </c>
      <c r="B785" t="s">
        <v>2058</v>
      </c>
      <c r="C785" t="s">
        <v>4359</v>
      </c>
      <c r="H785" s="4" t="s">
        <v>2005</v>
      </c>
      <c r="I785" t="s">
        <v>1362</v>
      </c>
      <c r="K785" t="s">
        <v>18</v>
      </c>
      <c r="N785" t="s">
        <v>19</v>
      </c>
      <c r="O785" t="s">
        <v>4360</v>
      </c>
      <c r="P785" t="s">
        <v>4361</v>
      </c>
      <c r="V785" t="s">
        <v>21</v>
      </c>
      <c r="Y785" t="s">
        <v>1362</v>
      </c>
      <c r="Z785" t="s">
        <v>2007</v>
      </c>
      <c r="AA785" t="str">
        <f>SUBSTITUTE(SUBSTITUTE(SUBSTITUTE(SUBSTITUTE(SUBSTITUTE(SUBSTITUTE(SUBSTITUTE(SUBSTITUTE(SUBSTITUTE(SUBSTITUTE(SUBSTITUTE(SUBSTITUTE(SUBSTITUTE(LOWER(Table13[[#This Row],[Bedrijven]]),".",""),"-","")," bvba",""),"belgië",""),"belgium","")," nv","")," bv",""),"group",""),"groep","")," ", ""),"é","e"),"è","e"),"à","a")</f>
        <v>bvconnexi</v>
      </c>
      <c r="AC785" t="s">
        <v>1384</v>
      </c>
      <c r="AE785" t="s">
        <v>21</v>
      </c>
      <c r="AF785" s="3">
        <v>45216</v>
      </c>
      <c r="AH785" s="3">
        <v>45216</v>
      </c>
      <c r="AI785" s="3">
        <v>45216</v>
      </c>
      <c r="AJ785">
        <v>0</v>
      </c>
      <c r="AQ785" t="str">
        <f>_xlfn.XLOOKUP(Table13[[#This Row],[Voornaam]]&amp;Table13[[#This Row],[Achternaam]]&amp;Table13[[#This Row],[Basisnaam]],Table15[ContactenLookup],Table15[E-mail],"",0,1)</f>
        <v/>
      </c>
      <c r="AR785" t="str">
        <f>_xlfn.XLOOKUP(Table13[[#This Row],[E-mailadres]],Table15[E-mail],Table15[E-mail],"",0)</f>
        <v/>
      </c>
      <c r="AS785" t="str">
        <f>_xlfn.XLOOKUP(Table13[[#This Row],[Telefoon]],Table15[Telefoonnummer],Table15[Naam],"",0)</f>
        <v/>
      </c>
      <c r="AT785" t="str">
        <f>IF(Table13[[#This Row],[Match on name + company]]&lt;&gt;"","Bizzy/Hanne",IF(Table13[[#This Row],[match on Email]]&lt;&gt;"","Bizzy/Hanne",""))</f>
        <v/>
      </c>
    </row>
    <row r="786" spans="1:46" x14ac:dyDescent="0.45">
      <c r="A786">
        <v>56501613</v>
      </c>
      <c r="B786" t="s">
        <v>3616</v>
      </c>
      <c r="C786" t="s">
        <v>4362</v>
      </c>
      <c r="I786" t="s">
        <v>1362</v>
      </c>
      <c r="K786" t="s">
        <v>18</v>
      </c>
      <c r="N786" t="s">
        <v>19</v>
      </c>
      <c r="O786" t="s">
        <v>4363</v>
      </c>
      <c r="P786" t="s">
        <v>4364</v>
      </c>
      <c r="V786" t="s">
        <v>21</v>
      </c>
      <c r="Y786" t="s">
        <v>1362</v>
      </c>
      <c r="Z786" t="s">
        <v>1231</v>
      </c>
      <c r="AA786" t="str">
        <f>SUBSTITUTE(SUBSTITUTE(SUBSTITUTE(SUBSTITUTE(SUBSTITUTE(SUBSTITUTE(SUBSTITUTE(SUBSTITUTE(SUBSTITUTE(SUBSTITUTE(SUBSTITUTE(SUBSTITUTE(SUBSTITUTE(LOWER(Table13[[#This Row],[Bedrijven]]),".",""),"-","")," bvba",""),"belgië",""),"belgium","")," nv","")," bv",""),"group",""),"groep","")," ", ""),"é","e"),"è","e"),"à","a")</f>
        <v>uzbrussel</v>
      </c>
      <c r="AC786" t="s">
        <v>1827</v>
      </c>
      <c r="AE786" t="s">
        <v>1362</v>
      </c>
      <c r="AF786" s="3">
        <v>44775</v>
      </c>
      <c r="AH786" s="3">
        <v>44775</v>
      </c>
      <c r="AI786" s="3">
        <v>44775</v>
      </c>
      <c r="AJ786">
        <v>0</v>
      </c>
      <c r="AQ786" t="str">
        <f>_xlfn.XLOOKUP(Table13[[#This Row],[Voornaam]]&amp;Table13[[#This Row],[Achternaam]]&amp;Table13[[#This Row],[Basisnaam]],Table15[ContactenLookup],Table15[E-mail],"",0,1)</f>
        <v/>
      </c>
      <c r="AR786" t="str">
        <f>_xlfn.XLOOKUP(Table13[[#This Row],[E-mailadres]],Table15[E-mail],Table15[E-mail],"",0)</f>
        <v/>
      </c>
      <c r="AS786" t="str">
        <f>_xlfn.XLOOKUP(Table13[[#This Row],[Telefoon]],Table15[Telefoonnummer],Table15[Naam],"",0)</f>
        <v/>
      </c>
      <c r="AT786" t="str">
        <f>IF(Table13[[#This Row],[Match on name + company]]&lt;&gt;"","Bizzy/Hanne",IF(Table13[[#This Row],[match on Email]]&lt;&gt;"","Bizzy/Hanne",""))</f>
        <v/>
      </c>
    </row>
    <row r="787" spans="1:46" x14ac:dyDescent="0.45">
      <c r="A787">
        <v>56501533</v>
      </c>
      <c r="B787" t="s">
        <v>2555</v>
      </c>
      <c r="C787" t="s">
        <v>4365</v>
      </c>
      <c r="I787" t="s">
        <v>1362</v>
      </c>
      <c r="K787" t="s">
        <v>18</v>
      </c>
      <c r="N787" t="s">
        <v>19</v>
      </c>
      <c r="O787" t="s">
        <v>4366</v>
      </c>
      <c r="P787" t="s">
        <v>4367</v>
      </c>
      <c r="V787" t="s">
        <v>21</v>
      </c>
      <c r="Y787" t="s">
        <v>1362</v>
      </c>
      <c r="Z787" t="s">
        <v>764</v>
      </c>
      <c r="AA787" t="str">
        <f>SUBSTITUTE(SUBSTITUTE(SUBSTITUTE(SUBSTITUTE(SUBSTITUTE(SUBSTITUTE(SUBSTITUTE(SUBSTITUTE(SUBSTITUTE(SUBSTITUTE(SUBSTITUTE(SUBSTITUTE(SUBSTITUTE(LOWER(Table13[[#This Row],[Bedrijven]]),".",""),"-","")," bvba",""),"belgië",""),"belgium","")," nv","")," bv",""),"group",""),"groep","")," ", ""),"é","e"),"è","e"),"à","a")</f>
        <v>nationaleloterij</v>
      </c>
      <c r="AC787" t="s">
        <v>4368</v>
      </c>
      <c r="AE787" t="s">
        <v>1362</v>
      </c>
      <c r="AF787" s="3">
        <v>44775</v>
      </c>
      <c r="AH787" s="3">
        <v>44775</v>
      </c>
      <c r="AI787" s="3">
        <v>44775</v>
      </c>
      <c r="AJ787">
        <v>0</v>
      </c>
      <c r="AQ787" t="str">
        <f>_xlfn.XLOOKUP(Table13[[#This Row],[Voornaam]]&amp;Table13[[#This Row],[Achternaam]]&amp;Table13[[#This Row],[Basisnaam]],Table15[ContactenLookup],Table15[E-mail],"",0,1)</f>
        <v/>
      </c>
      <c r="AR787" t="str">
        <f>_xlfn.XLOOKUP(Table13[[#This Row],[E-mailadres]],Table15[E-mail],Table15[E-mail],"",0)</f>
        <v/>
      </c>
      <c r="AS787" t="str">
        <f>_xlfn.XLOOKUP(Table13[[#This Row],[Telefoon]],Table15[Telefoonnummer],Table15[Naam],"",0)</f>
        <v/>
      </c>
      <c r="AT787" t="str">
        <f>IF(Table13[[#This Row],[Match on name + company]]&lt;&gt;"","Bizzy/Hanne",IF(Table13[[#This Row],[match on Email]]&lt;&gt;"","Bizzy/Hanne",""))</f>
        <v/>
      </c>
    </row>
    <row r="788" spans="1:46" x14ac:dyDescent="0.45">
      <c r="A788">
        <v>56501477</v>
      </c>
      <c r="B788" t="s">
        <v>3623</v>
      </c>
      <c r="C788" t="s">
        <v>4369</v>
      </c>
      <c r="I788" t="s">
        <v>1362</v>
      </c>
      <c r="K788" t="s">
        <v>18</v>
      </c>
      <c r="N788" t="s">
        <v>19</v>
      </c>
      <c r="O788" t="s">
        <v>4370</v>
      </c>
      <c r="P788" t="s">
        <v>3919</v>
      </c>
      <c r="V788" t="s">
        <v>21</v>
      </c>
      <c r="Y788" t="s">
        <v>1362</v>
      </c>
      <c r="Z788" t="s">
        <v>1101</v>
      </c>
      <c r="AA788" t="str">
        <f>SUBSTITUTE(SUBSTITUTE(SUBSTITUTE(SUBSTITUTE(SUBSTITUTE(SUBSTITUTE(SUBSTITUTE(SUBSTITUTE(SUBSTITUTE(SUBSTITUTE(SUBSTITUTE(SUBSTITUTE(SUBSTITUTE(LOWER(Table13[[#This Row],[Bedrijven]]),".",""),"-","")," bvba",""),"belgië",""),"belgium","")," nv","")," bv",""),"group",""),"groep","")," ", ""),"é","e"),"è","e"),"à","a")</f>
        <v>scholenhuis11</v>
      </c>
      <c r="AC788" t="s">
        <v>2244</v>
      </c>
      <c r="AE788" t="s">
        <v>1362</v>
      </c>
      <c r="AF788" s="3">
        <v>44775</v>
      </c>
      <c r="AH788" s="3">
        <v>44775</v>
      </c>
      <c r="AI788" s="3">
        <v>44775</v>
      </c>
      <c r="AJ788">
        <v>0</v>
      </c>
      <c r="AQ788" t="str">
        <f>_xlfn.XLOOKUP(Table13[[#This Row],[Voornaam]]&amp;Table13[[#This Row],[Achternaam]]&amp;Table13[[#This Row],[Basisnaam]],Table15[ContactenLookup],Table15[E-mail],"",0,1)</f>
        <v/>
      </c>
      <c r="AR788" t="str">
        <f>_xlfn.XLOOKUP(Table13[[#This Row],[E-mailadres]],Table15[E-mail],Table15[E-mail],"",0)</f>
        <v/>
      </c>
      <c r="AS788" t="str">
        <f>_xlfn.XLOOKUP(Table13[[#This Row],[Telefoon]],Table15[Telefoonnummer],Table15[Naam],"",0)</f>
        <v/>
      </c>
      <c r="AT788" t="str">
        <f>IF(Table13[[#This Row],[Match on name + company]]&lt;&gt;"","Bizzy/Hanne",IF(Table13[[#This Row],[match on Email]]&lt;&gt;"","Bizzy/Hanne",""))</f>
        <v/>
      </c>
    </row>
    <row r="789" spans="1:46" x14ac:dyDescent="0.45">
      <c r="A789">
        <v>56501637</v>
      </c>
      <c r="B789" t="s">
        <v>3334</v>
      </c>
      <c r="C789" t="s">
        <v>4371</v>
      </c>
      <c r="I789" t="s">
        <v>1362</v>
      </c>
      <c r="K789" t="s">
        <v>18</v>
      </c>
      <c r="N789" t="s">
        <v>19</v>
      </c>
      <c r="O789" t="s">
        <v>4372</v>
      </c>
      <c r="P789" t="s">
        <v>4373</v>
      </c>
      <c r="V789" t="s">
        <v>21</v>
      </c>
      <c r="Y789" t="s">
        <v>1362</v>
      </c>
      <c r="Z789" t="s">
        <v>1314</v>
      </c>
      <c r="AA789" t="str">
        <f>SUBSTITUTE(SUBSTITUTE(SUBSTITUTE(SUBSTITUTE(SUBSTITUTE(SUBSTITUTE(SUBSTITUTE(SUBSTITUTE(SUBSTITUTE(SUBSTITUTE(SUBSTITUTE(SUBSTITUTE(SUBSTITUTE(LOWER(Table13[[#This Row],[Bedrijven]]),".",""),"-","")," bvba",""),"belgië",""),"belgium","")," nv","")," bv",""),"group",""),"groep","")," ", ""),"é","e"),"è","e"),"à","a")</f>
        <v>ypto</v>
      </c>
      <c r="AC789" t="s">
        <v>1391</v>
      </c>
      <c r="AE789" t="s">
        <v>1362</v>
      </c>
      <c r="AF789" s="3">
        <v>44775</v>
      </c>
      <c r="AH789" s="3">
        <v>44775</v>
      </c>
      <c r="AI789" s="3">
        <v>44775</v>
      </c>
      <c r="AJ789">
        <v>0</v>
      </c>
      <c r="AQ789" t="str">
        <f>_xlfn.XLOOKUP(Table13[[#This Row],[Voornaam]]&amp;Table13[[#This Row],[Achternaam]]&amp;Table13[[#This Row],[Basisnaam]],Table15[ContactenLookup],Table15[E-mail],"",0,1)</f>
        <v>katrien.vandeput@belgiantrain.be</v>
      </c>
      <c r="AR789" t="str">
        <f>_xlfn.XLOOKUP(Table13[[#This Row],[E-mailadres]],Table15[E-mail],Table15[E-mail],"",0)</f>
        <v>katrien.vandeput@belgiantrain.be</v>
      </c>
      <c r="AS789" t="str">
        <f>_xlfn.XLOOKUP(Table13[[#This Row],[Telefoon]],Table15[Telefoonnummer],Table15[Naam],"",0)</f>
        <v/>
      </c>
      <c r="AT789" t="str">
        <f>IF(Table13[[#This Row],[Match on name + company]]&lt;&gt;"","Bizzy/Hanne",IF(Table13[[#This Row],[match on Email]]&lt;&gt;"","Bizzy/Hanne",""))</f>
        <v>Bizzy/Hanne</v>
      </c>
    </row>
    <row r="790" spans="1:46" x14ac:dyDescent="0.45">
      <c r="A790">
        <v>55438734</v>
      </c>
      <c r="B790" t="s">
        <v>4374</v>
      </c>
      <c r="C790" t="s">
        <v>4375</v>
      </c>
      <c r="I790" t="s">
        <v>1362</v>
      </c>
      <c r="K790" t="s">
        <v>18</v>
      </c>
      <c r="N790" t="s">
        <v>19</v>
      </c>
      <c r="O790" t="s">
        <v>4376</v>
      </c>
      <c r="P790" t="s">
        <v>4377</v>
      </c>
      <c r="V790" t="s">
        <v>21</v>
      </c>
      <c r="Y790" t="s">
        <v>1362</v>
      </c>
      <c r="Z790" t="s">
        <v>445</v>
      </c>
      <c r="AA790" t="str">
        <f>SUBSTITUTE(SUBSTITUTE(SUBSTITUTE(SUBSTITUTE(SUBSTITUTE(SUBSTITUTE(SUBSTITUTE(SUBSTITUTE(SUBSTITUTE(SUBSTITUTE(SUBSTITUTE(SUBSTITUTE(SUBSTITUTE(LOWER(Table13[[#This Row],[Bedrijven]]),".",""),"-","")," bvba",""),"belgië",""),"belgium","")," nv","")," bv",""),"group",""),"groep","")," ", ""),"é","e"),"è","e"),"à","a")</f>
        <v>eneco</v>
      </c>
      <c r="AC790" t="s">
        <v>4378</v>
      </c>
      <c r="AE790" t="s">
        <v>1362</v>
      </c>
      <c r="AF790" s="3">
        <v>44711</v>
      </c>
      <c r="AH790" s="3">
        <v>44711</v>
      </c>
      <c r="AI790" s="3">
        <v>44775</v>
      </c>
      <c r="AJ790">
        <v>0</v>
      </c>
      <c r="AQ790" t="str">
        <f>_xlfn.XLOOKUP(Table13[[#This Row],[Voornaam]]&amp;Table13[[#This Row],[Achternaam]]&amp;Table13[[#This Row],[Basisnaam]],Table15[ContactenLookup],Table15[E-mail],"",0,1)</f>
        <v/>
      </c>
      <c r="AR790" t="str">
        <f>_xlfn.XLOOKUP(Table13[[#This Row],[E-mailadres]],Table15[E-mail],Table15[E-mail],"",0)</f>
        <v/>
      </c>
      <c r="AS790" t="str">
        <f>_xlfn.XLOOKUP(Table13[[#This Row],[Telefoon]],Table15[Telefoonnummer],Table15[Naam],"",0)</f>
        <v/>
      </c>
      <c r="AT790" t="str">
        <f>IF(Table13[[#This Row],[Match on name + company]]&lt;&gt;"","Bizzy/Hanne",IF(Table13[[#This Row],[match on Email]]&lt;&gt;"","Bizzy/Hanne",""))</f>
        <v/>
      </c>
    </row>
    <row r="791" spans="1:46" x14ac:dyDescent="0.45">
      <c r="A791">
        <v>55438723</v>
      </c>
      <c r="B791" t="s">
        <v>2413</v>
      </c>
      <c r="C791" t="s">
        <v>4379</v>
      </c>
      <c r="I791" t="s">
        <v>1362</v>
      </c>
      <c r="K791" t="s">
        <v>18</v>
      </c>
      <c r="N791" t="s">
        <v>19</v>
      </c>
      <c r="O791" t="s">
        <v>1409</v>
      </c>
      <c r="P791" t="s">
        <v>4380</v>
      </c>
      <c r="V791" t="s">
        <v>21</v>
      </c>
      <c r="Y791" t="s">
        <v>1362</v>
      </c>
      <c r="Z791" t="s">
        <v>443</v>
      </c>
      <c r="AA791" t="str">
        <f>SUBSTITUTE(SUBSTITUTE(SUBSTITUTE(SUBSTITUTE(SUBSTITUTE(SUBSTITUTE(SUBSTITUTE(SUBSTITUTE(SUBSTITUTE(SUBSTITUTE(SUBSTITUTE(SUBSTITUTE(SUBSTITUTE(LOWER(Table13[[#This Row],[Bedrijven]]),".",""),"-","")," bvba",""),"belgië",""),"belgium","")," nv","")," bv",""),"group",""),"groep","")," ", ""),"é","e"),"è","e"),"à","a")</f>
        <v>enabel</v>
      </c>
      <c r="AC791" t="s">
        <v>1411</v>
      </c>
      <c r="AE791" t="s">
        <v>1362</v>
      </c>
      <c r="AF791" s="3">
        <v>44711</v>
      </c>
      <c r="AH791" s="3">
        <v>44711</v>
      </c>
      <c r="AI791" s="3">
        <v>44775</v>
      </c>
      <c r="AJ791">
        <v>0</v>
      </c>
      <c r="AQ791" t="str">
        <f>_xlfn.XLOOKUP(Table13[[#This Row],[Voornaam]]&amp;Table13[[#This Row],[Achternaam]]&amp;Table13[[#This Row],[Basisnaam]],Table15[ContactenLookup],Table15[E-mail],"",0,1)</f>
        <v/>
      </c>
      <c r="AR791" t="str">
        <f>_xlfn.XLOOKUP(Table13[[#This Row],[E-mailadres]],Table15[E-mail],Table15[E-mail],"",0)</f>
        <v/>
      </c>
      <c r="AS791" t="str">
        <f>_xlfn.XLOOKUP(Table13[[#This Row],[Telefoon]],Table15[Telefoonnummer],Table15[Naam],"",0)</f>
        <v/>
      </c>
      <c r="AT791" t="str">
        <f>IF(Table13[[#This Row],[Match on name + company]]&lt;&gt;"","Bizzy/Hanne",IF(Table13[[#This Row],[match on Email]]&lt;&gt;"","Bizzy/Hanne",""))</f>
        <v/>
      </c>
    </row>
    <row r="792" spans="1:46" ht="42.75" x14ac:dyDescent="0.45">
      <c r="A792">
        <v>64769424</v>
      </c>
      <c r="B792" t="s">
        <v>2585</v>
      </c>
      <c r="C792" t="s">
        <v>4381</v>
      </c>
      <c r="H792" s="4" t="s">
        <v>1995</v>
      </c>
      <c r="I792" t="s">
        <v>1362</v>
      </c>
      <c r="K792" t="s">
        <v>18</v>
      </c>
      <c r="M792" t="s">
        <v>1463</v>
      </c>
      <c r="N792" t="s">
        <v>19</v>
      </c>
      <c r="O792" t="s">
        <v>4382</v>
      </c>
      <c r="V792" t="s">
        <v>21</v>
      </c>
      <c r="X792" t="s">
        <v>1431</v>
      </c>
      <c r="Y792" t="s">
        <v>1362</v>
      </c>
      <c r="Z792" t="s">
        <v>512</v>
      </c>
      <c r="AA792" t="str">
        <f>SUBSTITUTE(SUBSTITUTE(SUBSTITUTE(SUBSTITUTE(SUBSTITUTE(SUBSTITUTE(SUBSTITUTE(SUBSTITUTE(SUBSTITUTE(SUBSTITUTE(SUBSTITUTE(SUBSTITUTE(SUBSTITUTE(LOWER(Table13[[#This Row],[Bedrijven]]),".",""),"-","")," bvba",""),"belgië",""),"belgium","")," nv","")," bv",""),"group",""),"groep","")," ", ""),"é","e"),"è","e"),"à","a")</f>
        <v>fsma</v>
      </c>
      <c r="AC792" t="s">
        <v>1851</v>
      </c>
      <c r="AE792" t="s">
        <v>1362</v>
      </c>
      <c r="AF792" s="3">
        <v>45176</v>
      </c>
      <c r="AH792" s="3">
        <v>45176</v>
      </c>
      <c r="AI792" s="3">
        <v>45176</v>
      </c>
      <c r="AJ792">
        <v>0</v>
      </c>
      <c r="AQ792" t="str">
        <f>_xlfn.XLOOKUP(Table13[[#This Row],[Voornaam]]&amp;Table13[[#This Row],[Achternaam]]&amp;Table13[[#This Row],[Basisnaam]],Table15[ContactenLookup],Table15[E-mail],"",0,1)</f>
        <v/>
      </c>
      <c r="AR792" t="str">
        <f>_xlfn.XLOOKUP(Table13[[#This Row],[E-mailadres]],Table15[E-mail],Table15[E-mail],"",0)</f>
        <v/>
      </c>
      <c r="AS792" t="str">
        <f>_xlfn.XLOOKUP(Table13[[#This Row],[Telefoon]],Table15[Telefoonnummer],Table15[Naam],"",0)</f>
        <v/>
      </c>
      <c r="AT792" t="str">
        <f>IF(Table13[[#This Row],[Match on name + company]]&lt;&gt;"","Bizzy/Hanne",IF(Table13[[#This Row],[match on Email]]&lt;&gt;"","Bizzy/Hanne",""))</f>
        <v/>
      </c>
    </row>
    <row r="793" spans="1:46" ht="42.75" x14ac:dyDescent="0.45">
      <c r="A793">
        <v>69650748</v>
      </c>
      <c r="B793" t="s">
        <v>3739</v>
      </c>
      <c r="C793" t="s">
        <v>4383</v>
      </c>
      <c r="H793" s="4" t="s">
        <v>1619</v>
      </c>
      <c r="I793" t="s">
        <v>1362</v>
      </c>
      <c r="K793" t="s">
        <v>18</v>
      </c>
      <c r="N793" t="s">
        <v>19</v>
      </c>
      <c r="O793" t="s">
        <v>4384</v>
      </c>
      <c r="V793" t="s">
        <v>21</v>
      </c>
      <c r="Y793" t="s">
        <v>1362</v>
      </c>
      <c r="Z793" t="s">
        <v>1302</v>
      </c>
      <c r="AA793" t="str">
        <f>SUBSTITUTE(SUBSTITUTE(SUBSTITUTE(SUBSTITUTE(SUBSTITUTE(SUBSTITUTE(SUBSTITUTE(SUBSTITUTE(SUBSTITUTE(SUBSTITUTE(SUBSTITUTE(SUBSTITUTE(SUBSTITUTE(LOWER(Table13[[#This Row],[Bedrijven]]),".",""),"-","")," bvba",""),"belgië",""),"belgium","")," nv","")," bv",""),"group",""),"groep","")," ", ""),"é","e"),"è","e"),"à","a")</f>
        <v>vzwoverlegkunstenorganisaties</v>
      </c>
      <c r="AC793" t="s">
        <v>1771</v>
      </c>
      <c r="AE793" t="s">
        <v>21</v>
      </c>
      <c r="AF793" s="3">
        <v>45466</v>
      </c>
      <c r="AH793" s="3">
        <v>45466</v>
      </c>
      <c r="AI793" s="3">
        <v>45466</v>
      </c>
      <c r="AJ793">
        <v>0</v>
      </c>
      <c r="AQ793" t="str">
        <f>_xlfn.XLOOKUP(Table13[[#This Row],[Voornaam]]&amp;Table13[[#This Row],[Achternaam]]&amp;Table13[[#This Row],[Basisnaam]],Table15[ContactenLookup],Table15[E-mail],"",0,1)</f>
        <v/>
      </c>
      <c r="AR793" t="str">
        <f>_xlfn.XLOOKUP(Table13[[#This Row],[E-mailadres]],Table15[E-mail],Table15[E-mail],"",0)</f>
        <v/>
      </c>
      <c r="AS793" t="str">
        <f>_xlfn.XLOOKUP(Table13[[#This Row],[Telefoon]],Table15[Telefoonnummer],Table15[Naam],"",0)</f>
        <v/>
      </c>
      <c r="AT793" t="str">
        <f>IF(Table13[[#This Row],[Match on name + company]]&lt;&gt;"","Bizzy/Hanne",IF(Table13[[#This Row],[match on Email]]&lt;&gt;"","Bizzy/Hanne",""))</f>
        <v/>
      </c>
    </row>
    <row r="794" spans="1:46" x14ac:dyDescent="0.45">
      <c r="A794">
        <v>67901428</v>
      </c>
      <c r="B794" t="s">
        <v>2295</v>
      </c>
      <c r="C794" t="s">
        <v>4385</v>
      </c>
      <c r="I794" t="s">
        <v>1362</v>
      </c>
      <c r="K794" t="s">
        <v>18</v>
      </c>
      <c r="N794" t="s">
        <v>19</v>
      </c>
      <c r="O794" t="s">
        <v>4386</v>
      </c>
      <c r="P794" t="s">
        <v>4387</v>
      </c>
      <c r="V794" t="s">
        <v>21</v>
      </c>
      <c r="Y794" t="s">
        <v>1362</v>
      </c>
      <c r="Z794" t="s">
        <v>52</v>
      </c>
      <c r="AA794" t="str">
        <f>SUBSTITUTE(SUBSTITUTE(SUBSTITUTE(SUBSTITUTE(SUBSTITUTE(SUBSTITUTE(SUBSTITUTE(SUBSTITUTE(SUBSTITUTE(SUBSTITUTE(SUBSTITUTE(SUBSTITUTE(SUBSTITUTE(LOWER(Table13[[#This Row],[Bedrijven]]),".",""),"-","")," bvba",""),"belgië",""),"belgium","")," nv","")," bv",""),"group",""),"groep","")," ", ""),"é","e"),"è","e"),"à","a")</f>
        <v>accent</v>
      </c>
      <c r="AC794" t="s">
        <v>1453</v>
      </c>
      <c r="AE794" t="s">
        <v>21</v>
      </c>
      <c r="AF794" s="3">
        <v>45361</v>
      </c>
      <c r="AH794" s="3">
        <v>45361</v>
      </c>
      <c r="AI794" s="3">
        <v>45361</v>
      </c>
      <c r="AJ794">
        <v>0</v>
      </c>
      <c r="AQ794" t="str">
        <f>_xlfn.XLOOKUP(Table13[[#This Row],[Voornaam]]&amp;Table13[[#This Row],[Achternaam]]&amp;Table13[[#This Row],[Basisnaam]],Table15[ContactenLookup],Table15[E-mail],"",0,1)</f>
        <v/>
      </c>
      <c r="AR794" t="str">
        <f>_xlfn.XLOOKUP(Table13[[#This Row],[E-mailadres]],Table15[E-mail],Table15[E-mail],"",0)</f>
        <v/>
      </c>
      <c r="AS794" t="str">
        <f>_xlfn.XLOOKUP(Table13[[#This Row],[Telefoon]],Table15[Telefoonnummer],Table15[Naam],"",0)</f>
        <v/>
      </c>
      <c r="AT794" t="str">
        <f>IF(Table13[[#This Row],[Match on name + company]]&lt;&gt;"","Bizzy/Hanne",IF(Table13[[#This Row],[match on Email]]&lt;&gt;"","Bizzy/Hanne",""))</f>
        <v/>
      </c>
    </row>
    <row r="795" spans="1:46" ht="42.75" x14ac:dyDescent="0.45">
      <c r="A795">
        <v>60761515</v>
      </c>
      <c r="B795" t="s">
        <v>1786</v>
      </c>
      <c r="C795" t="s">
        <v>4388</v>
      </c>
      <c r="H795" s="4" t="s">
        <v>4389</v>
      </c>
      <c r="I795" t="s">
        <v>1362</v>
      </c>
      <c r="K795" t="s">
        <v>18</v>
      </c>
      <c r="M795" t="s">
        <v>1463</v>
      </c>
      <c r="N795" t="s">
        <v>19</v>
      </c>
      <c r="O795" t="s">
        <v>4390</v>
      </c>
      <c r="Q795" t="s">
        <v>4391</v>
      </c>
      <c r="V795" t="s">
        <v>21</v>
      </c>
      <c r="X795" t="s">
        <v>1431</v>
      </c>
      <c r="Y795" t="s">
        <v>1362</v>
      </c>
      <c r="Z795" t="s">
        <v>755</v>
      </c>
      <c r="AA795" t="str">
        <f>SUBSTITUTE(SUBSTITUTE(SUBSTITUTE(SUBSTITUTE(SUBSTITUTE(SUBSTITUTE(SUBSTITUTE(SUBSTITUTE(SUBSTITUTE(SUBSTITUTE(SUBSTITUTE(SUBSTITUTE(SUBSTITUTE(LOWER(Table13[[#This Row],[Bedrijven]]),".",""),"-","")," bvba",""),"belgië",""),"belgium","")," nv","")," bv",""),"group",""),"groep","")," ", ""),"é","e"),"è","e"),"à","a")</f>
        <v>msamlin</v>
      </c>
      <c r="AB795" t="s">
        <v>1390</v>
      </c>
      <c r="AC795" t="s">
        <v>2147</v>
      </c>
      <c r="AE795" t="s">
        <v>21</v>
      </c>
      <c r="AF795" s="3">
        <v>44986</v>
      </c>
      <c r="AH795" s="3">
        <v>44986</v>
      </c>
      <c r="AI795" s="3">
        <v>44986</v>
      </c>
      <c r="AJ795">
        <v>0</v>
      </c>
      <c r="AQ795" t="str">
        <f>_xlfn.XLOOKUP(Table13[[#This Row],[Voornaam]]&amp;Table13[[#This Row],[Achternaam]]&amp;Table13[[#This Row],[Basisnaam]],Table15[ContactenLookup],Table15[E-mail],"",0,1)</f>
        <v/>
      </c>
      <c r="AR795" t="str">
        <f>_xlfn.XLOOKUP(Table13[[#This Row],[E-mailadres]],Table15[E-mail],Table15[E-mail],"",0)</f>
        <v/>
      </c>
      <c r="AS795" t="str">
        <f>_xlfn.XLOOKUP(Table13[[#This Row],[Telefoon]],Table15[Telefoonnummer],Table15[Naam],"",0)</f>
        <v/>
      </c>
      <c r="AT795" t="str">
        <f>IF(Table13[[#This Row],[Match on name + company]]&lt;&gt;"","Bizzy/Hanne",IF(Table13[[#This Row],[match on Email]]&lt;&gt;"","Bizzy/Hanne",""))</f>
        <v/>
      </c>
    </row>
    <row r="796" spans="1:46" x14ac:dyDescent="0.45">
      <c r="A796">
        <v>56501606</v>
      </c>
      <c r="B796" t="s">
        <v>4392</v>
      </c>
      <c r="C796" t="s">
        <v>4393</v>
      </c>
      <c r="I796" t="s">
        <v>1362</v>
      </c>
      <c r="K796" t="s">
        <v>18</v>
      </c>
      <c r="N796" t="s">
        <v>19</v>
      </c>
      <c r="O796" t="s">
        <v>4394</v>
      </c>
      <c r="P796" t="s">
        <v>4395</v>
      </c>
      <c r="V796" t="s">
        <v>21</v>
      </c>
      <c r="Y796" t="s">
        <v>1362</v>
      </c>
      <c r="Z796" t="s">
        <v>1194</v>
      </c>
      <c r="AA796" t="str">
        <f>SUBSTITUTE(SUBSTITUTE(SUBSTITUTE(SUBSTITUTE(SUBSTITUTE(SUBSTITUTE(SUBSTITUTE(SUBSTITUTE(SUBSTITUTE(SUBSTITUTE(SUBSTITUTE(SUBSTITUTE(SUBSTITUTE(LOWER(Table13[[#This Row],[Bedrijven]]),".",""),"-","")," bvba",""),"belgië",""),"belgium","")," nv","")," bv",""),"group",""),"groep","")," ", ""),"é","e"),"è","e"),"à","a")</f>
        <v>toneelhuis</v>
      </c>
      <c r="AC796" t="s">
        <v>2244</v>
      </c>
      <c r="AE796" t="s">
        <v>1362</v>
      </c>
      <c r="AF796" s="3">
        <v>44775</v>
      </c>
      <c r="AH796" s="3">
        <v>44775</v>
      </c>
      <c r="AI796" s="3">
        <v>44775</v>
      </c>
      <c r="AJ796">
        <v>0</v>
      </c>
      <c r="AQ796" t="str">
        <f>_xlfn.XLOOKUP(Table13[[#This Row],[Voornaam]]&amp;Table13[[#This Row],[Achternaam]]&amp;Table13[[#This Row],[Basisnaam]],Table15[ContactenLookup],Table15[E-mail],"",0,1)</f>
        <v/>
      </c>
      <c r="AR796" t="str">
        <f>_xlfn.XLOOKUP(Table13[[#This Row],[E-mailadres]],Table15[E-mail],Table15[E-mail],"",0)</f>
        <v/>
      </c>
      <c r="AS796" t="str">
        <f>_xlfn.XLOOKUP(Table13[[#This Row],[Telefoon]],Table15[Telefoonnummer],Table15[Naam],"",0)</f>
        <v/>
      </c>
      <c r="AT796" t="str">
        <f>IF(Table13[[#This Row],[Match on name + company]]&lt;&gt;"","Bizzy/Hanne",IF(Table13[[#This Row],[match on Email]]&lt;&gt;"","Bizzy/Hanne",""))</f>
        <v/>
      </c>
    </row>
    <row r="797" spans="1:46" ht="42.75" x14ac:dyDescent="0.45">
      <c r="A797">
        <v>63047840</v>
      </c>
      <c r="B797" t="s">
        <v>1845</v>
      </c>
      <c r="C797" t="s">
        <v>4396</v>
      </c>
      <c r="H797" s="4" t="s">
        <v>1462</v>
      </c>
      <c r="I797" t="s">
        <v>1362</v>
      </c>
      <c r="K797" t="s">
        <v>18</v>
      </c>
      <c r="M797" t="s">
        <v>1428</v>
      </c>
      <c r="N797" t="s">
        <v>19</v>
      </c>
      <c r="O797" t="s">
        <v>4397</v>
      </c>
      <c r="V797" t="s">
        <v>21</v>
      </c>
      <c r="X797" t="s">
        <v>1431</v>
      </c>
      <c r="Y797" t="s">
        <v>1362</v>
      </c>
      <c r="Z797" t="s">
        <v>1089</v>
      </c>
      <c r="AA797" t="str">
        <f>SUBSTITUTE(SUBSTITUTE(SUBSTITUTE(SUBSTITUTE(SUBSTITUTE(SUBSTITUTE(SUBSTITUTE(SUBSTITUTE(SUBSTITUTE(SUBSTITUTE(SUBSTITUTE(SUBSTITUTE(SUBSTITUTE(LOWER(Table13[[#This Row],[Bedrijven]]),".",""),"-","")," bvba",""),"belgië",""),"belgium","")," nv","")," bv",""),"group",""),"groep","")," ", ""),"é","e"),"è","e"),"à","a")</f>
        <v>sabca</v>
      </c>
      <c r="AB797" t="s">
        <v>4398</v>
      </c>
      <c r="AC797" t="s">
        <v>4399</v>
      </c>
      <c r="AE797" t="s">
        <v>21</v>
      </c>
      <c r="AF797" s="3">
        <v>45102</v>
      </c>
      <c r="AH797" s="3">
        <v>45102</v>
      </c>
      <c r="AI797" s="3">
        <v>45102</v>
      </c>
      <c r="AJ797">
        <v>0</v>
      </c>
      <c r="AQ797" t="str">
        <f>_xlfn.XLOOKUP(Table13[[#This Row],[Voornaam]]&amp;Table13[[#This Row],[Achternaam]]&amp;Table13[[#This Row],[Basisnaam]],Table15[ContactenLookup],Table15[E-mail],"",0,1)</f>
        <v/>
      </c>
      <c r="AR797" t="str">
        <f>_xlfn.XLOOKUP(Table13[[#This Row],[E-mailadres]],Table15[E-mail],Table15[E-mail],"",0)</f>
        <v/>
      </c>
      <c r="AS797" t="str">
        <f>_xlfn.XLOOKUP(Table13[[#This Row],[Telefoon]],Table15[Telefoonnummer],Table15[Naam],"",0)</f>
        <v/>
      </c>
      <c r="AT797" t="str">
        <f>IF(Table13[[#This Row],[Match on name + company]]&lt;&gt;"","Bizzy/Hanne",IF(Table13[[#This Row],[match on Email]]&lt;&gt;"","Bizzy/Hanne",""))</f>
        <v/>
      </c>
    </row>
    <row r="798" spans="1:46" x14ac:dyDescent="0.45">
      <c r="A798">
        <v>59121946</v>
      </c>
      <c r="B798" t="s">
        <v>1871</v>
      </c>
      <c r="C798" t="s">
        <v>4400</v>
      </c>
      <c r="I798" t="s">
        <v>21</v>
      </c>
      <c r="K798" t="s">
        <v>18</v>
      </c>
      <c r="M798" t="s">
        <v>1463</v>
      </c>
      <c r="N798" t="s">
        <v>19</v>
      </c>
      <c r="O798" t="s">
        <v>4401</v>
      </c>
      <c r="V798" t="s">
        <v>21</v>
      </c>
      <c r="X798" t="s">
        <v>1431</v>
      </c>
      <c r="Y798" t="s">
        <v>1362</v>
      </c>
      <c r="Z798" t="s">
        <v>52</v>
      </c>
      <c r="AA798" t="str">
        <f>SUBSTITUTE(SUBSTITUTE(SUBSTITUTE(SUBSTITUTE(SUBSTITUTE(SUBSTITUTE(SUBSTITUTE(SUBSTITUTE(SUBSTITUTE(SUBSTITUTE(SUBSTITUTE(SUBSTITUTE(SUBSTITUTE(LOWER(Table13[[#This Row],[Bedrijven]]),".",""),"-","")," bvba",""),"belgië",""),"belgium","")," nv","")," bv",""),"group",""),"groep","")," ", ""),"é","e"),"è","e"),"à","a")</f>
        <v>accent</v>
      </c>
      <c r="AE798" t="s">
        <v>1362</v>
      </c>
      <c r="AF798" s="3">
        <v>44965</v>
      </c>
      <c r="AH798" s="3">
        <v>44900</v>
      </c>
      <c r="AI798" s="3">
        <v>44965</v>
      </c>
      <c r="AJ798">
        <v>0</v>
      </c>
      <c r="AQ798" t="str">
        <f>_xlfn.XLOOKUP(Table13[[#This Row],[Voornaam]]&amp;Table13[[#This Row],[Achternaam]]&amp;Table13[[#This Row],[Basisnaam]],Table15[ContactenLookup],Table15[E-mail],"",0,1)</f>
        <v/>
      </c>
      <c r="AR798" t="str">
        <f>_xlfn.XLOOKUP(Table13[[#This Row],[E-mailadres]],Table15[E-mail],Table15[E-mail],"",0)</f>
        <v/>
      </c>
      <c r="AS798" t="str">
        <f>_xlfn.XLOOKUP(Table13[[#This Row],[Telefoon]],Table15[Telefoonnummer],Table15[Naam],"",0)</f>
        <v/>
      </c>
      <c r="AT798" t="str">
        <f>IF(Table13[[#This Row],[Match on name + company]]&lt;&gt;"","Bizzy/Hanne",IF(Table13[[#This Row],[match on Email]]&lt;&gt;"","Bizzy/Hanne",""))</f>
        <v/>
      </c>
    </row>
    <row r="799" spans="1:46" x14ac:dyDescent="0.45">
      <c r="A799">
        <v>55438782</v>
      </c>
      <c r="B799" t="s">
        <v>4402</v>
      </c>
      <c r="C799" t="s">
        <v>4403</v>
      </c>
      <c r="I799" t="s">
        <v>1362</v>
      </c>
      <c r="K799" t="s">
        <v>18</v>
      </c>
      <c r="N799" t="s">
        <v>19</v>
      </c>
      <c r="O799" t="s">
        <v>4404</v>
      </c>
      <c r="P799" t="s">
        <v>4405</v>
      </c>
      <c r="V799" t="s">
        <v>21</v>
      </c>
      <c r="Y799" t="s">
        <v>1362</v>
      </c>
      <c r="Z799" t="s">
        <v>508</v>
      </c>
      <c r="AA799" t="str">
        <f>SUBSTITUTE(SUBSTITUTE(SUBSTITUTE(SUBSTITUTE(SUBSTITUTE(SUBSTITUTE(SUBSTITUTE(SUBSTITUTE(SUBSTITUTE(SUBSTITUTE(SUBSTITUTE(SUBSTITUTE(SUBSTITUTE(LOWER(Table13[[#This Row],[Bedrijven]]),".",""),"-","")," bvba",""),"belgië",""),"belgium","")," nv","")," bv",""),"group",""),"groep","")," ", ""),"é","e"),"è","e"),"à","a")</f>
        <v>fodfinanciën</v>
      </c>
      <c r="AC799" t="s">
        <v>3920</v>
      </c>
      <c r="AE799" t="s">
        <v>1362</v>
      </c>
      <c r="AF799" s="3">
        <v>44711</v>
      </c>
      <c r="AH799" s="3">
        <v>44711</v>
      </c>
      <c r="AI799" s="3">
        <v>44775</v>
      </c>
      <c r="AJ799">
        <v>0</v>
      </c>
      <c r="AQ799" t="str">
        <f>_xlfn.XLOOKUP(Table13[[#This Row],[Voornaam]]&amp;Table13[[#This Row],[Achternaam]]&amp;Table13[[#This Row],[Basisnaam]],Table15[ContactenLookup],Table15[E-mail],"",0,1)</f>
        <v/>
      </c>
      <c r="AR799" t="str">
        <f>_xlfn.XLOOKUP(Table13[[#This Row],[E-mailadres]],Table15[E-mail],Table15[E-mail],"",0)</f>
        <v/>
      </c>
      <c r="AS799" t="str">
        <f>_xlfn.XLOOKUP(Table13[[#This Row],[Telefoon]],Table15[Telefoonnummer],Table15[Naam],"",0)</f>
        <v/>
      </c>
      <c r="AT799" t="str">
        <f>IF(Table13[[#This Row],[Match on name + company]]&lt;&gt;"","Bizzy/Hanne",IF(Table13[[#This Row],[match on Email]]&lt;&gt;"","Bizzy/Hanne",""))</f>
        <v/>
      </c>
    </row>
    <row r="800" spans="1:46" x14ac:dyDescent="0.45">
      <c r="A800">
        <v>56501608</v>
      </c>
      <c r="B800" t="s">
        <v>4107</v>
      </c>
      <c r="C800" t="s">
        <v>4406</v>
      </c>
      <c r="I800" t="s">
        <v>1362</v>
      </c>
      <c r="K800" t="s">
        <v>18</v>
      </c>
      <c r="N800" t="s">
        <v>19</v>
      </c>
      <c r="O800" t="s">
        <v>4407</v>
      </c>
      <c r="P800" t="s">
        <v>4408</v>
      </c>
      <c r="V800" t="s">
        <v>21</v>
      </c>
      <c r="Y800" t="s">
        <v>1362</v>
      </c>
      <c r="Z800" t="s">
        <v>1220</v>
      </c>
      <c r="AA800" t="str">
        <f>SUBSTITUTE(SUBSTITUTE(SUBSTITUTE(SUBSTITUTE(SUBSTITUTE(SUBSTITUTE(SUBSTITUTE(SUBSTITUTE(SUBSTITUTE(SUBSTITUTE(SUBSTITUTE(SUBSTITUTE(SUBSTITUTE(LOWER(Table13[[#This Row],[Bedrijven]]),".",""),"-","")," bvba",""),"belgië",""),"belgium","")," nv","")," bv",""),"group",""),"groep","")," ", ""),"é","e"),"è","e"),"à","a")</f>
        <v>unitedrentals(bakercorp)</v>
      </c>
      <c r="AC800" t="s">
        <v>1568</v>
      </c>
      <c r="AE800" t="s">
        <v>1362</v>
      </c>
      <c r="AF800" s="3">
        <v>44775</v>
      </c>
      <c r="AH800" s="3">
        <v>44775</v>
      </c>
      <c r="AI800" s="3">
        <v>44775</v>
      </c>
      <c r="AJ800">
        <v>0</v>
      </c>
      <c r="AQ800" t="str">
        <f>_xlfn.XLOOKUP(Table13[[#This Row],[Voornaam]]&amp;Table13[[#This Row],[Achternaam]]&amp;Table13[[#This Row],[Basisnaam]],Table15[ContactenLookup],Table15[E-mail],"",0,1)</f>
        <v/>
      </c>
      <c r="AR800" t="str">
        <f>_xlfn.XLOOKUP(Table13[[#This Row],[E-mailadres]],Table15[E-mail],Table15[E-mail],"",0)</f>
        <v/>
      </c>
      <c r="AS800" t="str">
        <f>_xlfn.XLOOKUP(Table13[[#This Row],[Telefoon]],Table15[Telefoonnummer],Table15[Naam],"",0)</f>
        <v/>
      </c>
      <c r="AT800" t="str">
        <f>IF(Table13[[#This Row],[Match on name + company]]&lt;&gt;"","Bizzy/Hanne",IF(Table13[[#This Row],[match on Email]]&lt;&gt;"","Bizzy/Hanne",""))</f>
        <v/>
      </c>
    </row>
    <row r="801" spans="1:46" ht="42.75" x14ac:dyDescent="0.45">
      <c r="A801">
        <v>60239344</v>
      </c>
      <c r="B801" t="s">
        <v>1934</v>
      </c>
      <c r="C801" t="s">
        <v>4409</v>
      </c>
      <c r="H801" s="4" t="s">
        <v>2593</v>
      </c>
      <c r="I801" t="s">
        <v>1362</v>
      </c>
      <c r="K801" t="s">
        <v>18</v>
      </c>
      <c r="M801" t="s">
        <v>1463</v>
      </c>
      <c r="N801" t="s">
        <v>19</v>
      </c>
      <c r="O801" t="s">
        <v>4410</v>
      </c>
      <c r="Q801" t="s">
        <v>4411</v>
      </c>
      <c r="V801" t="s">
        <v>21</v>
      </c>
      <c r="X801" t="s">
        <v>1431</v>
      </c>
      <c r="Y801" t="s">
        <v>1362</v>
      </c>
      <c r="Z801" t="s">
        <v>69</v>
      </c>
      <c r="AA801" t="str">
        <f>SUBSTITUTE(SUBSTITUTE(SUBSTITUTE(SUBSTITUTE(SUBSTITUTE(SUBSTITUTE(SUBSTITUTE(SUBSTITUTE(SUBSTITUTE(SUBSTITUTE(SUBSTITUTE(SUBSTITUTE(SUBSTITUTE(LOWER(Table13[[#This Row],[Bedrijven]]),".",""),"-","")," bvba",""),"belgië",""),"belgium","")," nv","")," bv",""),"group",""),"groep","")," ", ""),"é","e"),"è","e"),"à","a")</f>
        <v>adecco</v>
      </c>
      <c r="AB801" t="s">
        <v>1390</v>
      </c>
      <c r="AC801" t="s">
        <v>1485</v>
      </c>
      <c r="AE801" t="s">
        <v>1362</v>
      </c>
      <c r="AF801" s="3">
        <v>44964</v>
      </c>
      <c r="AH801" s="3">
        <v>44964</v>
      </c>
      <c r="AI801" s="3">
        <v>44964</v>
      </c>
      <c r="AJ801">
        <v>0</v>
      </c>
      <c r="AQ801" t="str">
        <f>_xlfn.XLOOKUP(Table13[[#This Row],[Voornaam]]&amp;Table13[[#This Row],[Achternaam]]&amp;Table13[[#This Row],[Basisnaam]],Table15[ContactenLookup],Table15[E-mail],"",0,1)</f>
        <v/>
      </c>
      <c r="AR801" t="str">
        <f>_xlfn.XLOOKUP(Table13[[#This Row],[E-mailadres]],Table15[E-mail],Table15[E-mail],"",0)</f>
        <v/>
      </c>
      <c r="AS801" t="str">
        <f>_xlfn.XLOOKUP(Table13[[#This Row],[Telefoon]],Table15[Telefoonnummer],Table15[Naam],"",0)</f>
        <v/>
      </c>
      <c r="AT801" t="str">
        <f>IF(Table13[[#This Row],[Match on name + company]]&lt;&gt;"","Bizzy/Hanne",IF(Table13[[#This Row],[match on Email]]&lt;&gt;"","Bizzy/Hanne",""))</f>
        <v/>
      </c>
    </row>
    <row r="802" spans="1:46" x14ac:dyDescent="0.45">
      <c r="A802">
        <v>56501595</v>
      </c>
      <c r="B802" t="s">
        <v>1786</v>
      </c>
      <c r="C802" t="s">
        <v>4412</v>
      </c>
      <c r="I802" t="s">
        <v>1362</v>
      </c>
      <c r="K802" t="s">
        <v>18</v>
      </c>
      <c r="N802" t="s">
        <v>19</v>
      </c>
      <c r="O802" t="s">
        <v>4413</v>
      </c>
      <c r="V802" t="s">
        <v>1362</v>
      </c>
      <c r="X802" t="s">
        <v>1431</v>
      </c>
      <c r="Y802" t="s">
        <v>1362</v>
      </c>
      <c r="AA802" t="str">
        <f>SUBSTITUTE(SUBSTITUTE(SUBSTITUTE(SUBSTITUTE(SUBSTITUTE(SUBSTITUTE(SUBSTITUTE(SUBSTITUTE(SUBSTITUTE(SUBSTITUTE(SUBSTITUTE(SUBSTITUTE(SUBSTITUTE(LOWER(Table13[[#This Row],[Bedrijven]]),".",""),"-","")," bvba",""),"belgië",""),"belgium","")," nv","")," bv",""),"group",""),"groep","")," ", ""),"é","e"),"è","e"),"à","a")</f>
        <v/>
      </c>
      <c r="AF802" s="3">
        <v>45558</v>
      </c>
      <c r="AH802" s="3">
        <v>44775</v>
      </c>
      <c r="AI802" s="3">
        <v>45558</v>
      </c>
      <c r="AJ802">
        <v>0</v>
      </c>
      <c r="AQ802" t="str">
        <f>_xlfn.XLOOKUP(Table13[[#This Row],[Voornaam]]&amp;Table13[[#This Row],[Achternaam]]&amp;Table13[[#This Row],[Basisnaam]],Table15[ContactenLookup],Table15[E-mail],"",0,1)</f>
        <v/>
      </c>
      <c r="AR802" t="str">
        <f>_xlfn.XLOOKUP(Table13[[#This Row],[E-mailadres]],Table15[E-mail],Table15[E-mail],"",0)</f>
        <v/>
      </c>
      <c r="AS802" t="str">
        <f>_xlfn.XLOOKUP(Table13[[#This Row],[Telefoon]],Table15[Telefoonnummer],Table15[Naam],"",0)</f>
        <v/>
      </c>
      <c r="AT802" t="str">
        <f>IF(Table13[[#This Row],[Match on name + company]]&lt;&gt;"","Bizzy/Hanne",IF(Table13[[#This Row],[match on Email]]&lt;&gt;"","Bizzy/Hanne",""))</f>
        <v/>
      </c>
    </row>
    <row r="803" spans="1:46" ht="42.75" x14ac:dyDescent="0.45">
      <c r="A803">
        <v>70731167</v>
      </c>
      <c r="B803" t="s">
        <v>1525</v>
      </c>
      <c r="C803" t="s">
        <v>4414</v>
      </c>
      <c r="H803" s="4" t="s">
        <v>4415</v>
      </c>
      <c r="I803" t="s">
        <v>1362</v>
      </c>
      <c r="K803" t="s">
        <v>18</v>
      </c>
      <c r="N803" t="s">
        <v>19</v>
      </c>
      <c r="O803" t="s">
        <v>4416</v>
      </c>
      <c r="P803" t="s">
        <v>4417</v>
      </c>
      <c r="V803" t="s">
        <v>21</v>
      </c>
      <c r="Y803" t="s">
        <v>1362</v>
      </c>
      <c r="Z803" t="s">
        <v>221</v>
      </c>
      <c r="AA803" t="str">
        <f>SUBSTITUTE(SUBSTITUTE(SUBSTITUTE(SUBSTITUTE(SUBSTITUTE(SUBSTITUTE(SUBSTITUTE(SUBSTITUTE(SUBSTITUTE(SUBSTITUTE(SUBSTITUTE(SUBSTITUTE(SUBSTITUTE(LOWER(Table13[[#This Row],[Bedrijven]]),".",""),"-","")," bvba",""),"belgië",""),"belgium","")," nv","")," bv",""),"group",""),"groep","")," ", ""),"é","e"),"è","e"),"à","a")</f>
        <v>bveventpilots</v>
      </c>
      <c r="AC803" t="s">
        <v>1453</v>
      </c>
      <c r="AE803" t="s">
        <v>21</v>
      </c>
      <c r="AF803" s="3">
        <v>45538</v>
      </c>
      <c r="AH803" s="3">
        <v>45538</v>
      </c>
      <c r="AI803" s="3">
        <v>45538</v>
      </c>
      <c r="AJ803">
        <v>0</v>
      </c>
      <c r="AQ803" t="str">
        <f>_xlfn.XLOOKUP(Table13[[#This Row],[Voornaam]]&amp;Table13[[#This Row],[Achternaam]]&amp;Table13[[#This Row],[Basisnaam]],Table15[ContactenLookup],Table15[E-mail],"",0,1)</f>
        <v/>
      </c>
      <c r="AR803" t="str">
        <f>_xlfn.XLOOKUP(Table13[[#This Row],[E-mailadres]],Table15[E-mail],Table15[E-mail],"",0)</f>
        <v/>
      </c>
      <c r="AS803" t="str">
        <f>_xlfn.XLOOKUP(Table13[[#This Row],[Telefoon]],Table15[Telefoonnummer],Table15[Naam],"",0)</f>
        <v/>
      </c>
      <c r="AT803" t="str">
        <f>IF(Table13[[#This Row],[Match on name + company]]&lt;&gt;"","Bizzy/Hanne",IF(Table13[[#This Row],[match on Email]]&lt;&gt;"","Bizzy/Hanne",""))</f>
        <v/>
      </c>
    </row>
    <row r="804" spans="1:46" x14ac:dyDescent="0.45">
      <c r="A804">
        <v>55438822</v>
      </c>
      <c r="B804" t="s">
        <v>4418</v>
      </c>
      <c r="C804" t="s">
        <v>4419</v>
      </c>
      <c r="I804" t="s">
        <v>1362</v>
      </c>
      <c r="K804" t="s">
        <v>18</v>
      </c>
      <c r="N804" t="s">
        <v>19</v>
      </c>
      <c r="O804" t="s">
        <v>4420</v>
      </c>
      <c r="P804" t="s">
        <v>4421</v>
      </c>
      <c r="V804" t="s">
        <v>21</v>
      </c>
      <c r="Y804" t="s">
        <v>1362</v>
      </c>
      <c r="Z804" t="s">
        <v>534</v>
      </c>
      <c r="AA804" t="str">
        <f>SUBSTITUTE(SUBSTITUTE(SUBSTITUTE(SUBSTITUTE(SUBSTITUTE(SUBSTITUTE(SUBSTITUTE(SUBSTITUTE(SUBSTITUTE(SUBSTITUTE(SUBSTITUTE(SUBSTITUTE(SUBSTITUTE(LOWER(Table13[[#This Row],[Bedrijven]]),".",""),"-","")," bvba",""),"belgië",""),"belgium","")," nv","")," bv",""),"group",""),"groep","")," ", ""),"é","e"),"è","e"),"à","a")</f>
        <v>gemeentekapellen</v>
      </c>
      <c r="AC804" t="s">
        <v>4422</v>
      </c>
      <c r="AE804" t="s">
        <v>1362</v>
      </c>
      <c r="AF804" s="3">
        <v>44711</v>
      </c>
      <c r="AH804" s="3">
        <v>44711</v>
      </c>
      <c r="AI804" s="3">
        <v>44711</v>
      </c>
      <c r="AJ804">
        <v>0</v>
      </c>
      <c r="AQ804" t="str">
        <f>_xlfn.XLOOKUP(Table13[[#This Row],[Voornaam]]&amp;Table13[[#This Row],[Achternaam]]&amp;Table13[[#This Row],[Basisnaam]],Table15[ContactenLookup],Table15[E-mail],"",0,1)</f>
        <v/>
      </c>
      <c r="AR804" t="str">
        <f>_xlfn.XLOOKUP(Table13[[#This Row],[E-mailadres]],Table15[E-mail],Table15[E-mail],"",0)</f>
        <v/>
      </c>
      <c r="AS804" t="str">
        <f>_xlfn.XLOOKUP(Table13[[#This Row],[Telefoon]],Table15[Telefoonnummer],Table15[Naam],"",0)</f>
        <v/>
      </c>
      <c r="AT804" t="str">
        <f>IF(Table13[[#This Row],[Match on name + company]]&lt;&gt;"","Bizzy/Hanne",IF(Table13[[#This Row],[match on Email]]&lt;&gt;"","Bizzy/Hanne",""))</f>
        <v/>
      </c>
    </row>
    <row r="805" spans="1:46" x14ac:dyDescent="0.45">
      <c r="A805">
        <v>60052389</v>
      </c>
      <c r="B805" t="s">
        <v>2066</v>
      </c>
      <c r="C805" t="s">
        <v>4423</v>
      </c>
      <c r="I805" t="s">
        <v>1362</v>
      </c>
      <c r="K805" t="s">
        <v>18</v>
      </c>
      <c r="N805" t="s">
        <v>19</v>
      </c>
      <c r="O805" t="s">
        <v>1162</v>
      </c>
      <c r="Q805" t="s">
        <v>4424</v>
      </c>
      <c r="V805" t="s">
        <v>21</v>
      </c>
      <c r="W805" t="s">
        <v>38</v>
      </c>
      <c r="X805" t="s">
        <v>1431</v>
      </c>
      <c r="Y805" t="s">
        <v>1362</v>
      </c>
      <c r="Z805" t="s">
        <v>1161</v>
      </c>
      <c r="AA805" t="str">
        <f>SUBSTITUTE(SUBSTITUTE(SUBSTITUTE(SUBSTITUTE(SUBSTITUTE(SUBSTITUTE(SUBSTITUTE(SUBSTITUTE(SUBSTITUTE(SUBSTITUTE(SUBSTITUTE(SUBSTITUTE(SUBSTITUTE(LOWER(Table13[[#This Row],[Bedrijven]]),".",""),"-","")," bvba",""),"belgië",""),"belgium","")," nv","")," bv",""),"group",""),"groep","")," ", ""),"é","e"),"è","e"),"à","a")</f>
        <v>stichtinglokaalfonds</v>
      </c>
      <c r="AC805" t="s">
        <v>1847</v>
      </c>
      <c r="AE805" t="s">
        <v>1362</v>
      </c>
      <c r="AF805" s="3">
        <v>44984</v>
      </c>
      <c r="AH805" s="3">
        <v>44956</v>
      </c>
      <c r="AI805" s="3">
        <v>44956</v>
      </c>
      <c r="AJ805">
        <v>0</v>
      </c>
      <c r="AQ805" t="str">
        <f>_xlfn.XLOOKUP(Table13[[#This Row],[Voornaam]]&amp;Table13[[#This Row],[Achternaam]]&amp;Table13[[#This Row],[Basisnaam]],Table15[ContactenLookup],Table15[E-mail],"",0,1)</f>
        <v/>
      </c>
      <c r="AR805" t="str">
        <f>_xlfn.XLOOKUP(Table13[[#This Row],[E-mailadres]],Table15[E-mail],Table15[E-mail],"",0)</f>
        <v/>
      </c>
      <c r="AS805" t="str">
        <f>_xlfn.XLOOKUP(Table13[[#This Row],[Telefoon]],Table15[Telefoonnummer],Table15[Naam],"",0)</f>
        <v/>
      </c>
      <c r="AT805" t="str">
        <f>IF(Table13[[#This Row],[Match on name + company]]&lt;&gt;"","Bizzy/Hanne",IF(Table13[[#This Row],[match on Email]]&lt;&gt;"","Bizzy/Hanne",""))</f>
        <v/>
      </c>
    </row>
    <row r="806" spans="1:46" ht="42.75" x14ac:dyDescent="0.45">
      <c r="A806">
        <v>63734686</v>
      </c>
      <c r="B806" t="s">
        <v>1710</v>
      </c>
      <c r="C806" t="s">
        <v>4425</v>
      </c>
      <c r="H806" s="4" t="s">
        <v>3861</v>
      </c>
      <c r="I806" t="s">
        <v>1362</v>
      </c>
      <c r="K806" t="s">
        <v>18</v>
      </c>
      <c r="N806" t="s">
        <v>19</v>
      </c>
      <c r="O806" t="s">
        <v>4426</v>
      </c>
      <c r="V806" t="s">
        <v>21</v>
      </c>
      <c r="Y806" t="s">
        <v>1362</v>
      </c>
      <c r="Z806" t="s">
        <v>1006</v>
      </c>
      <c r="AA806" t="str">
        <f>SUBSTITUTE(SUBSTITUTE(SUBSTITUTE(SUBSTITUTE(SUBSTITUTE(SUBSTITUTE(SUBSTITUTE(SUBSTITUTE(SUBSTITUTE(SUBSTITUTE(SUBSTITUTE(SUBSTITUTE(SUBSTITUTE(LOWER(Table13[[#This Row],[Bedrijven]]),".",""),"-","")," bvba",""),"belgië",""),"belgium","")," nv","")," bv",""),"group",""),"groep","")," ", ""),"é","e"),"è","e"),"à","a")</f>
        <v>nvwereldhaveservices</v>
      </c>
      <c r="AB806" t="s">
        <v>2010</v>
      </c>
      <c r="AC806" t="s">
        <v>4427</v>
      </c>
      <c r="AE806" t="s">
        <v>1362</v>
      </c>
      <c r="AF806" s="3">
        <v>45134</v>
      </c>
      <c r="AH806" s="3">
        <v>45134</v>
      </c>
      <c r="AI806" s="3">
        <v>45134</v>
      </c>
      <c r="AJ806">
        <v>0</v>
      </c>
      <c r="AQ806" t="str">
        <f>_xlfn.XLOOKUP(Table13[[#This Row],[Voornaam]]&amp;Table13[[#This Row],[Achternaam]]&amp;Table13[[#This Row],[Basisnaam]],Table15[ContactenLookup],Table15[E-mail],"",0,1)</f>
        <v/>
      </c>
      <c r="AR806" t="str">
        <f>_xlfn.XLOOKUP(Table13[[#This Row],[E-mailadres]],Table15[E-mail],Table15[E-mail],"",0)</f>
        <v/>
      </c>
      <c r="AS806" t="str">
        <f>_xlfn.XLOOKUP(Table13[[#This Row],[Telefoon]],Table15[Telefoonnummer],Table15[Naam],"",0)</f>
        <v/>
      </c>
      <c r="AT806" t="str">
        <f>IF(Table13[[#This Row],[Match on name + company]]&lt;&gt;"","Bizzy/Hanne",IF(Table13[[#This Row],[match on Email]]&lt;&gt;"","Bizzy/Hanne",""))</f>
        <v/>
      </c>
    </row>
    <row r="807" spans="1:46" x14ac:dyDescent="0.45">
      <c r="A807">
        <v>55438730</v>
      </c>
      <c r="B807" t="s">
        <v>1460</v>
      </c>
      <c r="C807" t="s">
        <v>4428</v>
      </c>
      <c r="I807" t="s">
        <v>1362</v>
      </c>
      <c r="K807" t="s">
        <v>18</v>
      </c>
      <c r="N807" t="s">
        <v>19</v>
      </c>
      <c r="O807" t="s">
        <v>4429</v>
      </c>
      <c r="P807" t="s">
        <v>2333</v>
      </c>
      <c r="V807" t="s">
        <v>21</v>
      </c>
      <c r="Y807" t="s">
        <v>1362</v>
      </c>
      <c r="Z807" t="s">
        <v>445</v>
      </c>
      <c r="AA807" t="str">
        <f>SUBSTITUTE(SUBSTITUTE(SUBSTITUTE(SUBSTITUTE(SUBSTITUTE(SUBSTITUTE(SUBSTITUTE(SUBSTITUTE(SUBSTITUTE(SUBSTITUTE(SUBSTITUTE(SUBSTITUTE(SUBSTITUTE(LOWER(Table13[[#This Row],[Bedrijven]]),".",""),"-","")," bvba",""),"belgië",""),"belgium","")," nv","")," bv",""),"group",""),"groep","")," ", ""),"é","e"),"è","e"),"à","a")</f>
        <v>eneco</v>
      </c>
      <c r="AC807" t="s">
        <v>1471</v>
      </c>
      <c r="AE807" t="s">
        <v>1362</v>
      </c>
      <c r="AF807" s="3">
        <v>44711</v>
      </c>
      <c r="AH807" s="3">
        <v>44711</v>
      </c>
      <c r="AI807" s="3">
        <v>44775</v>
      </c>
      <c r="AJ807">
        <v>0</v>
      </c>
      <c r="AQ807" t="str">
        <f>_xlfn.XLOOKUP(Table13[[#This Row],[Voornaam]]&amp;Table13[[#This Row],[Achternaam]]&amp;Table13[[#This Row],[Basisnaam]],Table15[ContactenLookup],Table15[E-mail],"",0,1)</f>
        <v/>
      </c>
      <c r="AR807" t="str">
        <f>_xlfn.XLOOKUP(Table13[[#This Row],[E-mailadres]],Table15[E-mail],Table15[E-mail],"",0)</f>
        <v/>
      </c>
      <c r="AS807" t="str">
        <f>_xlfn.XLOOKUP(Table13[[#This Row],[Telefoon]],Table15[Telefoonnummer],Table15[Naam],"",0)</f>
        <v/>
      </c>
      <c r="AT807" t="str">
        <f>IF(Table13[[#This Row],[Match on name + company]]&lt;&gt;"","Bizzy/Hanne",IF(Table13[[#This Row],[match on Email]]&lt;&gt;"","Bizzy/Hanne",""))</f>
        <v/>
      </c>
    </row>
    <row r="808" spans="1:46" x14ac:dyDescent="0.45">
      <c r="A808">
        <v>55438751</v>
      </c>
      <c r="B808" t="s">
        <v>4430</v>
      </c>
      <c r="C808" t="s">
        <v>4428</v>
      </c>
      <c r="I808" t="s">
        <v>1362</v>
      </c>
      <c r="K808" t="s">
        <v>18</v>
      </c>
      <c r="N808" t="s">
        <v>19</v>
      </c>
      <c r="O808" t="s">
        <v>4431</v>
      </c>
      <c r="P808" t="s">
        <v>1364</v>
      </c>
      <c r="V808" t="s">
        <v>21</v>
      </c>
      <c r="Y808" t="s">
        <v>1362</v>
      </c>
      <c r="Z808" t="s">
        <v>467</v>
      </c>
      <c r="AA808" t="str">
        <f>SUBSTITUTE(SUBSTITUTE(SUBSTITUTE(SUBSTITUTE(SUBSTITUTE(SUBSTITUTE(SUBSTITUTE(SUBSTITUTE(SUBSTITUTE(SUBSTITUTE(SUBSTITUTE(SUBSTITUTE(SUBSTITUTE(LOWER(Table13[[#This Row],[Bedrijven]]),".",""),"-","")," bvba",""),"belgië",""),"belgium","")," nv","")," bv",""),"group",""),"groep","")," ", ""),"é","e"),"è","e"),"à","a")</f>
        <v>essent</v>
      </c>
      <c r="AC808" t="s">
        <v>1471</v>
      </c>
      <c r="AE808" t="s">
        <v>1362</v>
      </c>
      <c r="AF808" s="3">
        <v>44711</v>
      </c>
      <c r="AH808" s="3">
        <v>44711</v>
      </c>
      <c r="AI808" s="3">
        <v>44775</v>
      </c>
      <c r="AJ808">
        <v>0</v>
      </c>
      <c r="AQ808" t="str">
        <f>_xlfn.XLOOKUP(Table13[[#This Row],[Voornaam]]&amp;Table13[[#This Row],[Achternaam]]&amp;Table13[[#This Row],[Basisnaam]],Table15[ContactenLookup],Table15[E-mail],"",0,1)</f>
        <v/>
      </c>
      <c r="AR808" t="str">
        <f>_xlfn.XLOOKUP(Table13[[#This Row],[E-mailadres]],Table15[E-mail],Table15[E-mail],"",0)</f>
        <v/>
      </c>
      <c r="AS808" t="str">
        <f>_xlfn.XLOOKUP(Table13[[#This Row],[Telefoon]],Table15[Telefoonnummer],Table15[Naam],"",0)</f>
        <v/>
      </c>
      <c r="AT808" t="str">
        <f>IF(Table13[[#This Row],[Match on name + company]]&lt;&gt;"","Bizzy/Hanne",IF(Table13[[#This Row],[match on Email]]&lt;&gt;"","Bizzy/Hanne",""))</f>
        <v/>
      </c>
    </row>
    <row r="809" spans="1:46" ht="42.75" x14ac:dyDescent="0.45">
      <c r="A809">
        <v>67837109</v>
      </c>
      <c r="B809" t="s">
        <v>1612</v>
      </c>
      <c r="C809" t="s">
        <v>4432</v>
      </c>
      <c r="H809" s="4" t="s">
        <v>4355</v>
      </c>
      <c r="I809" t="s">
        <v>1362</v>
      </c>
      <c r="K809" t="s">
        <v>18</v>
      </c>
      <c r="N809" t="s">
        <v>19</v>
      </c>
      <c r="O809" t="s">
        <v>4433</v>
      </c>
      <c r="P809" t="s">
        <v>4434</v>
      </c>
      <c r="V809" t="s">
        <v>21</v>
      </c>
      <c r="Y809" t="s">
        <v>1362</v>
      </c>
      <c r="Z809" t="s">
        <v>274</v>
      </c>
      <c r="AA809" t="str">
        <f>SUBSTITUTE(SUBSTITUTE(SUBSTITUTE(SUBSTITUTE(SUBSTITUTE(SUBSTITUTE(SUBSTITUTE(SUBSTITUTE(SUBSTITUTE(SUBSTITUTE(SUBSTITUTE(SUBSTITUTE(SUBSTITUTE(LOWER(Table13[[#This Row],[Bedrijven]]),".",""),"-","")," bvba",""),"belgië",""),"belgium","")," nv","")," bv",""),"group",""),"groep","")," ", ""),"é","e"),"è","e"),"à","a")</f>
        <v>bvsweco</v>
      </c>
      <c r="AB809" t="s">
        <v>1390</v>
      </c>
      <c r="AC809" t="s">
        <v>1380</v>
      </c>
      <c r="AE809" t="s">
        <v>21</v>
      </c>
      <c r="AF809" s="3">
        <v>45356</v>
      </c>
      <c r="AH809" s="3">
        <v>45356</v>
      </c>
      <c r="AI809" s="3">
        <v>45356</v>
      </c>
      <c r="AJ809">
        <v>0</v>
      </c>
      <c r="AQ809" t="str">
        <f>_xlfn.XLOOKUP(Table13[[#This Row],[Voornaam]]&amp;Table13[[#This Row],[Achternaam]]&amp;Table13[[#This Row],[Basisnaam]],Table15[ContactenLookup],Table15[E-mail],"",0,1)</f>
        <v/>
      </c>
      <c r="AR809" t="str">
        <f>_xlfn.XLOOKUP(Table13[[#This Row],[E-mailadres]],Table15[E-mail],Table15[E-mail],"",0)</f>
        <v/>
      </c>
      <c r="AS809" t="str">
        <f>_xlfn.XLOOKUP(Table13[[#This Row],[Telefoon]],Table15[Telefoonnummer],Table15[Naam],"",0)</f>
        <v/>
      </c>
      <c r="AT809" t="str">
        <f>IF(Table13[[#This Row],[Match on name + company]]&lt;&gt;"","Bizzy/Hanne",IF(Table13[[#This Row],[match on Email]]&lt;&gt;"","Bizzy/Hanne",""))</f>
        <v/>
      </c>
    </row>
    <row r="810" spans="1:46" ht="42.75" x14ac:dyDescent="0.45">
      <c r="A810">
        <v>57901576</v>
      </c>
      <c r="B810" t="s">
        <v>1500</v>
      </c>
      <c r="C810" t="s">
        <v>4435</v>
      </c>
      <c r="H810" s="4" t="s">
        <v>3937</v>
      </c>
      <c r="I810" t="s">
        <v>1362</v>
      </c>
      <c r="K810" t="s">
        <v>18</v>
      </c>
      <c r="M810" t="s">
        <v>1463</v>
      </c>
      <c r="N810" t="s">
        <v>19</v>
      </c>
      <c r="O810" t="s">
        <v>4436</v>
      </c>
      <c r="Q810" t="s">
        <v>4437</v>
      </c>
      <c r="V810" t="s">
        <v>21</v>
      </c>
      <c r="X810" t="s">
        <v>1431</v>
      </c>
      <c r="Y810" t="s">
        <v>1362</v>
      </c>
      <c r="Z810" t="s">
        <v>3940</v>
      </c>
      <c r="AA810" t="str">
        <f>SUBSTITUTE(SUBSTITUTE(SUBSTITUTE(SUBSTITUTE(SUBSTITUTE(SUBSTITUTE(SUBSTITUTE(SUBSTITUTE(SUBSTITUTE(SUBSTITUTE(SUBSTITUTE(SUBSTITUTE(SUBSTITUTE(LOWER(Table13[[#This Row],[Bedrijven]]),".",""),"-","")," bvba",""),"belgië",""),"belgium","")," nv","")," bv",""),"group",""),"groep","")," ", ""),"é","e"),"è","e"),"à","a")</f>
        <v>talentlogiqs</v>
      </c>
      <c r="AC810" t="s">
        <v>1529</v>
      </c>
      <c r="AE810" t="s">
        <v>1362</v>
      </c>
      <c r="AF810" s="3">
        <v>44853</v>
      </c>
      <c r="AH810" s="3">
        <v>44853</v>
      </c>
      <c r="AI810" s="3">
        <v>44853</v>
      </c>
      <c r="AJ810">
        <v>0</v>
      </c>
      <c r="AQ810" t="str">
        <f>_xlfn.XLOOKUP(Table13[[#This Row],[Voornaam]]&amp;Table13[[#This Row],[Achternaam]]&amp;Table13[[#This Row],[Basisnaam]],Table15[ContactenLookup],Table15[E-mail],"",0,1)</f>
        <v/>
      </c>
      <c r="AR810" t="str">
        <f>_xlfn.XLOOKUP(Table13[[#This Row],[E-mailadres]],Table15[E-mail],Table15[E-mail],"",0)</f>
        <v/>
      </c>
      <c r="AS810" t="str">
        <f>_xlfn.XLOOKUP(Table13[[#This Row],[Telefoon]],Table15[Telefoonnummer],Table15[Naam],"",0)</f>
        <v/>
      </c>
      <c r="AT810" t="str">
        <f>IF(Table13[[#This Row],[Match on name + company]]&lt;&gt;"","Bizzy/Hanne",IF(Table13[[#This Row],[match on Email]]&lt;&gt;"","Bizzy/Hanne",""))</f>
        <v/>
      </c>
    </row>
    <row r="811" spans="1:46" ht="42.75" x14ac:dyDescent="0.45">
      <c r="A811">
        <v>55438617</v>
      </c>
      <c r="B811" t="s">
        <v>4438</v>
      </c>
      <c r="C811" t="s">
        <v>4439</v>
      </c>
      <c r="H811" s="4" t="s">
        <v>4055</v>
      </c>
      <c r="I811" t="s">
        <v>1362</v>
      </c>
      <c r="K811" t="s">
        <v>18</v>
      </c>
      <c r="N811" t="s">
        <v>19</v>
      </c>
      <c r="O811" t="s">
        <v>4440</v>
      </c>
      <c r="P811" t="s">
        <v>4441</v>
      </c>
      <c r="V811" t="s">
        <v>21</v>
      </c>
      <c r="Y811" t="s">
        <v>1362</v>
      </c>
      <c r="Z811" t="s">
        <v>199</v>
      </c>
      <c r="AA811" t="str">
        <f>SUBSTITUTE(SUBSTITUTE(SUBSTITUTE(SUBSTITUTE(SUBSTITUTE(SUBSTITUTE(SUBSTITUTE(SUBSTITUTE(SUBSTITUTE(SUBSTITUTE(SUBSTITUTE(SUBSTITUTE(SUBSTITUTE(LOWER(Table13[[#This Row],[Bedrijven]]),".",""),"-","")," bvba",""),"belgië",""),"belgium","")," nv","")," bv",""),"group",""),"groep","")," ", ""),"é","e"),"è","e"),"à","a")</f>
        <v>bva&amp;csolutions</v>
      </c>
      <c r="AC811" t="s">
        <v>1964</v>
      </c>
      <c r="AE811" t="s">
        <v>1362</v>
      </c>
      <c r="AF811" s="3">
        <v>44711</v>
      </c>
      <c r="AH811" s="3">
        <v>44711</v>
      </c>
      <c r="AI811" s="3">
        <v>44775</v>
      </c>
      <c r="AJ811">
        <v>0</v>
      </c>
      <c r="AQ811" t="str">
        <f>_xlfn.XLOOKUP(Table13[[#This Row],[Voornaam]]&amp;Table13[[#This Row],[Achternaam]]&amp;Table13[[#This Row],[Basisnaam]],Table15[ContactenLookup],Table15[E-mail],"",0,1)</f>
        <v/>
      </c>
      <c r="AR811" t="str">
        <f>_xlfn.XLOOKUP(Table13[[#This Row],[E-mailadres]],Table15[E-mail],Table15[E-mail],"",0)</f>
        <v/>
      </c>
      <c r="AS811" t="str">
        <f>_xlfn.XLOOKUP(Table13[[#This Row],[Telefoon]],Table15[Telefoonnummer],Table15[Naam],"",0)</f>
        <v/>
      </c>
      <c r="AT811" t="str">
        <f>IF(Table13[[#This Row],[Match on name + company]]&lt;&gt;"","Bizzy/Hanne",IF(Table13[[#This Row],[match on Email]]&lt;&gt;"","Bizzy/Hanne",""))</f>
        <v/>
      </c>
    </row>
    <row r="812" spans="1:46" x14ac:dyDescent="0.45">
      <c r="A812">
        <v>55438634</v>
      </c>
      <c r="B812" t="s">
        <v>4442</v>
      </c>
      <c r="C812" t="s">
        <v>4443</v>
      </c>
      <c r="I812" t="s">
        <v>1362</v>
      </c>
      <c r="K812" t="s">
        <v>18</v>
      </c>
      <c r="N812" t="s">
        <v>19</v>
      </c>
      <c r="O812" t="s">
        <v>4444</v>
      </c>
      <c r="P812" t="s">
        <v>4445</v>
      </c>
      <c r="V812" t="s">
        <v>21</v>
      </c>
      <c r="Y812" t="s">
        <v>1362</v>
      </c>
      <c r="Z812" t="s">
        <v>76</v>
      </c>
      <c r="AA812" t="str">
        <f>SUBSTITUTE(SUBSTITUTE(SUBSTITUTE(SUBSTITUTE(SUBSTITUTE(SUBSTITUTE(SUBSTITUTE(SUBSTITUTE(SUBSTITUTE(SUBSTITUTE(SUBSTITUTE(SUBSTITUTE(SUBSTITUTE(LOWER(Table13[[#This Row],[Bedrijven]]),".",""),"-","")," bvba",""),"belgië",""),"belgium","")," nv","")," bv",""),"group",""),"groep","")," ", ""),"é","e"),"è","e"),"à","a")</f>
        <v>ae</v>
      </c>
      <c r="AC812" t="s">
        <v>1390</v>
      </c>
      <c r="AE812" t="s">
        <v>1362</v>
      </c>
      <c r="AF812" s="3">
        <v>44711</v>
      </c>
      <c r="AH812" s="3">
        <v>44711</v>
      </c>
      <c r="AI812" s="3">
        <v>44775</v>
      </c>
      <c r="AJ812">
        <v>0</v>
      </c>
      <c r="AQ812" t="str">
        <f>_xlfn.XLOOKUP(Table13[[#This Row],[Voornaam]]&amp;Table13[[#This Row],[Achternaam]]&amp;Table13[[#This Row],[Basisnaam]],Table15[ContactenLookup],Table15[E-mail],"",0,1)</f>
        <v/>
      </c>
      <c r="AR812" t="str">
        <f>_xlfn.XLOOKUP(Table13[[#This Row],[E-mailadres]],Table15[E-mail],Table15[E-mail],"",0)</f>
        <v/>
      </c>
      <c r="AS812" t="str">
        <f>_xlfn.XLOOKUP(Table13[[#This Row],[Telefoon]],Table15[Telefoonnummer],Table15[Naam],"",0)</f>
        <v>AE</v>
      </c>
      <c r="AT812" t="str">
        <f>IF(Table13[[#This Row],[Match on name + company]]&lt;&gt;"","Bizzy/Hanne",IF(Table13[[#This Row],[match on Email]]&lt;&gt;"","Bizzy/Hanne",""))</f>
        <v/>
      </c>
    </row>
    <row r="813" spans="1:46" ht="42.75" x14ac:dyDescent="0.45">
      <c r="A813">
        <v>64986145</v>
      </c>
      <c r="B813" t="s">
        <v>2461</v>
      </c>
      <c r="C813" t="s">
        <v>4446</v>
      </c>
      <c r="H813" s="4" t="s">
        <v>1434</v>
      </c>
      <c r="I813" t="s">
        <v>1362</v>
      </c>
      <c r="K813" t="s">
        <v>18</v>
      </c>
      <c r="N813" t="s">
        <v>19</v>
      </c>
      <c r="V813" t="s">
        <v>21</v>
      </c>
      <c r="Y813" t="s">
        <v>1362</v>
      </c>
      <c r="Z813" t="s">
        <v>786</v>
      </c>
      <c r="AA813" t="str">
        <f>SUBSTITUTE(SUBSTITUTE(SUBSTITUTE(SUBSTITUTE(SUBSTITUTE(SUBSTITUTE(SUBSTITUTE(SUBSTITUTE(SUBSTITUTE(SUBSTITUTE(SUBSTITUTE(SUBSTITUTE(SUBSTITUTE(LOWER(Table13[[#This Row],[Bedrijven]]),".",""),"-","")," bvba",""),"belgië",""),"belgium","")," nv","")," bv",""),"group",""),"groep","")," ", ""),"é","e"),"è","e"),"à","a")</f>
        <v>nvbakker&amp;partners</v>
      </c>
      <c r="AE813" t="s">
        <v>1362</v>
      </c>
      <c r="AF813" s="3">
        <v>45190</v>
      </c>
      <c r="AH813" s="3">
        <v>45190</v>
      </c>
      <c r="AI813" s="3">
        <v>45190</v>
      </c>
      <c r="AJ813">
        <v>0</v>
      </c>
      <c r="AQ813" t="str">
        <f>_xlfn.XLOOKUP(Table13[[#This Row],[Voornaam]]&amp;Table13[[#This Row],[Achternaam]]&amp;Table13[[#This Row],[Basisnaam]],Table15[ContactenLookup],Table15[E-mail],"",0,1)</f>
        <v/>
      </c>
      <c r="AR813" t="str">
        <f>_xlfn.XLOOKUP(Table13[[#This Row],[E-mailadres]],Table15[E-mail],Table15[E-mail],"",0)</f>
        <v/>
      </c>
      <c r="AS813" t="str">
        <f>_xlfn.XLOOKUP(Table13[[#This Row],[Telefoon]],Table15[Telefoonnummer],Table15[Naam],"",0)</f>
        <v/>
      </c>
      <c r="AT813" t="str">
        <f>IF(Table13[[#This Row],[Match on name + company]]&lt;&gt;"","Bizzy/Hanne",IF(Table13[[#This Row],[match on Email]]&lt;&gt;"","Bizzy/Hanne",""))</f>
        <v/>
      </c>
    </row>
    <row r="814" spans="1:46" x14ac:dyDescent="0.45">
      <c r="A814">
        <v>61065830</v>
      </c>
      <c r="B814" t="s">
        <v>2616</v>
      </c>
      <c r="C814" t="s">
        <v>4446</v>
      </c>
      <c r="G814" t="s">
        <v>186</v>
      </c>
      <c r="I814" t="s">
        <v>21</v>
      </c>
      <c r="K814" t="s">
        <v>18</v>
      </c>
      <c r="M814" t="s">
        <v>1463</v>
      </c>
      <c r="N814" t="s">
        <v>19</v>
      </c>
      <c r="O814" t="s">
        <v>1175</v>
      </c>
      <c r="Q814" t="s">
        <v>4447</v>
      </c>
      <c r="S814" t="s">
        <v>1176</v>
      </c>
      <c r="V814" t="s">
        <v>21</v>
      </c>
      <c r="X814" t="s">
        <v>1431</v>
      </c>
      <c r="Y814" t="s">
        <v>1362</v>
      </c>
      <c r="Z814" t="s">
        <v>1174</v>
      </c>
      <c r="AA814" t="str">
        <f>SUBSTITUTE(SUBSTITUTE(SUBSTITUTE(SUBSTITUTE(SUBSTITUTE(SUBSTITUTE(SUBSTITUTE(SUBSTITUTE(SUBSTITUTE(SUBSTITUTE(SUBSTITUTE(SUBSTITUTE(SUBSTITUTE(LOWER(Table13[[#This Row],[Bedrijven]]),".",""),"-","")," bvba",""),"belgië",""),"belgium","")," nv","")," bv",""),"group",""),"groep","")," ", ""),"é","e"),"è","e"),"à","a")</f>
        <v>tavernier&amp;vandevijver</v>
      </c>
      <c r="AC814" t="s">
        <v>1847</v>
      </c>
      <c r="AE814" t="s">
        <v>1362</v>
      </c>
      <c r="AF814" s="3">
        <v>44999</v>
      </c>
      <c r="AH814" s="3">
        <v>44999</v>
      </c>
      <c r="AI814" s="3">
        <v>44999</v>
      </c>
      <c r="AJ814">
        <v>0</v>
      </c>
      <c r="AQ814" t="str">
        <f>_xlfn.XLOOKUP(Table13[[#This Row],[Voornaam]]&amp;Table13[[#This Row],[Achternaam]]&amp;Table13[[#This Row],[Basisnaam]],Table15[ContactenLookup],Table15[E-mail],"",0,1)</f>
        <v/>
      </c>
      <c r="AR814" t="str">
        <f>_xlfn.XLOOKUP(Table13[[#This Row],[E-mailadres]],Table15[E-mail],Table15[E-mail],"",0)</f>
        <v/>
      </c>
      <c r="AS814" t="str">
        <f>_xlfn.XLOOKUP(Table13[[#This Row],[Telefoon]],Table15[Telefoonnummer],Table15[Naam],"",0)</f>
        <v/>
      </c>
      <c r="AT814" t="str">
        <f>IF(Table13[[#This Row],[Match on name + company]]&lt;&gt;"","Bizzy/Hanne",IF(Table13[[#This Row],[match on Email]]&lt;&gt;"","Bizzy/Hanne",""))</f>
        <v/>
      </c>
    </row>
    <row r="815" spans="1:46" x14ac:dyDescent="0.45">
      <c r="A815">
        <v>55438648</v>
      </c>
      <c r="B815" t="s">
        <v>4448</v>
      </c>
      <c r="C815" t="s">
        <v>4449</v>
      </c>
      <c r="I815" t="s">
        <v>1362</v>
      </c>
      <c r="K815" t="s">
        <v>18</v>
      </c>
      <c r="N815" t="s">
        <v>19</v>
      </c>
      <c r="O815" t="s">
        <v>4450</v>
      </c>
      <c r="P815" t="s">
        <v>4451</v>
      </c>
      <c r="V815" t="s">
        <v>21</v>
      </c>
      <c r="Y815" t="s">
        <v>1362</v>
      </c>
      <c r="Z815" t="s">
        <v>93</v>
      </c>
      <c r="AA815" t="str">
        <f>SUBSTITUTE(SUBSTITUTE(SUBSTITUTE(SUBSTITUTE(SUBSTITUTE(SUBSTITUTE(SUBSTITUTE(SUBSTITUTE(SUBSTITUTE(SUBSTITUTE(SUBSTITUTE(SUBSTITUTE(SUBSTITUTE(LOWER(Table13[[#This Row],[Bedrijven]]),".",""),"-","")," bvba",""),"belgië",""),"belgium","")," nv","")," bv",""),"group",""),"groep","")," ", ""),"é","e"),"è","e"),"à","a")</f>
        <v>aldautomotive</v>
      </c>
      <c r="AC815" t="s">
        <v>4452</v>
      </c>
      <c r="AE815" t="s">
        <v>1362</v>
      </c>
      <c r="AF815" s="3">
        <v>44711</v>
      </c>
      <c r="AH815" s="3">
        <v>44711</v>
      </c>
      <c r="AI815" s="3">
        <v>44775</v>
      </c>
      <c r="AJ815">
        <v>0</v>
      </c>
      <c r="AQ815" t="str">
        <f>_xlfn.XLOOKUP(Table13[[#This Row],[Voornaam]]&amp;Table13[[#This Row],[Achternaam]]&amp;Table13[[#This Row],[Basisnaam]],Table15[ContactenLookup],Table15[E-mail],"",0,1)</f>
        <v/>
      </c>
      <c r="AR815" t="str">
        <f>_xlfn.XLOOKUP(Table13[[#This Row],[E-mailadres]],Table15[E-mail],Table15[E-mail],"",0)</f>
        <v/>
      </c>
      <c r="AS815" t="str">
        <f>_xlfn.XLOOKUP(Table13[[#This Row],[Telefoon]],Table15[Telefoonnummer],Table15[Naam],"",0)</f>
        <v/>
      </c>
      <c r="AT815" t="str">
        <f>IF(Table13[[#This Row],[Match on name + company]]&lt;&gt;"","Bizzy/Hanne",IF(Table13[[#This Row],[match on Email]]&lt;&gt;"","Bizzy/Hanne",""))</f>
        <v/>
      </c>
    </row>
    <row r="816" spans="1:46" ht="42.75" x14ac:dyDescent="0.45">
      <c r="A816">
        <v>62387483</v>
      </c>
      <c r="B816" t="s">
        <v>3365</v>
      </c>
      <c r="C816" t="s">
        <v>4453</v>
      </c>
      <c r="H816" s="4" t="s">
        <v>4454</v>
      </c>
      <c r="I816" t="s">
        <v>1362</v>
      </c>
      <c r="K816" t="s">
        <v>18</v>
      </c>
      <c r="M816" t="s">
        <v>1463</v>
      </c>
      <c r="N816" t="s">
        <v>19</v>
      </c>
      <c r="O816" t="s">
        <v>4455</v>
      </c>
      <c r="P816" t="s">
        <v>4456</v>
      </c>
      <c r="Q816" t="s">
        <v>4457</v>
      </c>
      <c r="V816" t="s">
        <v>21</v>
      </c>
      <c r="W816" t="s">
        <v>38</v>
      </c>
      <c r="X816" t="s">
        <v>1431</v>
      </c>
      <c r="Y816" t="s">
        <v>1362</v>
      </c>
      <c r="Z816" t="s">
        <v>1140</v>
      </c>
      <c r="AA816" t="str">
        <f>SUBSTITUTE(SUBSTITUTE(SUBSTITUTE(SUBSTITUTE(SUBSTITUTE(SUBSTITUTE(SUBSTITUTE(SUBSTITUTE(SUBSTITUTE(SUBSTITUTE(SUBSTITUTE(SUBSTITUTE(SUBSTITUTE(LOWER(Table13[[#This Row],[Bedrijven]]),".",""),"-","")," bvba",""),"belgië",""),"belgium","")," nv","")," bv",""),"group",""),"groep","")," ", ""),"é","e"),"è","e"),"à","a")</f>
        <v>stadantwerpen</v>
      </c>
      <c r="AB816" t="s">
        <v>1365</v>
      </c>
      <c r="AE816" t="s">
        <v>1362</v>
      </c>
      <c r="AF816" s="3">
        <v>45062</v>
      </c>
      <c r="AH816" s="3">
        <v>45062</v>
      </c>
      <c r="AI816" s="3">
        <v>45062</v>
      </c>
      <c r="AJ816">
        <v>0</v>
      </c>
      <c r="AQ816" t="str">
        <f>_xlfn.XLOOKUP(Table13[[#This Row],[Voornaam]]&amp;Table13[[#This Row],[Achternaam]]&amp;Table13[[#This Row],[Basisnaam]],Table15[ContactenLookup],Table15[E-mail],"",0,1)</f>
        <v/>
      </c>
      <c r="AR816" t="str">
        <f>_xlfn.XLOOKUP(Table13[[#This Row],[E-mailadres]],Table15[E-mail],Table15[E-mail],"",0)</f>
        <v/>
      </c>
      <c r="AS816" t="str">
        <f>_xlfn.XLOOKUP(Table13[[#This Row],[Telefoon]],Table15[Telefoonnummer],Table15[Naam],"",0)</f>
        <v/>
      </c>
      <c r="AT816" t="str">
        <f>IF(Table13[[#This Row],[Match on name + company]]&lt;&gt;"","Bizzy/Hanne",IF(Table13[[#This Row],[match on Email]]&lt;&gt;"","Bizzy/Hanne",""))</f>
        <v/>
      </c>
    </row>
    <row r="817" spans="1:46" x14ac:dyDescent="0.45">
      <c r="A817">
        <v>55438675</v>
      </c>
      <c r="B817" t="s">
        <v>1890</v>
      </c>
      <c r="C817" t="s">
        <v>4458</v>
      </c>
      <c r="I817" t="s">
        <v>1362</v>
      </c>
      <c r="K817" t="s">
        <v>18</v>
      </c>
      <c r="N817" t="s">
        <v>19</v>
      </c>
      <c r="O817" t="s">
        <v>4459</v>
      </c>
      <c r="P817" t="s">
        <v>4460</v>
      </c>
      <c r="V817" t="s">
        <v>21</v>
      </c>
      <c r="Y817" t="s">
        <v>1362</v>
      </c>
      <c r="Z817" t="s">
        <v>147</v>
      </c>
      <c r="AA817" t="str">
        <f>SUBSTITUTE(SUBSTITUTE(SUBSTITUTE(SUBSTITUTE(SUBSTITUTE(SUBSTITUTE(SUBSTITUTE(SUBSTITUTE(SUBSTITUTE(SUBSTITUTE(SUBSTITUTE(SUBSTITUTE(SUBSTITUTE(LOWER(Table13[[#This Row],[Bedrijven]]),".",""),"-","")," bvba",""),"belgië",""),"belgium","")," nv","")," bv",""),"group",""),"groep","")," ", ""),"é","e"),"è","e"),"à","a")</f>
        <v>bdmyshopi</v>
      </c>
      <c r="AC817" t="s">
        <v>1391</v>
      </c>
      <c r="AE817" t="s">
        <v>1362</v>
      </c>
      <c r="AF817" s="3">
        <v>44711</v>
      </c>
      <c r="AH817" s="3">
        <v>44711</v>
      </c>
      <c r="AI817" s="3">
        <v>44711</v>
      </c>
      <c r="AJ817">
        <v>0</v>
      </c>
      <c r="AQ817" t="str">
        <f>_xlfn.XLOOKUP(Table13[[#This Row],[Voornaam]]&amp;Table13[[#This Row],[Achternaam]]&amp;Table13[[#This Row],[Basisnaam]],Table15[ContactenLookup],Table15[E-mail],"",0,1)</f>
        <v/>
      </c>
      <c r="AR817" t="str">
        <f>_xlfn.XLOOKUP(Table13[[#This Row],[E-mailadres]],Table15[E-mail],Table15[E-mail],"",0)</f>
        <v/>
      </c>
      <c r="AS817" t="str">
        <f>_xlfn.XLOOKUP(Table13[[#This Row],[Telefoon]],Table15[Telefoonnummer],Table15[Naam],"",0)</f>
        <v/>
      </c>
      <c r="AT817" t="str">
        <f>IF(Table13[[#This Row],[Match on name + company]]&lt;&gt;"","Bizzy/Hanne",IF(Table13[[#This Row],[match on Email]]&lt;&gt;"","Bizzy/Hanne",""))</f>
        <v/>
      </c>
    </row>
    <row r="818" spans="1:46" x14ac:dyDescent="0.45">
      <c r="A818">
        <v>56501519</v>
      </c>
      <c r="B818" t="s">
        <v>2183</v>
      </c>
      <c r="C818" t="s">
        <v>4461</v>
      </c>
      <c r="I818" t="s">
        <v>1362</v>
      </c>
      <c r="K818" t="s">
        <v>18</v>
      </c>
      <c r="N818" t="s">
        <v>19</v>
      </c>
      <c r="O818" t="s">
        <v>4462</v>
      </c>
      <c r="P818" t="s">
        <v>4463</v>
      </c>
      <c r="V818" t="s">
        <v>21</v>
      </c>
      <c r="Y818" t="s">
        <v>1362</v>
      </c>
      <c r="Z818" t="s">
        <v>730</v>
      </c>
      <c r="AA818" t="str">
        <f>SUBSTITUTE(SUBSTITUTE(SUBSTITUTE(SUBSTITUTE(SUBSTITUTE(SUBSTITUTE(SUBSTITUTE(SUBSTITUTE(SUBSTITUTE(SUBSTITUTE(SUBSTITUTE(SUBSTITUTE(SUBSTITUTE(LOWER(Table13[[#This Row],[Bedrijven]]),".",""),"-","")," bvba",""),"belgië",""),"belgium","")," nv","")," bv",""),"group",""),"groep","")," ", ""),"é","e"),"è","e"),"à","a")</f>
        <v>materialise</v>
      </c>
      <c r="AC818" t="s">
        <v>1942</v>
      </c>
      <c r="AE818" t="s">
        <v>1362</v>
      </c>
      <c r="AF818" s="3">
        <v>44775</v>
      </c>
      <c r="AH818" s="3">
        <v>44775</v>
      </c>
      <c r="AI818" s="3">
        <v>44775</v>
      </c>
      <c r="AJ818">
        <v>0</v>
      </c>
      <c r="AQ818" t="str">
        <f>_xlfn.XLOOKUP(Table13[[#This Row],[Voornaam]]&amp;Table13[[#This Row],[Achternaam]]&amp;Table13[[#This Row],[Basisnaam]],Table15[ContactenLookup],Table15[E-mail],"",0,1)</f>
        <v/>
      </c>
      <c r="AR818" t="str">
        <f>_xlfn.XLOOKUP(Table13[[#This Row],[E-mailadres]],Table15[E-mail],Table15[E-mail],"",0)</f>
        <v/>
      </c>
      <c r="AS818" t="str">
        <f>_xlfn.XLOOKUP(Table13[[#This Row],[Telefoon]],Table15[Telefoonnummer],Table15[Naam],"",0)</f>
        <v/>
      </c>
      <c r="AT818" t="str">
        <f>IF(Table13[[#This Row],[Match on name + company]]&lt;&gt;"","Bizzy/Hanne",IF(Table13[[#This Row],[match on Email]]&lt;&gt;"","Bizzy/Hanne",""))</f>
        <v/>
      </c>
    </row>
    <row r="819" spans="1:46" ht="42.75" x14ac:dyDescent="0.45">
      <c r="A819">
        <v>56501489</v>
      </c>
      <c r="B819" t="s">
        <v>4464</v>
      </c>
      <c r="C819" t="s">
        <v>4465</v>
      </c>
      <c r="H819" s="4" t="s">
        <v>3447</v>
      </c>
      <c r="I819" t="s">
        <v>1362</v>
      </c>
      <c r="K819" t="s">
        <v>18</v>
      </c>
      <c r="N819" t="s">
        <v>19</v>
      </c>
      <c r="O819" t="s">
        <v>4466</v>
      </c>
      <c r="P819" t="s">
        <v>4467</v>
      </c>
      <c r="V819" t="s">
        <v>21</v>
      </c>
      <c r="Y819" t="s">
        <v>1362</v>
      </c>
      <c r="Z819" t="s">
        <v>660</v>
      </c>
      <c r="AA819" t="str">
        <f>SUBSTITUTE(SUBSTITUTE(SUBSTITUTE(SUBSTITUTE(SUBSTITUTE(SUBSTITUTE(SUBSTITUTE(SUBSTITUTE(SUBSTITUTE(SUBSTITUTE(SUBSTITUTE(SUBSTITUTE(SUBSTITUTE(LOWER(Table13[[#This Row],[Bedrijven]]),".",""),"-","")," bvba",""),"belgië",""),"belgium","")," nv","")," bv",""),"group",""),"groep","")," ", ""),"é","e"),"è","e"),"à","a")</f>
        <v>induver</v>
      </c>
      <c r="AC819" t="s">
        <v>4468</v>
      </c>
      <c r="AE819" t="s">
        <v>1362</v>
      </c>
      <c r="AF819" s="3">
        <v>44775</v>
      </c>
      <c r="AH819" s="3">
        <v>44775</v>
      </c>
      <c r="AI819" s="3">
        <v>44775</v>
      </c>
      <c r="AJ819">
        <v>0</v>
      </c>
      <c r="AQ819" t="str">
        <f>_xlfn.XLOOKUP(Table13[[#This Row],[Voornaam]]&amp;Table13[[#This Row],[Achternaam]]&amp;Table13[[#This Row],[Basisnaam]],Table15[ContactenLookup],Table15[E-mail],"",0,1)</f>
        <v/>
      </c>
      <c r="AR819" t="str">
        <f>_xlfn.XLOOKUP(Table13[[#This Row],[E-mailadres]],Table15[E-mail],Table15[E-mail],"",0)</f>
        <v/>
      </c>
      <c r="AS819" t="str">
        <f>_xlfn.XLOOKUP(Table13[[#This Row],[Telefoon]],Table15[Telefoonnummer],Table15[Naam],"",0)</f>
        <v/>
      </c>
      <c r="AT819" t="str">
        <f>IF(Table13[[#This Row],[Match on name + company]]&lt;&gt;"","Bizzy/Hanne",IF(Table13[[#This Row],[match on Email]]&lt;&gt;"","Bizzy/Hanne",""))</f>
        <v/>
      </c>
    </row>
    <row r="820" spans="1:46" ht="42.75" x14ac:dyDescent="0.45">
      <c r="A820">
        <v>56501504</v>
      </c>
      <c r="B820" t="s">
        <v>2400</v>
      </c>
      <c r="C820" t="s">
        <v>4469</v>
      </c>
      <c r="H820" s="4" t="s">
        <v>1980</v>
      </c>
      <c r="I820" t="s">
        <v>1362</v>
      </c>
      <c r="K820" t="s">
        <v>18</v>
      </c>
      <c r="N820" t="s">
        <v>19</v>
      </c>
      <c r="O820" t="s">
        <v>4470</v>
      </c>
      <c r="P820" t="s">
        <v>4471</v>
      </c>
      <c r="Q820" t="s">
        <v>4472</v>
      </c>
      <c r="V820" t="s">
        <v>21</v>
      </c>
      <c r="X820" t="s">
        <v>1431</v>
      </c>
      <c r="Y820" t="s">
        <v>1362</v>
      </c>
      <c r="Z820" t="s">
        <v>687</v>
      </c>
      <c r="AA820" t="str">
        <f>SUBSTITUTE(SUBSTITUTE(SUBSTITUTE(SUBSTITUTE(SUBSTITUTE(SUBSTITUTE(SUBSTITUTE(SUBSTITUTE(SUBSTITUTE(SUBSTITUTE(SUBSTITUTE(SUBSTITUTE(SUBSTITUTE(LOWER(Table13[[#This Row],[Bedrijven]]),".",""),"-","")," bvba",""),"belgië",""),"belgium","")," nv","")," bv",""),"group",""),"groep","")," ", ""),"é","e"),"è","e"),"à","a")</f>
        <v>kareldegrotehogeschool</v>
      </c>
      <c r="AC820" t="s">
        <v>1390</v>
      </c>
      <c r="AE820" t="s">
        <v>1362</v>
      </c>
      <c r="AF820" s="3">
        <v>45343</v>
      </c>
      <c r="AH820" s="3">
        <v>44775</v>
      </c>
      <c r="AI820" s="3">
        <v>45343</v>
      </c>
      <c r="AJ820">
        <v>0</v>
      </c>
      <c r="AQ820" t="str">
        <f>_xlfn.XLOOKUP(Table13[[#This Row],[Voornaam]]&amp;Table13[[#This Row],[Achternaam]]&amp;Table13[[#This Row],[Basisnaam]],Table15[ContactenLookup],Table15[E-mail],"",0,1)</f>
        <v/>
      </c>
      <c r="AR820" t="str">
        <f>_xlfn.XLOOKUP(Table13[[#This Row],[E-mailadres]],Table15[E-mail],Table15[E-mail],"",0)</f>
        <v/>
      </c>
      <c r="AS820" t="str">
        <f>_xlfn.XLOOKUP(Table13[[#This Row],[Telefoon]],Table15[Telefoonnummer],Table15[Naam],"",0)</f>
        <v/>
      </c>
      <c r="AT820" t="str">
        <f>IF(Table13[[#This Row],[Match on name + company]]&lt;&gt;"","Bizzy/Hanne",IF(Table13[[#This Row],[match on Email]]&lt;&gt;"","Bizzy/Hanne",""))</f>
        <v/>
      </c>
    </row>
    <row r="821" spans="1:46" x14ac:dyDescent="0.45">
      <c r="A821">
        <v>55438705</v>
      </c>
      <c r="B821" t="s">
        <v>1586</v>
      </c>
      <c r="C821" t="s">
        <v>4473</v>
      </c>
      <c r="I821" t="s">
        <v>1362</v>
      </c>
      <c r="K821" t="s">
        <v>18</v>
      </c>
      <c r="N821" t="s">
        <v>19</v>
      </c>
      <c r="P821" t="s">
        <v>4474</v>
      </c>
      <c r="V821" t="s">
        <v>21</v>
      </c>
      <c r="Y821" t="s">
        <v>1362</v>
      </c>
      <c r="Z821" t="s">
        <v>81</v>
      </c>
      <c r="AA821" t="str">
        <f>SUBSTITUTE(SUBSTITUTE(SUBSTITUTE(SUBSTITUTE(SUBSTITUTE(SUBSTITUTE(SUBSTITUTE(SUBSTITUTE(SUBSTITUTE(SUBSTITUTE(SUBSTITUTE(SUBSTITUTE(SUBSTITUTE(LOWER(Table13[[#This Row],[Bedrijven]]),".",""),"-","")," bvba",""),"belgië",""),"belgium","")," nv","")," bv",""),"group",""),"groep","")," ", ""),"é","e"),"è","e"),"à","a")</f>
        <v>agidens(vroegereegemin)</v>
      </c>
      <c r="AC821" t="s">
        <v>1568</v>
      </c>
      <c r="AE821" t="s">
        <v>1362</v>
      </c>
      <c r="AF821" s="3">
        <v>44711</v>
      </c>
      <c r="AH821" s="3">
        <v>44711</v>
      </c>
      <c r="AI821" s="3">
        <v>44775</v>
      </c>
      <c r="AJ821">
        <v>0</v>
      </c>
      <c r="AQ821" t="str">
        <f>_xlfn.XLOOKUP(Table13[[#This Row],[Voornaam]]&amp;Table13[[#This Row],[Achternaam]]&amp;Table13[[#This Row],[Basisnaam]],Table15[ContactenLookup],Table15[E-mail],"",0,1)</f>
        <v/>
      </c>
      <c r="AR821" t="str">
        <f>_xlfn.XLOOKUP(Table13[[#This Row],[E-mailadres]],Table15[E-mail],Table15[E-mail],"",0)</f>
        <v/>
      </c>
      <c r="AS821" t="str">
        <f>_xlfn.XLOOKUP(Table13[[#This Row],[Telefoon]],Table15[Telefoonnummer],Table15[Naam],"",0)</f>
        <v/>
      </c>
      <c r="AT821" t="str">
        <f>IF(Table13[[#This Row],[Match on name + company]]&lt;&gt;"","Bizzy/Hanne",IF(Table13[[#This Row],[match on Email]]&lt;&gt;"","Bizzy/Hanne",""))</f>
        <v/>
      </c>
    </row>
    <row r="822" spans="1:46" ht="42.75" x14ac:dyDescent="0.45">
      <c r="A822">
        <v>62046554</v>
      </c>
      <c r="B822" t="s">
        <v>3051</v>
      </c>
      <c r="C822" t="s">
        <v>4475</v>
      </c>
      <c r="D822" t="s">
        <v>1141</v>
      </c>
      <c r="E822" t="s">
        <v>893</v>
      </c>
      <c r="F822" t="s">
        <v>202</v>
      </c>
      <c r="G822" t="s">
        <v>203</v>
      </c>
      <c r="H822" s="4" t="s">
        <v>4045</v>
      </c>
      <c r="I822" t="s">
        <v>21</v>
      </c>
      <c r="J822" t="s">
        <v>66</v>
      </c>
      <c r="K822" t="s">
        <v>18</v>
      </c>
      <c r="M822" t="s">
        <v>1428</v>
      </c>
      <c r="N822" t="s">
        <v>19</v>
      </c>
      <c r="O822" t="s">
        <v>4476</v>
      </c>
      <c r="Q822" t="s">
        <v>4477</v>
      </c>
      <c r="V822" t="s">
        <v>21</v>
      </c>
      <c r="W822" t="s">
        <v>38</v>
      </c>
      <c r="X822" t="s">
        <v>1431</v>
      </c>
      <c r="Y822" t="s">
        <v>1362</v>
      </c>
      <c r="Z822" t="s">
        <v>589</v>
      </c>
      <c r="AA822" t="str">
        <f>SUBSTITUTE(SUBSTITUTE(SUBSTITUTE(SUBSTITUTE(SUBSTITUTE(SUBSTITUTE(SUBSTITUTE(SUBSTITUTE(SUBSTITUTE(SUBSTITUTE(SUBSTITUTE(SUBSTITUTE(SUBSTITUTE(LOWER(Table13[[#This Row],[Bedrijven]]),".",""),"-","")," bvba",""),"belgië",""),"belgium","")," nv","")," bv",""),"group",""),"groep","")," ", ""),"é","e"),"è","e"),"à","a")</f>
        <v>go!scholenfluxus</v>
      </c>
      <c r="AB822" t="s">
        <v>1390</v>
      </c>
      <c r="AC822" t="s">
        <v>3395</v>
      </c>
      <c r="AE822" t="s">
        <v>21</v>
      </c>
      <c r="AF822" s="3">
        <v>45043</v>
      </c>
      <c r="AH822" s="3">
        <v>45043</v>
      </c>
      <c r="AI822" s="3">
        <v>45043</v>
      </c>
      <c r="AJ822">
        <v>0</v>
      </c>
      <c r="AQ822" t="str">
        <f>_xlfn.XLOOKUP(Table13[[#This Row],[Voornaam]]&amp;Table13[[#This Row],[Achternaam]]&amp;Table13[[#This Row],[Basisnaam]],Table15[ContactenLookup],Table15[E-mail],"",0,1)</f>
        <v/>
      </c>
      <c r="AR822" t="str">
        <f>_xlfn.XLOOKUP(Table13[[#This Row],[E-mailadres]],Table15[E-mail],Table15[E-mail],"",0)</f>
        <v/>
      </c>
      <c r="AS822" t="str">
        <f>_xlfn.XLOOKUP(Table13[[#This Row],[Telefoon]],Table15[Telefoonnummer],Table15[Naam],"",0)</f>
        <v/>
      </c>
      <c r="AT822" t="str">
        <f>IF(Table13[[#This Row],[Match on name + company]]&lt;&gt;"","Bizzy/Hanne",IF(Table13[[#This Row],[match on Email]]&lt;&gt;"","Bizzy/Hanne",""))</f>
        <v/>
      </c>
    </row>
    <row r="823" spans="1:46" x14ac:dyDescent="0.45">
      <c r="A823">
        <v>55438701</v>
      </c>
      <c r="B823" t="s">
        <v>1392</v>
      </c>
      <c r="C823" t="s">
        <v>4478</v>
      </c>
      <c r="I823" t="s">
        <v>1362</v>
      </c>
      <c r="K823" t="s">
        <v>18</v>
      </c>
      <c r="N823" t="s">
        <v>19</v>
      </c>
      <c r="O823" t="s">
        <v>4479</v>
      </c>
      <c r="P823" t="s">
        <v>4480</v>
      </c>
      <c r="V823" t="s">
        <v>21</v>
      </c>
      <c r="Y823" t="s">
        <v>1362</v>
      </c>
      <c r="Z823" t="s">
        <v>437</v>
      </c>
      <c r="AA823" t="str">
        <f>SUBSTITUTE(SUBSTITUTE(SUBSTITUTE(SUBSTITUTE(SUBSTITUTE(SUBSTITUTE(SUBSTITUTE(SUBSTITUTE(SUBSTITUTE(SUBSTITUTE(SUBSTITUTE(SUBSTITUTE(SUBSTITUTE(LOWER(Table13[[#This Row],[Bedrijven]]),".",""),"-","")," bvba",""),"belgië",""),"belgium","")," nv","")," bv",""),"group",""),"groep","")," ", ""),"é","e"),"è","e"),"à","a")</f>
        <v>edfluminus</v>
      </c>
      <c r="AC823" t="s">
        <v>4129</v>
      </c>
      <c r="AE823" t="s">
        <v>1362</v>
      </c>
      <c r="AF823" s="3">
        <v>44711</v>
      </c>
      <c r="AH823" s="3">
        <v>44711</v>
      </c>
      <c r="AI823" s="3">
        <v>44775</v>
      </c>
      <c r="AJ823">
        <v>0</v>
      </c>
      <c r="AQ823" t="str">
        <f>_xlfn.XLOOKUP(Table13[[#This Row],[Voornaam]]&amp;Table13[[#This Row],[Achternaam]]&amp;Table13[[#This Row],[Basisnaam]],Table15[ContactenLookup],Table15[E-mail],"",0,1)</f>
        <v/>
      </c>
      <c r="AR823" t="str">
        <f>_xlfn.XLOOKUP(Table13[[#This Row],[E-mailadres]],Table15[E-mail],Table15[E-mail],"",0)</f>
        <v/>
      </c>
      <c r="AS823" t="str">
        <f>_xlfn.XLOOKUP(Table13[[#This Row],[Telefoon]],Table15[Telefoonnummer],Table15[Naam],"",0)</f>
        <v/>
      </c>
      <c r="AT823" t="str">
        <f>IF(Table13[[#This Row],[Match on name + company]]&lt;&gt;"","Bizzy/Hanne",IF(Table13[[#This Row],[match on Email]]&lt;&gt;"","Bizzy/Hanne",""))</f>
        <v/>
      </c>
    </row>
    <row r="824" spans="1:46" ht="42.75" x14ac:dyDescent="0.45">
      <c r="A824">
        <v>61608222</v>
      </c>
      <c r="B824" t="s">
        <v>4481</v>
      </c>
      <c r="C824" t="s">
        <v>4482</v>
      </c>
      <c r="H824" s="4" t="s">
        <v>1980</v>
      </c>
      <c r="I824" t="s">
        <v>1362</v>
      </c>
      <c r="K824" t="s">
        <v>18</v>
      </c>
      <c r="M824" t="s">
        <v>1463</v>
      </c>
      <c r="N824" t="s">
        <v>19</v>
      </c>
      <c r="O824" t="s">
        <v>4483</v>
      </c>
      <c r="P824" t="s">
        <v>4484</v>
      </c>
      <c r="V824" t="s">
        <v>21</v>
      </c>
      <c r="Y824" t="s">
        <v>1362</v>
      </c>
      <c r="Z824" t="s">
        <v>687</v>
      </c>
      <c r="AA824" t="str">
        <f>SUBSTITUTE(SUBSTITUTE(SUBSTITUTE(SUBSTITUTE(SUBSTITUTE(SUBSTITUTE(SUBSTITUTE(SUBSTITUTE(SUBSTITUTE(SUBSTITUTE(SUBSTITUTE(SUBSTITUTE(SUBSTITUTE(LOWER(Table13[[#This Row],[Bedrijven]]),".",""),"-","")," bvba",""),"belgië",""),"belgium","")," nv","")," bv",""),"group",""),"groep","")," ", ""),"é","e"),"è","e"),"à","a")</f>
        <v>kareldegrotehogeschool</v>
      </c>
      <c r="AB824" t="s">
        <v>1390</v>
      </c>
      <c r="AC824" t="s">
        <v>4422</v>
      </c>
      <c r="AD824" t="s">
        <v>4485</v>
      </c>
      <c r="AE824" t="s">
        <v>1362</v>
      </c>
      <c r="AF824" s="3">
        <v>45021</v>
      </c>
      <c r="AH824" s="3">
        <v>45021</v>
      </c>
      <c r="AI824" s="3">
        <v>45021</v>
      </c>
      <c r="AJ824">
        <v>0</v>
      </c>
      <c r="AQ824" t="str">
        <f>_xlfn.XLOOKUP(Table13[[#This Row],[Voornaam]]&amp;Table13[[#This Row],[Achternaam]]&amp;Table13[[#This Row],[Basisnaam]],Table15[ContactenLookup],Table15[E-mail],"",0,1)</f>
        <v/>
      </c>
      <c r="AR824" t="str">
        <f>_xlfn.XLOOKUP(Table13[[#This Row],[E-mailadres]],Table15[E-mail],Table15[E-mail],"",0)</f>
        <v/>
      </c>
      <c r="AS824" t="str">
        <f>_xlfn.XLOOKUP(Table13[[#This Row],[Telefoon]],Table15[Telefoonnummer],Table15[Naam],"",0)</f>
        <v/>
      </c>
      <c r="AT824" t="str">
        <f>IF(Table13[[#This Row],[Match on name + company]]&lt;&gt;"","Bizzy/Hanne",IF(Table13[[#This Row],[match on Email]]&lt;&gt;"","Bizzy/Hanne",""))</f>
        <v/>
      </c>
    </row>
    <row r="825" spans="1:46" x14ac:dyDescent="0.45">
      <c r="A825">
        <v>55438679</v>
      </c>
      <c r="B825" t="s">
        <v>2616</v>
      </c>
      <c r="C825" t="s">
        <v>4486</v>
      </c>
      <c r="I825" t="s">
        <v>1362</v>
      </c>
      <c r="K825" t="s">
        <v>18</v>
      </c>
      <c r="N825" t="s">
        <v>19</v>
      </c>
      <c r="O825" t="s">
        <v>4487</v>
      </c>
      <c r="V825" t="s">
        <v>21</v>
      </c>
      <c r="Y825" t="s">
        <v>1362</v>
      </c>
      <c r="Z825" t="s">
        <v>174</v>
      </c>
      <c r="AA825" t="str">
        <f>SUBSTITUTE(SUBSTITUTE(SUBSTITUTE(SUBSTITUTE(SUBSTITUTE(SUBSTITUTE(SUBSTITUTE(SUBSTITUTE(SUBSTITUTE(SUBSTITUTE(SUBSTITUTE(SUBSTITUTE(SUBSTITUTE(LOWER(Table13[[#This Row],[Bedrijven]]),".",""),"-","")," bvba",""),"belgië",""),"belgium","")," nv","")," bv",""),"group",""),"groep","")," ", ""),"é","e"),"è","e"),"à","a")</f>
        <v>borealis</v>
      </c>
      <c r="AB825" t="s">
        <v>1390</v>
      </c>
      <c r="AC825" t="s">
        <v>1459</v>
      </c>
      <c r="AE825" t="s">
        <v>1362</v>
      </c>
      <c r="AF825" s="3">
        <v>44711</v>
      </c>
      <c r="AH825" s="3">
        <v>44711</v>
      </c>
      <c r="AI825" s="3">
        <v>44711</v>
      </c>
      <c r="AJ825">
        <v>0</v>
      </c>
      <c r="AQ825" t="str">
        <f>_xlfn.XLOOKUP(Table13[[#This Row],[Voornaam]]&amp;Table13[[#This Row],[Achternaam]]&amp;Table13[[#This Row],[Basisnaam]],Table15[ContactenLookup],Table15[E-mail],"",0,1)</f>
        <v/>
      </c>
      <c r="AR825" t="str">
        <f>_xlfn.XLOOKUP(Table13[[#This Row],[E-mailadres]],Table15[E-mail],Table15[E-mail],"",0)</f>
        <v/>
      </c>
      <c r="AS825" t="str">
        <f>_xlfn.XLOOKUP(Table13[[#This Row],[Telefoon]],Table15[Telefoonnummer],Table15[Naam],"",0)</f>
        <v/>
      </c>
      <c r="AT825" t="str">
        <f>IF(Table13[[#This Row],[Match on name + company]]&lt;&gt;"","Bizzy/Hanne",IF(Table13[[#This Row],[match on Email]]&lt;&gt;"","Bizzy/Hanne",""))</f>
        <v/>
      </c>
    </row>
    <row r="826" spans="1:46" x14ac:dyDescent="0.45">
      <c r="A826">
        <v>63130205</v>
      </c>
      <c r="B826" t="s">
        <v>4488</v>
      </c>
      <c r="C826" t="s">
        <v>4489</v>
      </c>
      <c r="I826" t="s">
        <v>1362</v>
      </c>
      <c r="K826" t="s">
        <v>18</v>
      </c>
      <c r="M826" t="s">
        <v>1463</v>
      </c>
      <c r="N826" t="s">
        <v>19</v>
      </c>
      <c r="O826" t="s">
        <v>4490</v>
      </c>
      <c r="P826" t="s">
        <v>4491</v>
      </c>
      <c r="V826" t="s">
        <v>21</v>
      </c>
      <c r="W826" t="s">
        <v>38</v>
      </c>
      <c r="X826" t="s">
        <v>1431</v>
      </c>
      <c r="Y826" t="s">
        <v>1362</v>
      </c>
      <c r="Z826" t="s">
        <v>1151</v>
      </c>
      <c r="AA826" t="str">
        <f>SUBSTITUTE(SUBSTITUTE(SUBSTITUTE(SUBSTITUTE(SUBSTITUTE(SUBSTITUTE(SUBSTITUTE(SUBSTITUTE(SUBSTITUTE(SUBSTITUTE(SUBSTITUTE(SUBSTITUTE(SUBSTITUTE(LOWER(Table13[[#This Row],[Bedrijven]]),".",""),"-","")," bvba",""),"belgië",""),"belgium","")," nv","")," bv",""),"group",""),"groep","")," ", ""),"é","e"),"è","e"),"à","a")</f>
        <v>stadleuven</v>
      </c>
      <c r="AB826" t="s">
        <v>1390</v>
      </c>
      <c r="AC826" t="s">
        <v>4231</v>
      </c>
      <c r="AE826" t="s">
        <v>1362</v>
      </c>
      <c r="AF826" s="3">
        <v>45106</v>
      </c>
      <c r="AH826" s="3">
        <v>45106</v>
      </c>
      <c r="AI826" s="3">
        <v>45106</v>
      </c>
      <c r="AJ826">
        <v>0</v>
      </c>
      <c r="AQ826" t="str">
        <f>_xlfn.XLOOKUP(Table13[[#This Row],[Voornaam]]&amp;Table13[[#This Row],[Achternaam]]&amp;Table13[[#This Row],[Basisnaam]],Table15[ContactenLookup],Table15[E-mail],"",0,1)</f>
        <v/>
      </c>
      <c r="AR826" t="str">
        <f>_xlfn.XLOOKUP(Table13[[#This Row],[E-mailadres]],Table15[E-mail],Table15[E-mail],"",0)</f>
        <v/>
      </c>
      <c r="AS826" t="str">
        <f>_xlfn.XLOOKUP(Table13[[#This Row],[Telefoon]],Table15[Telefoonnummer],Table15[Naam],"",0)</f>
        <v/>
      </c>
      <c r="AT826" t="str">
        <f>IF(Table13[[#This Row],[Match on name + company]]&lt;&gt;"","Bizzy/Hanne",IF(Table13[[#This Row],[match on Email]]&lt;&gt;"","Bizzy/Hanne",""))</f>
        <v/>
      </c>
    </row>
    <row r="827" spans="1:46" x14ac:dyDescent="0.45">
      <c r="A827">
        <v>63118656</v>
      </c>
      <c r="B827" t="s">
        <v>4492</v>
      </c>
      <c r="C827" t="s">
        <v>4493</v>
      </c>
      <c r="I827" t="s">
        <v>1362</v>
      </c>
      <c r="K827" t="s">
        <v>18</v>
      </c>
      <c r="N827" t="s">
        <v>19</v>
      </c>
      <c r="O827" t="s">
        <v>4494</v>
      </c>
      <c r="V827" t="s">
        <v>21</v>
      </c>
      <c r="Y827" t="s">
        <v>1362</v>
      </c>
      <c r="Z827" t="s">
        <v>526</v>
      </c>
      <c r="AA827" t="str">
        <f>SUBSTITUTE(SUBSTITUTE(SUBSTITUTE(SUBSTITUTE(SUBSTITUTE(SUBSTITUTE(SUBSTITUTE(SUBSTITUTE(SUBSTITUTE(SUBSTITUTE(SUBSTITUTE(SUBSTITUTE(SUBSTITUTE(LOWER(Table13[[#This Row],[Bedrijven]]),".",""),"-","")," bvba",""),"belgië",""),"belgium","")," nv","")," bv",""),"group",""),"groep","")," ", ""),"é","e"),"è","e"),"à","a")</f>
        <v>gemeentedilbeek</v>
      </c>
      <c r="AB827" t="s">
        <v>3844</v>
      </c>
      <c r="AC827" t="s">
        <v>1754</v>
      </c>
      <c r="AE827" t="s">
        <v>1362</v>
      </c>
      <c r="AF827" s="3">
        <v>45106</v>
      </c>
      <c r="AH827" s="3">
        <v>45106</v>
      </c>
      <c r="AI827" s="3">
        <v>45106</v>
      </c>
      <c r="AJ827">
        <v>0</v>
      </c>
      <c r="AQ827" t="str">
        <f>_xlfn.XLOOKUP(Table13[[#This Row],[Voornaam]]&amp;Table13[[#This Row],[Achternaam]]&amp;Table13[[#This Row],[Basisnaam]],Table15[ContactenLookup],Table15[E-mail],"",0,1)</f>
        <v/>
      </c>
      <c r="AR827" t="str">
        <f>_xlfn.XLOOKUP(Table13[[#This Row],[E-mailadres]],Table15[E-mail],Table15[E-mail],"",0)</f>
        <v/>
      </c>
      <c r="AS827" t="str">
        <f>_xlfn.XLOOKUP(Table13[[#This Row],[Telefoon]],Table15[Telefoonnummer],Table15[Naam],"",0)</f>
        <v/>
      </c>
      <c r="AT827" t="str">
        <f>IF(Table13[[#This Row],[Match on name + company]]&lt;&gt;"","Bizzy/Hanne",IF(Table13[[#This Row],[match on Email]]&lt;&gt;"","Bizzy/Hanne",""))</f>
        <v/>
      </c>
    </row>
    <row r="828" spans="1:46" x14ac:dyDescent="0.45">
      <c r="A828">
        <v>56501485</v>
      </c>
      <c r="B828" t="s">
        <v>2270</v>
      </c>
      <c r="C828" t="s">
        <v>4495</v>
      </c>
      <c r="I828" t="s">
        <v>1362</v>
      </c>
      <c r="K828" t="s">
        <v>18</v>
      </c>
      <c r="N828" t="s">
        <v>19</v>
      </c>
      <c r="O828" t="s">
        <v>4496</v>
      </c>
      <c r="P828" t="s">
        <v>4497</v>
      </c>
      <c r="V828" t="s">
        <v>21</v>
      </c>
      <c r="Y828" t="s">
        <v>1362</v>
      </c>
      <c r="Z828" t="s">
        <v>658</v>
      </c>
      <c r="AA828" t="str">
        <f>SUBSTITUTE(SUBSTITUTE(SUBSTITUTE(SUBSTITUTE(SUBSTITUTE(SUBSTITUTE(SUBSTITUTE(SUBSTITUTE(SUBSTITUTE(SUBSTITUTE(SUBSTITUTE(SUBSTITUTE(SUBSTITUTE(LOWER(Table13[[#This Row],[Bedrijven]]),".",""),"-","")," bvba",""),"belgië",""),"belgium","")," nv","")," bv",""),"group",""),"groep","")," ", ""),"é","e"),"è","e"),"à","a")</f>
        <v>imperial</v>
      </c>
      <c r="AC828" t="s">
        <v>1391</v>
      </c>
      <c r="AE828" t="s">
        <v>1362</v>
      </c>
      <c r="AF828" s="3">
        <v>44775</v>
      </c>
      <c r="AH828" s="3">
        <v>44775</v>
      </c>
      <c r="AI828" s="3">
        <v>44775</v>
      </c>
      <c r="AJ828">
        <v>0</v>
      </c>
      <c r="AQ828" t="str">
        <f>_xlfn.XLOOKUP(Table13[[#This Row],[Voornaam]]&amp;Table13[[#This Row],[Achternaam]]&amp;Table13[[#This Row],[Basisnaam]],Table15[ContactenLookup],Table15[E-mail],"",0,1)</f>
        <v/>
      </c>
      <c r="AR828" t="str">
        <f>_xlfn.XLOOKUP(Table13[[#This Row],[E-mailadres]],Table15[E-mail],Table15[E-mail],"",0)</f>
        <v/>
      </c>
      <c r="AS828" t="str">
        <f>_xlfn.XLOOKUP(Table13[[#This Row],[Telefoon]],Table15[Telefoonnummer],Table15[Naam],"",0)</f>
        <v/>
      </c>
      <c r="AT828" t="str">
        <f>IF(Table13[[#This Row],[Match on name + company]]&lt;&gt;"","Bizzy/Hanne",IF(Table13[[#This Row],[match on Email]]&lt;&gt;"","Bizzy/Hanne",""))</f>
        <v/>
      </c>
    </row>
    <row r="829" spans="1:46" x14ac:dyDescent="0.45">
      <c r="A829">
        <v>55438816</v>
      </c>
      <c r="B829" t="s">
        <v>4498</v>
      </c>
      <c r="C829" t="s">
        <v>4499</v>
      </c>
      <c r="I829" t="s">
        <v>1362</v>
      </c>
      <c r="K829" t="s">
        <v>18</v>
      </c>
      <c r="N829" t="s">
        <v>19</v>
      </c>
      <c r="O829" t="s">
        <v>4500</v>
      </c>
      <c r="V829" t="s">
        <v>21</v>
      </c>
      <c r="Y829" t="s">
        <v>1362</v>
      </c>
      <c r="Z829" t="s">
        <v>533</v>
      </c>
      <c r="AA829" t="str">
        <f>SUBSTITUTE(SUBSTITUTE(SUBSTITUTE(SUBSTITUTE(SUBSTITUTE(SUBSTITUTE(SUBSTITUTE(SUBSTITUTE(SUBSTITUTE(SUBSTITUTE(SUBSTITUTE(SUBSTITUTE(SUBSTITUTE(LOWER(Table13[[#This Row],[Bedrijven]]),".",""),"-","")," bvba",""),"belgië",""),"belgium","")," nv","")," bv",""),"group",""),"groep","")," ", ""),"é","e"),"è","e"),"à","a")</f>
        <v>gemeentegrobbendonk</v>
      </c>
      <c r="AC829" t="s">
        <v>4501</v>
      </c>
      <c r="AE829" t="s">
        <v>1362</v>
      </c>
      <c r="AF829" s="3">
        <v>44711</v>
      </c>
      <c r="AH829" s="3">
        <v>44711</v>
      </c>
      <c r="AI829" s="3">
        <v>44711</v>
      </c>
      <c r="AJ829">
        <v>0</v>
      </c>
      <c r="AQ829" t="str">
        <f>_xlfn.XLOOKUP(Table13[[#This Row],[Voornaam]]&amp;Table13[[#This Row],[Achternaam]]&amp;Table13[[#This Row],[Basisnaam]],Table15[ContactenLookup],Table15[E-mail],"",0,1)</f>
        <v/>
      </c>
      <c r="AR829" t="str">
        <f>_xlfn.XLOOKUP(Table13[[#This Row],[E-mailadres]],Table15[E-mail],Table15[E-mail],"",0)</f>
        <v/>
      </c>
      <c r="AS829" t="str">
        <f>_xlfn.XLOOKUP(Table13[[#This Row],[Telefoon]],Table15[Telefoonnummer],Table15[Naam],"",0)</f>
        <v/>
      </c>
      <c r="AT829" t="str">
        <f>IF(Table13[[#This Row],[Match on name + company]]&lt;&gt;"","Bizzy/Hanne",IF(Table13[[#This Row],[match on Email]]&lt;&gt;"","Bizzy/Hanne",""))</f>
        <v/>
      </c>
    </row>
    <row r="830" spans="1:46" ht="42.75" x14ac:dyDescent="0.45">
      <c r="A830">
        <v>60392185</v>
      </c>
      <c r="B830" t="s">
        <v>1612</v>
      </c>
      <c r="C830" t="s">
        <v>4502</v>
      </c>
      <c r="H830" s="4" t="s">
        <v>2352</v>
      </c>
      <c r="I830" t="s">
        <v>1362</v>
      </c>
      <c r="N830" t="s">
        <v>19</v>
      </c>
      <c r="O830" t="s">
        <v>329</v>
      </c>
      <c r="V830" t="s">
        <v>21</v>
      </c>
      <c r="Y830" t="s">
        <v>1362</v>
      </c>
      <c r="Z830" t="s">
        <v>323</v>
      </c>
      <c r="AA830" t="str">
        <f>SUBSTITUTE(SUBSTITUTE(SUBSTITUTE(SUBSTITUTE(SUBSTITUTE(SUBSTITUTE(SUBSTITUTE(SUBSTITUTE(SUBSTITUTE(SUBSTITUTE(SUBSTITUTE(SUBSTITUTE(SUBSTITUTE(LOWER(Table13[[#This Row],[Bedrijven]]),".",""),"-","")," bvba",""),"belgië",""),"belgium","")," nv","")," bv",""),"group",""),"groep","")," ", ""),"é","e"),"è","e"),"à","a")</f>
        <v>bvbaentrio</v>
      </c>
      <c r="AC830" t="s">
        <v>1453</v>
      </c>
      <c r="AE830" t="s">
        <v>21</v>
      </c>
      <c r="AF830" s="3">
        <v>44971</v>
      </c>
      <c r="AH830" s="3">
        <v>44971</v>
      </c>
      <c r="AI830" s="3">
        <v>44971</v>
      </c>
      <c r="AJ830">
        <v>0</v>
      </c>
      <c r="AQ830" t="str">
        <f>_xlfn.XLOOKUP(Table13[[#This Row],[Voornaam]]&amp;Table13[[#This Row],[Achternaam]]&amp;Table13[[#This Row],[Basisnaam]],Table15[ContactenLookup],Table15[E-mail],"",0,1)</f>
        <v/>
      </c>
      <c r="AR830" t="str">
        <f>_xlfn.XLOOKUP(Table13[[#This Row],[E-mailadres]],Table15[E-mail],Table15[E-mail],"",0)</f>
        <v/>
      </c>
      <c r="AS830" t="str">
        <f>_xlfn.XLOOKUP(Table13[[#This Row],[Telefoon]],Table15[Telefoonnummer],Table15[Naam],"",0)</f>
        <v/>
      </c>
      <c r="AT830" t="str">
        <f>IF(Table13[[#This Row],[Match on name + company]]&lt;&gt;"","Bizzy/Hanne",IF(Table13[[#This Row],[match on Email]]&lt;&gt;"","Bizzy/Hanne",""))</f>
        <v/>
      </c>
    </row>
    <row r="831" spans="1:46" ht="42.75" x14ac:dyDescent="0.45">
      <c r="A831">
        <v>69714058</v>
      </c>
      <c r="B831" t="s">
        <v>4503</v>
      </c>
      <c r="C831" t="s">
        <v>4504</v>
      </c>
      <c r="H831" s="4" t="s">
        <v>4505</v>
      </c>
      <c r="I831" t="s">
        <v>1362</v>
      </c>
      <c r="K831" t="s">
        <v>18</v>
      </c>
      <c r="N831" t="s">
        <v>19</v>
      </c>
      <c r="O831" t="s">
        <v>4506</v>
      </c>
      <c r="P831" t="s">
        <v>4507</v>
      </c>
      <c r="V831" t="s">
        <v>21</v>
      </c>
      <c r="Y831" t="s">
        <v>1362</v>
      </c>
      <c r="Z831" t="s">
        <v>978</v>
      </c>
      <c r="AA831" t="str">
        <f>SUBSTITUTE(SUBSTITUTE(SUBSTITUTE(SUBSTITUTE(SUBSTITUTE(SUBSTITUTE(SUBSTITUTE(SUBSTITUTE(SUBSTITUTE(SUBSTITUTE(SUBSTITUTE(SUBSTITUTE(SUBSTITUTE(LOWER(Table13[[#This Row],[Bedrijven]]),".",""),"-","")," bvba",""),"belgië",""),"belgium","")," nv","")," bv",""),"group",""),"groep","")," ", ""),"é","e"),"è","e"),"à","a")</f>
        <v>nvubbink</v>
      </c>
      <c r="AC831" t="s">
        <v>4508</v>
      </c>
      <c r="AE831" t="s">
        <v>1362</v>
      </c>
      <c r="AF831" s="3">
        <v>45470</v>
      </c>
      <c r="AH831" s="3">
        <v>45470</v>
      </c>
      <c r="AI831" s="3">
        <v>45470</v>
      </c>
      <c r="AJ831">
        <v>0</v>
      </c>
      <c r="AQ831" t="str">
        <f>_xlfn.XLOOKUP(Table13[[#This Row],[Voornaam]]&amp;Table13[[#This Row],[Achternaam]]&amp;Table13[[#This Row],[Basisnaam]],Table15[ContactenLookup],Table15[E-mail],"",0,1)</f>
        <v/>
      </c>
      <c r="AR831" t="str">
        <f>_xlfn.XLOOKUP(Table13[[#This Row],[E-mailadres]],Table15[E-mail],Table15[E-mail],"",0)</f>
        <v/>
      </c>
      <c r="AS831" t="str">
        <f>_xlfn.XLOOKUP(Table13[[#This Row],[Telefoon]],Table15[Telefoonnummer],Table15[Naam],"",0)</f>
        <v/>
      </c>
      <c r="AT831" t="str">
        <f>IF(Table13[[#This Row],[Match on name + company]]&lt;&gt;"","Bizzy/Hanne",IF(Table13[[#This Row],[match on Email]]&lt;&gt;"","Bizzy/Hanne",""))</f>
        <v/>
      </c>
    </row>
    <row r="832" spans="1:46" x14ac:dyDescent="0.45">
      <c r="A832">
        <v>55438651</v>
      </c>
      <c r="B832" t="s">
        <v>4509</v>
      </c>
      <c r="C832" t="s">
        <v>4504</v>
      </c>
      <c r="I832" t="s">
        <v>1362</v>
      </c>
      <c r="K832" t="s">
        <v>18</v>
      </c>
      <c r="N832" t="s">
        <v>19</v>
      </c>
      <c r="O832" t="s">
        <v>4510</v>
      </c>
      <c r="V832" t="s">
        <v>21</v>
      </c>
      <c r="Y832" t="s">
        <v>1362</v>
      </c>
      <c r="Z832" t="s">
        <v>94</v>
      </c>
      <c r="AA832" t="str">
        <f>SUBSTITUTE(SUBSTITUTE(SUBSTITUTE(SUBSTITUTE(SUBSTITUTE(SUBSTITUTE(SUBSTITUTE(SUBSTITUTE(SUBSTITUTE(SUBSTITUTE(SUBSTITUTE(SUBSTITUTE(SUBSTITUTE(LOWER(Table13[[#This Row],[Bedrijven]]),".",""),"-","")," bvba",""),"belgië",""),"belgium","")," nv","")," bv",""),"group",""),"groep","")," ", ""),"é","e"),"è","e"),"à","a")</f>
        <v>allianz</v>
      </c>
      <c r="AC832" t="s">
        <v>3802</v>
      </c>
      <c r="AE832" t="s">
        <v>1362</v>
      </c>
      <c r="AF832" s="3">
        <v>44711</v>
      </c>
      <c r="AH832" s="3">
        <v>44711</v>
      </c>
      <c r="AI832" s="3">
        <v>44711</v>
      </c>
      <c r="AJ832">
        <v>0</v>
      </c>
      <c r="AQ832" t="str">
        <f>_xlfn.XLOOKUP(Table13[[#This Row],[Voornaam]]&amp;Table13[[#This Row],[Achternaam]]&amp;Table13[[#This Row],[Basisnaam]],Table15[ContactenLookup],Table15[E-mail],"",0,1)</f>
        <v/>
      </c>
      <c r="AR832" t="str">
        <f>_xlfn.XLOOKUP(Table13[[#This Row],[E-mailadres]],Table15[E-mail],Table15[E-mail],"",0)</f>
        <v/>
      </c>
      <c r="AS832" t="str">
        <f>_xlfn.XLOOKUP(Table13[[#This Row],[Telefoon]],Table15[Telefoonnummer],Table15[Naam],"",0)</f>
        <v/>
      </c>
      <c r="AT832" t="str">
        <f>IF(Table13[[#This Row],[Match on name + company]]&lt;&gt;"","Bizzy/Hanne",IF(Table13[[#This Row],[match on Email]]&lt;&gt;"","Bizzy/Hanne",""))</f>
        <v/>
      </c>
    </row>
    <row r="833" spans="1:46" ht="42.75" x14ac:dyDescent="0.45">
      <c r="A833">
        <v>55438801</v>
      </c>
      <c r="B833" t="s">
        <v>4374</v>
      </c>
      <c r="C833" t="s">
        <v>4511</v>
      </c>
      <c r="H833" s="4" t="s">
        <v>1437</v>
      </c>
      <c r="I833" t="s">
        <v>1362</v>
      </c>
      <c r="K833" t="s">
        <v>18</v>
      </c>
      <c r="N833" t="s">
        <v>19</v>
      </c>
      <c r="O833" t="s">
        <v>4512</v>
      </c>
      <c r="P833" t="s">
        <v>4513</v>
      </c>
      <c r="V833" t="s">
        <v>21</v>
      </c>
      <c r="Y833" t="s">
        <v>1362</v>
      </c>
      <c r="Z833" t="s">
        <v>517</v>
      </c>
      <c r="AA833" t="str">
        <f>SUBSTITUTE(SUBSTITUTE(SUBSTITUTE(SUBSTITUTE(SUBSTITUTE(SUBSTITUTE(SUBSTITUTE(SUBSTITUTE(SUBSTITUTE(SUBSTITUTE(SUBSTITUTE(SUBSTITUTE(SUBSTITUTE(LOWER(Table13[[#This Row],[Bedrijven]]),".",""),"-","")," bvba",""),"belgië",""),"belgium","")," nv","")," bv",""),"group",""),"groep","")," ", ""),"é","e"),"è","e"),"à","a")</f>
        <v>gea</v>
      </c>
      <c r="AC833" t="s">
        <v>4514</v>
      </c>
      <c r="AE833" t="s">
        <v>1362</v>
      </c>
      <c r="AF833" s="3">
        <v>44711</v>
      </c>
      <c r="AH833" s="3">
        <v>44711</v>
      </c>
      <c r="AI833" s="3">
        <v>44711</v>
      </c>
      <c r="AJ833">
        <v>0</v>
      </c>
      <c r="AQ833" t="str">
        <f>_xlfn.XLOOKUP(Table13[[#This Row],[Voornaam]]&amp;Table13[[#This Row],[Achternaam]]&amp;Table13[[#This Row],[Basisnaam]],Table15[ContactenLookup],Table15[E-mail],"",0,1)</f>
        <v/>
      </c>
      <c r="AR833" t="str">
        <f>_xlfn.XLOOKUP(Table13[[#This Row],[E-mailadres]],Table15[E-mail],Table15[E-mail],"",0)</f>
        <v/>
      </c>
      <c r="AS833" t="str">
        <f>_xlfn.XLOOKUP(Table13[[#This Row],[Telefoon]],Table15[Telefoonnummer],Table15[Naam],"",0)</f>
        <v/>
      </c>
      <c r="AT833" t="str">
        <f>IF(Table13[[#This Row],[Match on name + company]]&lt;&gt;"","Bizzy/Hanne",IF(Table13[[#This Row],[match on Email]]&lt;&gt;"","Bizzy/Hanne",""))</f>
        <v/>
      </c>
    </row>
    <row r="834" spans="1:46" x14ac:dyDescent="0.45">
      <c r="A834">
        <v>56501509</v>
      </c>
      <c r="B834" t="s">
        <v>4515</v>
      </c>
      <c r="C834" t="s">
        <v>4516</v>
      </c>
      <c r="I834" t="s">
        <v>1362</v>
      </c>
      <c r="K834" t="s">
        <v>18</v>
      </c>
      <c r="N834" t="s">
        <v>19</v>
      </c>
      <c r="O834" t="s">
        <v>4517</v>
      </c>
      <c r="V834" t="s">
        <v>21</v>
      </c>
      <c r="Y834" t="s">
        <v>1362</v>
      </c>
      <c r="Z834" t="s">
        <v>706</v>
      </c>
      <c r="AA834" t="str">
        <f>SUBSTITUTE(SUBSTITUTE(SUBSTITUTE(SUBSTITUTE(SUBSTITUTE(SUBSTITUTE(SUBSTITUTE(SUBSTITUTE(SUBSTITUTE(SUBSTITUTE(SUBSTITUTE(SUBSTITUTE(SUBSTITUTE(LOWER(Table13[[#This Row],[Bedrijven]]),".",""),"-","")," bvba",""),"belgië",""),"belgium","")," nv","")," bv",""),"group",""),"groep","")," ", ""),"é","e"),"è","e"),"à","a")</f>
        <v>kuleuven</v>
      </c>
      <c r="AC834" t="s">
        <v>4518</v>
      </c>
      <c r="AE834" t="s">
        <v>1362</v>
      </c>
      <c r="AF834" s="3">
        <v>44775</v>
      </c>
      <c r="AH834" s="3">
        <v>44775</v>
      </c>
      <c r="AI834" s="3">
        <v>44775</v>
      </c>
      <c r="AJ834">
        <v>0</v>
      </c>
      <c r="AQ834" t="str">
        <f>_xlfn.XLOOKUP(Table13[[#This Row],[Voornaam]]&amp;Table13[[#This Row],[Achternaam]]&amp;Table13[[#This Row],[Basisnaam]],Table15[ContactenLookup],Table15[E-mail],"",0,1)</f>
        <v/>
      </c>
      <c r="AR834" t="str">
        <f>_xlfn.XLOOKUP(Table13[[#This Row],[E-mailadres]],Table15[E-mail],Table15[E-mail],"",0)</f>
        <v/>
      </c>
      <c r="AS834" t="str">
        <f>_xlfn.XLOOKUP(Table13[[#This Row],[Telefoon]],Table15[Telefoonnummer],Table15[Naam],"",0)</f>
        <v/>
      </c>
      <c r="AT834" t="str">
        <f>IF(Table13[[#This Row],[Match on name + company]]&lt;&gt;"","Bizzy/Hanne",IF(Table13[[#This Row],[match on Email]]&lt;&gt;"","Bizzy/Hanne",""))</f>
        <v/>
      </c>
    </row>
    <row r="835" spans="1:46" x14ac:dyDescent="0.45">
      <c r="A835">
        <v>68993347</v>
      </c>
      <c r="B835" t="s">
        <v>3079</v>
      </c>
      <c r="C835" t="s">
        <v>4519</v>
      </c>
      <c r="I835" t="s">
        <v>1362</v>
      </c>
      <c r="K835" t="s">
        <v>18</v>
      </c>
      <c r="N835" t="s">
        <v>19</v>
      </c>
      <c r="O835" t="s">
        <v>4520</v>
      </c>
      <c r="P835" t="s">
        <v>4521</v>
      </c>
      <c r="Q835" t="s">
        <v>4521</v>
      </c>
      <c r="V835" t="s">
        <v>21</v>
      </c>
      <c r="X835" t="s">
        <v>1431</v>
      </c>
      <c r="Y835" t="s">
        <v>1362</v>
      </c>
      <c r="AA835" t="str">
        <f>SUBSTITUTE(SUBSTITUTE(SUBSTITUTE(SUBSTITUTE(SUBSTITUTE(SUBSTITUTE(SUBSTITUTE(SUBSTITUTE(SUBSTITUTE(SUBSTITUTE(SUBSTITUTE(SUBSTITUTE(SUBSTITUTE(LOWER(Table13[[#This Row],[Bedrijven]]),".",""),"-","")," bvba",""),"belgië",""),"belgium","")," nv","")," bv",""),"group",""),"groep","")," ", ""),"é","e"),"è","e"),"à","a")</f>
        <v/>
      </c>
      <c r="AF835" s="3">
        <v>45426</v>
      </c>
      <c r="AH835" s="3">
        <v>45426</v>
      </c>
      <c r="AI835" s="3">
        <v>45426</v>
      </c>
      <c r="AJ835">
        <v>0</v>
      </c>
      <c r="AQ835" t="str">
        <f>_xlfn.XLOOKUP(Table13[[#This Row],[Voornaam]]&amp;Table13[[#This Row],[Achternaam]]&amp;Table13[[#This Row],[Basisnaam]],Table15[ContactenLookup],Table15[E-mail],"",0,1)</f>
        <v/>
      </c>
      <c r="AR835" t="str">
        <f>_xlfn.XLOOKUP(Table13[[#This Row],[E-mailadres]],Table15[E-mail],Table15[E-mail],"",0)</f>
        <v/>
      </c>
      <c r="AS835" t="str">
        <f>_xlfn.XLOOKUP(Table13[[#This Row],[Telefoon]],Table15[Telefoonnummer],Table15[Naam],"",0)</f>
        <v/>
      </c>
      <c r="AT835" t="str">
        <f>IF(Table13[[#This Row],[Match on name + company]]&lt;&gt;"","Bizzy/Hanne",IF(Table13[[#This Row],[match on Email]]&lt;&gt;"","Bizzy/Hanne",""))</f>
        <v/>
      </c>
    </row>
    <row r="836" spans="1:46" ht="42.75" x14ac:dyDescent="0.45">
      <c r="A836">
        <v>67856210</v>
      </c>
      <c r="B836" t="s">
        <v>4522</v>
      </c>
      <c r="C836" t="s">
        <v>4523</v>
      </c>
      <c r="H836" s="4" t="s">
        <v>4524</v>
      </c>
      <c r="I836" t="s">
        <v>1362</v>
      </c>
      <c r="K836" t="s">
        <v>18</v>
      </c>
      <c r="M836" t="s">
        <v>1463</v>
      </c>
      <c r="N836" t="s">
        <v>19</v>
      </c>
      <c r="O836" t="s">
        <v>4525</v>
      </c>
      <c r="Q836" t="s">
        <v>4526</v>
      </c>
      <c r="S836" t="s">
        <v>435</v>
      </c>
      <c r="V836" t="s">
        <v>21</v>
      </c>
      <c r="X836" t="s">
        <v>1431</v>
      </c>
      <c r="Y836" t="s">
        <v>1362</v>
      </c>
      <c r="Z836" t="s">
        <v>430</v>
      </c>
      <c r="AA836" t="str">
        <f>SUBSTITUTE(SUBSTITUTE(SUBSTITUTE(SUBSTITUTE(SUBSTITUTE(SUBSTITUTE(SUBSTITUTE(SUBSTITUTE(SUBSTITUTE(SUBSTITUTE(SUBSTITUTE(SUBSTITUTE(SUBSTITUTE(LOWER(Table13[[#This Row],[Bedrijven]]),".",""),"-","")," bvba",""),"belgië",""),"belgium","")," nv","")," bv",""),"group",""),"groep","")," ", ""),"é","e"),"è","e"),"à","a")</f>
        <v>e&amp;cconsultants</v>
      </c>
      <c r="AB836" t="s">
        <v>1390</v>
      </c>
      <c r="AC836" t="s">
        <v>1480</v>
      </c>
      <c r="AE836" t="s">
        <v>21</v>
      </c>
      <c r="AF836" s="3">
        <v>45360</v>
      </c>
      <c r="AH836" s="3">
        <v>45358</v>
      </c>
      <c r="AI836" s="3">
        <v>45360</v>
      </c>
      <c r="AJ836">
        <v>0</v>
      </c>
      <c r="AQ836" t="str">
        <f>_xlfn.XLOOKUP(Table13[[#This Row],[Voornaam]]&amp;Table13[[#This Row],[Achternaam]]&amp;Table13[[#This Row],[Basisnaam]],Table15[ContactenLookup],Table15[E-mail],"",0,1)</f>
        <v/>
      </c>
      <c r="AR836" t="str">
        <f>_xlfn.XLOOKUP(Table13[[#This Row],[E-mailadres]],Table15[E-mail],Table15[E-mail],"",0)</f>
        <v/>
      </c>
      <c r="AS836" t="str">
        <f>_xlfn.XLOOKUP(Table13[[#This Row],[Telefoon]],Table15[Telefoonnummer],Table15[Naam],"",0)</f>
        <v/>
      </c>
      <c r="AT836" t="str">
        <f>IF(Table13[[#This Row],[Match on name + company]]&lt;&gt;"","Bizzy/Hanne",IF(Table13[[#This Row],[match on Email]]&lt;&gt;"","Bizzy/Hanne",""))</f>
        <v/>
      </c>
    </row>
    <row r="837" spans="1:46" ht="42.75" x14ac:dyDescent="0.45">
      <c r="A837">
        <v>55438911</v>
      </c>
      <c r="B837" t="s">
        <v>2154</v>
      </c>
      <c r="C837" t="s">
        <v>4527</v>
      </c>
      <c r="H837" s="4" t="s">
        <v>1508</v>
      </c>
      <c r="I837" t="s">
        <v>1362</v>
      </c>
      <c r="K837" t="s">
        <v>18</v>
      </c>
      <c r="N837" t="s">
        <v>19</v>
      </c>
      <c r="O837" t="s">
        <v>4528</v>
      </c>
      <c r="V837" t="s">
        <v>21</v>
      </c>
      <c r="Y837" t="s">
        <v>1362</v>
      </c>
      <c r="Z837" t="s">
        <v>630</v>
      </c>
      <c r="AA837" t="str">
        <f>SUBSTITUTE(SUBSTITUTE(SUBSTITUTE(SUBSTITUTE(SUBSTITUTE(SUBSTITUTE(SUBSTITUTE(SUBSTITUTE(SUBSTITUTE(SUBSTITUTE(SUBSTITUTE(SUBSTITUTE(SUBSTITUTE(LOWER(Table13[[#This Row],[Bedrijven]]),".",""),"-","")," bvba",""),"belgië",""),"belgium","")," nv","")," bv",""),"group",""),"groep","")," ", ""),"é","e"),"è","e"),"à","a")</f>
        <v>hrrail</v>
      </c>
      <c r="AC837" t="s">
        <v>4529</v>
      </c>
      <c r="AE837" t="s">
        <v>1362</v>
      </c>
      <c r="AF837" s="3">
        <v>44711</v>
      </c>
      <c r="AH837" s="3">
        <v>44711</v>
      </c>
      <c r="AI837" s="3">
        <v>44711</v>
      </c>
      <c r="AJ837">
        <v>0</v>
      </c>
      <c r="AQ837" t="str">
        <f>_xlfn.XLOOKUP(Table13[[#This Row],[Voornaam]]&amp;Table13[[#This Row],[Achternaam]]&amp;Table13[[#This Row],[Basisnaam]],Table15[ContactenLookup],Table15[E-mail],"",0,1)</f>
        <v/>
      </c>
      <c r="AR837" t="str">
        <f>_xlfn.XLOOKUP(Table13[[#This Row],[E-mailadres]],Table15[E-mail],Table15[E-mail],"",0)</f>
        <v/>
      </c>
      <c r="AS837" t="str">
        <f>_xlfn.XLOOKUP(Table13[[#This Row],[Telefoon]],Table15[Telefoonnummer],Table15[Naam],"",0)</f>
        <v/>
      </c>
      <c r="AT837" t="str">
        <f>IF(Table13[[#This Row],[Match on name + company]]&lt;&gt;"","Bizzy/Hanne",IF(Table13[[#This Row],[match on Email]]&lt;&gt;"","Bizzy/Hanne",""))</f>
        <v/>
      </c>
    </row>
    <row r="838" spans="1:46" ht="42.75" x14ac:dyDescent="0.45">
      <c r="A838">
        <v>60315375</v>
      </c>
      <c r="B838" t="s">
        <v>2286</v>
      </c>
      <c r="C838" t="s">
        <v>4530</v>
      </c>
      <c r="H838" s="4" t="s">
        <v>2665</v>
      </c>
      <c r="I838" t="s">
        <v>1362</v>
      </c>
      <c r="K838" t="s">
        <v>18</v>
      </c>
      <c r="M838" t="s">
        <v>1428</v>
      </c>
      <c r="N838" t="s">
        <v>19</v>
      </c>
      <c r="O838" t="s">
        <v>4531</v>
      </c>
      <c r="V838" t="s">
        <v>21</v>
      </c>
      <c r="X838" t="s">
        <v>1431</v>
      </c>
      <c r="Y838" t="s">
        <v>1362</v>
      </c>
      <c r="Z838" t="s">
        <v>310</v>
      </c>
      <c r="AA838" t="str">
        <f>SUBSTITUTE(SUBSTITUTE(SUBSTITUTE(SUBSTITUTE(SUBSTITUTE(SUBSTITUTE(SUBSTITUTE(SUBSTITUTE(SUBSTITUTE(SUBSTITUTE(SUBSTITUTE(SUBSTITUTE(SUBSTITUTE(LOWER(Table13[[#This Row],[Bedrijven]]),".",""),"-","")," bvba",""),"belgië",""),"belgium","")," nv","")," bv",""),"group",""),"groep","")," ", ""),"é","e"),"è","e"),"à","a")</f>
        <v>bvbaattendoprofessional</v>
      </c>
      <c r="AC838" t="s">
        <v>2038</v>
      </c>
      <c r="AE838" t="s">
        <v>21</v>
      </c>
      <c r="AF838" s="3">
        <v>44967</v>
      </c>
      <c r="AH838" s="3">
        <v>44967</v>
      </c>
      <c r="AI838" s="3">
        <v>44967</v>
      </c>
      <c r="AJ838">
        <v>0</v>
      </c>
      <c r="AQ838" t="str">
        <f>_xlfn.XLOOKUP(Table13[[#This Row],[Voornaam]]&amp;Table13[[#This Row],[Achternaam]]&amp;Table13[[#This Row],[Basisnaam]],Table15[ContactenLookup],Table15[E-mail],"",0,1)</f>
        <v/>
      </c>
      <c r="AR838" t="str">
        <f>_xlfn.XLOOKUP(Table13[[#This Row],[E-mailadres]],Table15[E-mail],Table15[E-mail],"",0)</f>
        <v/>
      </c>
      <c r="AS838" t="str">
        <f>_xlfn.XLOOKUP(Table13[[#This Row],[Telefoon]],Table15[Telefoonnummer],Table15[Naam],"",0)</f>
        <v/>
      </c>
      <c r="AT838" t="str">
        <f>IF(Table13[[#This Row],[Match on name + company]]&lt;&gt;"","Bizzy/Hanne",IF(Table13[[#This Row],[match on Email]]&lt;&gt;"","Bizzy/Hanne",""))</f>
        <v/>
      </c>
    </row>
    <row r="839" spans="1:46" x14ac:dyDescent="0.45">
      <c r="A839">
        <v>55438663</v>
      </c>
      <c r="B839" t="s">
        <v>2585</v>
      </c>
      <c r="C839" t="s">
        <v>4532</v>
      </c>
      <c r="I839" t="s">
        <v>1362</v>
      </c>
      <c r="K839" t="s">
        <v>18</v>
      </c>
      <c r="N839" t="s">
        <v>19</v>
      </c>
      <c r="O839" t="s">
        <v>4533</v>
      </c>
      <c r="P839" t="s">
        <v>4534</v>
      </c>
      <c r="V839" t="s">
        <v>21</v>
      </c>
      <c r="Y839" t="s">
        <v>1362</v>
      </c>
      <c r="Z839" t="s">
        <v>131</v>
      </c>
      <c r="AA839" t="str">
        <f>SUBSTITUTE(SUBSTITUTE(SUBSTITUTE(SUBSTITUTE(SUBSTITUTE(SUBSTITUTE(SUBSTITUTE(SUBSTITUTE(SUBSTITUTE(SUBSTITUTE(SUBSTITUTE(SUBSTITUTE(SUBSTITUTE(LOWER(Table13[[#This Row],[Bedrijven]]),".",""),"-","")," bvba",""),"belgië",""),"belgium","")," nv","")," bv",""),"group",""),"groep","")," ", ""),"é","e"),"è","e"),"à","a")</f>
        <v>astrasweets</v>
      </c>
      <c r="AC839" t="s">
        <v>1602</v>
      </c>
      <c r="AE839" t="s">
        <v>1362</v>
      </c>
      <c r="AF839" s="3">
        <v>44711</v>
      </c>
      <c r="AH839" s="3">
        <v>44711</v>
      </c>
      <c r="AI839" s="3">
        <v>44775</v>
      </c>
      <c r="AJ839">
        <v>0</v>
      </c>
      <c r="AQ839" t="str">
        <f>_xlfn.XLOOKUP(Table13[[#This Row],[Voornaam]]&amp;Table13[[#This Row],[Achternaam]]&amp;Table13[[#This Row],[Basisnaam]],Table15[ContactenLookup],Table15[E-mail],"",0,1)</f>
        <v/>
      </c>
      <c r="AR839" t="str">
        <f>_xlfn.XLOOKUP(Table13[[#This Row],[E-mailadres]],Table15[E-mail],Table15[E-mail],"",0)</f>
        <v/>
      </c>
      <c r="AS839" t="str">
        <f>_xlfn.XLOOKUP(Table13[[#This Row],[Telefoon]],Table15[Telefoonnummer],Table15[Naam],"",0)</f>
        <v/>
      </c>
      <c r="AT839" t="str">
        <f>IF(Table13[[#This Row],[Match on name + company]]&lt;&gt;"","Bizzy/Hanne",IF(Table13[[#This Row],[match on Email]]&lt;&gt;"","Bizzy/Hanne",""))</f>
        <v/>
      </c>
    </row>
    <row r="840" spans="1:46" ht="42.75" x14ac:dyDescent="0.45">
      <c r="A840">
        <v>60770208</v>
      </c>
      <c r="B840" t="s">
        <v>4535</v>
      </c>
      <c r="C840" t="s">
        <v>4536</v>
      </c>
      <c r="D840" t="s">
        <v>1155</v>
      </c>
      <c r="E840" t="s">
        <v>1156</v>
      </c>
      <c r="F840" t="s">
        <v>1157</v>
      </c>
      <c r="G840" t="s">
        <v>1158</v>
      </c>
      <c r="H840" s="4" t="s">
        <v>1830</v>
      </c>
      <c r="I840" t="s">
        <v>21</v>
      </c>
      <c r="J840" t="s">
        <v>40</v>
      </c>
      <c r="K840" t="s">
        <v>18</v>
      </c>
      <c r="M840" t="s">
        <v>1463</v>
      </c>
      <c r="N840" t="s">
        <v>19</v>
      </c>
      <c r="O840" t="s">
        <v>1159</v>
      </c>
      <c r="S840" t="s">
        <v>1160</v>
      </c>
      <c r="V840" t="s">
        <v>21</v>
      </c>
      <c r="X840" t="s">
        <v>1431</v>
      </c>
      <c r="Y840" t="s">
        <v>1362</v>
      </c>
      <c r="Z840" t="s">
        <v>1154</v>
      </c>
      <c r="AA840" t="str">
        <f>SUBSTITUTE(SUBSTITUTE(SUBSTITUTE(SUBSTITUTE(SUBSTITUTE(SUBSTITUTE(SUBSTITUTE(SUBSTITUTE(SUBSTITUTE(SUBSTITUTE(SUBSTITUTE(SUBSTITUTE(SUBSTITUTE(LOWER(Table13[[#This Row],[Bedrijven]]),".",""),"-","")," bvba",""),"belgië",""),"belgium","")," nv","")," bv",""),"group",""),"groep","")," ", ""),"é","e"),"è","e"),"à","a")</f>
        <v>stadsbadercontractors</v>
      </c>
      <c r="AB840" t="s">
        <v>1390</v>
      </c>
      <c r="AC840" t="s">
        <v>2075</v>
      </c>
      <c r="AE840" t="s">
        <v>21</v>
      </c>
      <c r="AF840" s="3">
        <v>44986</v>
      </c>
      <c r="AH840" s="3">
        <v>44986</v>
      </c>
      <c r="AI840" s="3">
        <v>44986</v>
      </c>
      <c r="AJ840">
        <v>0</v>
      </c>
      <c r="AQ840" t="str">
        <f>_xlfn.XLOOKUP(Table13[[#This Row],[Voornaam]]&amp;Table13[[#This Row],[Achternaam]]&amp;Table13[[#This Row],[Basisnaam]],Table15[ContactenLookup],Table15[E-mail],"",0,1)</f>
        <v/>
      </c>
      <c r="AR840" t="str">
        <f>_xlfn.XLOOKUP(Table13[[#This Row],[E-mailadres]],Table15[E-mail],Table15[E-mail],"",0)</f>
        <v/>
      </c>
      <c r="AS840" t="str">
        <f>_xlfn.XLOOKUP(Table13[[#This Row],[Telefoon]],Table15[Telefoonnummer],Table15[Naam],"",0)</f>
        <v/>
      </c>
      <c r="AT840" t="str">
        <f>IF(Table13[[#This Row],[Match on name + company]]&lt;&gt;"","Bizzy/Hanne",IF(Table13[[#This Row],[match on Email]]&lt;&gt;"","Bizzy/Hanne",""))</f>
        <v/>
      </c>
    </row>
    <row r="841" spans="1:46" ht="42.75" x14ac:dyDescent="0.45">
      <c r="A841">
        <v>63592654</v>
      </c>
      <c r="B841" t="s">
        <v>1789</v>
      </c>
      <c r="C841" t="s">
        <v>4537</v>
      </c>
      <c r="H841" s="4" t="s">
        <v>4538</v>
      </c>
      <c r="I841" t="s">
        <v>1362</v>
      </c>
      <c r="K841" t="s">
        <v>18</v>
      </c>
      <c r="M841" t="s">
        <v>1428</v>
      </c>
      <c r="N841" t="s">
        <v>19</v>
      </c>
      <c r="O841" t="s">
        <v>4539</v>
      </c>
      <c r="Q841" t="s">
        <v>4540</v>
      </c>
      <c r="V841" t="s">
        <v>21</v>
      </c>
      <c r="X841" t="s">
        <v>1431</v>
      </c>
      <c r="Y841" t="s">
        <v>1362</v>
      </c>
      <c r="Z841" t="s">
        <v>666</v>
      </c>
      <c r="AA841" t="str">
        <f>SUBSTITUTE(SUBSTITUTE(SUBSTITUTE(SUBSTITUTE(SUBSTITUTE(SUBSTITUTE(SUBSTITUTE(SUBSTITUTE(SUBSTITUTE(SUBSTITUTE(SUBSTITUTE(SUBSTITUTE(SUBSTITUTE(LOWER(Table13[[#This Row],[Bedrijven]]),".",""),"-","")," bvba",""),"belgië",""),"belgium","")," nv","")," bv",""),"group",""),"groep","")," ", ""),"é","e"),"è","e"),"à","a")</f>
        <v>infosupport</v>
      </c>
      <c r="AC841" t="s">
        <v>1741</v>
      </c>
      <c r="AE841" t="s">
        <v>21</v>
      </c>
      <c r="AF841" s="3">
        <v>45127</v>
      </c>
      <c r="AH841" s="3">
        <v>45127</v>
      </c>
      <c r="AI841" s="3">
        <v>45127</v>
      </c>
      <c r="AJ841">
        <v>0</v>
      </c>
      <c r="AQ841" t="str">
        <f>_xlfn.XLOOKUP(Table13[[#This Row],[Voornaam]]&amp;Table13[[#This Row],[Achternaam]]&amp;Table13[[#This Row],[Basisnaam]],Table15[ContactenLookup],Table15[E-mail],"",0,1)</f>
        <v/>
      </c>
      <c r="AR841" t="str">
        <f>_xlfn.XLOOKUP(Table13[[#This Row],[E-mailadres]],Table15[E-mail],Table15[E-mail],"",0)</f>
        <v/>
      </c>
      <c r="AS841" t="str">
        <f>_xlfn.XLOOKUP(Table13[[#This Row],[Telefoon]],Table15[Telefoonnummer],Table15[Naam],"",0)</f>
        <v/>
      </c>
      <c r="AT841" t="str">
        <f>IF(Table13[[#This Row],[Match on name + company]]&lt;&gt;"","Bizzy/Hanne",IF(Table13[[#This Row],[match on Email]]&lt;&gt;"","Bizzy/Hanne",""))</f>
        <v/>
      </c>
    </row>
    <row r="842" spans="1:46" ht="42.75" x14ac:dyDescent="0.45">
      <c r="A842">
        <v>64706470</v>
      </c>
      <c r="B842" t="s">
        <v>1683</v>
      </c>
      <c r="C842" t="s">
        <v>4541</v>
      </c>
      <c r="H842" s="4" t="s">
        <v>4542</v>
      </c>
      <c r="I842" t="s">
        <v>1362</v>
      </c>
      <c r="K842" t="s">
        <v>18</v>
      </c>
      <c r="N842" t="s">
        <v>19</v>
      </c>
      <c r="O842" t="s">
        <v>989</v>
      </c>
      <c r="P842" t="s">
        <v>4543</v>
      </c>
      <c r="V842" t="s">
        <v>21</v>
      </c>
      <c r="Y842" t="s">
        <v>1362</v>
      </c>
      <c r="Z842" t="s">
        <v>983</v>
      </c>
      <c r="AA842" t="str">
        <f>SUBSTITUTE(SUBSTITUTE(SUBSTITUTE(SUBSTITUTE(SUBSTITUTE(SUBSTITUTE(SUBSTITUTE(SUBSTITUTE(SUBSTITUTE(SUBSTITUTE(SUBSTITUTE(SUBSTITUTE(SUBSTITUTE(LOWER(Table13[[#This Row],[Bedrijven]]),".",""),"-","")," bvba",""),"belgië",""),"belgium","")," nv","")," bv",""),"group",""),"groep","")," ", ""),"é","e"),"è","e"),"à","a")</f>
        <v>nvverschooreconstructie</v>
      </c>
      <c r="AC842" t="s">
        <v>1384</v>
      </c>
      <c r="AE842" t="s">
        <v>21</v>
      </c>
      <c r="AF842" s="3">
        <v>45173</v>
      </c>
      <c r="AH842" s="3">
        <v>45173</v>
      </c>
      <c r="AI842" s="3">
        <v>45173</v>
      </c>
      <c r="AJ842">
        <v>0</v>
      </c>
      <c r="AQ842" t="str">
        <f>_xlfn.XLOOKUP(Table13[[#This Row],[Voornaam]]&amp;Table13[[#This Row],[Achternaam]]&amp;Table13[[#This Row],[Basisnaam]],Table15[ContactenLookup],Table15[E-mail],"",0,1)</f>
        <v/>
      </c>
      <c r="AR842" t="str">
        <f>_xlfn.XLOOKUP(Table13[[#This Row],[E-mailadres]],Table15[E-mail],Table15[E-mail],"",0)</f>
        <v/>
      </c>
      <c r="AS842" t="str">
        <f>_xlfn.XLOOKUP(Table13[[#This Row],[Telefoon]],Table15[Telefoonnummer],Table15[Naam],"",0)</f>
        <v/>
      </c>
      <c r="AT842" t="str">
        <f>IF(Table13[[#This Row],[Match on name + company]]&lt;&gt;"","Bizzy/Hanne",IF(Table13[[#This Row],[match on Email]]&lt;&gt;"","Bizzy/Hanne",""))</f>
        <v/>
      </c>
    </row>
    <row r="843" spans="1:46" ht="42.75" x14ac:dyDescent="0.45">
      <c r="A843">
        <v>63490053</v>
      </c>
      <c r="B843" t="s">
        <v>4544</v>
      </c>
      <c r="C843" t="s">
        <v>4545</v>
      </c>
      <c r="H843" s="4" t="s">
        <v>2822</v>
      </c>
      <c r="I843" t="s">
        <v>21</v>
      </c>
      <c r="K843" t="s">
        <v>18</v>
      </c>
      <c r="N843" t="s">
        <v>19</v>
      </c>
      <c r="O843" t="s">
        <v>4546</v>
      </c>
      <c r="P843" t="s">
        <v>2903</v>
      </c>
      <c r="Q843" t="s">
        <v>4547</v>
      </c>
      <c r="V843" t="s">
        <v>21</v>
      </c>
      <c r="Y843" t="s">
        <v>1362</v>
      </c>
      <c r="Z843" t="s">
        <v>1272</v>
      </c>
      <c r="AA843" t="str">
        <f>SUBSTITUTE(SUBSTITUTE(SUBSTITUTE(SUBSTITUTE(SUBSTITUTE(SUBSTITUTE(SUBSTITUTE(SUBSTITUTE(SUBSTITUTE(SUBSTITUTE(SUBSTITUTE(SUBSTITUTE(SUBSTITUTE(LOWER(Table13[[#This Row],[Bedrijven]]),".",""),"-","")," bvba",""),"belgië",""),"belgium","")," nv","")," bv",""),"group",""),"groep","")," ", ""),"é","e"),"è","e"),"à","a")</f>
        <v>vito</v>
      </c>
      <c r="AB843" t="s">
        <v>1390</v>
      </c>
      <c r="AC843" t="s">
        <v>3605</v>
      </c>
      <c r="AE843" t="s">
        <v>1362</v>
      </c>
      <c r="AF843" s="3">
        <v>45119</v>
      </c>
      <c r="AH843" s="3">
        <v>45119</v>
      </c>
      <c r="AI843" s="3">
        <v>45119</v>
      </c>
      <c r="AJ843">
        <v>0</v>
      </c>
      <c r="AQ843" t="str">
        <f>_xlfn.XLOOKUP(Table13[[#This Row],[Voornaam]]&amp;Table13[[#This Row],[Achternaam]]&amp;Table13[[#This Row],[Basisnaam]],Table15[ContactenLookup],Table15[E-mail],"",0,1)</f>
        <v/>
      </c>
      <c r="AR843" t="str">
        <f>_xlfn.XLOOKUP(Table13[[#This Row],[E-mailadres]],Table15[E-mail],Table15[E-mail],"",0)</f>
        <v/>
      </c>
      <c r="AS843" t="str">
        <f>_xlfn.XLOOKUP(Table13[[#This Row],[Telefoon]],Table15[Telefoonnummer],Table15[Naam],"",0)</f>
        <v/>
      </c>
      <c r="AT843" t="str">
        <f>IF(Table13[[#This Row],[Match on name + company]]&lt;&gt;"","Bizzy/Hanne",IF(Table13[[#This Row],[match on Email]]&lt;&gt;"","Bizzy/Hanne",""))</f>
        <v/>
      </c>
    </row>
    <row r="844" spans="1:46" x14ac:dyDescent="0.45">
      <c r="A844">
        <v>65134336</v>
      </c>
      <c r="B844" t="s">
        <v>3145</v>
      </c>
      <c r="C844" t="s">
        <v>4548</v>
      </c>
      <c r="I844" t="s">
        <v>1362</v>
      </c>
      <c r="K844" t="s">
        <v>18</v>
      </c>
      <c r="N844" t="s">
        <v>19</v>
      </c>
      <c r="O844" t="s">
        <v>4549</v>
      </c>
      <c r="V844" t="s">
        <v>21</v>
      </c>
      <c r="X844" t="s">
        <v>1431</v>
      </c>
      <c r="Y844" t="s">
        <v>1362</v>
      </c>
      <c r="Z844" t="s">
        <v>770</v>
      </c>
      <c r="AA844" t="str">
        <f>SUBSTITUTE(SUBSTITUTE(SUBSTITUTE(SUBSTITUTE(SUBSTITUTE(SUBSTITUTE(SUBSTITUTE(SUBSTITUTE(SUBSTITUTE(SUBSTITUTE(SUBSTITUTE(SUBSTITUTE(SUBSTITUTE(LOWER(Table13[[#This Row],[Bedrijven]]),".",""),"-","")," bvba",""),"belgië",""),"belgium","")," nv","")," bv",""),"group",""),"groep","")," ", ""),"é","e"),"è","e"),"à","a")</f>
        <v>niko</v>
      </c>
      <c r="AB844" t="s">
        <v>1390</v>
      </c>
      <c r="AC844" t="s">
        <v>1602</v>
      </c>
      <c r="AE844" t="s">
        <v>21</v>
      </c>
      <c r="AF844" s="3">
        <v>45222</v>
      </c>
      <c r="AH844" s="3">
        <v>45201</v>
      </c>
      <c r="AI844" s="3">
        <v>45496</v>
      </c>
      <c r="AJ844">
        <v>0</v>
      </c>
      <c r="AQ844" t="str">
        <f>_xlfn.XLOOKUP(Table13[[#This Row],[Voornaam]]&amp;Table13[[#This Row],[Achternaam]]&amp;Table13[[#This Row],[Basisnaam]],Table15[ContactenLookup],Table15[E-mail],"",0,1)</f>
        <v/>
      </c>
      <c r="AR844" t="str">
        <f>_xlfn.XLOOKUP(Table13[[#This Row],[E-mailadres]],Table15[E-mail],Table15[E-mail],"",0)</f>
        <v/>
      </c>
      <c r="AS844" t="str">
        <f>_xlfn.XLOOKUP(Table13[[#This Row],[Telefoon]],Table15[Telefoonnummer],Table15[Naam],"",0)</f>
        <v/>
      </c>
      <c r="AT844" t="str">
        <f>IF(Table13[[#This Row],[Match on name + company]]&lt;&gt;"","Bizzy/Hanne",IF(Table13[[#This Row],[match on Email]]&lt;&gt;"","Bizzy/Hanne",""))</f>
        <v/>
      </c>
    </row>
    <row r="845" spans="1:46" x14ac:dyDescent="0.45">
      <c r="A845">
        <v>67899475</v>
      </c>
      <c r="B845" t="s">
        <v>3657</v>
      </c>
      <c r="C845" t="s">
        <v>4550</v>
      </c>
      <c r="I845" t="s">
        <v>1362</v>
      </c>
      <c r="K845" t="s">
        <v>18</v>
      </c>
      <c r="M845" t="s">
        <v>1463</v>
      </c>
      <c r="N845" t="s">
        <v>19</v>
      </c>
      <c r="Q845" t="s">
        <v>4175</v>
      </c>
      <c r="V845" t="s">
        <v>21</v>
      </c>
      <c r="X845" t="s">
        <v>1431</v>
      </c>
      <c r="Y845" t="s">
        <v>1362</v>
      </c>
      <c r="Z845" t="s">
        <v>1306</v>
      </c>
      <c r="AA845" t="str">
        <f>SUBSTITUTE(SUBSTITUTE(SUBSTITUTE(SUBSTITUTE(SUBSTITUTE(SUBSTITUTE(SUBSTITUTE(SUBSTITUTE(SUBSTITUTE(SUBSTITUTE(SUBSTITUTE(SUBSTITUTE(SUBSTITUTE(LOWER(Table13[[#This Row],[Bedrijven]]),".",""),"-","")," bvba",""),"belgië",""),"belgium","")," nv","")," bv",""),"group",""),"groep","")," ", ""),"é","e"),"è","e"),"à","a")</f>
        <v>what'scooking</v>
      </c>
      <c r="AB845" t="s">
        <v>1390</v>
      </c>
      <c r="AC845" t="s">
        <v>4001</v>
      </c>
      <c r="AE845" t="s">
        <v>1362</v>
      </c>
      <c r="AF845" s="3">
        <v>45361</v>
      </c>
      <c r="AH845" s="3">
        <v>45361</v>
      </c>
      <c r="AI845" s="3">
        <v>45361</v>
      </c>
      <c r="AJ845">
        <v>0</v>
      </c>
      <c r="AQ845" t="str">
        <f>_xlfn.XLOOKUP(Table13[[#This Row],[Voornaam]]&amp;Table13[[#This Row],[Achternaam]]&amp;Table13[[#This Row],[Basisnaam]],Table15[ContactenLookup],Table15[E-mail],"",0,1)</f>
        <v/>
      </c>
      <c r="AR845" t="str">
        <f>_xlfn.XLOOKUP(Table13[[#This Row],[E-mailadres]],Table15[E-mail],Table15[E-mail],"",0)</f>
        <v/>
      </c>
      <c r="AS845" t="str">
        <f>_xlfn.XLOOKUP(Table13[[#This Row],[Telefoon]],Table15[Telefoonnummer],Table15[Naam],"",0)</f>
        <v/>
      </c>
      <c r="AT845" t="str">
        <f>IF(Table13[[#This Row],[Match on name + company]]&lt;&gt;"","Bizzy/Hanne",IF(Table13[[#This Row],[match on Email]]&lt;&gt;"","Bizzy/Hanne",""))</f>
        <v/>
      </c>
    </row>
    <row r="846" spans="1:46" ht="42.75" x14ac:dyDescent="0.45">
      <c r="A846">
        <v>55438671</v>
      </c>
      <c r="B846" t="s">
        <v>3713</v>
      </c>
      <c r="C846" t="s">
        <v>4551</v>
      </c>
      <c r="H846" s="4" t="s">
        <v>2198</v>
      </c>
      <c r="I846" t="s">
        <v>1362</v>
      </c>
      <c r="K846" t="s">
        <v>18</v>
      </c>
      <c r="N846" t="s">
        <v>19</v>
      </c>
      <c r="O846" t="s">
        <v>4552</v>
      </c>
      <c r="P846" t="s">
        <v>4553</v>
      </c>
      <c r="V846" t="s">
        <v>21</v>
      </c>
      <c r="Y846" t="s">
        <v>1362</v>
      </c>
      <c r="Z846" t="s">
        <v>790</v>
      </c>
      <c r="AA846" t="str">
        <f>SUBSTITUTE(SUBSTITUTE(SUBSTITUTE(SUBSTITUTE(SUBSTITUTE(SUBSTITUTE(SUBSTITUTE(SUBSTITUTE(SUBSTITUTE(SUBSTITUTE(SUBSTITUTE(SUBSTITUTE(SUBSTITUTE(LOWER(Table13[[#This Row],[Bedrijven]]),".",""),"-","")," bvba",""),"belgië",""),"belgium","")," nv","")," bv",""),"group",""),"groep","")," ", ""),"é","e"),"è","e"),"à","a")</f>
        <v>nvbasfantwerpen</v>
      </c>
      <c r="AC846" t="s">
        <v>1391</v>
      </c>
      <c r="AE846" t="s">
        <v>1362</v>
      </c>
      <c r="AF846" s="3">
        <v>44711</v>
      </c>
      <c r="AH846" s="3">
        <v>44711</v>
      </c>
      <c r="AI846" s="3">
        <v>44775</v>
      </c>
      <c r="AJ846">
        <v>0</v>
      </c>
      <c r="AQ846" t="str">
        <f>_xlfn.XLOOKUP(Table13[[#This Row],[Voornaam]]&amp;Table13[[#This Row],[Achternaam]]&amp;Table13[[#This Row],[Basisnaam]],Table15[ContactenLookup],Table15[E-mail],"",0,1)</f>
        <v/>
      </c>
      <c r="AR846" t="str">
        <f>_xlfn.XLOOKUP(Table13[[#This Row],[E-mailadres]],Table15[E-mail],Table15[E-mail],"",0)</f>
        <v/>
      </c>
      <c r="AS846" t="str">
        <f>_xlfn.XLOOKUP(Table13[[#This Row],[Telefoon]],Table15[Telefoonnummer],Table15[Naam],"",0)</f>
        <v/>
      </c>
      <c r="AT846" t="str">
        <f>IF(Table13[[#This Row],[Match on name + company]]&lt;&gt;"","Bizzy/Hanne",IF(Table13[[#This Row],[match on Email]]&lt;&gt;"","Bizzy/Hanne",""))</f>
        <v/>
      </c>
    </row>
    <row r="847" spans="1:46" ht="42.75" x14ac:dyDescent="0.45">
      <c r="A847">
        <v>61537845</v>
      </c>
      <c r="B847" t="s">
        <v>1916</v>
      </c>
      <c r="C847" t="s">
        <v>4554</v>
      </c>
      <c r="H847" s="4" t="s">
        <v>1532</v>
      </c>
      <c r="I847" t="s">
        <v>21</v>
      </c>
      <c r="K847" t="s">
        <v>18</v>
      </c>
      <c r="N847" t="s">
        <v>19</v>
      </c>
      <c r="O847" t="s">
        <v>4555</v>
      </c>
      <c r="P847" t="s">
        <v>4556</v>
      </c>
      <c r="V847" t="s">
        <v>21</v>
      </c>
      <c r="X847" t="s">
        <v>1431</v>
      </c>
      <c r="Y847" t="s">
        <v>1362</v>
      </c>
      <c r="Z847" t="s">
        <v>44</v>
      </c>
      <c r="AA847" t="str">
        <f>SUBSTITUTE(SUBSTITUTE(SUBSTITUTE(SUBSTITUTE(SUBSTITUTE(SUBSTITUTE(SUBSTITUTE(SUBSTITUTE(SUBSTITUTE(SUBSTITUTE(SUBSTITUTE(SUBSTITUTE(SUBSTITUTE(LOWER(Table13[[#This Row],[Bedrijven]]),".",""),"-","")," bvba",""),"belgië",""),"belgium","")," nv","")," bv",""),"group",""),"groep","")," ", ""),"é","e"),"è","e"),"à","a")</f>
        <v>abylsen</v>
      </c>
      <c r="AB847" t="s">
        <v>1390</v>
      </c>
      <c r="AC847" t="s">
        <v>1485</v>
      </c>
      <c r="AE847" t="s">
        <v>21</v>
      </c>
      <c r="AF847" s="3">
        <v>45020</v>
      </c>
      <c r="AH847" s="3">
        <v>45020</v>
      </c>
      <c r="AI847" s="3">
        <v>45020</v>
      </c>
      <c r="AJ847">
        <v>0</v>
      </c>
      <c r="AQ847" t="str">
        <f>_xlfn.XLOOKUP(Table13[[#This Row],[Voornaam]]&amp;Table13[[#This Row],[Achternaam]]&amp;Table13[[#This Row],[Basisnaam]],Table15[ContactenLookup],Table15[E-mail],"",0,1)</f>
        <v/>
      </c>
      <c r="AR847" t="str">
        <f>_xlfn.XLOOKUP(Table13[[#This Row],[E-mailadres]],Table15[E-mail],Table15[E-mail],"",0)</f>
        <v/>
      </c>
      <c r="AS847" t="str">
        <f>_xlfn.XLOOKUP(Table13[[#This Row],[Telefoon]],Table15[Telefoonnummer],Table15[Naam],"",0)</f>
        <v/>
      </c>
      <c r="AT847" t="str">
        <f>IF(Table13[[#This Row],[Match on name + company]]&lt;&gt;"","Bizzy/Hanne",IF(Table13[[#This Row],[match on Email]]&lt;&gt;"","Bizzy/Hanne",""))</f>
        <v/>
      </c>
    </row>
    <row r="848" spans="1:46" x14ac:dyDescent="0.45">
      <c r="A848">
        <v>63065630</v>
      </c>
      <c r="B848" t="s">
        <v>4557</v>
      </c>
      <c r="C848" t="s">
        <v>4558</v>
      </c>
      <c r="I848" t="s">
        <v>1362</v>
      </c>
      <c r="K848" t="s">
        <v>18</v>
      </c>
      <c r="N848" t="s">
        <v>19</v>
      </c>
      <c r="O848" t="s">
        <v>4559</v>
      </c>
      <c r="P848" t="s">
        <v>4560</v>
      </c>
      <c r="V848" t="s">
        <v>21</v>
      </c>
      <c r="X848" t="s">
        <v>1431</v>
      </c>
      <c r="Y848" t="s">
        <v>1362</v>
      </c>
      <c r="Z848" t="s">
        <v>351</v>
      </c>
      <c r="AA848" t="str">
        <f>SUBSTITUTE(SUBSTITUTE(SUBSTITUTE(SUBSTITUTE(SUBSTITUTE(SUBSTITUTE(SUBSTITUTE(SUBSTITUTE(SUBSTITUTE(SUBSTITUTE(SUBSTITUTE(SUBSTITUTE(SUBSTITUTE(LOWER(Table13[[#This Row],[Bedrijven]]),".",""),"-","")," bvba",""),"belgië",""),"belgium","")," nv","")," bv",""),"group",""),"groep","")," ", ""),"é","e"),"è","e"),"à","a")</f>
        <v>cigna</v>
      </c>
      <c r="AC848" t="s">
        <v>1480</v>
      </c>
      <c r="AE848" t="s">
        <v>1362</v>
      </c>
      <c r="AF848" s="3">
        <v>45104</v>
      </c>
      <c r="AH848" s="3">
        <v>45103</v>
      </c>
      <c r="AI848" s="3">
        <v>45104</v>
      </c>
      <c r="AJ848">
        <v>0</v>
      </c>
      <c r="AQ848" t="str">
        <f>_xlfn.XLOOKUP(Table13[[#This Row],[Voornaam]]&amp;Table13[[#This Row],[Achternaam]]&amp;Table13[[#This Row],[Basisnaam]],Table15[ContactenLookup],Table15[E-mail],"",0,1)</f>
        <v/>
      </c>
      <c r="AR848" t="str">
        <f>_xlfn.XLOOKUP(Table13[[#This Row],[E-mailadres]],Table15[E-mail],Table15[E-mail],"",0)</f>
        <v/>
      </c>
      <c r="AS848" t="str">
        <f>_xlfn.XLOOKUP(Table13[[#This Row],[Telefoon]],Table15[Telefoonnummer],Table15[Naam],"",0)</f>
        <v/>
      </c>
      <c r="AT848" t="str">
        <f>IF(Table13[[#This Row],[Match on name + company]]&lt;&gt;"","Bizzy/Hanne",IF(Table13[[#This Row],[match on Email]]&lt;&gt;"","Bizzy/Hanne",""))</f>
        <v/>
      </c>
    </row>
    <row r="849" spans="1:46" x14ac:dyDescent="0.45">
      <c r="A849">
        <v>58096691</v>
      </c>
      <c r="B849" t="s">
        <v>4561</v>
      </c>
      <c r="C849" t="s">
        <v>4562</v>
      </c>
      <c r="I849" t="s">
        <v>1362</v>
      </c>
      <c r="K849" t="s">
        <v>18</v>
      </c>
      <c r="M849" t="s">
        <v>1463</v>
      </c>
      <c r="N849" t="s">
        <v>88</v>
      </c>
      <c r="O849" t="s">
        <v>4563</v>
      </c>
      <c r="Q849" t="s">
        <v>4564</v>
      </c>
      <c r="V849" t="s">
        <v>21</v>
      </c>
      <c r="X849" t="s">
        <v>1431</v>
      </c>
      <c r="Y849" t="s">
        <v>1362</v>
      </c>
      <c r="Z849" t="s">
        <v>481</v>
      </c>
      <c r="AA849" t="str">
        <f>SUBSTITUTE(SUBSTITUTE(SUBSTITUTE(SUBSTITUTE(SUBSTITUTE(SUBSTITUTE(SUBSTITUTE(SUBSTITUTE(SUBSTITUTE(SUBSTITUTE(SUBSTITUTE(SUBSTITUTE(SUBSTITUTE(LOWER(Table13[[#This Row],[Bedrijven]]),".",""),"-","")," bvba",""),"belgië",""),"belgium","")," nv","")," bv",""),"group",""),"groep","")," ", ""),"é","e"),"è","e"),"à","a")</f>
        <v>europeanmoneymarketsinstitute(emmi)</v>
      </c>
      <c r="AC849" t="s">
        <v>4565</v>
      </c>
      <c r="AE849" t="s">
        <v>1362</v>
      </c>
      <c r="AF849" s="3">
        <v>44867</v>
      </c>
      <c r="AH849" s="3">
        <v>44867</v>
      </c>
      <c r="AI849" s="3">
        <v>44867</v>
      </c>
      <c r="AJ849">
        <v>0</v>
      </c>
      <c r="AQ849" t="str">
        <f>_xlfn.XLOOKUP(Table13[[#This Row],[Voornaam]]&amp;Table13[[#This Row],[Achternaam]]&amp;Table13[[#This Row],[Basisnaam]],Table15[ContactenLookup],Table15[E-mail],"",0,1)</f>
        <v/>
      </c>
      <c r="AR849" t="str">
        <f>_xlfn.XLOOKUP(Table13[[#This Row],[E-mailadres]],Table15[E-mail],Table15[E-mail],"",0)</f>
        <v/>
      </c>
      <c r="AS849" t="str">
        <f>_xlfn.XLOOKUP(Table13[[#This Row],[Telefoon]],Table15[Telefoonnummer],Table15[Naam],"",0)</f>
        <v/>
      </c>
      <c r="AT849" t="str">
        <f>IF(Table13[[#This Row],[Match on name + company]]&lt;&gt;"","Bizzy/Hanne",IF(Table13[[#This Row],[match on Email]]&lt;&gt;"","Bizzy/Hanne",""))</f>
        <v/>
      </c>
    </row>
    <row r="850" spans="1:46" x14ac:dyDescent="0.45">
      <c r="A850">
        <v>56501574</v>
      </c>
      <c r="B850" t="s">
        <v>1376</v>
      </c>
      <c r="C850" t="s">
        <v>4566</v>
      </c>
      <c r="I850" t="s">
        <v>1362</v>
      </c>
      <c r="K850" t="s">
        <v>18</v>
      </c>
      <c r="N850" t="s">
        <v>19</v>
      </c>
      <c r="O850" t="s">
        <v>4567</v>
      </c>
      <c r="V850" t="s">
        <v>21</v>
      </c>
      <c r="Y850" t="s">
        <v>1362</v>
      </c>
      <c r="Z850" t="s">
        <v>1097</v>
      </c>
      <c r="AA850" t="str">
        <f>SUBSTITUTE(SUBSTITUTE(SUBSTITUTE(SUBSTITUTE(SUBSTITUTE(SUBSTITUTE(SUBSTITUTE(SUBSTITUTE(SUBSTITUTE(SUBSTITUTE(SUBSTITUTE(SUBSTITUTE(SUBSTITUTE(LOWER(Table13[[#This Row],[Bedrijven]]),".",""),"-","")," bvba",""),"belgië",""),"belgium","")," nv","")," bv",""),"group",""),"groep","")," ", ""),"é","e"),"è","e"),"à","a")</f>
        <v>samsung</v>
      </c>
      <c r="AC850" t="s">
        <v>4568</v>
      </c>
      <c r="AE850" t="s">
        <v>1362</v>
      </c>
      <c r="AF850" s="3">
        <v>44775</v>
      </c>
      <c r="AH850" s="3">
        <v>44775</v>
      </c>
      <c r="AI850" s="3">
        <v>44775</v>
      </c>
      <c r="AJ850">
        <v>0</v>
      </c>
      <c r="AQ850" t="str">
        <f>_xlfn.XLOOKUP(Table13[[#This Row],[Voornaam]]&amp;Table13[[#This Row],[Achternaam]]&amp;Table13[[#This Row],[Basisnaam]],Table15[ContactenLookup],Table15[E-mail],"",0,1)</f>
        <v/>
      </c>
      <c r="AR850" t="str">
        <f>_xlfn.XLOOKUP(Table13[[#This Row],[E-mailadres]],Table15[E-mail],Table15[E-mail],"",0)</f>
        <v/>
      </c>
      <c r="AS850" t="str">
        <f>_xlfn.XLOOKUP(Table13[[#This Row],[Telefoon]],Table15[Telefoonnummer],Table15[Naam],"",0)</f>
        <v/>
      </c>
      <c r="AT850" t="str">
        <f>IF(Table13[[#This Row],[Match on name + company]]&lt;&gt;"","Bizzy/Hanne",IF(Table13[[#This Row],[match on Email]]&lt;&gt;"","Bizzy/Hanne",""))</f>
        <v/>
      </c>
    </row>
    <row r="851" spans="1:46" x14ac:dyDescent="0.45">
      <c r="A851">
        <v>55438865</v>
      </c>
      <c r="B851" t="s">
        <v>4569</v>
      </c>
      <c r="C851" t="s">
        <v>4566</v>
      </c>
      <c r="I851" t="s">
        <v>1362</v>
      </c>
      <c r="K851" t="s">
        <v>18</v>
      </c>
      <c r="N851" t="s">
        <v>19</v>
      </c>
      <c r="P851" t="s">
        <v>4570</v>
      </c>
      <c r="V851" t="s">
        <v>21</v>
      </c>
      <c r="Y851" t="s">
        <v>1362</v>
      </c>
      <c r="Z851" t="s">
        <v>595</v>
      </c>
      <c r="AA851" t="str">
        <f>SUBSTITUTE(SUBSTITUTE(SUBSTITUTE(SUBSTITUTE(SUBSTITUTE(SUBSTITUTE(SUBSTITUTE(SUBSTITUTE(SUBSTITUTE(SUBSTITUTE(SUBSTITUTE(SUBSTITUTE(SUBSTITUTE(LOWER(Table13[[#This Row],[Bedrijven]]),".",""),"-","")," bvba",""),"belgië",""),"belgium","")," nv","")," bv",""),"group",""),"groep","")," ", ""),"é","e"),"è","e"),"à","a")</f>
        <v>greenyard</v>
      </c>
      <c r="AC851" t="s">
        <v>4571</v>
      </c>
      <c r="AE851" t="s">
        <v>1362</v>
      </c>
      <c r="AF851" s="3">
        <v>44711</v>
      </c>
      <c r="AH851" s="3">
        <v>44711</v>
      </c>
      <c r="AI851" s="3">
        <v>44775</v>
      </c>
      <c r="AJ851">
        <v>0</v>
      </c>
      <c r="AQ851" t="str">
        <f>_xlfn.XLOOKUP(Table13[[#This Row],[Voornaam]]&amp;Table13[[#This Row],[Achternaam]]&amp;Table13[[#This Row],[Basisnaam]],Table15[ContactenLookup],Table15[E-mail],"",0,1)</f>
        <v/>
      </c>
      <c r="AR851" t="str">
        <f>_xlfn.XLOOKUP(Table13[[#This Row],[E-mailadres]],Table15[E-mail],Table15[E-mail],"",0)</f>
        <v/>
      </c>
      <c r="AS851" t="str">
        <f>_xlfn.XLOOKUP(Table13[[#This Row],[Telefoon]],Table15[Telefoonnummer],Table15[Naam],"",0)</f>
        <v>GREENYARD PREPARED BELGIUM</v>
      </c>
      <c r="AT851" t="str">
        <f>IF(Table13[[#This Row],[Match on name + company]]&lt;&gt;"","Bizzy/Hanne",IF(Table13[[#This Row],[match on Email]]&lt;&gt;"","Bizzy/Hanne",""))</f>
        <v/>
      </c>
    </row>
    <row r="852" spans="1:46" ht="42.75" x14ac:dyDescent="0.45">
      <c r="A852">
        <v>55438672</v>
      </c>
      <c r="B852" t="s">
        <v>3763</v>
      </c>
      <c r="C852" t="s">
        <v>4566</v>
      </c>
      <c r="H852" s="4" t="s">
        <v>2198</v>
      </c>
      <c r="I852" t="s">
        <v>1362</v>
      </c>
      <c r="K852" t="s">
        <v>18</v>
      </c>
      <c r="N852" t="s">
        <v>19</v>
      </c>
      <c r="O852" t="s">
        <v>4572</v>
      </c>
      <c r="P852" t="s">
        <v>4573</v>
      </c>
      <c r="V852" t="s">
        <v>21</v>
      </c>
      <c r="Y852" t="s">
        <v>1362</v>
      </c>
      <c r="Z852" t="s">
        <v>790</v>
      </c>
      <c r="AA852" t="str">
        <f>SUBSTITUTE(SUBSTITUTE(SUBSTITUTE(SUBSTITUTE(SUBSTITUTE(SUBSTITUTE(SUBSTITUTE(SUBSTITUTE(SUBSTITUTE(SUBSTITUTE(SUBSTITUTE(SUBSTITUTE(SUBSTITUTE(LOWER(Table13[[#This Row],[Bedrijven]]),".",""),"-","")," bvba",""),"belgië",""),"belgium","")," nv","")," bv",""),"group",""),"groep","")," ", ""),"é","e"),"è","e"),"à","a")</f>
        <v>nvbasfantwerpen</v>
      </c>
      <c r="AC852" t="s">
        <v>2147</v>
      </c>
      <c r="AE852" t="s">
        <v>1362</v>
      </c>
      <c r="AF852" s="3">
        <v>44711</v>
      </c>
      <c r="AH852" s="3">
        <v>44711</v>
      </c>
      <c r="AI852" s="3">
        <v>44775</v>
      </c>
      <c r="AJ852">
        <v>0</v>
      </c>
      <c r="AQ852" t="str">
        <f>_xlfn.XLOOKUP(Table13[[#This Row],[Voornaam]]&amp;Table13[[#This Row],[Achternaam]]&amp;Table13[[#This Row],[Basisnaam]],Table15[ContactenLookup],Table15[E-mail],"",0,1)</f>
        <v/>
      </c>
      <c r="AR852" t="str">
        <f>_xlfn.XLOOKUP(Table13[[#This Row],[E-mailadres]],Table15[E-mail],Table15[E-mail],"",0)</f>
        <v/>
      </c>
      <c r="AS852" t="str">
        <f>_xlfn.XLOOKUP(Table13[[#This Row],[Telefoon]],Table15[Telefoonnummer],Table15[Naam],"",0)</f>
        <v/>
      </c>
      <c r="AT852" t="str">
        <f>IF(Table13[[#This Row],[Match on name + company]]&lt;&gt;"","Bizzy/Hanne",IF(Table13[[#This Row],[match on Email]]&lt;&gt;"","Bizzy/Hanne",""))</f>
        <v/>
      </c>
    </row>
    <row r="853" spans="1:46" x14ac:dyDescent="0.45">
      <c r="A853">
        <v>57967341</v>
      </c>
      <c r="B853" t="s">
        <v>3763</v>
      </c>
      <c r="C853" t="s">
        <v>4574</v>
      </c>
      <c r="I853" t="s">
        <v>1362</v>
      </c>
      <c r="K853" t="s">
        <v>18</v>
      </c>
      <c r="N853" t="s">
        <v>19</v>
      </c>
      <c r="O853" t="s">
        <v>4575</v>
      </c>
      <c r="Q853" t="s">
        <v>4576</v>
      </c>
      <c r="V853" t="s">
        <v>21</v>
      </c>
      <c r="Y853" t="s">
        <v>1362</v>
      </c>
      <c r="Z853" t="s">
        <v>566</v>
      </c>
      <c r="AA853" t="str">
        <f>SUBSTITUTE(SUBSTITUTE(SUBSTITUTE(SUBSTITUTE(SUBSTITUTE(SUBSTITUTE(SUBSTITUTE(SUBSTITUTE(SUBSTITUTE(SUBSTITUTE(SUBSTITUTE(SUBSTITUTE(SUBSTITUTE(LOWER(Table13[[#This Row],[Bedrijven]]),".",""),"-","")," bvba",""),"belgië",""),"belgium","")," nv","")," bv",""),"group",""),"groep","")," ", ""),"é","e"),"è","e"),"à","a")</f>
        <v>gemeenteschilde</v>
      </c>
      <c r="AC853" t="s">
        <v>2244</v>
      </c>
      <c r="AE853" t="s">
        <v>1362</v>
      </c>
      <c r="AF853" s="3">
        <v>44858</v>
      </c>
      <c r="AH853" s="3">
        <v>44858</v>
      </c>
      <c r="AI853" s="3">
        <v>44858</v>
      </c>
      <c r="AJ853">
        <v>0</v>
      </c>
      <c r="AQ853" t="str">
        <f>_xlfn.XLOOKUP(Table13[[#This Row],[Voornaam]]&amp;Table13[[#This Row],[Achternaam]]&amp;Table13[[#This Row],[Basisnaam]],Table15[ContactenLookup],Table15[E-mail],"",0,1)</f>
        <v/>
      </c>
      <c r="AR853" t="str">
        <f>_xlfn.XLOOKUP(Table13[[#This Row],[E-mailadres]],Table15[E-mail],Table15[E-mail],"",0)</f>
        <v/>
      </c>
      <c r="AS853" t="str">
        <f>_xlfn.XLOOKUP(Table13[[#This Row],[Telefoon]],Table15[Telefoonnummer],Table15[Naam],"",0)</f>
        <v/>
      </c>
      <c r="AT853" t="str">
        <f>IF(Table13[[#This Row],[Match on name + company]]&lt;&gt;"","Bizzy/Hanne",IF(Table13[[#This Row],[match on Email]]&lt;&gt;"","Bizzy/Hanne",""))</f>
        <v/>
      </c>
    </row>
    <row r="854" spans="1:46" ht="42.75" x14ac:dyDescent="0.45">
      <c r="A854">
        <v>69803342</v>
      </c>
      <c r="B854" t="s">
        <v>4321</v>
      </c>
      <c r="C854" t="s">
        <v>4577</v>
      </c>
      <c r="H854" s="4" t="s">
        <v>4578</v>
      </c>
      <c r="I854" t="s">
        <v>1362</v>
      </c>
      <c r="K854" t="s">
        <v>18</v>
      </c>
      <c r="N854" t="s">
        <v>19</v>
      </c>
      <c r="O854" t="s">
        <v>4579</v>
      </c>
      <c r="V854" t="s">
        <v>21</v>
      </c>
      <c r="Y854" t="s">
        <v>1362</v>
      </c>
      <c r="Z854" t="s">
        <v>1008</v>
      </c>
      <c r="AA854" t="str">
        <f>SUBSTITUTE(SUBSTITUTE(SUBSTITUTE(SUBSTITUTE(SUBSTITUTE(SUBSTITUTE(SUBSTITUTE(SUBSTITUTE(SUBSTITUTE(SUBSTITUTE(SUBSTITUTE(SUBSTITUTE(SUBSTITUTE(LOWER(Table13[[#This Row],[Bedrijven]]),".",""),"-","")," bvba",""),"belgië",""),"belgium","")," nv","")," bv",""),"group",""),"groep","")," ", ""),"é","e"),"è","e"),"à","a")</f>
        <v>nvxiorstudenthousing</v>
      </c>
      <c r="AB854" t="s">
        <v>1390</v>
      </c>
      <c r="AC854" t="s">
        <v>1480</v>
      </c>
      <c r="AE854" t="s">
        <v>1362</v>
      </c>
      <c r="AF854" s="3">
        <v>45476</v>
      </c>
      <c r="AH854" s="3">
        <v>45476</v>
      </c>
      <c r="AI854" s="3">
        <v>45476</v>
      </c>
      <c r="AJ854">
        <v>0</v>
      </c>
      <c r="AQ854" t="str">
        <f>_xlfn.XLOOKUP(Table13[[#This Row],[Voornaam]]&amp;Table13[[#This Row],[Achternaam]]&amp;Table13[[#This Row],[Basisnaam]],Table15[ContactenLookup],Table15[E-mail],"",0,1)</f>
        <v/>
      </c>
      <c r="AR854" t="str">
        <f>_xlfn.XLOOKUP(Table13[[#This Row],[E-mailadres]],Table15[E-mail],Table15[E-mail],"",0)</f>
        <v/>
      </c>
      <c r="AS854" t="str">
        <f>_xlfn.XLOOKUP(Table13[[#This Row],[Telefoon]],Table15[Telefoonnummer],Table15[Naam],"",0)</f>
        <v/>
      </c>
      <c r="AT854" t="str">
        <f>IF(Table13[[#This Row],[Match on name + company]]&lt;&gt;"","Bizzy/Hanne",IF(Table13[[#This Row],[match on Email]]&lt;&gt;"","Bizzy/Hanne",""))</f>
        <v/>
      </c>
    </row>
    <row r="855" spans="1:46" ht="42.75" x14ac:dyDescent="0.45">
      <c r="A855">
        <v>64945315</v>
      </c>
      <c r="B855" t="s">
        <v>4580</v>
      </c>
      <c r="C855" t="s">
        <v>4581</v>
      </c>
      <c r="H855" s="4" t="s">
        <v>4342</v>
      </c>
      <c r="I855" t="s">
        <v>1362</v>
      </c>
      <c r="K855" t="s">
        <v>18</v>
      </c>
      <c r="M855" t="s">
        <v>1463</v>
      </c>
      <c r="N855" t="s">
        <v>19</v>
      </c>
      <c r="O855" t="s">
        <v>4582</v>
      </c>
      <c r="Q855" t="s">
        <v>4583</v>
      </c>
      <c r="V855" t="s">
        <v>21</v>
      </c>
      <c r="X855" t="s">
        <v>1431</v>
      </c>
      <c r="Y855" t="s">
        <v>1362</v>
      </c>
      <c r="Z855" t="s">
        <v>795</v>
      </c>
      <c r="AA855" t="str">
        <f>SUBSTITUTE(SUBSTITUTE(SUBSTITUTE(SUBSTITUTE(SUBSTITUTE(SUBSTITUTE(SUBSTITUTE(SUBSTITUTE(SUBSTITUTE(SUBSTITUTE(SUBSTITUTE(SUBSTITUTE(SUBSTITUTE(LOWER(Table13[[#This Row],[Bedrijven]]),".",""),"-","")," bvba",""),"belgië",""),"belgium","")," nv","")," bv",""),"group",""),"groep","")," ", ""),"é","e"),"è","e"),"à","a")</f>
        <v>nvbatenborchinternational</v>
      </c>
      <c r="AC855" t="s">
        <v>1371</v>
      </c>
      <c r="AE855" t="s">
        <v>1362</v>
      </c>
      <c r="AF855" s="3">
        <v>45188</v>
      </c>
      <c r="AH855" s="3">
        <v>45188</v>
      </c>
      <c r="AI855" s="3">
        <v>45188</v>
      </c>
      <c r="AJ855">
        <v>0</v>
      </c>
      <c r="AQ855" t="str">
        <f>_xlfn.XLOOKUP(Table13[[#This Row],[Voornaam]]&amp;Table13[[#This Row],[Achternaam]]&amp;Table13[[#This Row],[Basisnaam]],Table15[ContactenLookup],Table15[E-mail],"",0,1)</f>
        <v/>
      </c>
      <c r="AR855" t="str">
        <f>_xlfn.XLOOKUP(Table13[[#This Row],[E-mailadres]],Table15[E-mail],Table15[E-mail],"",0)</f>
        <v/>
      </c>
      <c r="AS855" t="str">
        <f>_xlfn.XLOOKUP(Table13[[#This Row],[Telefoon]],Table15[Telefoonnummer],Table15[Naam],"",0)</f>
        <v/>
      </c>
      <c r="AT855" t="str">
        <f>IF(Table13[[#This Row],[Match on name + company]]&lt;&gt;"","Bizzy/Hanne",IF(Table13[[#This Row],[match on Email]]&lt;&gt;"","Bizzy/Hanne",""))</f>
        <v/>
      </c>
    </row>
    <row r="856" spans="1:46" x14ac:dyDescent="0.45">
      <c r="A856">
        <v>69591139</v>
      </c>
      <c r="B856" t="s">
        <v>1595</v>
      </c>
      <c r="C856" t="s">
        <v>4584</v>
      </c>
      <c r="I856" t="s">
        <v>1362</v>
      </c>
      <c r="K856" t="s">
        <v>18</v>
      </c>
      <c r="N856" t="s">
        <v>19</v>
      </c>
      <c r="O856" t="s">
        <v>4585</v>
      </c>
      <c r="P856" t="s">
        <v>4586</v>
      </c>
      <c r="V856" t="s">
        <v>21</v>
      </c>
      <c r="Y856" t="s">
        <v>1362</v>
      </c>
      <c r="Z856" t="s">
        <v>1253</v>
      </c>
      <c r="AA856" t="str">
        <f>SUBSTITUTE(SUBSTITUTE(SUBSTITUTE(SUBSTITUTE(SUBSTITUTE(SUBSTITUTE(SUBSTITUTE(SUBSTITUTE(SUBSTITUTE(SUBSTITUTE(SUBSTITUTE(SUBSTITUTE(SUBSTITUTE(LOWER(Table13[[#This Row],[Bedrijven]]),".",""),"-","")," bvba",""),"belgië",""),"belgium","")," nv","")," bv",""),"group",""),"groep","")," ", ""),"é","e"),"è","e"),"à","a")</f>
        <v>vandemoortele</v>
      </c>
      <c r="AB856" t="s">
        <v>1390</v>
      </c>
      <c r="AC856" t="s">
        <v>4587</v>
      </c>
      <c r="AE856" t="s">
        <v>1362</v>
      </c>
      <c r="AF856" s="3">
        <v>45462</v>
      </c>
      <c r="AH856" s="3">
        <v>45462</v>
      </c>
      <c r="AI856" s="3">
        <v>45462</v>
      </c>
      <c r="AJ856">
        <v>0</v>
      </c>
      <c r="AQ856" t="str">
        <f>_xlfn.XLOOKUP(Table13[[#This Row],[Voornaam]]&amp;Table13[[#This Row],[Achternaam]]&amp;Table13[[#This Row],[Basisnaam]],Table15[ContactenLookup],Table15[E-mail],"",0,1)</f>
        <v/>
      </c>
      <c r="AR856" t="str">
        <f>_xlfn.XLOOKUP(Table13[[#This Row],[E-mailadres]],Table15[E-mail],Table15[E-mail],"",0)</f>
        <v/>
      </c>
      <c r="AS856" t="str">
        <f>_xlfn.XLOOKUP(Table13[[#This Row],[Telefoon]],Table15[Telefoonnummer],Table15[Naam],"",0)</f>
        <v/>
      </c>
      <c r="AT856" t="str">
        <f>IF(Table13[[#This Row],[Match on name + company]]&lt;&gt;"","Bizzy/Hanne",IF(Table13[[#This Row],[match on Email]]&lt;&gt;"","Bizzy/Hanne",""))</f>
        <v/>
      </c>
    </row>
    <row r="857" spans="1:46" x14ac:dyDescent="0.45">
      <c r="A857">
        <v>63036184</v>
      </c>
      <c r="B857" t="s">
        <v>2520</v>
      </c>
      <c r="C857" t="s">
        <v>4588</v>
      </c>
      <c r="I857" t="s">
        <v>1362</v>
      </c>
      <c r="K857" t="s">
        <v>18</v>
      </c>
      <c r="M857" t="s">
        <v>1428</v>
      </c>
      <c r="N857" t="s">
        <v>19</v>
      </c>
      <c r="O857" t="s">
        <v>4589</v>
      </c>
      <c r="P857" t="s">
        <v>4590</v>
      </c>
      <c r="V857" t="s">
        <v>21</v>
      </c>
      <c r="Y857" t="s">
        <v>1362</v>
      </c>
      <c r="Z857" t="s">
        <v>526</v>
      </c>
      <c r="AA857" t="str">
        <f>SUBSTITUTE(SUBSTITUTE(SUBSTITUTE(SUBSTITUTE(SUBSTITUTE(SUBSTITUTE(SUBSTITUTE(SUBSTITUTE(SUBSTITUTE(SUBSTITUTE(SUBSTITUTE(SUBSTITUTE(SUBSTITUTE(LOWER(Table13[[#This Row],[Bedrijven]]),".",""),"-","")," bvba",""),"belgië",""),"belgium","")," nv","")," bv",""),"group",""),"groep","")," ", ""),"é","e"),"è","e"),"à","a")</f>
        <v>gemeentedilbeek</v>
      </c>
      <c r="AB857" t="s">
        <v>1888</v>
      </c>
      <c r="AC857" t="s">
        <v>1754</v>
      </c>
      <c r="AE857" t="s">
        <v>1362</v>
      </c>
      <c r="AF857" s="3">
        <v>45100</v>
      </c>
      <c r="AH857" s="3">
        <v>45100</v>
      </c>
      <c r="AI857" s="3">
        <v>45100</v>
      </c>
      <c r="AJ857">
        <v>0</v>
      </c>
      <c r="AQ857" t="str">
        <f>_xlfn.XLOOKUP(Table13[[#This Row],[Voornaam]]&amp;Table13[[#This Row],[Achternaam]]&amp;Table13[[#This Row],[Basisnaam]],Table15[ContactenLookup],Table15[E-mail],"",0,1)</f>
        <v/>
      </c>
      <c r="AR857" t="str">
        <f>_xlfn.XLOOKUP(Table13[[#This Row],[E-mailadres]],Table15[E-mail],Table15[E-mail],"",0)</f>
        <v/>
      </c>
      <c r="AS857" t="str">
        <f>_xlfn.XLOOKUP(Table13[[#This Row],[Telefoon]],Table15[Telefoonnummer],Table15[Naam],"",0)</f>
        <v/>
      </c>
      <c r="AT857" t="str">
        <f>IF(Table13[[#This Row],[Match on name + company]]&lt;&gt;"","Bizzy/Hanne",IF(Table13[[#This Row],[match on Email]]&lt;&gt;"","Bizzy/Hanne",""))</f>
        <v/>
      </c>
    </row>
    <row r="858" spans="1:46" x14ac:dyDescent="0.45">
      <c r="A858">
        <v>57954256</v>
      </c>
      <c r="B858" t="s">
        <v>1907</v>
      </c>
      <c r="C858" t="s">
        <v>4591</v>
      </c>
      <c r="I858" t="s">
        <v>21</v>
      </c>
      <c r="K858" t="s">
        <v>18</v>
      </c>
      <c r="M858" t="s">
        <v>1463</v>
      </c>
      <c r="N858" t="s">
        <v>19</v>
      </c>
      <c r="O858" t="s">
        <v>4592</v>
      </c>
      <c r="Q858" t="s">
        <v>4593</v>
      </c>
      <c r="V858" t="s">
        <v>21</v>
      </c>
      <c r="X858" t="s">
        <v>1431</v>
      </c>
      <c r="Y858" t="s">
        <v>1362</v>
      </c>
      <c r="Z858" t="s">
        <v>642</v>
      </c>
      <c r="AA858" t="str">
        <f>SUBSTITUTE(SUBSTITUTE(SUBSTITUTE(SUBSTITUTE(SUBSTITUTE(SUBSTITUTE(SUBSTITUTE(SUBSTITUTE(SUBSTITUTE(SUBSTITUTE(SUBSTITUTE(SUBSTITUTE(SUBSTITUTE(LOWER(Table13[[#This Row],[Bedrijven]]),".",""),"-","")," bvba",""),"belgië",""),"belgium","")," nv","")," bv",""),"group",""),"groep","")," ", ""),"é","e"),"è","e"),"à","a")</f>
        <v>hubo</v>
      </c>
      <c r="AC858" t="s">
        <v>1737</v>
      </c>
      <c r="AE858" t="s">
        <v>21</v>
      </c>
      <c r="AF858" s="3">
        <v>44959</v>
      </c>
      <c r="AH858" s="3">
        <v>44857</v>
      </c>
      <c r="AI858" s="3">
        <v>44965</v>
      </c>
      <c r="AJ858">
        <v>0</v>
      </c>
      <c r="AQ858" t="str">
        <f>_xlfn.XLOOKUP(Table13[[#This Row],[Voornaam]]&amp;Table13[[#This Row],[Achternaam]]&amp;Table13[[#This Row],[Basisnaam]],Table15[ContactenLookup],Table15[E-mail],"",0,1)</f>
        <v/>
      </c>
      <c r="AR858" t="str">
        <f>_xlfn.XLOOKUP(Table13[[#This Row],[E-mailadres]],Table15[E-mail],Table15[E-mail],"",0)</f>
        <v/>
      </c>
      <c r="AS858" t="str">
        <f>_xlfn.XLOOKUP(Table13[[#This Row],[Telefoon]],Table15[Telefoonnummer],Table15[Naam],"",0)</f>
        <v/>
      </c>
      <c r="AT858" t="str">
        <f>IF(Table13[[#This Row],[Match on name + company]]&lt;&gt;"","Bizzy/Hanne",IF(Table13[[#This Row],[match on Email]]&lt;&gt;"","Bizzy/Hanne",""))</f>
        <v/>
      </c>
    </row>
    <row r="859" spans="1:46" x14ac:dyDescent="0.45">
      <c r="A859">
        <v>56501599</v>
      </c>
      <c r="B859" t="s">
        <v>2569</v>
      </c>
      <c r="C859" t="s">
        <v>4594</v>
      </c>
      <c r="I859" t="s">
        <v>1362</v>
      </c>
      <c r="K859" t="s">
        <v>18</v>
      </c>
      <c r="N859" t="s">
        <v>19</v>
      </c>
      <c r="O859" t="s">
        <v>4595</v>
      </c>
      <c r="P859" t="s">
        <v>4596</v>
      </c>
      <c r="V859" t="s">
        <v>21</v>
      </c>
      <c r="Y859" t="s">
        <v>1362</v>
      </c>
      <c r="Z859" t="s">
        <v>1181</v>
      </c>
      <c r="AA859" t="str">
        <f>SUBSTITUTE(SUBSTITUTE(SUBSTITUTE(SUBSTITUTE(SUBSTITUTE(SUBSTITUTE(SUBSTITUTE(SUBSTITUTE(SUBSTITUTE(SUBSTITUTE(SUBSTITUTE(SUBSTITUTE(SUBSTITUTE(LOWER(Table13[[#This Row],[Bedrijven]]),".",""),"-","")," bvba",""),"belgië",""),"belgium","")," nv","")," bv",""),"group",""),"groep","")," ", ""),"é","e"),"è","e"),"à","a")</f>
        <v>testaankoop/testachats</v>
      </c>
      <c r="AC859" t="s">
        <v>1411</v>
      </c>
      <c r="AE859" t="s">
        <v>1362</v>
      </c>
      <c r="AF859" s="3">
        <v>44775</v>
      </c>
      <c r="AH859" s="3">
        <v>44775</v>
      </c>
      <c r="AI859" s="3">
        <v>44775</v>
      </c>
      <c r="AJ859">
        <v>0</v>
      </c>
      <c r="AQ859" t="str">
        <f>_xlfn.XLOOKUP(Table13[[#This Row],[Voornaam]]&amp;Table13[[#This Row],[Achternaam]]&amp;Table13[[#This Row],[Basisnaam]],Table15[ContactenLookup],Table15[E-mail],"",0,1)</f>
        <v/>
      </c>
      <c r="AR859" t="str">
        <f>_xlfn.XLOOKUP(Table13[[#This Row],[E-mailadres]],Table15[E-mail],Table15[E-mail],"",0)</f>
        <v/>
      </c>
      <c r="AS859" t="str">
        <f>_xlfn.XLOOKUP(Table13[[#This Row],[Telefoon]],Table15[Telefoonnummer],Table15[Naam],"",0)</f>
        <v/>
      </c>
      <c r="AT859" t="str">
        <f>IF(Table13[[#This Row],[Match on name + company]]&lt;&gt;"","Bizzy/Hanne",IF(Table13[[#This Row],[match on Email]]&lt;&gt;"","Bizzy/Hanne",""))</f>
        <v/>
      </c>
    </row>
    <row r="860" spans="1:46" x14ac:dyDescent="0.45">
      <c r="A860">
        <v>68159674</v>
      </c>
      <c r="B860" t="s">
        <v>2334</v>
      </c>
      <c r="C860" t="s">
        <v>4597</v>
      </c>
      <c r="I860" t="s">
        <v>1362</v>
      </c>
      <c r="K860" t="s">
        <v>18</v>
      </c>
      <c r="N860" t="s">
        <v>19</v>
      </c>
      <c r="O860" t="s">
        <v>4598</v>
      </c>
      <c r="V860" t="s">
        <v>21</v>
      </c>
      <c r="X860" t="s">
        <v>1431</v>
      </c>
      <c r="Y860" t="s">
        <v>1362</v>
      </c>
      <c r="Z860" t="s">
        <v>52</v>
      </c>
      <c r="AA860" t="str">
        <f>SUBSTITUTE(SUBSTITUTE(SUBSTITUTE(SUBSTITUTE(SUBSTITUTE(SUBSTITUTE(SUBSTITUTE(SUBSTITUTE(SUBSTITUTE(SUBSTITUTE(SUBSTITUTE(SUBSTITUTE(SUBSTITUTE(LOWER(Table13[[#This Row],[Bedrijven]]),".",""),"-","")," bvba",""),"belgië",""),"belgium","")," nv","")," bv",""),"group",""),"groep","")," ", ""),"é","e"),"è","e"),"à","a")</f>
        <v>accent</v>
      </c>
      <c r="AB860" t="s">
        <v>1390</v>
      </c>
      <c r="AC860" t="s">
        <v>2928</v>
      </c>
      <c r="AE860" t="s">
        <v>1362</v>
      </c>
      <c r="AF860" s="3">
        <v>45375</v>
      </c>
      <c r="AH860" s="3">
        <v>45375</v>
      </c>
      <c r="AI860" s="3">
        <v>45375</v>
      </c>
      <c r="AJ860">
        <v>0</v>
      </c>
      <c r="AQ860" t="str">
        <f>_xlfn.XLOOKUP(Table13[[#This Row],[Voornaam]]&amp;Table13[[#This Row],[Achternaam]]&amp;Table13[[#This Row],[Basisnaam]],Table15[ContactenLookup],Table15[E-mail],"",0,1)</f>
        <v/>
      </c>
      <c r="AR860" t="str">
        <f>_xlfn.XLOOKUP(Table13[[#This Row],[E-mailadres]],Table15[E-mail],Table15[E-mail],"",0)</f>
        <v/>
      </c>
      <c r="AS860" t="str">
        <f>_xlfn.XLOOKUP(Table13[[#This Row],[Telefoon]],Table15[Telefoonnummer],Table15[Naam],"",0)</f>
        <v/>
      </c>
      <c r="AT860" t="str">
        <f>IF(Table13[[#This Row],[Match on name + company]]&lt;&gt;"","Bizzy/Hanne",IF(Table13[[#This Row],[match on Email]]&lt;&gt;"","Bizzy/Hanne",""))</f>
        <v/>
      </c>
    </row>
    <row r="861" spans="1:46" ht="42.75" x14ac:dyDescent="0.45">
      <c r="A861">
        <v>64665231</v>
      </c>
      <c r="B861" t="s">
        <v>1919</v>
      </c>
      <c r="C861" t="s">
        <v>4599</v>
      </c>
      <c r="H861" s="4" t="s">
        <v>1842</v>
      </c>
      <c r="I861" t="s">
        <v>1362</v>
      </c>
      <c r="K861" t="s">
        <v>18</v>
      </c>
      <c r="N861" t="s">
        <v>19</v>
      </c>
      <c r="O861" t="s">
        <v>4600</v>
      </c>
      <c r="V861" t="s">
        <v>21</v>
      </c>
      <c r="Y861" t="s">
        <v>1362</v>
      </c>
      <c r="Z861" t="s">
        <v>955</v>
      </c>
      <c r="AA861" t="str">
        <f>SUBSTITUTE(SUBSTITUTE(SUBSTITUTE(SUBSTITUTE(SUBSTITUTE(SUBSTITUTE(SUBSTITUTE(SUBSTITUTE(SUBSTITUTE(SUBSTITUTE(SUBSTITUTE(SUBSTITUTE(SUBSTITUTE(LOWER(Table13[[#This Row],[Bedrijven]]),".",""),"-","")," bvba",""),"belgië",""),"belgium","")," nv","")," bv",""),"group",""),"groep","")," ", ""),"é","e"),"è","e"),"à","a")</f>
        <v>nvsick</v>
      </c>
      <c r="AC861" t="s">
        <v>2274</v>
      </c>
      <c r="AE861" t="s">
        <v>21</v>
      </c>
      <c r="AF861" s="3">
        <v>45169</v>
      </c>
      <c r="AH861" s="3">
        <v>45169</v>
      </c>
      <c r="AI861" s="3">
        <v>45169</v>
      </c>
      <c r="AJ861">
        <v>0</v>
      </c>
      <c r="AQ861" t="str">
        <f>_xlfn.XLOOKUP(Table13[[#This Row],[Voornaam]]&amp;Table13[[#This Row],[Achternaam]]&amp;Table13[[#This Row],[Basisnaam]],Table15[ContactenLookup],Table15[E-mail],"",0,1)</f>
        <v/>
      </c>
      <c r="AR861" t="str">
        <f>_xlfn.XLOOKUP(Table13[[#This Row],[E-mailadres]],Table15[E-mail],Table15[E-mail],"",0)</f>
        <v/>
      </c>
      <c r="AS861" t="str">
        <f>_xlfn.XLOOKUP(Table13[[#This Row],[Telefoon]],Table15[Telefoonnummer],Table15[Naam],"",0)</f>
        <v/>
      </c>
      <c r="AT861" t="str">
        <f>IF(Table13[[#This Row],[Match on name + company]]&lt;&gt;"","Bizzy/Hanne",IF(Table13[[#This Row],[match on Email]]&lt;&gt;"","Bizzy/Hanne",""))</f>
        <v/>
      </c>
    </row>
    <row r="862" spans="1:46" ht="42.75" x14ac:dyDescent="0.45">
      <c r="A862">
        <v>55438619</v>
      </c>
      <c r="B862" t="s">
        <v>4601</v>
      </c>
      <c r="C862" t="s">
        <v>4602</v>
      </c>
      <c r="H862" s="4" t="s">
        <v>4055</v>
      </c>
      <c r="I862" t="s">
        <v>1362</v>
      </c>
      <c r="K862" t="s">
        <v>18</v>
      </c>
      <c r="N862" t="s">
        <v>19</v>
      </c>
      <c r="O862" t="s">
        <v>4603</v>
      </c>
      <c r="V862" t="s">
        <v>21</v>
      </c>
      <c r="Y862" t="s">
        <v>1362</v>
      </c>
      <c r="Z862" t="s">
        <v>199</v>
      </c>
      <c r="AA862" t="str">
        <f>SUBSTITUTE(SUBSTITUTE(SUBSTITUTE(SUBSTITUTE(SUBSTITUTE(SUBSTITUTE(SUBSTITUTE(SUBSTITUTE(SUBSTITUTE(SUBSTITUTE(SUBSTITUTE(SUBSTITUTE(SUBSTITUTE(LOWER(Table13[[#This Row],[Bedrijven]]),".",""),"-","")," bvba",""),"belgië",""),"belgium","")," nv","")," bv",""),"group",""),"groep","")," ", ""),"é","e"),"è","e"),"à","a")</f>
        <v>bva&amp;csolutions</v>
      </c>
      <c r="AC862" t="s">
        <v>4604</v>
      </c>
      <c r="AE862" t="s">
        <v>1362</v>
      </c>
      <c r="AF862" s="3">
        <v>44711</v>
      </c>
      <c r="AH862" s="3">
        <v>44711</v>
      </c>
      <c r="AI862" s="3">
        <v>44711</v>
      </c>
      <c r="AJ862">
        <v>0</v>
      </c>
      <c r="AQ862" t="str">
        <f>_xlfn.XLOOKUP(Table13[[#This Row],[Voornaam]]&amp;Table13[[#This Row],[Achternaam]]&amp;Table13[[#This Row],[Basisnaam]],Table15[ContactenLookup],Table15[E-mail],"",0,1)</f>
        <v/>
      </c>
      <c r="AR862" t="str">
        <f>_xlfn.XLOOKUP(Table13[[#This Row],[E-mailadres]],Table15[E-mail],Table15[E-mail],"",0)</f>
        <v/>
      </c>
      <c r="AS862" t="str">
        <f>_xlfn.XLOOKUP(Table13[[#This Row],[Telefoon]],Table15[Telefoonnummer],Table15[Naam],"",0)</f>
        <v/>
      </c>
      <c r="AT862" t="str">
        <f>IF(Table13[[#This Row],[Match on name + company]]&lt;&gt;"","Bizzy/Hanne",IF(Table13[[#This Row],[match on Email]]&lt;&gt;"","Bizzy/Hanne",""))</f>
        <v/>
      </c>
    </row>
    <row r="863" spans="1:46" x14ac:dyDescent="0.45">
      <c r="A863">
        <v>68404941</v>
      </c>
      <c r="B863" t="s">
        <v>2400</v>
      </c>
      <c r="C863" t="s">
        <v>4605</v>
      </c>
      <c r="I863" t="s">
        <v>1362</v>
      </c>
      <c r="K863" t="s">
        <v>18</v>
      </c>
      <c r="N863" t="s">
        <v>19</v>
      </c>
      <c r="O863" t="s">
        <v>4606</v>
      </c>
      <c r="P863" t="s">
        <v>4607</v>
      </c>
      <c r="V863" t="s">
        <v>21</v>
      </c>
      <c r="Y863" t="s">
        <v>1362</v>
      </c>
      <c r="Z863" t="s">
        <v>770</v>
      </c>
      <c r="AA863" t="str">
        <f>SUBSTITUTE(SUBSTITUTE(SUBSTITUTE(SUBSTITUTE(SUBSTITUTE(SUBSTITUTE(SUBSTITUTE(SUBSTITUTE(SUBSTITUTE(SUBSTITUTE(SUBSTITUTE(SUBSTITUTE(SUBSTITUTE(LOWER(Table13[[#This Row],[Bedrijven]]),".",""),"-","")," bvba",""),"belgië",""),"belgium","")," nv","")," bv",""),"group",""),"groep","")," ", ""),"é","e"),"è","e"),"à","a")</f>
        <v>niko</v>
      </c>
      <c r="AC863" t="s">
        <v>4608</v>
      </c>
      <c r="AE863" t="s">
        <v>1362</v>
      </c>
      <c r="AF863" s="3">
        <v>45391</v>
      </c>
      <c r="AH863" s="3">
        <v>45391</v>
      </c>
      <c r="AI863" s="3">
        <v>45391</v>
      </c>
      <c r="AJ863">
        <v>0</v>
      </c>
      <c r="AQ863" t="str">
        <f>_xlfn.XLOOKUP(Table13[[#This Row],[Voornaam]]&amp;Table13[[#This Row],[Achternaam]]&amp;Table13[[#This Row],[Basisnaam]],Table15[ContactenLookup],Table15[E-mail],"",0,1)</f>
        <v/>
      </c>
      <c r="AR863" t="str">
        <f>_xlfn.XLOOKUP(Table13[[#This Row],[E-mailadres]],Table15[E-mail],Table15[E-mail],"",0)</f>
        <v/>
      </c>
      <c r="AS863" t="str">
        <f>_xlfn.XLOOKUP(Table13[[#This Row],[Telefoon]],Table15[Telefoonnummer],Table15[Naam],"",0)</f>
        <v/>
      </c>
      <c r="AT863" t="str">
        <f>IF(Table13[[#This Row],[Match on name + company]]&lt;&gt;"","Bizzy/Hanne",IF(Table13[[#This Row],[match on Email]]&lt;&gt;"","Bizzy/Hanne",""))</f>
        <v/>
      </c>
    </row>
    <row r="864" spans="1:46" x14ac:dyDescent="0.45">
      <c r="A864">
        <v>55438754</v>
      </c>
      <c r="B864" t="s">
        <v>1938</v>
      </c>
      <c r="C864" t="s">
        <v>4605</v>
      </c>
      <c r="I864" t="s">
        <v>1362</v>
      </c>
      <c r="K864" t="s">
        <v>18</v>
      </c>
      <c r="N864" t="s">
        <v>19</v>
      </c>
      <c r="O864" t="s">
        <v>4609</v>
      </c>
      <c r="P864" t="s">
        <v>4610</v>
      </c>
      <c r="V864" t="s">
        <v>21</v>
      </c>
      <c r="Y864" t="s">
        <v>1362</v>
      </c>
      <c r="Z864" t="s">
        <v>468</v>
      </c>
      <c r="AA864" t="str">
        <f>SUBSTITUTE(SUBSTITUTE(SUBSTITUTE(SUBSTITUTE(SUBSTITUTE(SUBSTITUTE(SUBSTITUTE(SUBSTITUTE(SUBSTITUTE(SUBSTITUTE(SUBSTITUTE(SUBSTITUTE(SUBSTITUTE(LOWER(Table13[[#This Row],[Bedrijven]]),".",""),"-","")," bvba",""),"belgië",""),"belgium","")," nv","")," bv",""),"group",""),"groep","")," ", ""),"é","e"),"è","e"),"à","a")</f>
        <v>essersh</v>
      </c>
      <c r="AC864" t="s">
        <v>4611</v>
      </c>
      <c r="AE864" t="s">
        <v>1362</v>
      </c>
      <c r="AF864" s="3">
        <v>44711</v>
      </c>
      <c r="AH864" s="3">
        <v>44711</v>
      </c>
      <c r="AI864" s="3">
        <v>44775</v>
      </c>
      <c r="AJ864">
        <v>0</v>
      </c>
      <c r="AQ864" t="str">
        <f>_xlfn.XLOOKUP(Table13[[#This Row],[Voornaam]]&amp;Table13[[#This Row],[Achternaam]]&amp;Table13[[#This Row],[Basisnaam]],Table15[ContactenLookup],Table15[E-mail],"",0,1)</f>
        <v/>
      </c>
      <c r="AR864" t="str">
        <f>_xlfn.XLOOKUP(Table13[[#This Row],[E-mailadres]],Table15[E-mail],Table15[E-mail],"",0)</f>
        <v/>
      </c>
      <c r="AS864" t="str">
        <f>_xlfn.XLOOKUP(Table13[[#This Row],[Telefoon]],Table15[Telefoonnummer],Table15[Naam],"",0)</f>
        <v/>
      </c>
      <c r="AT864" t="str">
        <f>IF(Table13[[#This Row],[Match on name + company]]&lt;&gt;"","Bizzy/Hanne",IF(Table13[[#This Row],[match on Email]]&lt;&gt;"","Bizzy/Hanne",""))</f>
        <v/>
      </c>
    </row>
    <row r="865" spans="1:46" ht="42.75" x14ac:dyDescent="0.45">
      <c r="A865">
        <v>63130006</v>
      </c>
      <c r="B865" t="s">
        <v>4612</v>
      </c>
      <c r="C865" t="s">
        <v>4613</v>
      </c>
      <c r="H865" s="4" t="s">
        <v>4614</v>
      </c>
      <c r="I865" t="s">
        <v>1362</v>
      </c>
      <c r="K865" t="s">
        <v>18</v>
      </c>
      <c r="M865" t="s">
        <v>1428</v>
      </c>
      <c r="N865" t="s">
        <v>19</v>
      </c>
      <c r="O865" t="s">
        <v>4615</v>
      </c>
      <c r="P865" t="s">
        <v>4616</v>
      </c>
      <c r="V865" t="s">
        <v>21</v>
      </c>
      <c r="W865" t="s">
        <v>38</v>
      </c>
      <c r="X865" t="s">
        <v>1431</v>
      </c>
      <c r="Y865" t="s">
        <v>1362</v>
      </c>
      <c r="Z865" t="s">
        <v>559</v>
      </c>
      <c r="AA865" t="str">
        <f>SUBSTITUTE(SUBSTITUTE(SUBSTITUTE(SUBSTITUTE(SUBSTITUTE(SUBSTITUTE(SUBSTITUTE(SUBSTITUTE(SUBSTITUTE(SUBSTITUTE(SUBSTITUTE(SUBSTITUTE(SUBSTITUTE(LOWER(Table13[[#This Row],[Bedrijven]]),".",""),"-","")," bvba",""),"belgië",""),"belgium","")," nv","")," bv",""),"group",""),"groep","")," ", ""),"é","e"),"è","e"),"à","a")</f>
        <v>gemeenteriemst</v>
      </c>
      <c r="AC865" t="s">
        <v>2244</v>
      </c>
      <c r="AE865" t="s">
        <v>21</v>
      </c>
      <c r="AF865" s="3">
        <v>45106</v>
      </c>
      <c r="AH865" s="3">
        <v>45106</v>
      </c>
      <c r="AI865" s="3">
        <v>45106</v>
      </c>
      <c r="AJ865">
        <v>0</v>
      </c>
      <c r="AQ865" t="str">
        <f>_xlfn.XLOOKUP(Table13[[#This Row],[Voornaam]]&amp;Table13[[#This Row],[Achternaam]]&amp;Table13[[#This Row],[Basisnaam]],Table15[ContactenLookup],Table15[E-mail],"",0,1)</f>
        <v/>
      </c>
      <c r="AR865" t="str">
        <f>_xlfn.XLOOKUP(Table13[[#This Row],[E-mailadres]],Table15[E-mail],Table15[E-mail],"",0)</f>
        <v/>
      </c>
      <c r="AS865" t="str">
        <f>_xlfn.XLOOKUP(Table13[[#This Row],[Telefoon]],Table15[Telefoonnummer],Table15[Naam],"",0)</f>
        <v/>
      </c>
      <c r="AT865" t="str">
        <f>IF(Table13[[#This Row],[Match on name + company]]&lt;&gt;"","Bizzy/Hanne",IF(Table13[[#This Row],[match on Email]]&lt;&gt;"","Bizzy/Hanne",""))</f>
        <v/>
      </c>
    </row>
    <row r="866" spans="1:46" ht="42.75" x14ac:dyDescent="0.45">
      <c r="A866">
        <v>55438802</v>
      </c>
      <c r="B866" t="s">
        <v>3329</v>
      </c>
      <c r="C866" t="s">
        <v>4617</v>
      </c>
      <c r="H866" s="4" t="s">
        <v>1437</v>
      </c>
      <c r="I866" t="s">
        <v>1362</v>
      </c>
      <c r="K866" t="s">
        <v>18</v>
      </c>
      <c r="N866" t="s">
        <v>19</v>
      </c>
      <c r="O866" t="s">
        <v>4618</v>
      </c>
      <c r="P866" t="s">
        <v>4619</v>
      </c>
      <c r="V866" t="s">
        <v>21</v>
      </c>
      <c r="Y866" t="s">
        <v>1362</v>
      </c>
      <c r="Z866" t="s">
        <v>517</v>
      </c>
      <c r="AA866" t="str">
        <f>SUBSTITUTE(SUBSTITUTE(SUBSTITUTE(SUBSTITUTE(SUBSTITUTE(SUBSTITUTE(SUBSTITUTE(SUBSTITUTE(SUBSTITUTE(SUBSTITUTE(SUBSTITUTE(SUBSTITUTE(SUBSTITUTE(LOWER(Table13[[#This Row],[Bedrijven]]),".",""),"-","")," bvba",""),"belgië",""),"belgium","")," nv","")," bv",""),"group",""),"groep","")," ", ""),"é","e"),"è","e"),"à","a")</f>
        <v>gea</v>
      </c>
      <c r="AC866" t="s">
        <v>4620</v>
      </c>
      <c r="AE866" t="s">
        <v>1362</v>
      </c>
      <c r="AF866" s="3">
        <v>44711</v>
      </c>
      <c r="AH866" s="3">
        <v>44711</v>
      </c>
      <c r="AI866" s="3">
        <v>44775</v>
      </c>
      <c r="AJ866">
        <v>0</v>
      </c>
      <c r="AQ866" t="str">
        <f>_xlfn.XLOOKUP(Table13[[#This Row],[Voornaam]]&amp;Table13[[#This Row],[Achternaam]]&amp;Table13[[#This Row],[Basisnaam]],Table15[ContactenLookup],Table15[E-mail],"",0,1)</f>
        <v/>
      </c>
      <c r="AR866" t="str">
        <f>_xlfn.XLOOKUP(Table13[[#This Row],[E-mailadres]],Table15[E-mail],Table15[E-mail],"",0)</f>
        <v/>
      </c>
      <c r="AS866" t="str">
        <f>_xlfn.XLOOKUP(Table13[[#This Row],[Telefoon]],Table15[Telefoonnummer],Table15[Naam],"",0)</f>
        <v/>
      </c>
      <c r="AT866" t="str">
        <f>IF(Table13[[#This Row],[Match on name + company]]&lt;&gt;"","Bizzy/Hanne",IF(Table13[[#This Row],[match on Email]]&lt;&gt;"","Bizzy/Hanne",""))</f>
        <v/>
      </c>
    </row>
    <row r="867" spans="1:46" x14ac:dyDescent="0.45">
      <c r="A867">
        <v>55438883</v>
      </c>
      <c r="B867" t="s">
        <v>3074</v>
      </c>
      <c r="C867" t="s">
        <v>4621</v>
      </c>
      <c r="I867" t="s">
        <v>1362</v>
      </c>
      <c r="K867" t="s">
        <v>18</v>
      </c>
      <c r="N867" t="s">
        <v>19</v>
      </c>
      <c r="O867" t="s">
        <v>4622</v>
      </c>
      <c r="P867" t="s">
        <v>4623</v>
      </c>
      <c r="V867" t="s">
        <v>21</v>
      </c>
      <c r="Y867" t="s">
        <v>1362</v>
      </c>
      <c r="Z867" t="s">
        <v>611</v>
      </c>
      <c r="AA867" t="str">
        <f>SUBSTITUTE(SUBSTITUTE(SUBSTITUTE(SUBSTITUTE(SUBSTITUTE(SUBSTITUTE(SUBSTITUTE(SUBSTITUTE(SUBSTITUTE(SUBSTITUTE(SUBSTITUTE(SUBSTITUTE(SUBSTITUTE(LOWER(Table13[[#This Row],[Bedrijven]]),".",""),"-","")," bvba",""),"belgië",""),"belgium","")," nv","")," bv",""),"group",""),"groep","")," ", ""),"é","e"),"è","e"),"à","a")</f>
        <v>hansea</v>
      </c>
      <c r="AC867" t="s">
        <v>3055</v>
      </c>
      <c r="AE867" t="s">
        <v>1362</v>
      </c>
      <c r="AF867" s="3">
        <v>44711</v>
      </c>
      <c r="AH867" s="3">
        <v>44711</v>
      </c>
      <c r="AI867" s="3">
        <v>44775</v>
      </c>
      <c r="AJ867">
        <v>0</v>
      </c>
      <c r="AQ867" t="str">
        <f>_xlfn.XLOOKUP(Table13[[#This Row],[Voornaam]]&amp;Table13[[#This Row],[Achternaam]]&amp;Table13[[#This Row],[Basisnaam]],Table15[ContactenLookup],Table15[E-mail],"",0,1)</f>
        <v/>
      </c>
      <c r="AR867" t="str">
        <f>_xlfn.XLOOKUP(Table13[[#This Row],[E-mailadres]],Table15[E-mail],Table15[E-mail],"",0)</f>
        <v/>
      </c>
      <c r="AS867" t="str">
        <f>_xlfn.XLOOKUP(Table13[[#This Row],[Telefoon]],Table15[Telefoonnummer],Table15[Naam],"",0)</f>
        <v/>
      </c>
      <c r="AT867" t="str">
        <f>IF(Table13[[#This Row],[Match on name + company]]&lt;&gt;"","Bizzy/Hanne",IF(Table13[[#This Row],[match on Email]]&lt;&gt;"","Bizzy/Hanne",""))</f>
        <v/>
      </c>
    </row>
    <row r="868" spans="1:46" ht="42.75" x14ac:dyDescent="0.45">
      <c r="A868">
        <v>61463252</v>
      </c>
      <c r="B868" t="s">
        <v>3071</v>
      </c>
      <c r="C868" t="s">
        <v>4624</v>
      </c>
      <c r="H868" s="4" t="s">
        <v>1830</v>
      </c>
      <c r="I868" t="s">
        <v>21</v>
      </c>
      <c r="K868" t="s">
        <v>18</v>
      </c>
      <c r="M868" t="s">
        <v>1428</v>
      </c>
      <c r="N868" t="s">
        <v>19</v>
      </c>
      <c r="O868" t="s">
        <v>4625</v>
      </c>
      <c r="P868" t="s">
        <v>4626</v>
      </c>
      <c r="S868" t="s">
        <v>1160</v>
      </c>
      <c r="V868" t="s">
        <v>21</v>
      </c>
      <c r="X868" t="s">
        <v>1431</v>
      </c>
      <c r="Y868" t="s">
        <v>1362</v>
      </c>
      <c r="Z868" t="s">
        <v>1154</v>
      </c>
      <c r="AA868" t="str">
        <f>SUBSTITUTE(SUBSTITUTE(SUBSTITUTE(SUBSTITUTE(SUBSTITUTE(SUBSTITUTE(SUBSTITUTE(SUBSTITUTE(SUBSTITUTE(SUBSTITUTE(SUBSTITUTE(SUBSTITUTE(SUBSTITUTE(LOWER(Table13[[#This Row],[Bedrijven]]),".",""),"-","")," bvba",""),"belgië",""),"belgium","")," nv","")," bv",""),"group",""),"groep","")," ", ""),"é","e"),"è","e"),"à","a")</f>
        <v>stadsbadercontractors</v>
      </c>
      <c r="AB868" t="s">
        <v>1390</v>
      </c>
      <c r="AC868" t="s">
        <v>1480</v>
      </c>
      <c r="AE868" t="s">
        <v>21</v>
      </c>
      <c r="AF868" s="3">
        <v>45015</v>
      </c>
      <c r="AH868" s="3">
        <v>45015</v>
      </c>
      <c r="AI868" s="3">
        <v>45015</v>
      </c>
      <c r="AJ868">
        <v>0</v>
      </c>
      <c r="AQ868" t="str">
        <f>_xlfn.XLOOKUP(Table13[[#This Row],[Voornaam]]&amp;Table13[[#This Row],[Achternaam]]&amp;Table13[[#This Row],[Basisnaam]],Table15[ContactenLookup],Table15[E-mail],"",0,1)</f>
        <v/>
      </c>
      <c r="AR868" t="str">
        <f>_xlfn.XLOOKUP(Table13[[#This Row],[E-mailadres]],Table15[E-mail],Table15[E-mail],"",0)</f>
        <v/>
      </c>
      <c r="AS868" t="str">
        <f>_xlfn.XLOOKUP(Table13[[#This Row],[Telefoon]],Table15[Telefoonnummer],Table15[Naam],"",0)</f>
        <v/>
      </c>
      <c r="AT868" t="str">
        <f>IF(Table13[[#This Row],[Match on name + company]]&lt;&gt;"","Bizzy/Hanne",IF(Table13[[#This Row],[match on Email]]&lt;&gt;"","Bizzy/Hanne",""))</f>
        <v/>
      </c>
    </row>
    <row r="869" spans="1:46" ht="42.75" x14ac:dyDescent="0.45">
      <c r="A869">
        <v>56501543</v>
      </c>
      <c r="B869" t="s">
        <v>3713</v>
      </c>
      <c r="C869" t="s">
        <v>4627</v>
      </c>
      <c r="H869" s="4" t="s">
        <v>3485</v>
      </c>
      <c r="I869" t="s">
        <v>1362</v>
      </c>
      <c r="K869" t="s">
        <v>18</v>
      </c>
      <c r="N869" t="s">
        <v>19</v>
      </c>
      <c r="O869" t="s">
        <v>4628</v>
      </c>
      <c r="P869" t="s">
        <v>4629</v>
      </c>
      <c r="Q869" t="s">
        <v>4630</v>
      </c>
      <c r="V869" t="s">
        <v>21</v>
      </c>
      <c r="X869" t="s">
        <v>1431</v>
      </c>
      <c r="Y869" t="s">
        <v>1362</v>
      </c>
      <c r="Z869" t="s">
        <v>1017</v>
      </c>
      <c r="AA869" t="str">
        <f>SUBSTITUTE(SUBSTITUTE(SUBSTITUTE(SUBSTITUTE(SUBSTITUTE(SUBSTITUTE(SUBSTITUTE(SUBSTITUTE(SUBSTITUTE(SUBSTITUTE(SUBSTITUTE(SUBSTITUTE(SUBSTITUTE(LOWER(Table13[[#This Row],[Bedrijven]]),".",""),"-","")," bvba",""),"belgië",""),"belgium","")," nv","")," bv",""),"group",""),"groep","")," ", ""),"é","e"),"è","e"),"à","a")</f>
        <v>octa+</v>
      </c>
      <c r="AC869" t="s">
        <v>1602</v>
      </c>
      <c r="AE869" t="s">
        <v>1362</v>
      </c>
      <c r="AF869" s="3">
        <v>45371</v>
      </c>
      <c r="AH869" s="3">
        <v>44775</v>
      </c>
      <c r="AI869" s="3">
        <v>45371</v>
      </c>
      <c r="AJ869">
        <v>0</v>
      </c>
      <c r="AQ869" t="str">
        <f>_xlfn.XLOOKUP(Table13[[#This Row],[Voornaam]]&amp;Table13[[#This Row],[Achternaam]]&amp;Table13[[#This Row],[Basisnaam]],Table15[ContactenLookup],Table15[E-mail],"",0,1)</f>
        <v/>
      </c>
      <c r="AR869" t="str">
        <f>_xlfn.XLOOKUP(Table13[[#This Row],[E-mailadres]],Table15[E-mail],Table15[E-mail],"",0)</f>
        <v/>
      </c>
      <c r="AS869" t="str">
        <f>_xlfn.XLOOKUP(Table13[[#This Row],[Telefoon]],Table15[Telefoonnummer],Table15[Naam],"",0)</f>
        <v/>
      </c>
      <c r="AT869" t="str">
        <f>IF(Table13[[#This Row],[Match on name + company]]&lt;&gt;"","Bizzy/Hanne",IF(Table13[[#This Row],[match on Email]]&lt;&gt;"","Bizzy/Hanne",""))</f>
        <v/>
      </c>
    </row>
    <row r="870" spans="1:46" x14ac:dyDescent="0.45">
      <c r="A870">
        <v>55438771</v>
      </c>
      <c r="B870" t="s">
        <v>4631</v>
      </c>
      <c r="C870" t="s">
        <v>4632</v>
      </c>
      <c r="I870" t="s">
        <v>1362</v>
      </c>
      <c r="K870" t="s">
        <v>18</v>
      </c>
      <c r="N870" t="s">
        <v>19</v>
      </c>
      <c r="O870" t="s">
        <v>4633</v>
      </c>
      <c r="P870" t="s">
        <v>4634</v>
      </c>
      <c r="V870" t="s">
        <v>21</v>
      </c>
      <c r="Y870" t="s">
        <v>1362</v>
      </c>
      <c r="Z870" t="s">
        <v>497</v>
      </c>
      <c r="AA870" t="str">
        <f>SUBSTITUTE(SUBSTITUTE(SUBSTITUTE(SUBSTITUTE(SUBSTITUTE(SUBSTITUTE(SUBSTITUTE(SUBSTITUTE(SUBSTITUTE(SUBSTITUTE(SUBSTITUTE(SUBSTITUTE(SUBSTITUTE(LOWER(Table13[[#This Row],[Bedrijven]]),".",""),"-","")," bvba",""),"belgië",""),"belgium","")," nv","")," bv",""),"group",""),"groep","")," ", ""),"é","e"),"è","e"),"à","a")</f>
        <v>federaleverzekeringen</v>
      </c>
      <c r="AC870" t="s">
        <v>4635</v>
      </c>
      <c r="AE870" t="s">
        <v>1362</v>
      </c>
      <c r="AF870" s="3">
        <v>44711</v>
      </c>
      <c r="AH870" s="3">
        <v>44711</v>
      </c>
      <c r="AI870" s="3">
        <v>44775</v>
      </c>
      <c r="AJ870">
        <v>0</v>
      </c>
      <c r="AQ870" t="str">
        <f>_xlfn.XLOOKUP(Table13[[#This Row],[Voornaam]]&amp;Table13[[#This Row],[Achternaam]]&amp;Table13[[#This Row],[Basisnaam]],Table15[ContactenLookup],Table15[E-mail],"",0,1)</f>
        <v/>
      </c>
      <c r="AR870" t="str">
        <f>_xlfn.XLOOKUP(Table13[[#This Row],[E-mailadres]],Table15[E-mail],Table15[E-mail],"",0)</f>
        <v/>
      </c>
      <c r="AS870" t="str">
        <f>_xlfn.XLOOKUP(Table13[[#This Row],[Telefoon]],Table15[Telefoonnummer],Table15[Naam],"",0)</f>
        <v/>
      </c>
      <c r="AT870" t="str">
        <f>IF(Table13[[#This Row],[Match on name + company]]&lt;&gt;"","Bizzy/Hanne",IF(Table13[[#This Row],[match on Email]]&lt;&gt;"","Bizzy/Hanne",""))</f>
        <v/>
      </c>
    </row>
    <row r="871" spans="1:46" x14ac:dyDescent="0.45">
      <c r="A871">
        <v>55438783</v>
      </c>
      <c r="B871" t="s">
        <v>4636</v>
      </c>
      <c r="C871" t="s">
        <v>4632</v>
      </c>
      <c r="I871" t="s">
        <v>1362</v>
      </c>
      <c r="K871" t="s">
        <v>18</v>
      </c>
      <c r="N871" t="s">
        <v>19</v>
      </c>
      <c r="O871" t="s">
        <v>4637</v>
      </c>
      <c r="V871" t="s">
        <v>21</v>
      </c>
      <c r="Y871" t="s">
        <v>1362</v>
      </c>
      <c r="Z871" t="s">
        <v>508</v>
      </c>
      <c r="AA871" t="str">
        <f>SUBSTITUTE(SUBSTITUTE(SUBSTITUTE(SUBSTITUTE(SUBSTITUTE(SUBSTITUTE(SUBSTITUTE(SUBSTITUTE(SUBSTITUTE(SUBSTITUTE(SUBSTITUTE(SUBSTITUTE(SUBSTITUTE(LOWER(Table13[[#This Row],[Bedrijven]]),".",""),"-","")," bvba",""),"belgië",""),"belgium","")," nv","")," bv",""),"group",""),"groep","")," ", ""),"é","e"),"è","e"),"à","a")</f>
        <v>fodfinanciën</v>
      </c>
      <c r="AC871" t="s">
        <v>4638</v>
      </c>
      <c r="AE871" t="s">
        <v>1362</v>
      </c>
      <c r="AF871" s="3">
        <v>44711</v>
      </c>
      <c r="AH871" s="3">
        <v>44711</v>
      </c>
      <c r="AI871" s="3">
        <v>44711</v>
      </c>
      <c r="AJ871">
        <v>0</v>
      </c>
      <c r="AQ871" t="str">
        <f>_xlfn.XLOOKUP(Table13[[#This Row],[Voornaam]]&amp;Table13[[#This Row],[Achternaam]]&amp;Table13[[#This Row],[Basisnaam]],Table15[ContactenLookup],Table15[E-mail],"",0,1)</f>
        <v/>
      </c>
      <c r="AR871" t="str">
        <f>_xlfn.XLOOKUP(Table13[[#This Row],[E-mailadres]],Table15[E-mail],Table15[E-mail],"",0)</f>
        <v/>
      </c>
      <c r="AS871" t="str">
        <f>_xlfn.XLOOKUP(Table13[[#This Row],[Telefoon]],Table15[Telefoonnummer],Table15[Naam],"",0)</f>
        <v/>
      </c>
      <c r="AT871" t="str">
        <f>IF(Table13[[#This Row],[Match on name + company]]&lt;&gt;"","Bizzy/Hanne",IF(Table13[[#This Row],[match on Email]]&lt;&gt;"","Bizzy/Hanne",""))</f>
        <v/>
      </c>
    </row>
    <row r="872" spans="1:46" ht="42.75" x14ac:dyDescent="0.45">
      <c r="A872">
        <v>69519507</v>
      </c>
      <c r="B872" t="s">
        <v>4639</v>
      </c>
      <c r="C872" t="s">
        <v>4640</v>
      </c>
      <c r="H872" s="4" t="s">
        <v>4641</v>
      </c>
      <c r="I872" t="s">
        <v>1362</v>
      </c>
      <c r="K872" t="s">
        <v>18</v>
      </c>
      <c r="N872" t="s">
        <v>88</v>
      </c>
      <c r="O872" t="s">
        <v>90</v>
      </c>
      <c r="V872" t="s">
        <v>21</v>
      </c>
      <c r="Y872" t="s">
        <v>1362</v>
      </c>
      <c r="Z872" t="s">
        <v>84</v>
      </c>
      <c r="AA872" t="str">
        <f>SUBSTITUTE(SUBSTITUTE(SUBSTITUTE(SUBSTITUTE(SUBSTITUTE(SUBSTITUTE(SUBSTITUTE(SUBSTITUTE(SUBSTITUTE(SUBSTITUTE(SUBSTITUTE(SUBSTITUTE(SUBSTITUTE(LOWER(Table13[[#This Row],[Bedrijven]]),".",""),"-","")," bvba",""),"belgië",""),"belgium","")," nv","")," bv",""),"group",""),"groep","")," ", ""),"é","e"),"è","e"),"à","a")</f>
        <v>aisblmedtecheurope</v>
      </c>
      <c r="AC872" t="s">
        <v>2244</v>
      </c>
      <c r="AE872" t="s">
        <v>21</v>
      </c>
      <c r="AF872" s="3">
        <v>45457</v>
      </c>
      <c r="AH872" s="3">
        <v>45457</v>
      </c>
      <c r="AI872" s="3">
        <v>45457</v>
      </c>
      <c r="AJ872">
        <v>0</v>
      </c>
      <c r="AQ872" t="str">
        <f>_xlfn.XLOOKUP(Table13[[#This Row],[Voornaam]]&amp;Table13[[#This Row],[Achternaam]]&amp;Table13[[#This Row],[Basisnaam]],Table15[ContactenLookup],Table15[E-mail],"",0,1)</f>
        <v/>
      </c>
      <c r="AR872" t="str">
        <f>_xlfn.XLOOKUP(Table13[[#This Row],[E-mailadres]],Table15[E-mail],Table15[E-mail],"",0)</f>
        <v/>
      </c>
      <c r="AS872" t="str">
        <f>_xlfn.XLOOKUP(Table13[[#This Row],[Telefoon]],Table15[Telefoonnummer],Table15[Naam],"",0)</f>
        <v/>
      </c>
      <c r="AT872" t="str">
        <f>IF(Table13[[#This Row],[Match on name + company]]&lt;&gt;"","Bizzy/Hanne",IF(Table13[[#This Row],[match on Email]]&lt;&gt;"","Bizzy/Hanne",""))</f>
        <v/>
      </c>
    </row>
    <row r="873" spans="1:46" ht="42.75" x14ac:dyDescent="0.45">
      <c r="A873">
        <v>59064669</v>
      </c>
      <c r="B873" t="s">
        <v>4642</v>
      </c>
      <c r="C873" t="s">
        <v>4643</v>
      </c>
      <c r="D873" t="s">
        <v>4644</v>
      </c>
      <c r="E873" t="s">
        <v>1057</v>
      </c>
      <c r="F873" t="s">
        <v>377</v>
      </c>
      <c r="G873" t="s">
        <v>51</v>
      </c>
      <c r="H873" s="4" t="s">
        <v>4645</v>
      </c>
      <c r="I873" t="s">
        <v>1362</v>
      </c>
      <c r="J873" t="s">
        <v>51</v>
      </c>
      <c r="K873" t="s">
        <v>18</v>
      </c>
      <c r="M873" t="s">
        <v>1428</v>
      </c>
      <c r="N873" t="s">
        <v>19</v>
      </c>
      <c r="O873" t="s">
        <v>1196</v>
      </c>
      <c r="P873" t="s">
        <v>4646</v>
      </c>
      <c r="Q873" t="s">
        <v>4647</v>
      </c>
      <c r="S873" t="s">
        <v>4648</v>
      </c>
      <c r="V873" t="s">
        <v>21</v>
      </c>
      <c r="X873" t="s">
        <v>1431</v>
      </c>
      <c r="Y873" t="s">
        <v>1362</v>
      </c>
      <c r="Z873" t="s">
        <v>1195</v>
      </c>
      <c r="AA873" t="str">
        <f>SUBSTITUTE(SUBSTITUTE(SUBSTITUTE(SUBSTITUTE(SUBSTITUTE(SUBSTITUTE(SUBSTITUTE(SUBSTITUTE(SUBSTITUTE(SUBSTITUTE(SUBSTITUTE(SUBSTITUTE(SUBSTITUTE(LOWER(Table13[[#This Row],[Bedrijven]]),".",""),"-","")," bvba",""),"belgië",""),"belgium","")," nv","")," bv",""),"group",""),"groep","")," ", ""),"é","e"),"è","e"),"à","a")</f>
        <v>trias</v>
      </c>
      <c r="AC873" t="s">
        <v>2147</v>
      </c>
      <c r="AE873" t="s">
        <v>1362</v>
      </c>
      <c r="AF873" s="3">
        <v>45104</v>
      </c>
      <c r="AH873" s="3">
        <v>44896</v>
      </c>
      <c r="AI873" s="3">
        <v>45104</v>
      </c>
      <c r="AJ873">
        <v>0</v>
      </c>
      <c r="AQ873" t="str">
        <f>_xlfn.XLOOKUP(Table13[[#This Row],[Voornaam]]&amp;Table13[[#This Row],[Achternaam]]&amp;Table13[[#This Row],[Basisnaam]],Table15[ContactenLookup],Table15[E-mail],"",0,1)</f>
        <v/>
      </c>
      <c r="AR873" t="str">
        <f>_xlfn.XLOOKUP(Table13[[#This Row],[E-mailadres]],Table15[E-mail],Table15[E-mail],"",0)</f>
        <v/>
      </c>
      <c r="AS873" t="str">
        <f>_xlfn.XLOOKUP(Table13[[#This Row],[Telefoon]],Table15[Telefoonnummer],Table15[Naam],"",0)</f>
        <v/>
      </c>
      <c r="AT873" t="str">
        <f>IF(Table13[[#This Row],[Match on name + company]]&lt;&gt;"","Bizzy/Hanne",IF(Table13[[#This Row],[match on Email]]&lt;&gt;"","Bizzy/Hanne",""))</f>
        <v/>
      </c>
    </row>
    <row r="874" spans="1:46" ht="42.75" x14ac:dyDescent="0.45">
      <c r="A874">
        <v>60317061</v>
      </c>
      <c r="B874" t="s">
        <v>2376</v>
      </c>
      <c r="C874" t="s">
        <v>4649</v>
      </c>
      <c r="H874" s="4" t="s">
        <v>2822</v>
      </c>
      <c r="I874" t="s">
        <v>21</v>
      </c>
      <c r="K874" t="s">
        <v>18</v>
      </c>
      <c r="M874" t="s">
        <v>1463</v>
      </c>
      <c r="N874" t="s">
        <v>19</v>
      </c>
      <c r="O874" t="s">
        <v>4650</v>
      </c>
      <c r="Q874" t="s">
        <v>4651</v>
      </c>
      <c r="V874" t="s">
        <v>21</v>
      </c>
      <c r="X874" t="s">
        <v>1431</v>
      </c>
      <c r="Y874" t="s">
        <v>1362</v>
      </c>
      <c r="Z874" t="s">
        <v>1272</v>
      </c>
      <c r="AA874" t="str">
        <f>SUBSTITUTE(SUBSTITUTE(SUBSTITUTE(SUBSTITUTE(SUBSTITUTE(SUBSTITUTE(SUBSTITUTE(SUBSTITUTE(SUBSTITUTE(SUBSTITUTE(SUBSTITUTE(SUBSTITUTE(SUBSTITUTE(LOWER(Table13[[#This Row],[Bedrijven]]),".",""),"-","")," bvba",""),"belgië",""),"belgium","")," nv","")," bv",""),"group",""),"groep","")," ", ""),"é","e"),"è","e"),"à","a")</f>
        <v>vito</v>
      </c>
      <c r="AB874" t="s">
        <v>1390</v>
      </c>
      <c r="AC874" t="s">
        <v>1480</v>
      </c>
      <c r="AE874" t="s">
        <v>21</v>
      </c>
      <c r="AF874" s="3">
        <v>44971</v>
      </c>
      <c r="AH874" s="3">
        <v>44967</v>
      </c>
      <c r="AI874" s="3">
        <v>44971</v>
      </c>
      <c r="AJ874">
        <v>0</v>
      </c>
      <c r="AQ874" t="str">
        <f>_xlfn.XLOOKUP(Table13[[#This Row],[Voornaam]]&amp;Table13[[#This Row],[Achternaam]]&amp;Table13[[#This Row],[Basisnaam]],Table15[ContactenLookup],Table15[E-mail],"",0,1)</f>
        <v/>
      </c>
      <c r="AR874" t="str">
        <f>_xlfn.XLOOKUP(Table13[[#This Row],[E-mailadres]],Table15[E-mail],Table15[E-mail],"",0)</f>
        <v/>
      </c>
      <c r="AS874" t="str">
        <f>_xlfn.XLOOKUP(Table13[[#This Row],[Telefoon]],Table15[Telefoonnummer],Table15[Naam],"",0)</f>
        <v/>
      </c>
      <c r="AT874" t="str">
        <f>IF(Table13[[#This Row],[Match on name + company]]&lt;&gt;"","Bizzy/Hanne",IF(Table13[[#This Row],[match on Email]]&lt;&gt;"","Bizzy/Hanne",""))</f>
        <v/>
      </c>
    </row>
    <row r="875" spans="1:46" x14ac:dyDescent="0.45">
      <c r="A875">
        <v>56501626</v>
      </c>
      <c r="B875" t="s">
        <v>2656</v>
      </c>
      <c r="C875" t="s">
        <v>4652</v>
      </c>
      <c r="I875" t="s">
        <v>1362</v>
      </c>
      <c r="K875" t="s">
        <v>18</v>
      </c>
      <c r="N875" t="s">
        <v>19</v>
      </c>
      <c r="O875" t="s">
        <v>4653</v>
      </c>
      <c r="P875" t="s">
        <v>4654</v>
      </c>
      <c r="V875" t="s">
        <v>21</v>
      </c>
      <c r="Y875" t="s">
        <v>1362</v>
      </c>
      <c r="Z875" t="s">
        <v>1253</v>
      </c>
      <c r="AA875" t="str">
        <f>SUBSTITUTE(SUBSTITUTE(SUBSTITUTE(SUBSTITUTE(SUBSTITUTE(SUBSTITUTE(SUBSTITUTE(SUBSTITUTE(SUBSTITUTE(SUBSTITUTE(SUBSTITUTE(SUBSTITUTE(SUBSTITUTE(LOWER(Table13[[#This Row],[Bedrijven]]),".",""),"-","")," bvba",""),"belgië",""),"belgium","")," nv","")," bv",""),"group",""),"groep","")," ", ""),"é","e"),"è","e"),"à","a")</f>
        <v>vandemoortele</v>
      </c>
      <c r="AC875" t="s">
        <v>4301</v>
      </c>
      <c r="AE875" t="s">
        <v>1362</v>
      </c>
      <c r="AF875" s="3">
        <v>44775</v>
      </c>
      <c r="AH875" s="3">
        <v>44775</v>
      </c>
      <c r="AI875" s="3">
        <v>44775</v>
      </c>
      <c r="AJ875">
        <v>0</v>
      </c>
      <c r="AQ875" t="str">
        <f>_xlfn.XLOOKUP(Table13[[#This Row],[Voornaam]]&amp;Table13[[#This Row],[Achternaam]]&amp;Table13[[#This Row],[Basisnaam]],Table15[ContactenLookup],Table15[E-mail],"",0,1)</f>
        <v/>
      </c>
      <c r="AR875" t="str">
        <f>_xlfn.XLOOKUP(Table13[[#This Row],[E-mailadres]],Table15[E-mail],Table15[E-mail],"",0)</f>
        <v/>
      </c>
      <c r="AS875" t="str">
        <f>_xlfn.XLOOKUP(Table13[[#This Row],[Telefoon]],Table15[Telefoonnummer],Table15[Naam],"",0)</f>
        <v/>
      </c>
      <c r="AT875" t="str">
        <f>IF(Table13[[#This Row],[Match on name + company]]&lt;&gt;"","Bizzy/Hanne",IF(Table13[[#This Row],[match on Email]]&lt;&gt;"","Bizzy/Hanne",""))</f>
        <v/>
      </c>
    </row>
    <row r="876" spans="1:46" ht="42.75" x14ac:dyDescent="0.45">
      <c r="A876">
        <v>62256264</v>
      </c>
      <c r="B876" t="s">
        <v>4655</v>
      </c>
      <c r="C876" t="s">
        <v>4656</v>
      </c>
      <c r="H876" s="4" t="s">
        <v>2372</v>
      </c>
      <c r="I876" t="s">
        <v>1362</v>
      </c>
      <c r="K876" t="s">
        <v>18</v>
      </c>
      <c r="M876" t="s">
        <v>1463</v>
      </c>
      <c r="N876" t="s">
        <v>19</v>
      </c>
      <c r="O876" t="s">
        <v>4657</v>
      </c>
      <c r="P876" t="s">
        <v>4658</v>
      </c>
      <c r="Q876" t="s">
        <v>4659</v>
      </c>
      <c r="V876" t="s">
        <v>21</v>
      </c>
      <c r="W876" t="s">
        <v>38</v>
      </c>
      <c r="X876" t="s">
        <v>1431</v>
      </c>
      <c r="Y876" t="s">
        <v>1362</v>
      </c>
      <c r="Z876" t="s">
        <v>567</v>
      </c>
      <c r="AA876" t="str">
        <f>SUBSTITUTE(SUBSTITUTE(SUBSTITUTE(SUBSTITUTE(SUBSTITUTE(SUBSTITUTE(SUBSTITUTE(SUBSTITUTE(SUBSTITUTE(SUBSTITUTE(SUBSTITUTE(SUBSTITUTE(SUBSTITUTE(LOWER(Table13[[#This Row],[Bedrijven]]),".",""),"-","")," bvba",""),"belgië",""),"belgium","")," nv","")," bv",""),"group",""),"groep","")," ", ""),"é","e"),"è","e"),"à","a")</f>
        <v>gemeentestabroek</v>
      </c>
      <c r="AB876" t="s">
        <v>1390</v>
      </c>
      <c r="AC876" t="s">
        <v>1475</v>
      </c>
      <c r="AE876" t="s">
        <v>21</v>
      </c>
      <c r="AF876" s="3">
        <v>45055</v>
      </c>
      <c r="AH876" s="3">
        <v>45055</v>
      </c>
      <c r="AI876" s="3">
        <v>45055</v>
      </c>
      <c r="AJ876">
        <v>0</v>
      </c>
      <c r="AQ876" t="str">
        <f>_xlfn.XLOOKUP(Table13[[#This Row],[Voornaam]]&amp;Table13[[#This Row],[Achternaam]]&amp;Table13[[#This Row],[Basisnaam]],Table15[ContactenLookup],Table15[E-mail],"",0,1)</f>
        <v/>
      </c>
      <c r="AR876" t="str">
        <f>_xlfn.XLOOKUP(Table13[[#This Row],[E-mailadres]],Table15[E-mail],Table15[E-mail],"",0)</f>
        <v/>
      </c>
      <c r="AS876" t="str">
        <f>_xlfn.XLOOKUP(Table13[[#This Row],[Telefoon]],Table15[Telefoonnummer],Table15[Naam],"",0)</f>
        <v/>
      </c>
      <c r="AT876" t="str">
        <f>IF(Table13[[#This Row],[Match on name + company]]&lt;&gt;"","Bizzy/Hanne",IF(Table13[[#This Row],[match on Email]]&lt;&gt;"","Bizzy/Hanne",""))</f>
        <v/>
      </c>
    </row>
    <row r="877" spans="1:46" ht="42.75" x14ac:dyDescent="0.45">
      <c r="A877">
        <v>57920462</v>
      </c>
      <c r="B877" t="s">
        <v>4660</v>
      </c>
      <c r="C877" t="s">
        <v>4661</v>
      </c>
      <c r="H877" s="4" t="s">
        <v>2516</v>
      </c>
      <c r="I877" t="s">
        <v>1362</v>
      </c>
      <c r="K877" t="s">
        <v>18</v>
      </c>
      <c r="N877" t="s">
        <v>19</v>
      </c>
      <c r="O877" t="s">
        <v>4662</v>
      </c>
      <c r="P877" t="s">
        <v>4663</v>
      </c>
      <c r="Q877" t="s">
        <v>4664</v>
      </c>
      <c r="V877" t="s">
        <v>21</v>
      </c>
      <c r="X877" t="s">
        <v>1431</v>
      </c>
      <c r="Y877" t="s">
        <v>1362</v>
      </c>
      <c r="Z877" t="s">
        <v>57</v>
      </c>
      <c r="AA877" t="str">
        <f>SUBSTITUTE(SUBSTITUTE(SUBSTITUTE(SUBSTITUTE(SUBSTITUTE(SUBSTITUTE(SUBSTITUTE(SUBSTITUTE(SUBSTITUTE(SUBSTITUTE(SUBSTITUTE(SUBSTITUTE(SUBSTITUTE(LOWER(Table13[[#This Row],[Bedrijven]]),".",""),"-","")," bvba",""),"belgië",""),"belgium","")," nv","")," bv",""),"group",""),"groep","")," ", ""),"é","e"),"è","e"),"à","a")</f>
        <v>acvnationaal</v>
      </c>
      <c r="AB877" t="s">
        <v>1390</v>
      </c>
      <c r="AC877" t="s">
        <v>1563</v>
      </c>
      <c r="AE877" t="s">
        <v>1362</v>
      </c>
      <c r="AF877" s="3">
        <v>45021</v>
      </c>
      <c r="AH877" s="3">
        <v>44854</v>
      </c>
      <c r="AI877" s="3">
        <v>45021</v>
      </c>
      <c r="AJ877">
        <v>0</v>
      </c>
      <c r="AQ877" t="str">
        <f>_xlfn.XLOOKUP(Table13[[#This Row],[Voornaam]]&amp;Table13[[#This Row],[Achternaam]]&amp;Table13[[#This Row],[Basisnaam]],Table15[ContactenLookup],Table15[E-mail],"",0,1)</f>
        <v/>
      </c>
      <c r="AR877" t="str">
        <f>_xlfn.XLOOKUP(Table13[[#This Row],[E-mailadres]],Table15[E-mail],Table15[E-mail],"",0)</f>
        <v/>
      </c>
      <c r="AS877" t="str">
        <f>_xlfn.XLOOKUP(Table13[[#This Row],[Telefoon]],Table15[Telefoonnummer],Table15[Naam],"",0)</f>
        <v/>
      </c>
      <c r="AT877" t="str">
        <f>IF(Table13[[#This Row],[Match on name + company]]&lt;&gt;"","Bizzy/Hanne",IF(Table13[[#This Row],[match on Email]]&lt;&gt;"","Bizzy/Hanne",""))</f>
        <v/>
      </c>
    </row>
    <row r="878" spans="1:46" x14ac:dyDescent="0.45">
      <c r="A878">
        <v>55438876</v>
      </c>
      <c r="B878" t="s">
        <v>1586</v>
      </c>
      <c r="C878" t="s">
        <v>4665</v>
      </c>
      <c r="I878" t="s">
        <v>1362</v>
      </c>
      <c r="K878" t="s">
        <v>18</v>
      </c>
      <c r="N878" t="s">
        <v>19</v>
      </c>
      <c r="O878" t="s">
        <v>4666</v>
      </c>
      <c r="P878" t="s">
        <v>4667</v>
      </c>
      <c r="V878" t="s">
        <v>21</v>
      </c>
      <c r="Y878" t="s">
        <v>1362</v>
      </c>
      <c r="Z878" t="s">
        <v>604</v>
      </c>
      <c r="AA878" t="str">
        <f>SUBSTITUTE(SUBSTITUTE(SUBSTITUTE(SUBSTITUTE(SUBSTITUTE(SUBSTITUTE(SUBSTITUTE(SUBSTITUTE(SUBSTITUTE(SUBSTITUTE(SUBSTITUTE(SUBSTITUTE(SUBSTITUTE(LOWER(Table13[[#This Row],[Bedrijven]]),".",""),"-","")," bvba",""),"belgië",""),"belgium","")," nv","")," bv",""),"group",""),"groep","")," ", ""),"é","e"),"è","e"),"à","a")</f>
        <v>suerickx</v>
      </c>
      <c r="AC878" t="s">
        <v>1380</v>
      </c>
      <c r="AE878" t="s">
        <v>1362</v>
      </c>
      <c r="AF878" s="3">
        <v>44711</v>
      </c>
      <c r="AH878" s="3">
        <v>44711</v>
      </c>
      <c r="AI878" s="3">
        <v>44775</v>
      </c>
      <c r="AJ878">
        <v>0</v>
      </c>
      <c r="AQ878" t="str">
        <f>_xlfn.XLOOKUP(Table13[[#This Row],[Voornaam]]&amp;Table13[[#This Row],[Achternaam]]&amp;Table13[[#This Row],[Basisnaam]],Table15[ContactenLookup],Table15[E-mail],"",0,1)</f>
        <v/>
      </c>
      <c r="AR878" t="str">
        <f>_xlfn.XLOOKUP(Table13[[#This Row],[E-mailadres]],Table15[E-mail],Table15[E-mail],"",0)</f>
        <v/>
      </c>
      <c r="AS878" t="str">
        <f>_xlfn.XLOOKUP(Table13[[#This Row],[Telefoon]],Table15[Telefoonnummer],Table15[Naam],"",0)</f>
        <v/>
      </c>
      <c r="AT878" t="str">
        <f>IF(Table13[[#This Row],[Match on name + company]]&lt;&gt;"","Bizzy/Hanne",IF(Table13[[#This Row],[match on Email]]&lt;&gt;"","Bizzy/Hanne",""))</f>
        <v/>
      </c>
    </row>
    <row r="879" spans="1:46" x14ac:dyDescent="0.45">
      <c r="A879">
        <v>55438650</v>
      </c>
      <c r="B879" t="s">
        <v>2649</v>
      </c>
      <c r="C879" t="s">
        <v>4668</v>
      </c>
      <c r="I879" t="s">
        <v>1362</v>
      </c>
      <c r="K879" t="s">
        <v>18</v>
      </c>
      <c r="N879" t="s">
        <v>19</v>
      </c>
      <c r="O879" t="s">
        <v>4669</v>
      </c>
      <c r="P879" t="s">
        <v>4670</v>
      </c>
      <c r="V879" t="s">
        <v>21</v>
      </c>
      <c r="Y879" t="s">
        <v>1362</v>
      </c>
      <c r="Z879" t="s">
        <v>94</v>
      </c>
      <c r="AA879" t="str">
        <f>SUBSTITUTE(SUBSTITUTE(SUBSTITUTE(SUBSTITUTE(SUBSTITUTE(SUBSTITUTE(SUBSTITUTE(SUBSTITUTE(SUBSTITUTE(SUBSTITUTE(SUBSTITUTE(SUBSTITUTE(SUBSTITUTE(LOWER(Table13[[#This Row],[Bedrijven]]),".",""),"-","")," bvba",""),"belgië",""),"belgium","")," nv","")," bv",""),"group",""),"groep","")," ", ""),"é","e"),"è","e"),"à","a")</f>
        <v>allianz</v>
      </c>
      <c r="AC879" t="s">
        <v>1391</v>
      </c>
      <c r="AE879" t="s">
        <v>1362</v>
      </c>
      <c r="AF879" s="3">
        <v>44711</v>
      </c>
      <c r="AH879" s="3">
        <v>44711</v>
      </c>
      <c r="AI879" s="3">
        <v>44775</v>
      </c>
      <c r="AJ879">
        <v>0</v>
      </c>
      <c r="AQ879" t="str">
        <f>_xlfn.XLOOKUP(Table13[[#This Row],[Voornaam]]&amp;Table13[[#This Row],[Achternaam]]&amp;Table13[[#This Row],[Basisnaam]],Table15[ContactenLookup],Table15[E-mail],"",0,1)</f>
        <v/>
      </c>
      <c r="AR879" t="str">
        <f>_xlfn.XLOOKUP(Table13[[#This Row],[E-mailadres]],Table15[E-mail],Table15[E-mail],"",0)</f>
        <v/>
      </c>
      <c r="AS879" t="str">
        <f>_xlfn.XLOOKUP(Table13[[#This Row],[Telefoon]],Table15[Telefoonnummer],Table15[Naam],"",0)</f>
        <v/>
      </c>
      <c r="AT879" t="str">
        <f>IF(Table13[[#This Row],[Match on name + company]]&lt;&gt;"","Bizzy/Hanne",IF(Table13[[#This Row],[match on Email]]&lt;&gt;"","Bizzy/Hanne",""))</f>
        <v/>
      </c>
    </row>
    <row r="880" spans="1:46" x14ac:dyDescent="0.45">
      <c r="A880">
        <v>63775914</v>
      </c>
      <c r="B880" t="s">
        <v>4671</v>
      </c>
      <c r="C880" t="s">
        <v>4668</v>
      </c>
      <c r="I880" t="s">
        <v>21</v>
      </c>
      <c r="K880" t="s">
        <v>18</v>
      </c>
      <c r="M880" t="s">
        <v>1463</v>
      </c>
      <c r="N880" t="s">
        <v>19</v>
      </c>
      <c r="O880" t="s">
        <v>695</v>
      </c>
      <c r="P880" t="s">
        <v>697</v>
      </c>
      <c r="Q880" t="s">
        <v>697</v>
      </c>
      <c r="S880" t="s">
        <v>696</v>
      </c>
      <c r="V880" t="s">
        <v>21</v>
      </c>
      <c r="X880" t="s">
        <v>1431</v>
      </c>
      <c r="Y880" t="s">
        <v>1362</v>
      </c>
      <c r="Z880" t="s">
        <v>694</v>
      </c>
      <c r="AA880" t="str">
        <f>SUBSTITUTE(SUBSTITUTE(SUBSTITUTE(SUBSTITUTE(SUBSTITUTE(SUBSTITUTE(SUBSTITUTE(SUBSTITUTE(SUBSTITUTE(SUBSTITUTE(SUBSTITUTE(SUBSTITUTE(SUBSTITUTE(LOWER(Table13[[#This Row],[Bedrijven]]),".",""),"-","")," bvba",""),"belgië",""),"belgium","")," nv","")," bv",""),"group",""),"groep","")," ", ""),"é","e"),"è","e"),"à","a")</f>
        <v>kohera</v>
      </c>
      <c r="AB880" t="s">
        <v>1390</v>
      </c>
      <c r="AC880" t="s">
        <v>1390</v>
      </c>
      <c r="AE880" t="s">
        <v>1362</v>
      </c>
      <c r="AF880" s="3">
        <v>45138</v>
      </c>
      <c r="AH880" s="3">
        <v>45138</v>
      </c>
      <c r="AI880" s="3">
        <v>45138</v>
      </c>
      <c r="AJ880">
        <v>0</v>
      </c>
      <c r="AQ880" t="str">
        <f>_xlfn.XLOOKUP(Table13[[#This Row],[Voornaam]]&amp;Table13[[#This Row],[Achternaam]]&amp;Table13[[#This Row],[Basisnaam]],Table15[ContactenLookup],Table15[E-mail],"",0,1)</f>
        <v/>
      </c>
      <c r="AR880" t="str">
        <f>_xlfn.XLOOKUP(Table13[[#This Row],[E-mailadres]],Table15[E-mail],Table15[E-mail],"",0)</f>
        <v/>
      </c>
      <c r="AS880" t="str">
        <f>_xlfn.XLOOKUP(Table13[[#This Row],[Telefoon]],Table15[Telefoonnummer],Table15[Naam],"",0)</f>
        <v/>
      </c>
      <c r="AT880" t="str">
        <f>IF(Table13[[#This Row],[Match on name + company]]&lt;&gt;"","Bizzy/Hanne",IF(Table13[[#This Row],[match on Email]]&lt;&gt;"","Bizzy/Hanne",""))</f>
        <v/>
      </c>
    </row>
    <row r="881" spans="1:46" x14ac:dyDescent="0.45">
      <c r="A881">
        <v>56501507</v>
      </c>
      <c r="B881" t="s">
        <v>2187</v>
      </c>
      <c r="C881" t="s">
        <v>4668</v>
      </c>
      <c r="I881" t="s">
        <v>1362</v>
      </c>
      <c r="K881" t="s">
        <v>18</v>
      </c>
      <c r="N881" t="s">
        <v>19</v>
      </c>
      <c r="O881" t="s">
        <v>4672</v>
      </c>
      <c r="V881" t="s">
        <v>21</v>
      </c>
      <c r="Y881" t="s">
        <v>1362</v>
      </c>
      <c r="Z881" t="s">
        <v>693</v>
      </c>
      <c r="AA881" t="str">
        <f>SUBSTITUTE(SUBSTITUTE(SUBSTITUTE(SUBSTITUTE(SUBSTITUTE(SUBSTITUTE(SUBSTITUTE(SUBSTITUTE(SUBSTITUTE(SUBSTITUTE(SUBSTITUTE(SUBSTITUTE(SUBSTITUTE(LOWER(Table13[[#This Row],[Bedrijven]]),".",""),"-","")," bvba",""),"belgië",""),"belgium","")," nv","")," bv",""),"group",""),"groep","")," ", ""),"é","e"),"è","e"),"à","a")</f>
        <v>kmska</v>
      </c>
      <c r="AC881" t="s">
        <v>2244</v>
      </c>
      <c r="AE881" t="s">
        <v>1362</v>
      </c>
      <c r="AF881" s="3">
        <v>44775</v>
      </c>
      <c r="AH881" s="3">
        <v>44775</v>
      </c>
      <c r="AI881" s="3">
        <v>44775</v>
      </c>
      <c r="AJ881">
        <v>0</v>
      </c>
      <c r="AQ881" t="str">
        <f>_xlfn.XLOOKUP(Table13[[#This Row],[Voornaam]]&amp;Table13[[#This Row],[Achternaam]]&amp;Table13[[#This Row],[Basisnaam]],Table15[ContactenLookup],Table15[E-mail],"",0,1)</f>
        <v/>
      </c>
      <c r="AR881" t="str">
        <f>_xlfn.XLOOKUP(Table13[[#This Row],[E-mailadres]],Table15[E-mail],Table15[E-mail],"",0)</f>
        <v/>
      </c>
      <c r="AS881" t="str">
        <f>_xlfn.XLOOKUP(Table13[[#This Row],[Telefoon]],Table15[Telefoonnummer],Table15[Naam],"",0)</f>
        <v/>
      </c>
      <c r="AT881" t="str">
        <f>IF(Table13[[#This Row],[Match on name + company]]&lt;&gt;"","Bizzy/Hanne",IF(Table13[[#This Row],[match on Email]]&lt;&gt;"","Bizzy/Hanne",""))</f>
        <v/>
      </c>
    </row>
    <row r="882" spans="1:46" x14ac:dyDescent="0.45">
      <c r="A882">
        <v>55438894</v>
      </c>
      <c r="B882" t="s">
        <v>4673</v>
      </c>
      <c r="C882" t="s">
        <v>4668</v>
      </c>
      <c r="I882" t="s">
        <v>1362</v>
      </c>
      <c r="K882" t="s">
        <v>18</v>
      </c>
      <c r="N882" t="s">
        <v>19</v>
      </c>
      <c r="O882" t="s">
        <v>4674</v>
      </c>
      <c r="P882" t="s">
        <v>4675</v>
      </c>
      <c r="V882" t="s">
        <v>21</v>
      </c>
      <c r="Y882" t="s">
        <v>1362</v>
      </c>
      <c r="Z882" t="s">
        <v>620</v>
      </c>
      <c r="AA882" t="str">
        <f>SUBSTITUTE(SUBSTITUTE(SUBSTITUTE(SUBSTITUTE(SUBSTITUTE(SUBSTITUTE(SUBSTITUTE(SUBSTITUTE(SUBSTITUTE(SUBSTITUTE(SUBSTITUTE(SUBSTITUTE(SUBSTITUTE(LOWER(Table13[[#This Row],[Bedrijven]]),".",""),"-","")," bvba",""),"belgië",""),"belgium","")," nv","")," bv",""),"group",""),"groep","")," ", ""),"é","e"),"è","e"),"à","a")</f>
        <v>heidelbergcement</v>
      </c>
      <c r="AC882" t="s">
        <v>4676</v>
      </c>
      <c r="AE882" t="s">
        <v>1362</v>
      </c>
      <c r="AF882" s="3">
        <v>44711</v>
      </c>
      <c r="AH882" s="3">
        <v>44711</v>
      </c>
      <c r="AI882" s="3">
        <v>44775</v>
      </c>
      <c r="AJ882">
        <v>0</v>
      </c>
      <c r="AQ882" t="str">
        <f>_xlfn.XLOOKUP(Table13[[#This Row],[Voornaam]]&amp;Table13[[#This Row],[Achternaam]]&amp;Table13[[#This Row],[Basisnaam]],Table15[ContactenLookup],Table15[E-mail],"",0,1)</f>
        <v/>
      </c>
      <c r="AR882" t="str">
        <f>_xlfn.XLOOKUP(Table13[[#This Row],[E-mailadres]],Table15[E-mail],Table15[E-mail],"",0)</f>
        <v/>
      </c>
      <c r="AS882" t="str">
        <f>_xlfn.XLOOKUP(Table13[[#This Row],[Telefoon]],Table15[Telefoonnummer],Table15[Naam],"",0)</f>
        <v/>
      </c>
      <c r="AT882" t="str">
        <f>IF(Table13[[#This Row],[Match on name + company]]&lt;&gt;"","Bizzy/Hanne",IF(Table13[[#This Row],[match on Email]]&lt;&gt;"","Bizzy/Hanne",""))</f>
        <v/>
      </c>
    </row>
    <row r="883" spans="1:46" ht="42.75" x14ac:dyDescent="0.45">
      <c r="A883">
        <v>70363408</v>
      </c>
      <c r="B883" t="s">
        <v>1789</v>
      </c>
      <c r="C883" t="s">
        <v>4668</v>
      </c>
      <c r="H883" s="4" t="s">
        <v>3203</v>
      </c>
      <c r="I883" t="s">
        <v>1362</v>
      </c>
      <c r="K883" t="s">
        <v>18</v>
      </c>
      <c r="N883" t="s">
        <v>19</v>
      </c>
      <c r="O883" t="s">
        <v>4677</v>
      </c>
      <c r="Q883" t="s">
        <v>4678</v>
      </c>
      <c r="V883" t="s">
        <v>21</v>
      </c>
      <c r="X883" t="s">
        <v>1431</v>
      </c>
      <c r="Y883" t="s">
        <v>1362</v>
      </c>
      <c r="Z883" t="s">
        <v>752</v>
      </c>
      <c r="AA883" t="str">
        <f>SUBSTITUTE(SUBSTITUTE(SUBSTITUTE(SUBSTITUTE(SUBSTITUTE(SUBSTITUTE(SUBSTITUTE(SUBSTITUTE(SUBSTITUTE(SUBSTITUTE(SUBSTITUTE(SUBSTITUTE(SUBSTITUTE(LOWER(Table13[[#This Row],[Bedrijven]]),".",""),"-","")," bvba",""),"belgië",""),"belgium","")," nv","")," bv",""),"group",""),"groep","")," ", ""),"é","e"),"è","e"),"à","a")</f>
        <v>moteo</v>
      </c>
      <c r="AB883" t="s">
        <v>1390</v>
      </c>
      <c r="AC883" t="s">
        <v>1480</v>
      </c>
      <c r="AE883" t="s">
        <v>1362</v>
      </c>
      <c r="AF883" s="3">
        <v>45517</v>
      </c>
      <c r="AH883" s="3">
        <v>45517</v>
      </c>
      <c r="AI883" s="3">
        <v>45517</v>
      </c>
      <c r="AJ883">
        <v>0</v>
      </c>
      <c r="AQ883" t="str">
        <f>_xlfn.XLOOKUP(Table13[[#This Row],[Voornaam]]&amp;Table13[[#This Row],[Achternaam]]&amp;Table13[[#This Row],[Basisnaam]],Table15[ContactenLookup],Table15[E-mail],"",0,1)</f>
        <v/>
      </c>
      <c r="AR883" t="str">
        <f>_xlfn.XLOOKUP(Table13[[#This Row],[E-mailadres]],Table15[E-mail],Table15[E-mail],"",0)</f>
        <v/>
      </c>
      <c r="AS883" t="str">
        <f>_xlfn.XLOOKUP(Table13[[#This Row],[Telefoon]],Table15[Telefoonnummer],Table15[Naam],"",0)</f>
        <v/>
      </c>
      <c r="AT883" t="str">
        <f>IF(Table13[[#This Row],[Match on name + company]]&lt;&gt;"","Bizzy/Hanne",IF(Table13[[#This Row],[match on Email]]&lt;&gt;"","Bizzy/Hanne",""))</f>
        <v/>
      </c>
    </row>
    <row r="884" spans="1:46" ht="42.75" x14ac:dyDescent="0.45">
      <c r="A884">
        <v>62048124</v>
      </c>
      <c r="B884" t="s">
        <v>1710</v>
      </c>
      <c r="C884" t="s">
        <v>4679</v>
      </c>
      <c r="H884" s="4" t="s">
        <v>4680</v>
      </c>
      <c r="I884" t="s">
        <v>1362</v>
      </c>
      <c r="N884" t="s">
        <v>19</v>
      </c>
      <c r="O884" t="s">
        <v>4681</v>
      </c>
      <c r="Q884" t="s">
        <v>4682</v>
      </c>
      <c r="V884" t="s">
        <v>21</v>
      </c>
      <c r="Y884" t="s">
        <v>1362</v>
      </c>
      <c r="Z884" t="s">
        <v>330</v>
      </c>
      <c r="AA884" t="str">
        <f>SUBSTITUTE(SUBSTITUTE(SUBSTITUTE(SUBSTITUTE(SUBSTITUTE(SUBSTITUTE(SUBSTITUTE(SUBSTITUTE(SUBSTITUTE(SUBSTITUTE(SUBSTITUTE(SUBSTITUTE(SUBSTITUTE(LOWER(Table13[[#This Row],[Bedrijven]]),".",""),"-","")," bvba",""),"belgië",""),"belgium","")," nv","")," bv",""),"group",""),"groep","")," ", ""),"é","e"),"è","e"),"à","a")</f>
        <v>bvbakeeponrunning</v>
      </c>
      <c r="AC884" t="s">
        <v>1453</v>
      </c>
      <c r="AE884" t="s">
        <v>21</v>
      </c>
      <c r="AF884" s="3">
        <v>45043</v>
      </c>
      <c r="AH884" s="3">
        <v>45043</v>
      </c>
      <c r="AI884" s="3">
        <v>45043</v>
      </c>
      <c r="AJ884">
        <v>0</v>
      </c>
      <c r="AQ884" t="str">
        <f>_xlfn.XLOOKUP(Table13[[#This Row],[Voornaam]]&amp;Table13[[#This Row],[Achternaam]]&amp;Table13[[#This Row],[Basisnaam]],Table15[ContactenLookup],Table15[E-mail],"",0,1)</f>
        <v/>
      </c>
      <c r="AR884" t="str">
        <f>_xlfn.XLOOKUP(Table13[[#This Row],[E-mailadres]],Table15[E-mail],Table15[E-mail],"",0)</f>
        <v/>
      </c>
      <c r="AS884" t="str">
        <f>_xlfn.XLOOKUP(Table13[[#This Row],[Telefoon]],Table15[Telefoonnummer],Table15[Naam],"",0)</f>
        <v/>
      </c>
      <c r="AT884" t="str">
        <f>IF(Table13[[#This Row],[Match on name + company]]&lt;&gt;"","Bizzy/Hanne",IF(Table13[[#This Row],[match on Email]]&lt;&gt;"","Bizzy/Hanne",""))</f>
        <v/>
      </c>
    </row>
    <row r="885" spans="1:46" ht="42.75" x14ac:dyDescent="0.45">
      <c r="A885">
        <v>62313610</v>
      </c>
      <c r="B885" t="s">
        <v>4683</v>
      </c>
      <c r="C885" t="s">
        <v>4684</v>
      </c>
      <c r="D885" t="s">
        <v>552</v>
      </c>
      <c r="E885" t="s">
        <v>553</v>
      </c>
      <c r="F885" t="s">
        <v>554</v>
      </c>
      <c r="G885" t="s">
        <v>555</v>
      </c>
      <c r="H885" s="4" t="s">
        <v>4685</v>
      </c>
      <c r="I885" t="s">
        <v>21</v>
      </c>
      <c r="J885" t="s">
        <v>66</v>
      </c>
      <c r="K885" t="s">
        <v>18</v>
      </c>
      <c r="M885" t="s">
        <v>1463</v>
      </c>
      <c r="N885" t="s">
        <v>19</v>
      </c>
      <c r="O885" t="s">
        <v>4686</v>
      </c>
      <c r="P885" t="s">
        <v>4687</v>
      </c>
      <c r="V885" t="s">
        <v>21</v>
      </c>
      <c r="Y885" t="s">
        <v>1362</v>
      </c>
      <c r="Z885" t="s">
        <v>551</v>
      </c>
      <c r="AA885" t="str">
        <f>SUBSTITUTE(SUBSTITUTE(SUBSTITUTE(SUBSTITUTE(SUBSTITUTE(SUBSTITUTE(SUBSTITUTE(SUBSTITUTE(SUBSTITUTE(SUBSTITUTE(SUBSTITUTE(SUBSTITUTE(SUBSTITUTE(LOWER(Table13[[#This Row],[Bedrijven]]),".",""),"-","")," bvba",""),"belgië",""),"belgium","")," nv","")," bv",""),"group",""),"groep","")," ", ""),"é","e"),"è","e"),"à","a")</f>
        <v>gemeentepuurssintamands</v>
      </c>
      <c r="AB885" t="s">
        <v>1390</v>
      </c>
      <c r="AC885" t="s">
        <v>3743</v>
      </c>
      <c r="AE885" t="s">
        <v>1362</v>
      </c>
      <c r="AF885" s="3">
        <v>45110</v>
      </c>
      <c r="AH885" s="3">
        <v>45056</v>
      </c>
      <c r="AI885" s="3">
        <v>45110</v>
      </c>
      <c r="AJ885">
        <v>0</v>
      </c>
      <c r="AQ885" t="str">
        <f>_xlfn.XLOOKUP(Table13[[#This Row],[Voornaam]]&amp;Table13[[#This Row],[Achternaam]]&amp;Table13[[#This Row],[Basisnaam]],Table15[ContactenLookup],Table15[E-mail],"",0,1)</f>
        <v/>
      </c>
      <c r="AR885" t="str">
        <f>_xlfn.XLOOKUP(Table13[[#This Row],[E-mailadres]],Table15[E-mail],Table15[E-mail],"",0)</f>
        <v/>
      </c>
      <c r="AS885" t="str">
        <f>_xlfn.XLOOKUP(Table13[[#This Row],[Telefoon]],Table15[Telefoonnummer],Table15[Naam],"",0)</f>
        <v/>
      </c>
      <c r="AT885" t="str">
        <f>IF(Table13[[#This Row],[Match on name + company]]&lt;&gt;"","Bizzy/Hanne",IF(Table13[[#This Row],[match on Email]]&lt;&gt;"","Bizzy/Hanne",""))</f>
        <v/>
      </c>
    </row>
    <row r="886" spans="1:46" x14ac:dyDescent="0.45">
      <c r="A886">
        <v>56501578</v>
      </c>
      <c r="B886" t="s">
        <v>4688</v>
      </c>
      <c r="C886" t="s">
        <v>4689</v>
      </c>
      <c r="I886" t="s">
        <v>1362</v>
      </c>
      <c r="K886" t="s">
        <v>18</v>
      </c>
      <c r="N886" t="s">
        <v>19</v>
      </c>
      <c r="O886" t="s">
        <v>4690</v>
      </c>
      <c r="V886" t="s">
        <v>21</v>
      </c>
      <c r="Y886" t="s">
        <v>1362</v>
      </c>
      <c r="Z886" t="s">
        <v>1099</v>
      </c>
      <c r="AA886" t="str">
        <f>SUBSTITUTE(SUBSTITUTE(SUBSTITUTE(SUBSTITUTE(SUBSTITUTE(SUBSTITUTE(SUBSTITUTE(SUBSTITUTE(SUBSTITUTE(SUBSTITUTE(SUBSTITUTE(SUBSTITUTE(SUBSTITUTE(LOWER(Table13[[#This Row],[Bedrijven]]),".",""),"-","")," bvba",""),"belgië",""),"belgium","")," nv","")," bv",""),"group",""),"groep","")," ", ""),"é","e"),"è","e"),"à","a")</f>
        <v>scaniabenelux</v>
      </c>
      <c r="AC886" t="s">
        <v>3884</v>
      </c>
      <c r="AE886" t="s">
        <v>1362</v>
      </c>
      <c r="AF886" s="3">
        <v>44775</v>
      </c>
      <c r="AH886" s="3">
        <v>44775</v>
      </c>
      <c r="AI886" s="3">
        <v>44775</v>
      </c>
      <c r="AJ886">
        <v>0</v>
      </c>
      <c r="AQ886" t="str">
        <f>_xlfn.XLOOKUP(Table13[[#This Row],[Voornaam]]&amp;Table13[[#This Row],[Achternaam]]&amp;Table13[[#This Row],[Basisnaam]],Table15[ContactenLookup],Table15[E-mail],"",0,1)</f>
        <v/>
      </c>
      <c r="AR886" t="str">
        <f>_xlfn.XLOOKUP(Table13[[#This Row],[E-mailadres]],Table15[E-mail],Table15[E-mail],"",0)</f>
        <v/>
      </c>
      <c r="AS886" t="str">
        <f>_xlfn.XLOOKUP(Table13[[#This Row],[Telefoon]],Table15[Telefoonnummer],Table15[Naam],"",0)</f>
        <v/>
      </c>
      <c r="AT886" t="str">
        <f>IF(Table13[[#This Row],[Match on name + company]]&lt;&gt;"","Bizzy/Hanne",IF(Table13[[#This Row],[match on Email]]&lt;&gt;"","Bizzy/Hanne",""))</f>
        <v/>
      </c>
    </row>
    <row r="887" spans="1:46" x14ac:dyDescent="0.45">
      <c r="A887">
        <v>65876205</v>
      </c>
      <c r="B887" t="s">
        <v>4691</v>
      </c>
      <c r="C887" t="s">
        <v>4692</v>
      </c>
      <c r="G887" t="s">
        <v>366</v>
      </c>
      <c r="I887" t="s">
        <v>21</v>
      </c>
      <c r="K887" t="s">
        <v>18</v>
      </c>
      <c r="M887" t="s">
        <v>1428</v>
      </c>
      <c r="N887" t="s">
        <v>19</v>
      </c>
      <c r="O887" t="s">
        <v>372</v>
      </c>
      <c r="P887" t="s">
        <v>374</v>
      </c>
      <c r="Q887" t="s">
        <v>374</v>
      </c>
      <c r="V887" t="s">
        <v>21</v>
      </c>
      <c r="X887" t="s">
        <v>1431</v>
      </c>
      <c r="Y887" t="s">
        <v>1362</v>
      </c>
      <c r="Z887" t="s">
        <v>371</v>
      </c>
      <c r="AA887" t="str">
        <f>SUBSTITUTE(SUBSTITUTE(SUBSTITUTE(SUBSTITUTE(SUBSTITUTE(SUBSTITUTE(SUBSTITUTE(SUBSTITUTE(SUBSTITUTE(SUBSTITUTE(SUBSTITUTE(SUBSTITUTE(SUBSTITUTE(LOWER(Table13[[#This Row],[Bedrijven]]),".",""),"-","")," bvba",""),"belgië",""),"belgium","")," nv","")," bv",""),"group",""),"groep","")," ", ""),"é","e"),"è","e"),"à","a")</f>
        <v>continu</v>
      </c>
      <c r="AB887" t="s">
        <v>1390</v>
      </c>
      <c r="AC887" t="s">
        <v>1737</v>
      </c>
      <c r="AE887" t="s">
        <v>21</v>
      </c>
      <c r="AF887" s="3">
        <v>45240</v>
      </c>
      <c r="AH887" s="3">
        <v>45240</v>
      </c>
      <c r="AI887" s="3">
        <v>45240</v>
      </c>
      <c r="AJ887">
        <v>0</v>
      </c>
      <c r="AQ887" t="str">
        <f>_xlfn.XLOOKUP(Table13[[#This Row],[Voornaam]]&amp;Table13[[#This Row],[Achternaam]]&amp;Table13[[#This Row],[Basisnaam]],Table15[ContactenLookup],Table15[E-mail],"",0,1)</f>
        <v/>
      </c>
      <c r="AR887" t="str">
        <f>_xlfn.XLOOKUP(Table13[[#This Row],[E-mailadres]],Table15[E-mail],Table15[E-mail],"",0)</f>
        <v/>
      </c>
      <c r="AS887" t="str">
        <f>_xlfn.XLOOKUP(Table13[[#This Row],[Telefoon]],Table15[Telefoonnummer],Table15[Naam],"",0)</f>
        <v/>
      </c>
      <c r="AT887" t="str">
        <f>IF(Table13[[#This Row],[Match on name + company]]&lt;&gt;"","Bizzy/Hanne",IF(Table13[[#This Row],[match on Email]]&lt;&gt;"","Bizzy/Hanne",""))</f>
        <v/>
      </c>
    </row>
    <row r="888" spans="1:46" ht="42.75" x14ac:dyDescent="0.45">
      <c r="A888">
        <v>55438667</v>
      </c>
      <c r="B888" t="s">
        <v>4693</v>
      </c>
      <c r="C888" t="s">
        <v>4694</v>
      </c>
      <c r="H888" s="4" t="s">
        <v>2162</v>
      </c>
      <c r="I888" t="s">
        <v>1362</v>
      </c>
      <c r="K888" t="s">
        <v>18</v>
      </c>
      <c r="N888" t="s">
        <v>19</v>
      </c>
      <c r="O888" t="s">
        <v>4695</v>
      </c>
      <c r="Q888" t="s">
        <v>4696</v>
      </c>
      <c r="V888" t="s">
        <v>21</v>
      </c>
      <c r="X888" t="s">
        <v>1431</v>
      </c>
      <c r="Y888" t="s">
        <v>1362</v>
      </c>
      <c r="Z888" t="s">
        <v>140</v>
      </c>
      <c r="AA888" t="str">
        <f>SUBSTITUTE(SUBSTITUTE(SUBSTITUTE(SUBSTITUTE(SUBSTITUTE(SUBSTITUTE(SUBSTITUTE(SUBSTITUTE(SUBSTITUTE(SUBSTITUTE(SUBSTITUTE(SUBSTITUTE(SUBSTITUTE(LOWER(Table13[[#This Row],[Bedrijven]]),".",""),"-","")," bvba",""),"belgië",""),"belgium","")," nv","")," bv",""),"group",""),"groep","")," ", ""),"é","e"),"è","e"),"à","a")</f>
        <v>bankvanbreda</v>
      </c>
      <c r="AC888" t="s">
        <v>4697</v>
      </c>
      <c r="AE888" t="s">
        <v>1362</v>
      </c>
      <c r="AF888" s="3">
        <v>45020</v>
      </c>
      <c r="AH888" s="3">
        <v>44711</v>
      </c>
      <c r="AI888" s="3">
        <v>45020</v>
      </c>
      <c r="AJ888">
        <v>0</v>
      </c>
      <c r="AQ888" t="str">
        <f>_xlfn.XLOOKUP(Table13[[#This Row],[Voornaam]]&amp;Table13[[#This Row],[Achternaam]]&amp;Table13[[#This Row],[Basisnaam]],Table15[ContactenLookup],Table15[E-mail],"",0,1)</f>
        <v/>
      </c>
      <c r="AR888" t="str">
        <f>_xlfn.XLOOKUP(Table13[[#This Row],[E-mailadres]],Table15[E-mail],Table15[E-mail],"",0)</f>
        <v/>
      </c>
      <c r="AS888" t="str">
        <f>_xlfn.XLOOKUP(Table13[[#This Row],[Telefoon]],Table15[Telefoonnummer],Table15[Naam],"",0)</f>
        <v/>
      </c>
      <c r="AT888" t="str">
        <f>IF(Table13[[#This Row],[Match on name + company]]&lt;&gt;"","Bizzy/Hanne",IF(Table13[[#This Row],[match on Email]]&lt;&gt;"","Bizzy/Hanne",""))</f>
        <v/>
      </c>
    </row>
    <row r="889" spans="1:46" ht="42.75" x14ac:dyDescent="0.45">
      <c r="A889">
        <v>56501629</v>
      </c>
      <c r="B889" t="s">
        <v>4698</v>
      </c>
      <c r="C889" t="s">
        <v>4694</v>
      </c>
      <c r="H889" s="4" t="s">
        <v>2970</v>
      </c>
      <c r="I889" t="s">
        <v>1362</v>
      </c>
      <c r="K889" t="s">
        <v>18</v>
      </c>
      <c r="N889" t="s">
        <v>19</v>
      </c>
      <c r="O889" t="s">
        <v>4699</v>
      </c>
      <c r="P889" t="s">
        <v>4700</v>
      </c>
      <c r="V889" t="s">
        <v>21</v>
      </c>
      <c r="Y889" t="s">
        <v>1362</v>
      </c>
      <c r="Z889" t="s">
        <v>1257</v>
      </c>
      <c r="AA889" t="str">
        <f>SUBSTITUTE(SUBSTITUTE(SUBSTITUTE(SUBSTITUTE(SUBSTITUTE(SUBSTITUTE(SUBSTITUTE(SUBSTITUTE(SUBSTITUTE(SUBSTITUTE(SUBSTITUTE(SUBSTITUTE(SUBSTITUTE(LOWER(Table13[[#This Row],[Bedrijven]]),".",""),"-","")," bvba",""),"belgië",""),"belgium","")," nv","")," bv",""),"group",""),"groep","")," ", ""),"é","e"),"è","e"),"à","a")</f>
        <v>vgd</v>
      </c>
      <c r="AC889" t="s">
        <v>4701</v>
      </c>
      <c r="AE889" t="s">
        <v>1362</v>
      </c>
      <c r="AF889" s="3">
        <v>44775</v>
      </c>
      <c r="AH889" s="3">
        <v>44775</v>
      </c>
      <c r="AI889" s="3">
        <v>44775</v>
      </c>
      <c r="AJ889">
        <v>0</v>
      </c>
      <c r="AQ889" t="str">
        <f>_xlfn.XLOOKUP(Table13[[#This Row],[Voornaam]]&amp;Table13[[#This Row],[Achternaam]]&amp;Table13[[#This Row],[Basisnaam]],Table15[ContactenLookup],Table15[E-mail],"",0,1)</f>
        <v/>
      </c>
      <c r="AR889" t="str">
        <f>_xlfn.XLOOKUP(Table13[[#This Row],[E-mailadres]],Table15[E-mail],Table15[E-mail],"",0)</f>
        <v/>
      </c>
      <c r="AS889" t="str">
        <f>_xlfn.XLOOKUP(Table13[[#This Row],[Telefoon]],Table15[Telefoonnummer],Table15[Naam],"",0)</f>
        <v/>
      </c>
      <c r="AT889" t="str">
        <f>IF(Table13[[#This Row],[Match on name + company]]&lt;&gt;"","Bizzy/Hanne",IF(Table13[[#This Row],[match on Email]]&lt;&gt;"","Bizzy/Hanne",""))</f>
        <v/>
      </c>
    </row>
    <row r="890" spans="1:46" x14ac:dyDescent="0.45">
      <c r="A890">
        <v>55438817</v>
      </c>
      <c r="B890" t="s">
        <v>4702</v>
      </c>
      <c r="C890" t="s">
        <v>4694</v>
      </c>
      <c r="I890" t="s">
        <v>1362</v>
      </c>
      <c r="K890" t="s">
        <v>18</v>
      </c>
      <c r="N890" t="s">
        <v>19</v>
      </c>
      <c r="O890" t="s">
        <v>4703</v>
      </c>
      <c r="P890" t="s">
        <v>4704</v>
      </c>
      <c r="V890" t="s">
        <v>21</v>
      </c>
      <c r="Y890" t="s">
        <v>1362</v>
      </c>
      <c r="Z890" t="s">
        <v>1149</v>
      </c>
      <c r="AA890" t="str">
        <f>SUBSTITUTE(SUBSTITUTE(SUBSTITUTE(SUBSTITUTE(SUBSTITUTE(SUBSTITUTE(SUBSTITUTE(SUBSTITUTE(SUBSTITUTE(SUBSTITUTE(SUBSTITUTE(SUBSTITUTE(SUBSTITUTE(LOWER(Table13[[#This Row],[Bedrijven]]),".",""),"-","")," bvba",""),"belgië",""),"belgium","")," nv","")," bv",""),"group",""),"groep","")," ", ""),"é","e"),"è","e"),"à","a")</f>
        <v>stadhasselt</v>
      </c>
      <c r="AC890" t="s">
        <v>4705</v>
      </c>
      <c r="AE890" t="s">
        <v>1362</v>
      </c>
      <c r="AF890" s="3">
        <v>44711</v>
      </c>
      <c r="AH890" s="3">
        <v>44711</v>
      </c>
      <c r="AI890" s="3">
        <v>44775</v>
      </c>
      <c r="AJ890">
        <v>0</v>
      </c>
      <c r="AQ890" t="str">
        <f>_xlfn.XLOOKUP(Table13[[#This Row],[Voornaam]]&amp;Table13[[#This Row],[Achternaam]]&amp;Table13[[#This Row],[Basisnaam]],Table15[ContactenLookup],Table15[E-mail],"",0,1)</f>
        <v/>
      </c>
      <c r="AR890" t="str">
        <f>_xlfn.XLOOKUP(Table13[[#This Row],[E-mailadres]],Table15[E-mail],Table15[E-mail],"",0)</f>
        <v/>
      </c>
      <c r="AS890" t="str">
        <f>_xlfn.XLOOKUP(Table13[[#This Row],[Telefoon]],Table15[Telefoonnummer],Table15[Naam],"",0)</f>
        <v/>
      </c>
      <c r="AT890" t="str">
        <f>IF(Table13[[#This Row],[Match on name + company]]&lt;&gt;"","Bizzy/Hanne",IF(Table13[[#This Row],[match on Email]]&lt;&gt;"","Bizzy/Hanne",""))</f>
        <v/>
      </c>
    </row>
    <row r="891" spans="1:46" ht="42.75" x14ac:dyDescent="0.45">
      <c r="A891">
        <v>61184333</v>
      </c>
      <c r="B891" t="s">
        <v>3317</v>
      </c>
      <c r="C891" t="s">
        <v>4694</v>
      </c>
      <c r="H891" s="4" t="s">
        <v>2415</v>
      </c>
      <c r="I891" t="s">
        <v>1362</v>
      </c>
      <c r="K891" t="s">
        <v>18</v>
      </c>
      <c r="M891" t="s">
        <v>1428</v>
      </c>
      <c r="N891" t="s">
        <v>19</v>
      </c>
      <c r="O891" t="s">
        <v>4706</v>
      </c>
      <c r="P891" t="s">
        <v>4707</v>
      </c>
      <c r="Q891" t="s">
        <v>4708</v>
      </c>
      <c r="V891" t="s">
        <v>21</v>
      </c>
      <c r="X891" t="s">
        <v>1431</v>
      </c>
      <c r="Y891" t="s">
        <v>1362</v>
      </c>
      <c r="Z891" t="s">
        <v>352</v>
      </c>
      <c r="AA891" t="str">
        <f>SUBSTITUTE(SUBSTITUTE(SUBSTITUTE(SUBSTITUTE(SUBSTITUTE(SUBSTITUTE(SUBSTITUTE(SUBSTITUTE(SUBSTITUTE(SUBSTITUTE(SUBSTITUTE(SUBSTITUTE(SUBSTITUTE(LOWER(Table13[[#This Row],[Bedrijven]]),".",""),"-","")," bvba",""),"belgië",""),"belgium","")," nv","")," bv",""),"group",""),"groep","")," ", ""),"é","e"),"è","e"),"à","a")</f>
        <v>claeys&amp;engels</v>
      </c>
      <c r="AC891" t="s">
        <v>2467</v>
      </c>
      <c r="AE891" t="s">
        <v>21</v>
      </c>
      <c r="AF891" s="3">
        <v>45005</v>
      </c>
      <c r="AH891" s="3">
        <v>45005</v>
      </c>
      <c r="AI891" s="3">
        <v>45005</v>
      </c>
      <c r="AJ891">
        <v>0</v>
      </c>
      <c r="AQ891" t="str">
        <f>_xlfn.XLOOKUP(Table13[[#This Row],[Voornaam]]&amp;Table13[[#This Row],[Achternaam]]&amp;Table13[[#This Row],[Basisnaam]],Table15[ContactenLookup],Table15[E-mail],"",0,1)</f>
        <v/>
      </c>
      <c r="AR891" t="str">
        <f>_xlfn.XLOOKUP(Table13[[#This Row],[E-mailadres]],Table15[E-mail],Table15[E-mail],"",0)</f>
        <v/>
      </c>
      <c r="AS891" t="str">
        <f>_xlfn.XLOOKUP(Table13[[#This Row],[Telefoon]],Table15[Telefoonnummer],Table15[Naam],"",0)</f>
        <v/>
      </c>
      <c r="AT891" t="str">
        <f>IF(Table13[[#This Row],[Match on name + company]]&lt;&gt;"","Bizzy/Hanne",IF(Table13[[#This Row],[match on Email]]&lt;&gt;"","Bizzy/Hanne",""))</f>
        <v/>
      </c>
    </row>
    <row r="892" spans="1:46" x14ac:dyDescent="0.45">
      <c r="A892">
        <v>62012631</v>
      </c>
      <c r="B892" t="s">
        <v>4709</v>
      </c>
      <c r="C892" t="s">
        <v>4710</v>
      </c>
      <c r="I892" t="s">
        <v>21</v>
      </c>
      <c r="K892" t="s">
        <v>18</v>
      </c>
      <c r="M892" t="s">
        <v>1463</v>
      </c>
      <c r="N892" t="s">
        <v>19</v>
      </c>
      <c r="O892" t="s">
        <v>1169</v>
      </c>
      <c r="P892" t="s">
        <v>4711</v>
      </c>
      <c r="Q892" t="s">
        <v>4711</v>
      </c>
      <c r="V892" t="s">
        <v>21</v>
      </c>
      <c r="X892" t="s">
        <v>1431</v>
      </c>
      <c r="Y892" t="s">
        <v>1362</v>
      </c>
      <c r="Z892" t="s">
        <v>1168</v>
      </c>
      <c r="AA892" t="str">
        <f>SUBSTITUTE(SUBSTITUTE(SUBSTITUTE(SUBSTITUTE(SUBSTITUTE(SUBSTITUTE(SUBSTITUTE(SUBSTITUTE(SUBSTITUTE(SUBSTITUTE(SUBSTITUTE(SUBSTITUTE(SUBSTITUTE(LOWER(Table13[[#This Row],[Bedrijven]]),".",""),"-","")," bvba",""),"belgië",""),"belgium","")," nv","")," bv",""),"group",""),"groep","")," ", ""),"é","e"),"è","e"),"à","a")</f>
        <v>talentlab</v>
      </c>
      <c r="AB892" t="s">
        <v>1390</v>
      </c>
      <c r="AC892" t="s">
        <v>2147</v>
      </c>
      <c r="AE892" t="s">
        <v>21</v>
      </c>
      <c r="AF892" s="3">
        <v>45041</v>
      </c>
      <c r="AH892" s="3">
        <v>45041</v>
      </c>
      <c r="AI892" s="3">
        <v>45041</v>
      </c>
      <c r="AJ892">
        <v>0</v>
      </c>
      <c r="AQ892" t="str">
        <f>_xlfn.XLOOKUP(Table13[[#This Row],[Voornaam]]&amp;Table13[[#This Row],[Achternaam]]&amp;Table13[[#This Row],[Basisnaam]],Table15[ContactenLookup],Table15[E-mail],"",0,1)</f>
        <v/>
      </c>
      <c r="AR892" t="str">
        <f>_xlfn.XLOOKUP(Table13[[#This Row],[E-mailadres]],Table15[E-mail],Table15[E-mail],"",0)</f>
        <v/>
      </c>
      <c r="AS892" t="str">
        <f>_xlfn.XLOOKUP(Table13[[#This Row],[Telefoon]],Table15[Telefoonnummer],Table15[Naam],"",0)</f>
        <v/>
      </c>
      <c r="AT892" t="str">
        <f>IF(Table13[[#This Row],[Match on name + company]]&lt;&gt;"","Bizzy/Hanne",IF(Table13[[#This Row],[match on Email]]&lt;&gt;"","Bizzy/Hanne",""))</f>
        <v/>
      </c>
    </row>
    <row r="893" spans="1:46" x14ac:dyDescent="0.45">
      <c r="A893">
        <v>61149707</v>
      </c>
      <c r="B893" t="s">
        <v>2625</v>
      </c>
      <c r="C893" t="s">
        <v>4712</v>
      </c>
      <c r="I893" t="s">
        <v>21</v>
      </c>
      <c r="K893" t="s">
        <v>18</v>
      </c>
      <c r="M893" t="s">
        <v>1463</v>
      </c>
      <c r="N893" t="s">
        <v>19</v>
      </c>
      <c r="O893" t="s">
        <v>4713</v>
      </c>
      <c r="Q893" t="s">
        <v>4714</v>
      </c>
      <c r="V893" t="s">
        <v>21</v>
      </c>
      <c r="W893" t="s">
        <v>38</v>
      </c>
      <c r="Y893" t="s">
        <v>1362</v>
      </c>
      <c r="Z893" t="s">
        <v>396</v>
      </c>
      <c r="AA893" t="str">
        <f>SUBSTITUTE(SUBSTITUTE(SUBSTITUTE(SUBSTITUTE(SUBSTITUTE(SUBSTITUTE(SUBSTITUTE(SUBSTITUTE(SUBSTITUTE(SUBSTITUTE(SUBSTITUTE(SUBSTITUTE(SUBSTITUTE(LOWER(Table13[[#This Row],[Bedrijven]]),".",""),"-","")," bvba",""),"belgië",""),"belgium","")," nv","")," bv",""),"group",""),"groep","")," ", ""),"é","e"),"è","e"),"à","a")</f>
        <v>ddsverko</v>
      </c>
      <c r="AB893" t="s">
        <v>1390</v>
      </c>
      <c r="AC893" t="s">
        <v>2967</v>
      </c>
      <c r="AE893" t="s">
        <v>1362</v>
      </c>
      <c r="AF893" s="3">
        <v>45003</v>
      </c>
      <c r="AH893" s="3">
        <v>45003</v>
      </c>
      <c r="AI893" s="3">
        <v>45003</v>
      </c>
      <c r="AJ893">
        <v>0</v>
      </c>
      <c r="AQ893" t="str">
        <f>_xlfn.XLOOKUP(Table13[[#This Row],[Voornaam]]&amp;Table13[[#This Row],[Achternaam]]&amp;Table13[[#This Row],[Basisnaam]],Table15[ContactenLookup],Table15[E-mail],"",0,1)</f>
        <v/>
      </c>
      <c r="AR893" t="str">
        <f>_xlfn.XLOOKUP(Table13[[#This Row],[E-mailadres]],Table15[E-mail],Table15[E-mail],"",0)</f>
        <v/>
      </c>
      <c r="AS893" t="str">
        <f>_xlfn.XLOOKUP(Table13[[#This Row],[Telefoon]],Table15[Telefoonnummer],Table15[Naam],"",0)</f>
        <v/>
      </c>
      <c r="AT893" t="str">
        <f>IF(Table13[[#This Row],[Match on name + company]]&lt;&gt;"","Bizzy/Hanne",IF(Table13[[#This Row],[match on Email]]&lt;&gt;"","Bizzy/Hanne",""))</f>
        <v/>
      </c>
    </row>
    <row r="894" spans="1:46" x14ac:dyDescent="0.45">
      <c r="A894">
        <v>56501534</v>
      </c>
      <c r="B894" t="s">
        <v>2250</v>
      </c>
      <c r="C894" t="s">
        <v>4712</v>
      </c>
      <c r="I894" t="s">
        <v>1362</v>
      </c>
      <c r="K894" t="s">
        <v>18</v>
      </c>
      <c r="N894" t="s">
        <v>19</v>
      </c>
      <c r="O894" t="s">
        <v>4715</v>
      </c>
      <c r="P894" t="s">
        <v>4716</v>
      </c>
      <c r="V894" t="s">
        <v>21</v>
      </c>
      <c r="Y894" t="s">
        <v>1362</v>
      </c>
      <c r="AA894" t="str">
        <f>SUBSTITUTE(SUBSTITUTE(SUBSTITUTE(SUBSTITUTE(SUBSTITUTE(SUBSTITUTE(SUBSTITUTE(SUBSTITUTE(SUBSTITUTE(SUBSTITUTE(SUBSTITUTE(SUBSTITUTE(SUBSTITUTE(LOWER(Table13[[#This Row],[Bedrijven]]),".",""),"-","")," bvba",""),"belgië",""),"belgium","")," nv","")," bv",""),"group",""),"groep","")," ", ""),"é","e"),"è","e"),"à","a")</f>
        <v/>
      </c>
      <c r="AF894" s="3">
        <v>45496</v>
      </c>
      <c r="AH894" s="3">
        <v>44775</v>
      </c>
      <c r="AI894" s="3">
        <v>44775</v>
      </c>
      <c r="AJ894">
        <v>0</v>
      </c>
      <c r="AQ894" t="str">
        <f>_xlfn.XLOOKUP(Table13[[#This Row],[Voornaam]]&amp;Table13[[#This Row],[Achternaam]]&amp;Table13[[#This Row],[Basisnaam]],Table15[ContactenLookup],Table15[E-mail],"",0,1)</f>
        <v/>
      </c>
      <c r="AR894" t="str">
        <f>_xlfn.XLOOKUP(Table13[[#This Row],[E-mailadres]],Table15[E-mail],Table15[E-mail],"",0)</f>
        <v/>
      </c>
      <c r="AS894" t="str">
        <f>_xlfn.XLOOKUP(Table13[[#This Row],[Telefoon]],Table15[Telefoonnummer],Table15[Naam],"",0)</f>
        <v/>
      </c>
      <c r="AT894" t="str">
        <f>IF(Table13[[#This Row],[Match on name + company]]&lt;&gt;"","Bizzy/Hanne",IF(Table13[[#This Row],[match on Email]]&lt;&gt;"","Bizzy/Hanne",""))</f>
        <v/>
      </c>
    </row>
    <row r="895" spans="1:46" ht="42.75" x14ac:dyDescent="0.45">
      <c r="A895">
        <v>65636325</v>
      </c>
      <c r="B895" t="s">
        <v>2504</v>
      </c>
      <c r="C895" t="s">
        <v>4717</v>
      </c>
      <c r="D895" t="s">
        <v>4718</v>
      </c>
      <c r="E895" t="s">
        <v>235</v>
      </c>
      <c r="F895" t="s">
        <v>236</v>
      </c>
      <c r="G895" t="s">
        <v>237</v>
      </c>
      <c r="H895" s="4" t="s">
        <v>4719</v>
      </c>
      <c r="I895" t="s">
        <v>21</v>
      </c>
      <c r="J895" t="s">
        <v>66</v>
      </c>
      <c r="K895" t="s">
        <v>18</v>
      </c>
      <c r="M895" t="s">
        <v>1428</v>
      </c>
      <c r="N895" t="s">
        <v>19</v>
      </c>
      <c r="O895" t="s">
        <v>239</v>
      </c>
      <c r="Q895" t="s">
        <v>241</v>
      </c>
      <c r="S895" t="s">
        <v>240</v>
      </c>
      <c r="V895" t="s">
        <v>21</v>
      </c>
      <c r="X895" t="s">
        <v>1431</v>
      </c>
      <c r="Y895" t="s">
        <v>1362</v>
      </c>
      <c r="Z895" t="s">
        <v>233</v>
      </c>
      <c r="AA895" t="str">
        <f>SUBSTITUTE(SUBSTITUTE(SUBSTITUTE(SUBSTITUTE(SUBSTITUTE(SUBSTITUTE(SUBSTITUTE(SUBSTITUTE(SUBSTITUTE(SUBSTITUTE(SUBSTITUTE(SUBSTITUTE(SUBSTITUTE(LOWER(Table13[[#This Row],[Bedrijven]]),".",""),"-","")," bvba",""),"belgië",""),"belgium","")," nv","")," bv",""),"group",""),"groep","")," ", ""),"é","e"),"è","e"),"à","a")</f>
        <v>bvflanders@work</v>
      </c>
      <c r="AC895" t="s">
        <v>1384</v>
      </c>
      <c r="AE895" t="s">
        <v>21</v>
      </c>
      <c r="AF895" s="3">
        <v>45224</v>
      </c>
      <c r="AH895" s="3">
        <v>45224</v>
      </c>
      <c r="AI895" s="3">
        <v>45224</v>
      </c>
      <c r="AJ895">
        <v>0</v>
      </c>
      <c r="AQ895" t="str">
        <f>_xlfn.XLOOKUP(Table13[[#This Row],[Voornaam]]&amp;Table13[[#This Row],[Achternaam]]&amp;Table13[[#This Row],[Basisnaam]],Table15[ContactenLookup],Table15[E-mail],"",0,1)</f>
        <v/>
      </c>
      <c r="AR895" t="str">
        <f>_xlfn.XLOOKUP(Table13[[#This Row],[E-mailadres]],Table15[E-mail],Table15[E-mail],"",0)</f>
        <v/>
      </c>
      <c r="AS895" t="str">
        <f>_xlfn.XLOOKUP(Table13[[#This Row],[Telefoon]],Table15[Telefoonnummer],Table15[Naam],"",0)</f>
        <v/>
      </c>
      <c r="AT895" t="str">
        <f>IF(Table13[[#This Row],[Match on name + company]]&lt;&gt;"","Bizzy/Hanne",IF(Table13[[#This Row],[match on Email]]&lt;&gt;"","Bizzy/Hanne",""))</f>
        <v/>
      </c>
    </row>
    <row r="896" spans="1:46" x14ac:dyDescent="0.45">
      <c r="A896">
        <v>55438847</v>
      </c>
      <c r="B896" t="s">
        <v>4720</v>
      </c>
      <c r="C896" t="s">
        <v>4721</v>
      </c>
      <c r="I896" t="s">
        <v>1362</v>
      </c>
      <c r="K896" t="s">
        <v>18</v>
      </c>
      <c r="N896" t="s">
        <v>19</v>
      </c>
      <c r="O896" t="s">
        <v>4722</v>
      </c>
      <c r="V896" t="s">
        <v>21</v>
      </c>
      <c r="Y896" t="s">
        <v>1362</v>
      </c>
      <c r="Z896" t="s">
        <v>1370</v>
      </c>
      <c r="AA896" t="str">
        <f>SUBSTITUTE(SUBSTITUTE(SUBSTITUTE(SUBSTITUTE(SUBSTITUTE(SUBSTITUTE(SUBSTITUTE(SUBSTITUTE(SUBSTITUTE(SUBSTITUTE(SUBSTITUTE(SUBSTITUTE(SUBSTITUTE(LOWER(Table13[[#This Row],[Bedrijven]]),".",""),"-","")," bvba",""),"belgië",""),"belgium","")," nv","")," bv",""),"group",""),"groep","")," ", ""),"é","e"),"è","e"),"à","a")</f>
        <v>gitppicompany</v>
      </c>
      <c r="AC896" t="s">
        <v>4723</v>
      </c>
      <c r="AE896" t="s">
        <v>1362</v>
      </c>
      <c r="AF896" s="3">
        <v>44711</v>
      </c>
      <c r="AH896" s="3">
        <v>44711</v>
      </c>
      <c r="AI896" s="3">
        <v>44711</v>
      </c>
      <c r="AJ896">
        <v>0</v>
      </c>
      <c r="AQ896" t="str">
        <f>_xlfn.XLOOKUP(Table13[[#This Row],[Voornaam]]&amp;Table13[[#This Row],[Achternaam]]&amp;Table13[[#This Row],[Basisnaam]],Table15[ContactenLookup],Table15[E-mail],"",0,1)</f>
        <v/>
      </c>
      <c r="AR896" t="str">
        <f>_xlfn.XLOOKUP(Table13[[#This Row],[E-mailadres]],Table15[E-mail],Table15[E-mail],"",0)</f>
        <v/>
      </c>
      <c r="AS896" t="str">
        <f>_xlfn.XLOOKUP(Table13[[#This Row],[Telefoon]],Table15[Telefoonnummer],Table15[Naam],"",0)</f>
        <v/>
      </c>
      <c r="AT896" t="str">
        <f>IF(Table13[[#This Row],[Match on name + company]]&lt;&gt;"","Bizzy/Hanne",IF(Table13[[#This Row],[match on Email]]&lt;&gt;"","Bizzy/Hanne",""))</f>
        <v/>
      </c>
    </row>
    <row r="897" spans="1:46" x14ac:dyDescent="0.45">
      <c r="A897">
        <v>55438774</v>
      </c>
      <c r="B897" t="s">
        <v>3865</v>
      </c>
      <c r="C897" t="s">
        <v>4724</v>
      </c>
      <c r="I897" t="s">
        <v>1362</v>
      </c>
      <c r="K897" t="s">
        <v>18</v>
      </c>
      <c r="N897" t="s">
        <v>19</v>
      </c>
      <c r="O897" t="s">
        <v>4725</v>
      </c>
      <c r="P897" t="s">
        <v>4726</v>
      </c>
      <c r="V897" t="s">
        <v>21</v>
      </c>
      <c r="Y897" t="s">
        <v>1362</v>
      </c>
      <c r="Z897" t="s">
        <v>500</v>
      </c>
      <c r="AA897" t="str">
        <f>SUBSTITUTE(SUBSTITUTE(SUBSTITUTE(SUBSTITUTE(SUBSTITUTE(SUBSTITUTE(SUBSTITUTE(SUBSTITUTE(SUBSTITUTE(SUBSTITUTE(SUBSTITUTE(SUBSTITUTE(SUBSTITUTE(LOWER(Table13[[#This Row],[Bedrijven]]),".",""),"-","")," bvba",""),"belgië",""),"belgium","")," nv","")," bv",""),"group",""),"groep","")," ", ""),"é","e"),"è","e"),"à","a")</f>
        <v>fedex</v>
      </c>
      <c r="AC897" t="s">
        <v>4727</v>
      </c>
      <c r="AE897" t="s">
        <v>1362</v>
      </c>
      <c r="AF897" s="3">
        <v>44711</v>
      </c>
      <c r="AH897" s="3">
        <v>44711</v>
      </c>
      <c r="AI897" s="3">
        <v>44775</v>
      </c>
      <c r="AJ897">
        <v>0</v>
      </c>
      <c r="AQ897" t="str">
        <f>_xlfn.XLOOKUP(Table13[[#This Row],[Voornaam]]&amp;Table13[[#This Row],[Achternaam]]&amp;Table13[[#This Row],[Basisnaam]],Table15[ContactenLookup],Table15[E-mail],"",0,1)</f>
        <v/>
      </c>
      <c r="AR897" t="str">
        <f>_xlfn.XLOOKUP(Table13[[#This Row],[E-mailadres]],Table15[E-mail],Table15[E-mail],"",0)</f>
        <v/>
      </c>
      <c r="AS897" t="str">
        <f>_xlfn.XLOOKUP(Table13[[#This Row],[Telefoon]],Table15[Telefoonnummer],Table15[Naam],"",0)</f>
        <v/>
      </c>
      <c r="AT897" t="str">
        <f>IF(Table13[[#This Row],[Match on name + company]]&lt;&gt;"","Bizzy/Hanne",IF(Table13[[#This Row],[match on Email]]&lt;&gt;"","Bizzy/Hanne",""))</f>
        <v/>
      </c>
    </row>
    <row r="898" spans="1:46" ht="42.75" x14ac:dyDescent="0.45">
      <c r="A898">
        <v>67899470</v>
      </c>
      <c r="B898" t="s">
        <v>4728</v>
      </c>
      <c r="C898" t="s">
        <v>4729</v>
      </c>
      <c r="H898" s="4" t="s">
        <v>4730</v>
      </c>
      <c r="I898" t="s">
        <v>1362</v>
      </c>
      <c r="K898" t="s">
        <v>18</v>
      </c>
      <c r="M898" t="s">
        <v>1463</v>
      </c>
      <c r="N898" t="s">
        <v>19</v>
      </c>
      <c r="V898" t="s">
        <v>21</v>
      </c>
      <c r="X898" t="s">
        <v>1431</v>
      </c>
      <c r="Y898" t="s">
        <v>1362</v>
      </c>
      <c r="Z898" t="s">
        <v>414</v>
      </c>
      <c r="AA898" t="str">
        <f>SUBSTITUTE(SUBSTITUTE(SUBSTITUTE(SUBSTITUTE(SUBSTITUTE(SUBSTITUTE(SUBSTITUTE(SUBSTITUTE(SUBSTITUTE(SUBSTITUTE(SUBSTITUTE(SUBSTITUTE(SUBSTITUTE(LOWER(Table13[[#This Row],[Bedrijven]]),".",""),"-","")," bvba",""),"belgië",""),"belgium","")," nv","")," bv",""),"group",""),"groep","")," ", ""),"é","e"),"è","e"),"à","a")</f>
        <v>dela</v>
      </c>
      <c r="AB898" t="s">
        <v>1390</v>
      </c>
      <c r="AC898" t="s">
        <v>1983</v>
      </c>
      <c r="AE898" t="s">
        <v>21</v>
      </c>
      <c r="AF898" s="3">
        <v>45361</v>
      </c>
      <c r="AH898" s="3">
        <v>45361</v>
      </c>
      <c r="AI898" s="3">
        <v>45361</v>
      </c>
      <c r="AJ898">
        <v>0</v>
      </c>
      <c r="AQ898" t="str">
        <f>_xlfn.XLOOKUP(Table13[[#This Row],[Voornaam]]&amp;Table13[[#This Row],[Achternaam]]&amp;Table13[[#This Row],[Basisnaam]],Table15[ContactenLookup],Table15[E-mail],"",0,1)</f>
        <v/>
      </c>
      <c r="AR898" t="str">
        <f>_xlfn.XLOOKUP(Table13[[#This Row],[E-mailadres]],Table15[E-mail],Table15[E-mail],"",0)</f>
        <v/>
      </c>
      <c r="AS898" t="str">
        <f>_xlfn.XLOOKUP(Table13[[#This Row],[Telefoon]],Table15[Telefoonnummer],Table15[Naam],"",0)</f>
        <v/>
      </c>
      <c r="AT898" t="str">
        <f>IF(Table13[[#This Row],[Match on name + company]]&lt;&gt;"","Bizzy/Hanne",IF(Table13[[#This Row],[match on Email]]&lt;&gt;"","Bizzy/Hanne",""))</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D8328-3FF9-43AB-885B-5B10443A1710}">
  <dimension ref="A1:U1011"/>
  <sheetViews>
    <sheetView topLeftCell="B826" workbookViewId="0">
      <selection activeCell="P114" sqref="P114"/>
    </sheetView>
  </sheetViews>
  <sheetFormatPr defaultRowHeight="15" customHeight="1" x14ac:dyDescent="0.45"/>
  <cols>
    <col min="1" max="1" width="50" style="8" customWidth="1"/>
    <col min="2" max="3" width="25" style="8" customWidth="1"/>
    <col min="4" max="4" width="50" style="8" customWidth="1"/>
    <col min="5" max="5" width="9.06640625" style="7"/>
    <col min="6" max="6" width="25" style="8" customWidth="1"/>
    <col min="7" max="7" width="30" style="8" customWidth="1"/>
    <col min="8" max="11" width="25" style="8" customWidth="1"/>
    <col min="12" max="12" width="21.6640625" style="8" customWidth="1"/>
    <col min="13" max="13" width="32.86328125" style="8" customWidth="1"/>
    <col min="14" max="14" width="15.59765625" style="8" customWidth="1"/>
    <col min="15" max="20" width="25" style="8" customWidth="1"/>
    <col min="21" max="21" width="25" style="7" hidden="1" customWidth="1"/>
    <col min="22" max="23" width="25" style="7" customWidth="1"/>
    <col min="24" max="16384" width="9.06640625" style="7"/>
  </cols>
  <sheetData>
    <row r="1" spans="1:21" ht="15" customHeight="1" x14ac:dyDescent="0.45">
      <c r="A1" s="6" t="s">
        <v>4743</v>
      </c>
      <c r="B1" s="6" t="s">
        <v>1331</v>
      </c>
      <c r="C1" s="6" t="s">
        <v>1332</v>
      </c>
      <c r="D1" s="6" t="s">
        <v>4746</v>
      </c>
      <c r="E1" s="6" t="s">
        <v>4747</v>
      </c>
      <c r="F1" s="6" t="s">
        <v>9533</v>
      </c>
      <c r="G1" s="6" t="s">
        <v>9534</v>
      </c>
      <c r="H1" s="6" t="s">
        <v>9535</v>
      </c>
      <c r="I1" s="6" t="s">
        <v>9536</v>
      </c>
      <c r="J1" s="6" t="s">
        <v>9537</v>
      </c>
      <c r="K1" s="6" t="s">
        <v>1</v>
      </c>
      <c r="L1" s="6" t="s">
        <v>9538</v>
      </c>
      <c r="M1" s="6" t="s">
        <v>9539</v>
      </c>
      <c r="N1" s="6" t="s">
        <v>4755</v>
      </c>
      <c r="O1" s="6" t="s">
        <v>4744</v>
      </c>
      <c r="P1" s="6" t="s">
        <v>4745</v>
      </c>
      <c r="Q1" s="6" t="s">
        <v>10</v>
      </c>
      <c r="R1" s="6" t="s">
        <v>4736</v>
      </c>
      <c r="S1" s="6" t="s">
        <v>4748</v>
      </c>
      <c r="T1" s="6" t="s">
        <v>4749</v>
      </c>
      <c r="U1" s="6" t="s">
        <v>9540</v>
      </c>
    </row>
    <row r="2" spans="1:21" ht="15" customHeight="1" x14ac:dyDescent="0.45">
      <c r="A2" s="7" t="s">
        <v>4758</v>
      </c>
      <c r="B2" s="7" t="s">
        <v>1786</v>
      </c>
      <c r="C2" s="7" t="s">
        <v>9541</v>
      </c>
      <c r="D2" s="7" t="s">
        <v>9542</v>
      </c>
      <c r="E2" s="7" t="s">
        <v>9543</v>
      </c>
      <c r="F2" s="7" t="s">
        <v>9544</v>
      </c>
      <c r="G2" s="7" t="s">
        <v>6507</v>
      </c>
      <c r="H2" s="7" t="s">
        <v>9545</v>
      </c>
      <c r="I2" s="7" t="s">
        <v>9546</v>
      </c>
      <c r="J2" s="7" t="s">
        <v>9547</v>
      </c>
      <c r="K2" s="7" t="s">
        <v>5586</v>
      </c>
      <c r="L2" s="7" t="str">
        <f t="shared" ref="L2:L65" si="0">SUBSTITUTE(SUBSTITUTE(SUBSTITUTE(SUBSTITUTE(SUBSTITUTE(SUBSTITUTE(SUBSTITUTE(SUBSTITUTE(SUBSTITUTE(SUBSTITUTE(SUBSTITUTE(SUBSTITUTE(SUBSTITUTE(LOWER(K2),".",""),"-","")," bvba",""),"belgië",""),"belgium","")," nv","")," bv",""),"group",""),"groep","")," ", ""),"é","e"),"è","e"),"à","a")</f>
        <v>bridgestoneeurope/sa</v>
      </c>
      <c r="M2" s="7" t="str">
        <f>LOWER(B2&amp;Table15[[#This Row],[Achternaam]]&amp;L2)</f>
        <v>sandrageulettebridgestoneeurope/sa</v>
      </c>
      <c r="N2" s="7" t="s">
        <v>5594</v>
      </c>
      <c r="O2" s="7" t="s">
        <v>5587</v>
      </c>
      <c r="P2" s="7" t="s">
        <v>5588</v>
      </c>
      <c r="Q2" s="7" t="s">
        <v>9548</v>
      </c>
      <c r="R2" s="7" t="str">
        <f>IFERROR(LEFT(SUBSTITUTE(SUBSTITUTE(Table15[[#This Row],[Website]],"www.",""),"https://",""), FIND(".", SUBSTITUTE(SUBSTITUTE(Table15[[#This Row],[Website]],"www.",""),"https://","")) - 1),"")</f>
        <v>bridgestone</v>
      </c>
      <c r="S2" s="7" t="s">
        <v>5590</v>
      </c>
      <c r="T2" s="7" t="s">
        <v>4763</v>
      </c>
      <c r="U2" s="7" t="s">
        <v>9549</v>
      </c>
    </row>
    <row r="3" spans="1:21" ht="15" customHeight="1" x14ac:dyDescent="0.45">
      <c r="A3" s="7" t="s">
        <v>4758</v>
      </c>
      <c r="B3" s="7" t="s">
        <v>1973</v>
      </c>
      <c r="C3" s="7" t="s">
        <v>9550</v>
      </c>
      <c r="D3" s="7" t="s">
        <v>9551</v>
      </c>
      <c r="E3" s="7" t="s">
        <v>4763</v>
      </c>
      <c r="F3" s="7" t="s">
        <v>9552</v>
      </c>
      <c r="G3" s="7" t="s">
        <v>9553</v>
      </c>
      <c r="H3" s="7" t="s">
        <v>9554</v>
      </c>
      <c r="I3" s="7" t="s">
        <v>9555</v>
      </c>
      <c r="J3" s="7" t="s">
        <v>9556</v>
      </c>
      <c r="K3" s="7" t="s">
        <v>5816</v>
      </c>
      <c r="L3" s="7" t="str">
        <f t="shared" si="0"/>
        <v>chevronphillipschemicalsinternational</v>
      </c>
      <c r="M3" s="7" t="str">
        <f>LOWER(B3&amp;Table15[[#This Row],[Achternaam]]&amp;L3)</f>
        <v>annverheydenchevronphillipschemicalsinternational</v>
      </c>
      <c r="N3" s="7" t="s">
        <v>5824</v>
      </c>
      <c r="O3" s="7" t="s">
        <v>5817</v>
      </c>
      <c r="P3" s="7" t="s">
        <v>5818</v>
      </c>
      <c r="Q3" s="7" t="s">
        <v>9557</v>
      </c>
      <c r="R3" s="7" t="str">
        <f>IFERROR(LEFT(SUBSTITUTE(SUBSTITUTE(Table15[[#This Row],[Website]],"www.",""),"https://",""), FIND(".", SUBSTITUTE(SUBSTITUTE(Table15[[#This Row],[Website]],"www.",""),"https://","")) - 1),"")</f>
        <v>cpchem</v>
      </c>
      <c r="S3" s="7" t="s">
        <v>5820</v>
      </c>
      <c r="T3" s="7" t="s">
        <v>4763</v>
      </c>
      <c r="U3" s="7" t="s">
        <v>9558</v>
      </c>
    </row>
    <row r="4" spans="1:21" ht="15" customHeight="1" x14ac:dyDescent="0.45">
      <c r="A4" s="7" t="s">
        <v>4758</v>
      </c>
      <c r="B4" s="7" t="s">
        <v>2183</v>
      </c>
      <c r="C4" s="7" t="s">
        <v>9559</v>
      </c>
      <c r="D4" s="7" t="s">
        <v>9560</v>
      </c>
      <c r="E4" s="7" t="s">
        <v>4763</v>
      </c>
      <c r="F4" s="7" t="s">
        <v>9561</v>
      </c>
      <c r="G4" s="7" t="s">
        <v>6507</v>
      </c>
      <c r="H4" s="7" t="s">
        <v>1380</v>
      </c>
      <c r="I4" s="7" t="s">
        <v>1529</v>
      </c>
      <c r="J4" s="7" t="s">
        <v>8101</v>
      </c>
      <c r="K4" s="7" t="s">
        <v>7443</v>
      </c>
      <c r="L4" s="7" t="str">
        <f t="shared" si="0"/>
        <v>loterienationale</v>
      </c>
      <c r="M4" s="7" t="str">
        <f>LOWER(B4&amp;Table15[[#This Row],[Achternaam]]&amp;L4)</f>
        <v>sofienolmansloterienationale</v>
      </c>
      <c r="N4" s="7" t="s">
        <v>5455</v>
      </c>
      <c r="O4" s="7" t="s">
        <v>7444</v>
      </c>
      <c r="P4" s="7" t="s">
        <v>7445</v>
      </c>
      <c r="Q4" s="7" t="s">
        <v>9562</v>
      </c>
      <c r="R4" s="7" t="str">
        <f>IFERROR(LEFT(SUBSTITUTE(SUBSTITUTE(Table15[[#This Row],[Website]],"www.",""),"https://",""), FIND(".", SUBSTITUTE(SUBSTITUTE(Table15[[#This Row],[Website]],"www.",""),"https://","")) - 1),"")</f>
        <v>nationale-loterij</v>
      </c>
      <c r="S4" s="7" t="s">
        <v>7447</v>
      </c>
      <c r="T4" s="7" t="s">
        <v>4763</v>
      </c>
      <c r="U4" s="7" t="s">
        <v>9563</v>
      </c>
    </row>
    <row r="5" spans="1:21" ht="15" customHeight="1" x14ac:dyDescent="0.45">
      <c r="A5" s="7" t="s">
        <v>4758</v>
      </c>
      <c r="B5" s="7" t="s">
        <v>9564</v>
      </c>
      <c r="C5" s="7" t="s">
        <v>9565</v>
      </c>
      <c r="D5" s="7" t="s">
        <v>9566</v>
      </c>
      <c r="E5" s="7" t="s">
        <v>4763</v>
      </c>
      <c r="F5" s="7" t="s">
        <v>9567</v>
      </c>
      <c r="G5" s="7" t="s">
        <v>6507</v>
      </c>
      <c r="H5" s="7" t="s">
        <v>1380</v>
      </c>
      <c r="I5" s="7" t="s">
        <v>1529</v>
      </c>
      <c r="J5" s="7" t="s">
        <v>8101</v>
      </c>
      <c r="K5" s="7" t="s">
        <v>5867</v>
      </c>
      <c r="L5" s="7" t="str">
        <f t="shared" si="0"/>
        <v>clareboutpotatoes</v>
      </c>
      <c r="M5" s="7" t="str">
        <f>LOWER(B5&amp;Table15[[#This Row],[Achternaam]]&amp;L5)</f>
        <v>briandewildeclareboutpotatoes</v>
      </c>
      <c r="N5" s="7" t="s">
        <v>4896</v>
      </c>
      <c r="O5" s="7" t="s">
        <v>5868</v>
      </c>
      <c r="P5" s="7" t="s">
        <v>5869</v>
      </c>
      <c r="Q5" s="7" t="s">
        <v>9568</v>
      </c>
      <c r="R5" s="7" t="str">
        <f>IFERROR(LEFT(SUBSTITUTE(SUBSTITUTE(Table15[[#This Row],[Website]],"www.",""),"https://",""), FIND(".", SUBSTITUTE(SUBSTITUTE(Table15[[#This Row],[Website]],"www.",""),"https://","")) - 1),"")</f>
        <v>clarebout</v>
      </c>
      <c r="S5" s="7" t="s">
        <v>5871</v>
      </c>
      <c r="T5" s="7" t="s">
        <v>4763</v>
      </c>
      <c r="U5" s="7" t="s">
        <v>9569</v>
      </c>
    </row>
    <row r="6" spans="1:21" ht="15" customHeight="1" x14ac:dyDescent="0.45">
      <c r="A6" s="7" t="s">
        <v>4758</v>
      </c>
      <c r="B6" s="7" t="s">
        <v>3166</v>
      </c>
      <c r="C6" s="7" t="s">
        <v>9570</v>
      </c>
      <c r="D6" s="7" t="s">
        <v>9571</v>
      </c>
      <c r="E6" s="7" t="s">
        <v>4763</v>
      </c>
      <c r="F6" s="7" t="s">
        <v>9572</v>
      </c>
      <c r="G6" s="7" t="s">
        <v>6507</v>
      </c>
      <c r="H6" s="7" t="s">
        <v>9573</v>
      </c>
      <c r="I6" s="7" t="s">
        <v>1529</v>
      </c>
      <c r="J6" s="7" t="s">
        <v>8101</v>
      </c>
      <c r="K6" s="7" t="s">
        <v>4885</v>
      </c>
      <c r="L6" s="7" t="str">
        <f t="shared" si="0"/>
        <v>agristo</v>
      </c>
      <c r="M6" s="7" t="str">
        <f>LOWER(B6&amp;Table15[[#This Row],[Achternaam]]&amp;L6)</f>
        <v>daphnévan eeckhoutagristo</v>
      </c>
      <c r="N6" s="7" t="s">
        <v>4896</v>
      </c>
      <c r="O6" s="7" t="s">
        <v>4886</v>
      </c>
      <c r="P6" s="7" t="s">
        <v>4887</v>
      </c>
      <c r="Q6" s="7" t="s">
        <v>9574</v>
      </c>
      <c r="R6" s="7" t="str">
        <f>IFERROR(LEFT(SUBSTITUTE(SUBSTITUTE(Table15[[#This Row],[Website]],"www.",""),"https://",""), FIND(".", SUBSTITUTE(SUBSTITUTE(Table15[[#This Row],[Website]],"www.",""),"https://","")) - 1),"")</f>
        <v>agristo</v>
      </c>
      <c r="S6" s="7" t="s">
        <v>4889</v>
      </c>
      <c r="T6" s="7" t="s">
        <v>4763</v>
      </c>
      <c r="U6" s="7" t="s">
        <v>9575</v>
      </c>
    </row>
    <row r="7" spans="1:21" ht="15" customHeight="1" x14ac:dyDescent="0.45">
      <c r="A7" s="7" t="s">
        <v>4758</v>
      </c>
      <c r="B7" s="7" t="s">
        <v>1629</v>
      </c>
      <c r="C7" s="7" t="s">
        <v>2097</v>
      </c>
      <c r="D7" s="7" t="s">
        <v>9576</v>
      </c>
      <c r="E7" s="7" t="s">
        <v>9543</v>
      </c>
      <c r="F7" s="7" t="s">
        <v>9577</v>
      </c>
      <c r="G7" s="7" t="s">
        <v>6507</v>
      </c>
      <c r="H7" s="7" t="s">
        <v>1480</v>
      </c>
      <c r="I7" s="7" t="s">
        <v>9555</v>
      </c>
      <c r="J7" s="7" t="s">
        <v>9556</v>
      </c>
      <c r="K7" s="7" t="s">
        <v>5713</v>
      </c>
      <c r="L7" s="7" t="str">
        <f t="shared" si="0"/>
        <v>cebeo</v>
      </c>
      <c r="M7" s="7" t="str">
        <f>LOWER(B7&amp;Table15[[#This Row],[Achternaam]]&amp;L7)</f>
        <v>joliende costercebeo</v>
      </c>
      <c r="N7" s="7" t="s">
        <v>4877</v>
      </c>
      <c r="O7" s="7" t="s">
        <v>5714</v>
      </c>
      <c r="P7" s="7" t="s">
        <v>5715</v>
      </c>
      <c r="Q7" s="7" t="s">
        <v>9578</v>
      </c>
      <c r="R7" s="7" t="str">
        <f>IFERROR(LEFT(SUBSTITUTE(SUBSTITUTE(Table15[[#This Row],[Website]],"www.",""),"https://",""), FIND(".", SUBSTITUTE(SUBSTITUTE(Table15[[#This Row],[Website]],"www.",""),"https://","")) - 1),"")</f>
        <v>cebeo</v>
      </c>
      <c r="S7" s="7" t="s">
        <v>5717</v>
      </c>
      <c r="T7" s="7" t="s">
        <v>4763</v>
      </c>
      <c r="U7" s="7" t="s">
        <v>9579</v>
      </c>
    </row>
    <row r="8" spans="1:21" ht="15" customHeight="1" x14ac:dyDescent="0.45">
      <c r="A8" s="7" t="s">
        <v>4758</v>
      </c>
      <c r="B8" s="7" t="s">
        <v>1667</v>
      </c>
      <c r="C8" s="7" t="s">
        <v>9580</v>
      </c>
      <c r="D8" s="7" t="s">
        <v>9581</v>
      </c>
      <c r="E8" s="7" t="s">
        <v>9543</v>
      </c>
      <c r="F8" s="7" t="s">
        <v>9582</v>
      </c>
      <c r="G8" s="7" t="s">
        <v>6507</v>
      </c>
      <c r="H8" s="7" t="s">
        <v>9583</v>
      </c>
      <c r="I8" s="7" t="s">
        <v>9584</v>
      </c>
      <c r="J8" s="7" t="s">
        <v>9585</v>
      </c>
      <c r="K8" s="7" t="s">
        <v>6227</v>
      </c>
      <c r="L8" s="7" t="str">
        <f t="shared" si="0"/>
        <v>demeoffshorebe</v>
      </c>
      <c r="M8" s="7" t="str">
        <f>LOWER(B8&amp;Table15[[#This Row],[Achternaam]]&amp;L8)</f>
        <v>hanscasierdemeoffshorebe</v>
      </c>
      <c r="N8" s="7" t="s">
        <v>6236</v>
      </c>
      <c r="O8" s="7" t="s">
        <v>6228</v>
      </c>
      <c r="P8" s="7" t="s">
        <v>6229</v>
      </c>
      <c r="Q8" s="7" t="s">
        <v>9586</v>
      </c>
      <c r="R8" s="7" t="str">
        <f>IFERROR(LEFT(SUBSTITUTE(SUBSTITUTE(Table15[[#This Row],[Website]],"www.",""),"https://",""), FIND(".", SUBSTITUTE(SUBSTITUTE(Table15[[#This Row],[Website]],"www.",""),"https://","")) - 1),"")</f>
        <v>deme-group</v>
      </c>
      <c r="S8" s="7" t="s">
        <v>6231</v>
      </c>
      <c r="T8" s="7" t="s">
        <v>4763</v>
      </c>
      <c r="U8" s="7" t="s">
        <v>9587</v>
      </c>
    </row>
    <row r="9" spans="1:21" ht="15" customHeight="1" x14ac:dyDescent="0.45">
      <c r="A9" s="7" t="s">
        <v>4758</v>
      </c>
      <c r="B9" s="7" t="s">
        <v>9588</v>
      </c>
      <c r="C9" s="7" t="s">
        <v>9589</v>
      </c>
      <c r="D9" s="7" t="s">
        <v>9590</v>
      </c>
      <c r="E9" s="7" t="s">
        <v>4763</v>
      </c>
      <c r="F9" s="7" t="s">
        <v>9591</v>
      </c>
      <c r="G9" s="7" t="s">
        <v>6507</v>
      </c>
      <c r="H9" s="7" t="s">
        <v>1380</v>
      </c>
      <c r="I9" s="7" t="s">
        <v>1529</v>
      </c>
      <c r="J9" s="7" t="s">
        <v>9592</v>
      </c>
      <c r="K9" s="7" t="s">
        <v>6467</v>
      </c>
      <c r="L9" s="7" t="str">
        <f t="shared" si="0"/>
        <v>eliaasset</v>
      </c>
      <c r="M9" s="7" t="str">
        <f>LOWER(B9&amp;Table15[[#This Row],[Achternaam]]&amp;L9)</f>
        <v>sibylledelhayeeliaasset</v>
      </c>
      <c r="N9" s="7" t="s">
        <v>6475</v>
      </c>
      <c r="O9" s="7" t="s">
        <v>6468</v>
      </c>
      <c r="P9" s="7" t="s">
        <v>6469</v>
      </c>
      <c r="Q9" s="7" t="s">
        <v>9593</v>
      </c>
      <c r="R9" s="7" t="str">
        <f>IFERROR(LEFT(SUBSTITUTE(SUBSTITUTE(Table15[[#This Row],[Website]],"www.",""),"https://",""), FIND(".", SUBSTITUTE(SUBSTITUTE(Table15[[#This Row],[Website]],"www.",""),"https://","")) - 1),"")</f>
        <v>elia</v>
      </c>
      <c r="S9" s="7" t="s">
        <v>2927</v>
      </c>
      <c r="T9" s="7" t="s">
        <v>4763</v>
      </c>
      <c r="U9" s="7" t="s">
        <v>9594</v>
      </c>
    </row>
    <row r="10" spans="1:21" ht="15" customHeight="1" x14ac:dyDescent="0.45">
      <c r="A10" s="7" t="s">
        <v>4758</v>
      </c>
      <c r="B10" s="7" t="s">
        <v>2761</v>
      </c>
      <c r="C10" s="7" t="s">
        <v>3208</v>
      </c>
      <c r="D10" s="7" t="s">
        <v>9595</v>
      </c>
      <c r="E10" s="7" t="s">
        <v>9543</v>
      </c>
      <c r="F10" s="7" t="s">
        <v>9596</v>
      </c>
      <c r="G10" s="7" t="s">
        <v>6507</v>
      </c>
      <c r="H10" s="7" t="s">
        <v>9597</v>
      </c>
      <c r="I10" s="7" t="s">
        <v>9598</v>
      </c>
      <c r="J10" s="7" t="s">
        <v>9599</v>
      </c>
      <c r="K10" s="7" t="s">
        <v>4897</v>
      </c>
      <c r="L10" s="7" t="str">
        <f t="shared" si="0"/>
        <v>airliquideindustries</v>
      </c>
      <c r="M10" s="7" t="str">
        <f>LOWER(B10&amp;Table15[[#This Row],[Achternaam]]&amp;L10)</f>
        <v>vivianemertensairliquideindustries</v>
      </c>
      <c r="N10" s="7" t="s">
        <v>4908</v>
      </c>
      <c r="O10" s="7" t="s">
        <v>4898</v>
      </c>
      <c r="P10" s="7" t="s">
        <v>4899</v>
      </c>
      <c r="Q10" s="7" t="s">
        <v>9600</v>
      </c>
      <c r="R10" s="7" t="str">
        <f>IFERROR(LEFT(SUBSTITUTE(SUBSTITUTE(Table15[[#This Row],[Website]],"www.",""),"https://",""), FIND(".", SUBSTITUTE(SUBSTITUTE(Table15[[#This Row],[Website]],"www.",""),"https://","")) - 1),"")</f>
        <v>be</v>
      </c>
      <c r="S10" s="7" t="s">
        <v>4901</v>
      </c>
      <c r="T10" s="7" t="s">
        <v>4763</v>
      </c>
      <c r="U10" s="7" t="s">
        <v>9601</v>
      </c>
    </row>
    <row r="11" spans="1:21" ht="15" customHeight="1" x14ac:dyDescent="0.45">
      <c r="A11" s="7" t="s">
        <v>4758</v>
      </c>
      <c r="B11" s="7" t="s">
        <v>4124</v>
      </c>
      <c r="C11" s="7" t="s">
        <v>9602</v>
      </c>
      <c r="D11" s="7" t="s">
        <v>9603</v>
      </c>
      <c r="E11" s="7" t="s">
        <v>4763</v>
      </c>
      <c r="F11" s="7" t="s">
        <v>9604</v>
      </c>
      <c r="G11" s="7" t="s">
        <v>6507</v>
      </c>
      <c r="H11" s="7" t="s">
        <v>9605</v>
      </c>
      <c r="I11" s="7" t="s">
        <v>9555</v>
      </c>
      <c r="J11" s="7" t="s">
        <v>9585</v>
      </c>
      <c r="K11" s="7" t="s">
        <v>9606</v>
      </c>
      <c r="L11" s="7" t="str">
        <f t="shared" si="0"/>
        <v>milcobeldairy</v>
      </c>
      <c r="M11" s="7" t="str">
        <f>LOWER(B11&amp;Table15[[#This Row],[Achternaam]]&amp;L11)</f>
        <v>dirkghekieremilcobeldairy</v>
      </c>
      <c r="N11" s="7" t="s">
        <v>7652</v>
      </c>
      <c r="O11" s="7" t="s">
        <v>9607</v>
      </c>
      <c r="P11" s="7" t="s">
        <v>9608</v>
      </c>
      <c r="Q11" s="7" t="s">
        <v>9609</v>
      </c>
      <c r="R11" s="7" t="str">
        <f>IFERROR(LEFT(SUBSTITUTE(SUBSTITUTE(Table15[[#This Row],[Website]],"www.",""),"https://",""), FIND(".", SUBSTITUTE(SUBSTITUTE(Table15[[#This Row],[Website]],"www.",""),"https://","")) - 1),"")</f>
        <v>milcobel</v>
      </c>
      <c r="S11" s="7" t="s">
        <v>7647</v>
      </c>
      <c r="T11" s="7" t="s">
        <v>4763</v>
      </c>
      <c r="U11" s="7" t="s">
        <v>9610</v>
      </c>
    </row>
    <row r="12" spans="1:21" ht="15" customHeight="1" x14ac:dyDescent="0.45">
      <c r="A12" s="7" t="s">
        <v>4758</v>
      </c>
      <c r="B12" s="7" t="s">
        <v>9611</v>
      </c>
      <c r="C12" s="7" t="s">
        <v>9612</v>
      </c>
      <c r="D12" s="7" t="s">
        <v>9613</v>
      </c>
      <c r="E12" s="7" t="s">
        <v>4763</v>
      </c>
      <c r="F12" s="7" t="s">
        <v>9614</v>
      </c>
      <c r="G12" s="7" t="s">
        <v>6507</v>
      </c>
      <c r="H12" s="7" t="s">
        <v>1480</v>
      </c>
      <c r="I12" s="7" t="s">
        <v>9555</v>
      </c>
      <c r="J12" s="7" t="s">
        <v>9556</v>
      </c>
      <c r="K12" s="7" t="s">
        <v>8161</v>
      </c>
      <c r="L12" s="7" t="str">
        <f t="shared" si="0"/>
        <v>rexel</v>
      </c>
      <c r="M12" s="7" t="str">
        <f>LOWER(B12&amp;Table15[[#This Row],[Achternaam]]&amp;L12)</f>
        <v>lauramancusorexel</v>
      </c>
      <c r="N12" s="7" t="s">
        <v>4877</v>
      </c>
      <c r="O12" s="7" t="s">
        <v>8162</v>
      </c>
      <c r="P12" s="7" t="s">
        <v>8163</v>
      </c>
      <c r="Q12" s="7" t="s">
        <v>9615</v>
      </c>
      <c r="R12" s="7" t="str">
        <f>IFERROR(LEFT(SUBSTITUTE(SUBSTITUTE(Table15[[#This Row],[Website]],"www.",""),"https://",""), FIND(".", SUBSTITUTE(SUBSTITUTE(Table15[[#This Row],[Website]],"www.",""),"https://","")) - 1),"")</f>
        <v>rexel</v>
      </c>
      <c r="S12" s="7" t="s">
        <v>8165</v>
      </c>
      <c r="T12" s="7" t="s">
        <v>4763</v>
      </c>
      <c r="U12" s="7" t="s">
        <v>9616</v>
      </c>
    </row>
    <row r="13" spans="1:21" ht="15" customHeight="1" x14ac:dyDescent="0.45">
      <c r="A13" s="7" t="s">
        <v>4758</v>
      </c>
      <c r="B13" s="7" t="s">
        <v>9617</v>
      </c>
      <c r="C13" s="7" t="s">
        <v>9618</v>
      </c>
      <c r="D13" s="7" t="s">
        <v>9619</v>
      </c>
      <c r="E13" s="7" t="s">
        <v>4763</v>
      </c>
      <c r="F13" s="7" t="s">
        <v>9620</v>
      </c>
      <c r="G13" s="7" t="s">
        <v>6507</v>
      </c>
      <c r="H13" s="7" t="s">
        <v>1602</v>
      </c>
      <c r="I13" s="7" t="s">
        <v>9598</v>
      </c>
      <c r="J13" s="7" t="s">
        <v>9592</v>
      </c>
      <c r="K13" s="7" t="s">
        <v>7041</v>
      </c>
      <c r="L13" s="7" t="str">
        <f t="shared" si="0"/>
        <v>ineos</v>
      </c>
      <c r="M13" s="7" t="str">
        <f>LOWER(B13&amp;Table15[[#This Row],[Achternaam]]&amp;L13)</f>
        <v>chrisvromanineos</v>
      </c>
      <c r="N13" s="7" t="s">
        <v>4918</v>
      </c>
      <c r="O13" s="7" t="s">
        <v>7042</v>
      </c>
      <c r="P13" s="7" t="s">
        <v>7043</v>
      </c>
      <c r="Q13" s="7" t="s">
        <v>9621</v>
      </c>
      <c r="R13" s="7" t="str">
        <f>IFERROR(LEFT(SUBSTITUTE(SUBSTITUTE(Table15[[#This Row],[Website]],"www.",""),"https://",""), FIND(".", SUBSTITUTE(SUBSTITUTE(Table15[[#This Row],[Website]],"www.",""),"https://","")) - 1),"")</f>
        <v>ineos-styrolution</v>
      </c>
      <c r="S13" s="7" t="s">
        <v>7045</v>
      </c>
      <c r="T13" s="7" t="s">
        <v>4763</v>
      </c>
      <c r="U13" s="7" t="s">
        <v>9622</v>
      </c>
    </row>
    <row r="14" spans="1:21" ht="15" customHeight="1" x14ac:dyDescent="0.45">
      <c r="A14" s="7" t="s">
        <v>4758</v>
      </c>
      <c r="B14" s="7" t="s">
        <v>1973</v>
      </c>
      <c r="C14" s="7" t="s">
        <v>9623</v>
      </c>
      <c r="D14" s="7" t="s">
        <v>9624</v>
      </c>
      <c r="E14" s="7" t="s">
        <v>4763</v>
      </c>
      <c r="F14" s="7" t="s">
        <v>9625</v>
      </c>
      <c r="G14" s="7" t="s">
        <v>6507</v>
      </c>
      <c r="H14" s="7" t="s">
        <v>1380</v>
      </c>
      <c r="I14" s="7" t="s">
        <v>1529</v>
      </c>
      <c r="J14" s="7" t="s">
        <v>8101</v>
      </c>
      <c r="K14" s="7" t="s">
        <v>9626</v>
      </c>
      <c r="L14" s="7" t="str">
        <f t="shared" si="0"/>
        <v>basfcoordinationcenter</v>
      </c>
      <c r="M14" s="7" t="str">
        <f>LOWER(B14&amp;Table15[[#This Row],[Achternaam]]&amp;L14)</f>
        <v>anndeprezbasfcoordinationcenter</v>
      </c>
      <c r="N14" s="7" t="s">
        <v>5528</v>
      </c>
      <c r="O14" s="7" t="s">
        <v>9627</v>
      </c>
      <c r="P14" s="7" t="s">
        <v>9628</v>
      </c>
      <c r="Q14" s="7" t="s">
        <v>9629</v>
      </c>
      <c r="R14" s="7" t="str">
        <f>IFERROR(LEFT(SUBSTITUTE(SUBSTITUTE(Table15[[#This Row],[Website]],"www.",""),"https://",""), FIND(".", SUBSTITUTE(SUBSTITUTE(Table15[[#This Row],[Website]],"www.",""),"https://","")) - 1),"")</f>
        <v>basf</v>
      </c>
      <c r="S14" s="7" t="s">
        <v>9630</v>
      </c>
      <c r="T14" s="7" t="s">
        <v>4763</v>
      </c>
      <c r="U14" s="7" t="s">
        <v>9631</v>
      </c>
    </row>
    <row r="15" spans="1:21" ht="15" customHeight="1" x14ac:dyDescent="0.45">
      <c r="A15" s="7" t="s">
        <v>4758</v>
      </c>
      <c r="B15" s="7" t="s">
        <v>2963</v>
      </c>
      <c r="C15" s="7" t="s">
        <v>1960</v>
      </c>
      <c r="D15" s="7" t="s">
        <v>9632</v>
      </c>
      <c r="E15" s="7" t="s">
        <v>4763</v>
      </c>
      <c r="F15" s="7" t="s">
        <v>9633</v>
      </c>
      <c r="G15" s="7" t="s">
        <v>6507</v>
      </c>
      <c r="H15" s="7" t="s">
        <v>1480</v>
      </c>
      <c r="I15" s="7" t="s">
        <v>9555</v>
      </c>
      <c r="J15" s="7" t="s">
        <v>9556</v>
      </c>
      <c r="K15" s="7" t="s">
        <v>7168</v>
      </c>
      <c r="L15" s="7" t="str">
        <f t="shared" si="0"/>
        <v>joriside</v>
      </c>
      <c r="M15" s="7" t="str">
        <f>LOWER(B15&amp;Table15[[#This Row],[Achternaam]]&amp;L15)</f>
        <v>patriciadavidjoriside</v>
      </c>
      <c r="N15" s="7" t="s">
        <v>5043</v>
      </c>
      <c r="O15" s="7" t="s">
        <v>7169</v>
      </c>
      <c r="P15" s="7" t="s">
        <v>7170</v>
      </c>
      <c r="Q15" s="7" t="s">
        <v>9634</v>
      </c>
      <c r="R15" s="7" t="str">
        <f>IFERROR(LEFT(SUBSTITUTE(SUBSTITUTE(Table15[[#This Row],[Website]],"www.",""),"https://",""), FIND(".", SUBSTITUTE(SUBSTITUTE(Table15[[#This Row],[Website]],"www.",""),"https://","")) - 1),"")</f>
        <v>joriside</v>
      </c>
      <c r="S15" s="7" t="s">
        <v>7172</v>
      </c>
      <c r="T15" s="7" t="s">
        <v>4763</v>
      </c>
      <c r="U15" s="7" t="s">
        <v>9635</v>
      </c>
    </row>
    <row r="16" spans="1:21" ht="15" customHeight="1" x14ac:dyDescent="0.45">
      <c r="A16" s="7" t="s">
        <v>4758</v>
      </c>
      <c r="B16" s="7" t="s">
        <v>9636</v>
      </c>
      <c r="C16" s="7" t="s">
        <v>9637</v>
      </c>
      <c r="D16" s="7" t="s">
        <v>9638</v>
      </c>
      <c r="E16" s="7" t="s">
        <v>4763</v>
      </c>
      <c r="F16" s="7" t="s">
        <v>9639</v>
      </c>
      <c r="G16" s="7" t="s">
        <v>6507</v>
      </c>
      <c r="H16" s="7" t="s">
        <v>9640</v>
      </c>
      <c r="I16" s="7" t="s">
        <v>9598</v>
      </c>
      <c r="J16" s="7" t="s">
        <v>8101</v>
      </c>
      <c r="K16" s="7" t="s">
        <v>7336</v>
      </c>
      <c r="L16" s="7" t="str">
        <f t="shared" si="0"/>
        <v>lalorraineninove</v>
      </c>
      <c r="M16" s="7" t="str">
        <f>LOWER(B16&amp;Table15[[#This Row],[Achternaam]]&amp;L16)</f>
        <v>philipdepondtlalorraineninove</v>
      </c>
      <c r="N16" s="7" t="s">
        <v>7345</v>
      </c>
      <c r="O16" s="7" t="s">
        <v>7337</v>
      </c>
      <c r="P16" s="7" t="s">
        <v>7338</v>
      </c>
      <c r="Q16" s="7" t="s">
        <v>9641</v>
      </c>
      <c r="R16" s="7" t="str">
        <f>IFERROR(LEFT(SUBSTITUTE(SUBSTITUTE(Table15[[#This Row],[Website]],"www.",""),"https://",""), FIND(".", SUBSTITUTE(SUBSTITUTE(Table15[[#This Row],[Website]],"www.",""),"https://","")) - 1),"")</f>
        <v>llbg</v>
      </c>
      <c r="S16" s="7" t="s">
        <v>3579</v>
      </c>
      <c r="T16" s="7" t="s">
        <v>4763</v>
      </c>
      <c r="U16" s="7" t="s">
        <v>9642</v>
      </c>
    </row>
    <row r="17" spans="1:21" ht="15" customHeight="1" x14ac:dyDescent="0.45">
      <c r="A17" s="7" t="s">
        <v>4758</v>
      </c>
      <c r="B17" s="7" t="s">
        <v>3079</v>
      </c>
      <c r="C17" s="7" t="s">
        <v>9643</v>
      </c>
      <c r="D17" s="7" t="s">
        <v>9644</v>
      </c>
      <c r="E17" s="7" t="s">
        <v>4763</v>
      </c>
      <c r="F17" s="7" t="s">
        <v>9645</v>
      </c>
      <c r="G17" s="7" t="s">
        <v>6507</v>
      </c>
      <c r="H17" s="7" t="s">
        <v>9646</v>
      </c>
      <c r="I17" s="7" t="s">
        <v>9555</v>
      </c>
      <c r="J17" s="7" t="s">
        <v>9592</v>
      </c>
      <c r="K17" s="7" t="s">
        <v>7499</v>
      </c>
      <c r="L17" s="7" t="str">
        <f t="shared" si="0"/>
        <v>manuchar</v>
      </c>
      <c r="M17" s="7" t="str">
        <f>LOWER(B17&amp;Table15[[#This Row],[Achternaam]]&amp;L17)</f>
        <v>petervan lindtmanuchar</v>
      </c>
      <c r="N17" s="7" t="s">
        <v>5528</v>
      </c>
      <c r="O17" s="7" t="s">
        <v>7500</v>
      </c>
      <c r="P17" s="7" t="s">
        <v>7501</v>
      </c>
      <c r="Q17" s="7" t="s">
        <v>9647</v>
      </c>
      <c r="R17" s="7" t="str">
        <f>IFERROR(LEFT(SUBSTITUTE(SUBSTITUTE(Table15[[#This Row],[Website]],"www.",""),"https://",""), FIND(".", SUBSTITUTE(SUBSTITUTE(Table15[[#This Row],[Website]],"www.",""),"https://","")) - 1),"")</f>
        <v>manuchar</v>
      </c>
      <c r="S17" s="7" t="s">
        <v>7503</v>
      </c>
      <c r="T17" s="7" t="s">
        <v>4763</v>
      </c>
      <c r="U17" s="7" t="s">
        <v>9648</v>
      </c>
    </row>
    <row r="18" spans="1:21" ht="15" customHeight="1" x14ac:dyDescent="0.45">
      <c r="A18" s="7" t="s">
        <v>4758</v>
      </c>
      <c r="B18" s="7" t="s">
        <v>1912</v>
      </c>
      <c r="C18" s="7" t="s">
        <v>9649</v>
      </c>
      <c r="D18" s="7" t="s">
        <v>9650</v>
      </c>
      <c r="E18" s="7" t="s">
        <v>9543</v>
      </c>
      <c r="F18" s="7" t="s">
        <v>9651</v>
      </c>
      <c r="G18" s="7" t="s">
        <v>6507</v>
      </c>
      <c r="H18" s="7" t="s">
        <v>9652</v>
      </c>
      <c r="I18" s="7" t="s">
        <v>1529</v>
      </c>
      <c r="J18" s="7" t="s">
        <v>6507</v>
      </c>
      <c r="K18" s="7" t="s">
        <v>8502</v>
      </c>
      <c r="L18" s="7" t="str">
        <f t="shared" si="0"/>
        <v>stadsbader</v>
      </c>
      <c r="M18" s="7" t="str">
        <f>LOWER(B18&amp;Table15[[#This Row],[Achternaam]]&amp;L18)</f>
        <v>marcvan aelststadsbader</v>
      </c>
      <c r="N18" s="7" t="s">
        <v>6174</v>
      </c>
      <c r="O18" s="7" t="s">
        <v>8503</v>
      </c>
      <c r="P18" s="7" t="s">
        <v>8504</v>
      </c>
      <c r="Q18" s="7" t="s">
        <v>1160</v>
      </c>
      <c r="R18" s="7" t="str">
        <f>IFERROR(LEFT(SUBSTITUTE(SUBSTITUTE(Table15[[#This Row],[Website]],"www.",""),"https://",""), FIND(".", SUBSTITUTE(SUBSTITUTE(Table15[[#This Row],[Website]],"www.",""),"https://","")) - 1),"")</f>
        <v>stadsbader</v>
      </c>
      <c r="S18" s="7" t="s">
        <v>8506</v>
      </c>
      <c r="T18" s="7" t="s">
        <v>4763</v>
      </c>
      <c r="U18" s="7" t="s">
        <v>9653</v>
      </c>
    </row>
    <row r="19" spans="1:21" ht="15" customHeight="1" x14ac:dyDescent="0.45">
      <c r="A19" s="7" t="s">
        <v>4758</v>
      </c>
      <c r="B19" s="7" t="s">
        <v>9654</v>
      </c>
      <c r="C19" s="7" t="s">
        <v>3507</v>
      </c>
      <c r="D19" s="7" t="s">
        <v>9655</v>
      </c>
      <c r="E19" s="7" t="s">
        <v>4763</v>
      </c>
      <c r="F19" s="7" t="s">
        <v>9656</v>
      </c>
      <c r="G19" s="7" t="s">
        <v>6507</v>
      </c>
      <c r="H19" s="7" t="s">
        <v>1380</v>
      </c>
      <c r="I19" s="7" t="s">
        <v>1529</v>
      </c>
      <c r="J19" s="7" t="s">
        <v>8101</v>
      </c>
      <c r="K19" s="7" t="s">
        <v>8877</v>
      </c>
      <c r="L19" s="7" t="str">
        <f t="shared" si="0"/>
        <v>vanmarcke</v>
      </c>
      <c r="M19" s="7" t="str">
        <f>LOWER(B19&amp;Table15[[#This Row],[Achternaam]]&amp;L19)</f>
        <v>heikerogiersvanmarcke</v>
      </c>
      <c r="N19" s="7" t="s">
        <v>5115</v>
      </c>
      <c r="O19" s="7" t="s">
        <v>8878</v>
      </c>
      <c r="P19" s="7" t="s">
        <v>8879</v>
      </c>
      <c r="Q19" s="7" t="s">
        <v>9657</v>
      </c>
      <c r="R19" s="7" t="str">
        <f>IFERROR(LEFT(SUBSTITUTE(SUBSTITUTE(Table15[[#This Row],[Website]],"www.",""),"https://",""), FIND(".", SUBSTITUTE(SUBSTITUTE(Table15[[#This Row],[Website]],"www.",""),"https://","")) - 1),"")</f>
        <v>vanmarcke</v>
      </c>
      <c r="S19" s="7" t="s">
        <v>8881</v>
      </c>
      <c r="T19" s="7" t="s">
        <v>4763</v>
      </c>
      <c r="U19" s="7" t="s">
        <v>9658</v>
      </c>
    </row>
    <row r="20" spans="1:21" ht="15" customHeight="1" x14ac:dyDescent="0.45">
      <c r="A20" s="7" t="s">
        <v>4758</v>
      </c>
      <c r="B20" s="7" t="s">
        <v>2980</v>
      </c>
      <c r="C20" s="7" t="s">
        <v>9659</v>
      </c>
      <c r="D20" s="7" t="s">
        <v>9660</v>
      </c>
      <c r="E20" s="7" t="s">
        <v>4763</v>
      </c>
      <c r="F20" s="7" t="s">
        <v>9661</v>
      </c>
      <c r="G20" s="7" t="s">
        <v>6507</v>
      </c>
      <c r="H20" s="7" t="s">
        <v>9662</v>
      </c>
      <c r="I20" s="7" t="s">
        <v>9598</v>
      </c>
      <c r="J20" s="7" t="s">
        <v>8101</v>
      </c>
      <c r="K20" s="7" t="s">
        <v>8255</v>
      </c>
      <c r="L20" s="7" t="str">
        <f t="shared" si="0"/>
        <v>sapsystemsapplicationsandproducts</v>
      </c>
      <c r="M20" s="7" t="str">
        <f>LOWER(B20&amp;Table15[[#This Row],[Achternaam]]&amp;L20)</f>
        <v>brunokindtsapsystemsapplicationsandproducts</v>
      </c>
      <c r="N20" s="7" t="s">
        <v>5732</v>
      </c>
      <c r="O20" s="7" t="s">
        <v>8256</v>
      </c>
      <c r="P20" s="7" t="s">
        <v>8257</v>
      </c>
      <c r="Q20" s="7" t="s">
        <v>8260</v>
      </c>
      <c r="R20" s="7" t="str">
        <f>IFERROR(LEFT(SUBSTITUTE(SUBSTITUTE(Table15[[#This Row],[Website]],"www.",""),"https://",""), FIND(".", SUBSTITUTE(SUBSTITUTE(Table15[[#This Row],[Website]],"www.",""),"https://","")) - 1),"")</f>
        <v>sap</v>
      </c>
      <c r="S20" s="7" t="s">
        <v>8259</v>
      </c>
      <c r="T20" s="7" t="s">
        <v>4763</v>
      </c>
      <c r="U20" s="7" t="s">
        <v>9663</v>
      </c>
    </row>
    <row r="21" spans="1:21" ht="15" customHeight="1" x14ac:dyDescent="0.45">
      <c r="A21" s="7" t="s">
        <v>4758</v>
      </c>
      <c r="B21" s="7" t="s">
        <v>9664</v>
      </c>
      <c r="C21" s="7" t="s">
        <v>9665</v>
      </c>
      <c r="D21" s="7" t="s">
        <v>9666</v>
      </c>
      <c r="E21" s="7" t="s">
        <v>4763</v>
      </c>
      <c r="F21" s="7" t="s">
        <v>9667</v>
      </c>
      <c r="G21" s="7" t="s">
        <v>6507</v>
      </c>
      <c r="H21" s="7" t="s">
        <v>9668</v>
      </c>
      <c r="I21" s="7" t="s">
        <v>9598</v>
      </c>
      <c r="J21" s="7" t="s">
        <v>9592</v>
      </c>
      <c r="K21" s="7" t="s">
        <v>7464</v>
      </c>
      <c r="L21" s="7" t="str">
        <f t="shared" si="0"/>
        <v>lubrizoladvancedmaterialseurope</v>
      </c>
      <c r="M21" s="7" t="str">
        <f>LOWER(B21&amp;Table15[[#This Row],[Achternaam]]&amp;L21)</f>
        <v>josianeverlaetlubrizoladvancedmaterialseurope</v>
      </c>
      <c r="N21" s="7" t="s">
        <v>4918</v>
      </c>
      <c r="O21" s="7" t="s">
        <v>7465</v>
      </c>
      <c r="P21" s="7" t="s">
        <v>7466</v>
      </c>
      <c r="Q21" s="7" t="s">
        <v>9669</v>
      </c>
      <c r="R21" s="7" t="str">
        <f>IFERROR(LEFT(SUBSTITUTE(SUBSTITUTE(Table15[[#This Row],[Website]],"www.",""),"https://",""), FIND(".", SUBSTITUTE(SUBSTITUTE(Table15[[#This Row],[Website]],"www.",""),"https://","")) - 1),"")</f>
        <v>lubrizol</v>
      </c>
      <c r="S21" s="7" t="s">
        <v>7468</v>
      </c>
      <c r="T21" s="7" t="s">
        <v>4763</v>
      </c>
      <c r="U21" s="7" t="s">
        <v>9670</v>
      </c>
    </row>
    <row r="22" spans="1:21" ht="15" customHeight="1" x14ac:dyDescent="0.45">
      <c r="A22" s="7" t="s">
        <v>4758</v>
      </c>
      <c r="B22" s="7" t="s">
        <v>3145</v>
      </c>
      <c r="C22" s="7" t="s">
        <v>9671</v>
      </c>
      <c r="D22" s="7" t="s">
        <v>9672</v>
      </c>
      <c r="E22" s="7" t="s">
        <v>4763</v>
      </c>
      <c r="F22" s="7" t="s">
        <v>9673</v>
      </c>
      <c r="G22" s="7" t="s">
        <v>6507</v>
      </c>
      <c r="H22" s="7" t="s">
        <v>1480</v>
      </c>
      <c r="I22" s="7" t="s">
        <v>9555</v>
      </c>
      <c r="J22" s="7" t="s">
        <v>9556</v>
      </c>
      <c r="K22" s="7" t="s">
        <v>7918</v>
      </c>
      <c r="L22" s="7" t="str">
        <f t="shared" si="0"/>
        <v>picanol</v>
      </c>
      <c r="M22" s="7" t="str">
        <f>LOWER(B22&amp;Table15[[#This Row],[Achternaam]]&amp;L22)</f>
        <v>elsthierenpicanol</v>
      </c>
      <c r="N22" s="7" t="s">
        <v>5068</v>
      </c>
      <c r="O22" s="7" t="s">
        <v>7919</v>
      </c>
      <c r="P22" s="7" t="s">
        <v>7920</v>
      </c>
      <c r="Q22" s="7" t="s">
        <v>9674</v>
      </c>
      <c r="R22" s="7" t="str">
        <f>IFERROR(LEFT(SUBSTITUTE(SUBSTITUTE(Table15[[#This Row],[Website]],"www.",""),"https://",""), FIND(".", SUBSTITUTE(SUBSTITUTE(Table15[[#This Row],[Website]],"www.",""),"https://","")) - 1),"")</f>
        <v>picanol</v>
      </c>
      <c r="S22" s="7" t="s">
        <v>7922</v>
      </c>
      <c r="T22" s="7" t="s">
        <v>4763</v>
      </c>
      <c r="U22" s="7" t="s">
        <v>9675</v>
      </c>
    </row>
    <row r="23" spans="1:21" ht="15" customHeight="1" x14ac:dyDescent="0.45">
      <c r="A23" s="7" t="s">
        <v>4758</v>
      </c>
      <c r="B23" s="7" t="s">
        <v>9676</v>
      </c>
      <c r="C23" s="7" t="s">
        <v>9677</v>
      </c>
      <c r="D23" s="7" t="s">
        <v>9678</v>
      </c>
      <c r="E23" s="7" t="s">
        <v>4763</v>
      </c>
      <c r="F23" s="7" t="s">
        <v>9679</v>
      </c>
      <c r="G23" s="7" t="s">
        <v>6507</v>
      </c>
      <c r="H23" s="7" t="s">
        <v>1380</v>
      </c>
      <c r="I23" s="7" t="s">
        <v>1529</v>
      </c>
      <c r="J23" s="7" t="s">
        <v>8101</v>
      </c>
      <c r="K23" s="7" t="s">
        <v>7719</v>
      </c>
      <c r="L23" s="7" t="str">
        <f t="shared" si="0"/>
        <v>nestlebelgilux</v>
      </c>
      <c r="M23" s="7" t="str">
        <f>LOWER(B23&amp;Table15[[#This Row],[Achternaam]]&amp;L23)</f>
        <v>florencemocarnestlebelgilux</v>
      </c>
      <c r="N23" s="7" t="s">
        <v>6754</v>
      </c>
      <c r="O23" s="7" t="s">
        <v>7720</v>
      </c>
      <c r="P23" s="7" t="s">
        <v>7721</v>
      </c>
      <c r="Q23" s="7" t="s">
        <v>9680</v>
      </c>
      <c r="R23" s="7" t="str">
        <f>IFERROR(LEFT(SUBSTITUTE(SUBSTITUTE(Table15[[#This Row],[Website]],"www.",""),"https://",""), FIND(".", SUBSTITUTE(SUBSTITUTE(Table15[[#This Row],[Website]],"www.",""),"https://","")) - 1),"")</f>
        <v>nestle</v>
      </c>
      <c r="S23" s="7" t="s">
        <v>7723</v>
      </c>
      <c r="T23" s="7" t="s">
        <v>4763</v>
      </c>
      <c r="U23" s="7" t="s">
        <v>9681</v>
      </c>
    </row>
    <row r="24" spans="1:21" ht="15" customHeight="1" x14ac:dyDescent="0.45">
      <c r="A24" s="7" t="s">
        <v>4758</v>
      </c>
      <c r="B24" s="7" t="s">
        <v>1486</v>
      </c>
      <c r="C24" s="7" t="s">
        <v>9682</v>
      </c>
      <c r="D24" s="7" t="s">
        <v>9683</v>
      </c>
      <c r="E24" s="7" t="s">
        <v>4763</v>
      </c>
      <c r="F24" s="7" t="s">
        <v>9684</v>
      </c>
      <c r="G24" s="7" t="s">
        <v>6507</v>
      </c>
      <c r="H24" s="7" t="s">
        <v>9685</v>
      </c>
      <c r="I24" s="7" t="s">
        <v>9598</v>
      </c>
      <c r="J24" s="7" t="s">
        <v>8101</v>
      </c>
      <c r="K24" s="7" t="s">
        <v>9199</v>
      </c>
      <c r="L24" s="7" t="str">
        <f t="shared" si="0"/>
        <v>yarasa</v>
      </c>
      <c r="M24" s="7" t="str">
        <f>LOWER(B24&amp;Table15[[#This Row],[Achternaam]]&amp;L24)</f>
        <v>catherinebranckotteyarasa</v>
      </c>
      <c r="N24" s="7" t="s">
        <v>5528</v>
      </c>
      <c r="O24" s="7" t="s">
        <v>9200</v>
      </c>
      <c r="P24" s="7" t="s">
        <v>9201</v>
      </c>
      <c r="Q24" s="7" t="s">
        <v>9686</v>
      </c>
      <c r="R24" s="7" t="str">
        <f>IFERROR(LEFT(SUBSTITUTE(SUBSTITUTE(Table15[[#This Row],[Website]],"www.",""),"https://",""), FIND(".", SUBSTITUTE(SUBSTITUTE(Table15[[#This Row],[Website]],"www.",""),"https://","")) - 1),"")</f>
        <v>yara</v>
      </c>
      <c r="S24" s="7" t="s">
        <v>9203</v>
      </c>
      <c r="T24" s="7" t="s">
        <v>4763</v>
      </c>
      <c r="U24" s="7" t="s">
        <v>9687</v>
      </c>
    </row>
    <row r="25" spans="1:21" ht="15" customHeight="1" x14ac:dyDescent="0.45">
      <c r="A25" s="7" t="s">
        <v>4758</v>
      </c>
      <c r="B25" s="7" t="s">
        <v>2413</v>
      </c>
      <c r="C25" s="7" t="s">
        <v>3960</v>
      </c>
      <c r="D25" s="7" t="s">
        <v>9688</v>
      </c>
      <c r="E25" s="7" t="s">
        <v>4763</v>
      </c>
      <c r="F25" s="7" t="s">
        <v>9689</v>
      </c>
      <c r="G25" s="7" t="s">
        <v>6507</v>
      </c>
      <c r="H25" s="7" t="s">
        <v>1380</v>
      </c>
      <c r="I25" s="7" t="s">
        <v>1529</v>
      </c>
      <c r="J25" s="7" t="s">
        <v>9592</v>
      </c>
      <c r="K25" s="7" t="s">
        <v>7454</v>
      </c>
      <c r="L25" s="7" t="str">
        <f t="shared" si="0"/>
        <v>lotusbakeries</v>
      </c>
      <c r="M25" s="7" t="str">
        <f>LOWER(B25&amp;Table15[[#This Row],[Achternaam]]&amp;L25)</f>
        <v>isabellevan de veldelotusbakeries</v>
      </c>
      <c r="N25" s="7" t="s">
        <v>7463</v>
      </c>
      <c r="O25" s="7" t="s">
        <v>7455</v>
      </c>
      <c r="P25" s="7" t="s">
        <v>7456</v>
      </c>
      <c r="Q25" s="7" t="s">
        <v>9690</v>
      </c>
      <c r="R25" s="7" t="str">
        <f>IFERROR(LEFT(SUBSTITUTE(SUBSTITUTE(Table15[[#This Row],[Website]],"www.",""),"https://",""), FIND(".", SUBSTITUTE(SUBSTITUTE(Table15[[#This Row],[Website]],"www.",""),"https://","")) - 1),"")</f>
        <v>lotusbakeries</v>
      </c>
      <c r="S25" s="7" t="s">
        <v>7458</v>
      </c>
      <c r="T25" s="7" t="s">
        <v>4763</v>
      </c>
      <c r="U25" s="7" t="s">
        <v>9691</v>
      </c>
    </row>
    <row r="26" spans="1:21" ht="15" customHeight="1" x14ac:dyDescent="0.45">
      <c r="A26" s="7" t="s">
        <v>4758</v>
      </c>
      <c r="B26" s="7" t="s">
        <v>1763</v>
      </c>
      <c r="C26" s="7" t="s">
        <v>9692</v>
      </c>
      <c r="D26" s="7" t="s">
        <v>9693</v>
      </c>
      <c r="E26" s="7" t="s">
        <v>9543</v>
      </c>
      <c r="F26" s="7" t="s">
        <v>9694</v>
      </c>
      <c r="G26" s="7" t="s">
        <v>6507</v>
      </c>
      <c r="H26" s="7" t="s">
        <v>1380</v>
      </c>
      <c r="I26" s="7" t="s">
        <v>1529</v>
      </c>
      <c r="J26" s="7" t="s">
        <v>9592</v>
      </c>
      <c r="K26" s="7" t="s">
        <v>8388</v>
      </c>
      <c r="L26" s="7" t="str">
        <f t="shared" si="0"/>
        <v>skeyes</v>
      </c>
      <c r="M26" s="7" t="str">
        <f>LOWER(B26&amp;Table15[[#This Row],[Achternaam]]&amp;L26)</f>
        <v>martineleroyskeyes</v>
      </c>
      <c r="N26" s="7" t="s">
        <v>8397</v>
      </c>
      <c r="O26" s="7" t="s">
        <v>8389</v>
      </c>
      <c r="P26" s="7" t="s">
        <v>8390</v>
      </c>
      <c r="Q26" s="7" t="s">
        <v>9695</v>
      </c>
      <c r="R26" s="7" t="str">
        <f>IFERROR(LEFT(SUBSTITUTE(SUBSTITUTE(Table15[[#This Row],[Website]],"www.",""),"https://",""), FIND(".", SUBSTITUTE(SUBSTITUTE(Table15[[#This Row],[Website]],"www.",""),"https://","")) - 1),"")</f>
        <v>skeyes</v>
      </c>
      <c r="S26" s="7" t="s">
        <v>8392</v>
      </c>
      <c r="T26" s="7" t="s">
        <v>4763</v>
      </c>
      <c r="U26" s="7" t="s">
        <v>9696</v>
      </c>
    </row>
    <row r="27" spans="1:21" ht="15" customHeight="1" x14ac:dyDescent="0.45">
      <c r="A27" s="7" t="s">
        <v>4758</v>
      </c>
      <c r="B27" s="7" t="s">
        <v>3326</v>
      </c>
      <c r="C27" s="7" t="s">
        <v>9697</v>
      </c>
      <c r="D27" s="7" t="s">
        <v>9698</v>
      </c>
      <c r="E27" s="7" t="s">
        <v>4763</v>
      </c>
      <c r="F27" s="7" t="s">
        <v>9699</v>
      </c>
      <c r="G27" s="7" t="s">
        <v>6507</v>
      </c>
      <c r="H27" s="7" t="s">
        <v>1602</v>
      </c>
      <c r="I27" s="7" t="s">
        <v>9598</v>
      </c>
      <c r="J27" s="7" t="s">
        <v>8101</v>
      </c>
      <c r="K27" s="7" t="s">
        <v>5549</v>
      </c>
      <c r="L27" s="7" t="str">
        <f t="shared" si="0"/>
        <v>bpc</v>
      </c>
      <c r="M27" s="7" t="str">
        <f>LOWER(B27&amp;Table15[[#This Row],[Achternaam]]&amp;L27)</f>
        <v>emilielorenzinibpc</v>
      </c>
      <c r="N27" s="7" t="s">
        <v>5559</v>
      </c>
      <c r="O27" s="7" t="s">
        <v>5550</v>
      </c>
      <c r="P27" s="7" t="s">
        <v>5551</v>
      </c>
      <c r="Q27" s="7" t="s">
        <v>5554</v>
      </c>
      <c r="R27" s="7" t="str">
        <f>IFERROR(LEFT(SUBSTITUTE(SUBSTITUTE(Table15[[#This Row],[Website]],"www.",""),"https://",""), FIND(".", SUBSTITUTE(SUBSTITUTE(Table15[[#This Row],[Website]],"www.",""),"https://","")) - 1),"")</f>
        <v>bpcgroup</v>
      </c>
      <c r="S27" s="7" t="s">
        <v>5553</v>
      </c>
      <c r="T27" s="7" t="s">
        <v>4763</v>
      </c>
      <c r="U27" s="7" t="s">
        <v>9700</v>
      </c>
    </row>
    <row r="28" spans="1:21" ht="15" customHeight="1" x14ac:dyDescent="0.45">
      <c r="A28" s="7" t="s">
        <v>4758</v>
      </c>
      <c r="B28" s="7" t="s">
        <v>3145</v>
      </c>
      <c r="C28" s="7" t="s">
        <v>9701</v>
      </c>
      <c r="D28" s="7" t="s">
        <v>9702</v>
      </c>
      <c r="E28" s="7" t="s">
        <v>9543</v>
      </c>
      <c r="F28" s="7" t="s">
        <v>9703</v>
      </c>
      <c r="G28" s="7" t="s">
        <v>6507</v>
      </c>
      <c r="H28" s="7" t="s">
        <v>9704</v>
      </c>
      <c r="I28" s="7" t="s">
        <v>9555</v>
      </c>
      <c r="J28" s="7" t="s">
        <v>9556</v>
      </c>
      <c r="K28" s="7" t="s">
        <v>8973</v>
      </c>
      <c r="L28" s="7" t="str">
        <f t="shared" si="0"/>
        <v>verselelaga</v>
      </c>
      <c r="M28" s="7" t="str">
        <f>LOWER(B28&amp;Table15[[#This Row],[Achternaam]]&amp;L28)</f>
        <v>elsvaverselelaga</v>
      </c>
      <c r="N28" s="7" t="s">
        <v>8983</v>
      </c>
      <c r="O28" s="7" t="s">
        <v>8974</v>
      </c>
      <c r="P28" s="7" t="s">
        <v>8975</v>
      </c>
      <c r="Q28" s="7" t="s">
        <v>9705</v>
      </c>
      <c r="R28" s="7" t="str">
        <f>IFERROR(LEFT(SUBSTITUTE(SUBSTITUTE(Table15[[#This Row],[Website]],"www.",""),"https://",""), FIND(".", SUBSTITUTE(SUBSTITUTE(Table15[[#This Row],[Website]],"www.",""),"https://","")) - 1),"")</f>
        <v>versele-laga</v>
      </c>
      <c r="S28" s="7" t="s">
        <v>8977</v>
      </c>
      <c r="T28" s="7" t="s">
        <v>4763</v>
      </c>
      <c r="U28" s="7" t="s">
        <v>9706</v>
      </c>
    </row>
    <row r="29" spans="1:21" ht="15" customHeight="1" x14ac:dyDescent="0.45">
      <c r="A29" s="7" t="s">
        <v>4758</v>
      </c>
      <c r="B29" s="7" t="s">
        <v>9707</v>
      </c>
      <c r="C29" s="7" t="s">
        <v>9708</v>
      </c>
      <c r="D29" s="7" t="s">
        <v>9709</v>
      </c>
      <c r="E29" s="7" t="s">
        <v>9543</v>
      </c>
      <c r="F29" s="7" t="s">
        <v>9710</v>
      </c>
      <c r="G29" s="7" t="s">
        <v>6507</v>
      </c>
      <c r="H29" s="7" t="s">
        <v>1480</v>
      </c>
      <c r="I29" s="7" t="s">
        <v>9555</v>
      </c>
      <c r="J29" s="7" t="s">
        <v>9556</v>
      </c>
      <c r="K29" s="7" t="s">
        <v>9040</v>
      </c>
      <c r="L29" s="7" t="str">
        <f t="shared" si="0"/>
        <v>voestalpinesadef</v>
      </c>
      <c r="M29" s="7" t="str">
        <f>LOWER(B29&amp;Table15[[#This Row],[Achternaam]]&amp;L29)</f>
        <v>isabellevanlerberghevoestalpinesadef</v>
      </c>
      <c r="N29" s="7" t="s">
        <v>5043</v>
      </c>
      <c r="O29" s="7" t="s">
        <v>9041</v>
      </c>
      <c r="P29" s="7" t="s">
        <v>9042</v>
      </c>
      <c r="Q29" s="7" t="s">
        <v>9711</v>
      </c>
      <c r="R29" s="7" t="str">
        <f>IFERROR(LEFT(SUBSTITUTE(SUBSTITUTE(Table15[[#This Row],[Website]],"www.",""),"https://",""), FIND(".", SUBSTITUTE(SUBSTITUTE(Table15[[#This Row],[Website]],"www.",""),"https://","")) - 1),"")</f>
        <v>voestalpine</v>
      </c>
      <c r="S29" s="7" t="s">
        <v>9044</v>
      </c>
      <c r="T29" s="7" t="s">
        <v>4763</v>
      </c>
      <c r="U29" s="7" t="s">
        <v>9712</v>
      </c>
    </row>
    <row r="30" spans="1:21" ht="15" customHeight="1" x14ac:dyDescent="0.45">
      <c r="A30" s="7" t="s">
        <v>4758</v>
      </c>
      <c r="B30" s="7" t="s">
        <v>2047</v>
      </c>
      <c r="C30" s="7" t="s">
        <v>3956</v>
      </c>
      <c r="D30" s="7" t="s">
        <v>9713</v>
      </c>
      <c r="E30" s="7" t="s">
        <v>4763</v>
      </c>
      <c r="F30" s="7" t="s">
        <v>9714</v>
      </c>
      <c r="G30" s="7" t="s">
        <v>6507</v>
      </c>
      <c r="H30" s="7" t="s">
        <v>9597</v>
      </c>
      <c r="I30" s="7" t="s">
        <v>9598</v>
      </c>
      <c r="J30" s="7" t="s">
        <v>9599</v>
      </c>
      <c r="K30" s="7" t="s">
        <v>6523</v>
      </c>
      <c r="L30" s="7" t="str">
        <f t="shared" si="0"/>
        <v>eoc</v>
      </c>
      <c r="M30" s="7" t="str">
        <f>LOWER(B30&amp;Table15[[#This Row],[Achternaam]]&amp;L30)</f>
        <v>anvan de sompeleeoc</v>
      </c>
      <c r="N30" s="7" t="s">
        <v>6515</v>
      </c>
      <c r="O30" s="7" t="s">
        <v>6524</v>
      </c>
      <c r="P30" s="7" t="s">
        <v>6525</v>
      </c>
      <c r="Q30" s="7" t="s">
        <v>9715</v>
      </c>
      <c r="R30" s="7" t="str">
        <f>IFERROR(LEFT(SUBSTITUTE(SUBSTITUTE(Table15[[#This Row],[Website]],"www.",""),"https://",""), FIND(".", SUBSTITUTE(SUBSTITUTE(Table15[[#This Row],[Website]],"www.",""),"https://","")) - 1),"")</f>
        <v>eocgroup</v>
      </c>
      <c r="S30" s="7" t="s">
        <v>6527</v>
      </c>
      <c r="T30" s="7" t="s">
        <v>4763</v>
      </c>
      <c r="U30" s="7" t="s">
        <v>9716</v>
      </c>
    </row>
    <row r="31" spans="1:21" ht="15" customHeight="1" x14ac:dyDescent="0.45">
      <c r="A31" s="7" t="s">
        <v>4758</v>
      </c>
      <c r="B31" s="7" t="s">
        <v>3479</v>
      </c>
      <c r="C31" s="7" t="s">
        <v>2896</v>
      </c>
      <c r="D31" s="7" t="s">
        <v>9717</v>
      </c>
      <c r="E31" s="7" t="s">
        <v>4763</v>
      </c>
      <c r="F31" s="7" t="s">
        <v>9718</v>
      </c>
      <c r="G31" s="7" t="s">
        <v>6507</v>
      </c>
      <c r="H31" s="7" t="s">
        <v>9719</v>
      </c>
      <c r="I31" s="7" t="s">
        <v>1529</v>
      </c>
      <c r="J31" s="7" t="s">
        <v>8101</v>
      </c>
      <c r="K31" s="7" t="s">
        <v>5529</v>
      </c>
      <c r="L31" s="7" t="str">
        <f t="shared" si="0"/>
        <v>borealispolymers</v>
      </c>
      <c r="M31" s="7" t="str">
        <f>LOWER(B31&amp;Table15[[#This Row],[Achternaam]]&amp;L31)</f>
        <v>walterjanssensborealispolymers</v>
      </c>
      <c r="N31" s="7" t="s">
        <v>4918</v>
      </c>
      <c r="O31" s="7" t="s">
        <v>5530</v>
      </c>
      <c r="P31" s="7" t="s">
        <v>5531</v>
      </c>
      <c r="Q31" s="7" t="s">
        <v>9720</v>
      </c>
      <c r="R31" s="7" t="str">
        <f>IFERROR(LEFT(SUBSTITUTE(SUBSTITUTE(Table15[[#This Row],[Website]],"www.",""),"https://",""), FIND(".", SUBSTITUTE(SUBSTITUTE(Table15[[#This Row],[Website]],"www.",""),"https://","")) - 1),"")</f>
        <v>borealisgroup</v>
      </c>
      <c r="S31" s="7" t="s">
        <v>5533</v>
      </c>
      <c r="T31" s="7" t="s">
        <v>4763</v>
      </c>
      <c r="U31" s="7" t="s">
        <v>9721</v>
      </c>
    </row>
    <row r="32" spans="1:21" ht="15" customHeight="1" x14ac:dyDescent="0.45">
      <c r="A32" s="7" t="s">
        <v>4758</v>
      </c>
      <c r="B32" s="7" t="s">
        <v>9722</v>
      </c>
      <c r="C32" s="7" t="s">
        <v>9723</v>
      </c>
      <c r="D32" s="7" t="s">
        <v>9724</v>
      </c>
      <c r="E32" s="7" t="s">
        <v>9543</v>
      </c>
      <c r="F32" s="7" t="s">
        <v>9725</v>
      </c>
      <c r="G32" s="7" t="s">
        <v>6507</v>
      </c>
      <c r="H32" s="7" t="s">
        <v>1380</v>
      </c>
      <c r="I32" s="7" t="s">
        <v>1529</v>
      </c>
      <c r="J32" s="7" t="s">
        <v>8101</v>
      </c>
      <c r="K32" s="7" t="s">
        <v>9216</v>
      </c>
      <c r="L32" s="7" t="str">
        <f t="shared" si="0"/>
        <v>zfwindpowerantwerpen</v>
      </c>
      <c r="M32" s="7" t="str">
        <f>LOWER(B32&amp;Table15[[#This Row],[Achternaam]]&amp;L32)</f>
        <v>jefbastiaenszfwindpowerantwerpen</v>
      </c>
      <c r="N32" s="7" t="s">
        <v>5068</v>
      </c>
      <c r="O32" s="7" t="s">
        <v>9217</v>
      </c>
      <c r="P32" s="7" t="s">
        <v>9218</v>
      </c>
      <c r="Q32" s="7" t="s">
        <v>9726</v>
      </c>
      <c r="R32" s="7" t="str">
        <f>IFERROR(LEFT(SUBSTITUTE(SUBSTITUTE(Table15[[#This Row],[Website]],"www.",""),"https://",""), FIND(".", SUBSTITUTE(SUBSTITUTE(Table15[[#This Row],[Website]],"www.",""),"https://","")) - 1),"")</f>
        <v>zf</v>
      </c>
      <c r="S32" s="7" t="s">
        <v>9220</v>
      </c>
      <c r="T32" s="7" t="s">
        <v>4763</v>
      </c>
      <c r="U32" s="7" t="s">
        <v>9727</v>
      </c>
    </row>
    <row r="33" spans="1:21" ht="15" customHeight="1" x14ac:dyDescent="0.45">
      <c r="A33" s="7" t="s">
        <v>4758</v>
      </c>
      <c r="B33" s="7" t="s">
        <v>3079</v>
      </c>
      <c r="C33" s="7" t="s">
        <v>9728</v>
      </c>
      <c r="D33" s="7" t="s">
        <v>9729</v>
      </c>
      <c r="E33" s="7" t="s">
        <v>4763</v>
      </c>
      <c r="F33" s="7" t="s">
        <v>9730</v>
      </c>
      <c r="G33" s="7" t="s">
        <v>6507</v>
      </c>
      <c r="H33" s="7" t="s">
        <v>9731</v>
      </c>
      <c r="I33" s="7" t="s">
        <v>1529</v>
      </c>
      <c r="J33" s="7" t="s">
        <v>9592</v>
      </c>
      <c r="K33" s="7" t="s">
        <v>7804</v>
      </c>
      <c r="L33" s="7" t="str">
        <f t="shared" si="0"/>
        <v>nyrstar</v>
      </c>
      <c r="M33" s="7" t="str">
        <f>LOWER(B33&amp;Table15[[#This Row],[Achternaam]]&amp;L33)</f>
        <v>petervanheersnyrstar</v>
      </c>
      <c r="N33" s="7" t="s">
        <v>5043</v>
      </c>
      <c r="O33" s="7" t="s">
        <v>7805</v>
      </c>
      <c r="P33" s="7" t="s">
        <v>7806</v>
      </c>
      <c r="Q33" s="7" t="s">
        <v>9732</v>
      </c>
      <c r="R33" s="7" t="str">
        <f>IFERROR(LEFT(SUBSTITUTE(SUBSTITUTE(Table15[[#This Row],[Website]],"www.",""),"https://",""), FIND(".", SUBSTITUTE(SUBSTITUTE(Table15[[#This Row],[Website]],"www.",""),"https://","")) - 1),"")</f>
        <v>nyrstar</v>
      </c>
      <c r="S33" s="7" t="s">
        <v>7808</v>
      </c>
      <c r="T33" s="7" t="s">
        <v>4763</v>
      </c>
      <c r="U33" s="7" t="s">
        <v>9733</v>
      </c>
    </row>
    <row r="34" spans="1:21" ht="15" customHeight="1" x14ac:dyDescent="0.45">
      <c r="A34" s="7" t="s">
        <v>4758</v>
      </c>
      <c r="B34" s="7" t="s">
        <v>3952</v>
      </c>
      <c r="C34" s="7" t="s">
        <v>9734</v>
      </c>
      <c r="D34" s="7" t="s">
        <v>9735</v>
      </c>
      <c r="E34" s="7" t="s">
        <v>4763</v>
      </c>
      <c r="F34" s="7" t="s">
        <v>9736</v>
      </c>
      <c r="G34" s="7" t="s">
        <v>6507</v>
      </c>
      <c r="H34" s="7" t="s">
        <v>9737</v>
      </c>
      <c r="I34" s="7" t="s">
        <v>9555</v>
      </c>
      <c r="J34" s="7" t="s">
        <v>9592</v>
      </c>
      <c r="K34" s="7" t="s">
        <v>1234</v>
      </c>
      <c r="L34" s="7" t="str">
        <f t="shared" si="0"/>
        <v>vab</v>
      </c>
      <c r="M34" s="7" t="str">
        <f>LOWER(B34&amp;Table15[[#This Row],[Achternaam]]&amp;L34)</f>
        <v>véroniquederaedtvab</v>
      </c>
      <c r="N34" s="7" t="s">
        <v>8205</v>
      </c>
      <c r="O34" s="7" t="s">
        <v>8843</v>
      </c>
      <c r="P34" s="7" t="s">
        <v>8844</v>
      </c>
      <c r="Q34" s="7" t="s">
        <v>9738</v>
      </c>
      <c r="R34" s="7" t="str">
        <f>IFERROR(LEFT(SUBSTITUTE(SUBSTITUTE(Table15[[#This Row],[Website]],"www.",""),"https://",""), FIND(".", SUBSTITUTE(SUBSTITUTE(Table15[[#This Row],[Website]],"www.",""),"https://","")) - 1),"")</f>
        <v>vab</v>
      </c>
      <c r="S34" s="7" t="s">
        <v>8846</v>
      </c>
      <c r="T34" s="7" t="s">
        <v>4763</v>
      </c>
      <c r="U34" s="7" t="s">
        <v>9739</v>
      </c>
    </row>
    <row r="35" spans="1:21" ht="15" customHeight="1" x14ac:dyDescent="0.45">
      <c r="A35" s="7" t="s">
        <v>4758</v>
      </c>
      <c r="B35" s="7" t="s">
        <v>2660</v>
      </c>
      <c r="C35" s="7" t="s">
        <v>9740</v>
      </c>
      <c r="D35" s="7" t="s">
        <v>9741</v>
      </c>
      <c r="E35" s="7" t="s">
        <v>4763</v>
      </c>
      <c r="F35" s="7" t="s">
        <v>9742</v>
      </c>
      <c r="G35" s="7" t="s">
        <v>6507</v>
      </c>
      <c r="H35" s="7" t="s">
        <v>1380</v>
      </c>
      <c r="I35" s="7" t="s">
        <v>1529</v>
      </c>
      <c r="J35" s="7" t="s">
        <v>8101</v>
      </c>
      <c r="K35" s="7" t="s">
        <v>8292</v>
      </c>
      <c r="L35" s="7" t="str">
        <f t="shared" si="0"/>
        <v>schneiderelectric</v>
      </c>
      <c r="M35" s="7" t="str">
        <f>LOWER(B35&amp;Table15[[#This Row],[Achternaam]]&amp;L35)</f>
        <v>bernardmettenschneiderelectric</v>
      </c>
      <c r="N35" s="7" t="s">
        <v>4844</v>
      </c>
      <c r="O35" s="7" t="s">
        <v>8293</v>
      </c>
      <c r="P35" s="7" t="s">
        <v>8294</v>
      </c>
      <c r="Q35" s="7" t="s">
        <v>9743</v>
      </c>
      <c r="R35" s="7" t="str">
        <f>IFERROR(LEFT(SUBSTITUTE(SUBSTITUTE(Table15[[#This Row],[Website]],"www.",""),"https://",""), FIND(".", SUBSTITUTE(SUBSTITUTE(Table15[[#This Row],[Website]],"www.",""),"https://","")) - 1),"")</f>
        <v>se</v>
      </c>
      <c r="S35" s="7" t="s">
        <v>8296</v>
      </c>
      <c r="T35" s="7" t="s">
        <v>4763</v>
      </c>
      <c r="U35" s="7" t="s">
        <v>9744</v>
      </c>
    </row>
    <row r="36" spans="1:21" ht="15" customHeight="1" x14ac:dyDescent="0.45">
      <c r="A36" s="7" t="s">
        <v>4758</v>
      </c>
      <c r="B36" s="7" t="s">
        <v>2061</v>
      </c>
      <c r="C36" s="7" t="s">
        <v>1861</v>
      </c>
      <c r="D36" s="7" t="s">
        <v>9745</v>
      </c>
      <c r="E36" s="7" t="s">
        <v>4763</v>
      </c>
      <c r="F36" s="7" t="s">
        <v>9746</v>
      </c>
      <c r="G36" s="7" t="s">
        <v>6507</v>
      </c>
      <c r="H36" s="7" t="s">
        <v>1480</v>
      </c>
      <c r="I36" s="7" t="s">
        <v>9555</v>
      </c>
      <c r="J36" s="7" t="s">
        <v>9592</v>
      </c>
      <c r="K36" s="7" t="s">
        <v>7087</v>
      </c>
      <c r="L36" s="7" t="str">
        <f t="shared" si="0"/>
        <v>internationalcaroperators</v>
      </c>
      <c r="M36" s="7" t="str">
        <f>LOWER(B36&amp;Table15[[#This Row],[Achternaam]]&amp;L36)</f>
        <v>filipclaeysinternationalcaroperators</v>
      </c>
      <c r="N36" s="7" t="s">
        <v>6310</v>
      </c>
      <c r="O36" s="7" t="s">
        <v>7088</v>
      </c>
      <c r="P36" s="7" t="s">
        <v>7089</v>
      </c>
      <c r="Q36" s="7" t="s">
        <v>9747</v>
      </c>
      <c r="R36" s="7" t="str">
        <f>IFERROR(LEFT(SUBSTITUTE(SUBSTITUTE(Table15[[#This Row],[Website]],"www.",""),"https://",""), FIND(".", SUBSTITUTE(SUBSTITUTE(Table15[[#This Row],[Website]],"www.",""),"https://","")) - 1),"")</f>
        <v>icoterminals</v>
      </c>
      <c r="S36" s="7" t="s">
        <v>7091</v>
      </c>
      <c r="T36" s="7" t="s">
        <v>4763</v>
      </c>
      <c r="U36" s="7" t="s">
        <v>9748</v>
      </c>
    </row>
    <row r="37" spans="1:21" ht="15" customHeight="1" x14ac:dyDescent="0.45">
      <c r="A37" s="7" t="s">
        <v>4758</v>
      </c>
      <c r="B37" s="7" t="s">
        <v>1460</v>
      </c>
      <c r="C37" s="7" t="s">
        <v>9749</v>
      </c>
      <c r="D37" s="7" t="s">
        <v>9750</v>
      </c>
      <c r="E37" s="7" t="s">
        <v>9543</v>
      </c>
      <c r="F37" s="7" t="s">
        <v>9751</v>
      </c>
      <c r="G37" s="7" t="s">
        <v>6507</v>
      </c>
      <c r="H37" s="7" t="s">
        <v>9752</v>
      </c>
      <c r="I37" s="7" t="s">
        <v>1529</v>
      </c>
      <c r="J37" s="7" t="s">
        <v>9592</v>
      </c>
      <c r="K37" s="7" t="s">
        <v>6388</v>
      </c>
      <c r="L37" s="7" t="str">
        <f t="shared" si="0"/>
        <v>dsvair&amp;sea</v>
      </c>
      <c r="M37" s="7" t="str">
        <f>LOWER(B37&amp;Table15[[#This Row],[Achternaam]]&amp;L37)</f>
        <v>nathaliede schauwerdsvair&amp;sea</v>
      </c>
      <c r="N37" s="7" t="s">
        <v>5519</v>
      </c>
      <c r="O37" s="7" t="s">
        <v>6389</v>
      </c>
      <c r="P37" s="7" t="s">
        <v>6390</v>
      </c>
      <c r="Q37" s="7" t="s">
        <v>9753</v>
      </c>
      <c r="R37" s="7" t="str">
        <f>IFERROR(LEFT(SUBSTITUTE(SUBSTITUTE(Table15[[#This Row],[Website]],"www.",""),"https://",""), FIND(".", SUBSTITUTE(SUBSTITUTE(Table15[[#This Row],[Website]],"www.",""),"https://","")) - 1),"")</f>
        <v>dsv</v>
      </c>
      <c r="S37" s="7" t="s">
        <v>6392</v>
      </c>
      <c r="T37" s="7" t="s">
        <v>4763</v>
      </c>
      <c r="U37" s="7" t="s">
        <v>9754</v>
      </c>
    </row>
    <row r="38" spans="1:21" ht="15" customHeight="1" x14ac:dyDescent="0.45">
      <c r="A38" s="7" t="s">
        <v>4758</v>
      </c>
      <c r="B38" s="7" t="s">
        <v>9755</v>
      </c>
      <c r="C38" s="7" t="s">
        <v>4694</v>
      </c>
      <c r="D38" s="7" t="s">
        <v>9756</v>
      </c>
      <c r="E38" s="7" t="s">
        <v>4763</v>
      </c>
      <c r="F38" s="7" t="s">
        <v>9757</v>
      </c>
      <c r="G38" s="7" t="s">
        <v>6507</v>
      </c>
      <c r="H38" s="7" t="s">
        <v>1380</v>
      </c>
      <c r="I38" s="7" t="s">
        <v>1529</v>
      </c>
      <c r="J38" s="7" t="s">
        <v>8101</v>
      </c>
      <c r="K38" s="7" t="s">
        <v>5473</v>
      </c>
      <c r="L38" s="7" t="str">
        <f t="shared" si="0"/>
        <v>bleckmann</v>
      </c>
      <c r="M38" s="7" t="str">
        <f>LOWER(B38&amp;Table15[[#This Row],[Achternaam]]&amp;L38)</f>
        <v>jensiewoutersbleckmann</v>
      </c>
      <c r="N38" s="7" t="s">
        <v>5484</v>
      </c>
      <c r="O38" s="7" t="s">
        <v>5474</v>
      </c>
      <c r="P38" s="7" t="s">
        <v>5475</v>
      </c>
      <c r="Q38" s="7" t="s">
        <v>5478</v>
      </c>
      <c r="R38" s="7" t="str">
        <f>IFERROR(LEFT(SUBSTITUTE(SUBSTITUTE(Table15[[#This Row],[Website]],"www.",""),"https://",""), FIND(".", SUBSTITUTE(SUBSTITUTE(Table15[[#This Row],[Website]],"www.",""),"https://","")) - 1),"")</f>
        <v>bleckmann</v>
      </c>
      <c r="S38" s="7" t="s">
        <v>5477</v>
      </c>
      <c r="T38" s="7" t="s">
        <v>4763</v>
      </c>
      <c r="U38" s="7" t="s">
        <v>9758</v>
      </c>
    </row>
    <row r="39" spans="1:21" ht="15" customHeight="1" x14ac:dyDescent="0.45">
      <c r="A39" s="7" t="s">
        <v>4758</v>
      </c>
      <c r="B39" s="7" t="s">
        <v>2454</v>
      </c>
      <c r="C39" s="7" t="s">
        <v>9759</v>
      </c>
      <c r="D39" s="7" t="s">
        <v>9760</v>
      </c>
      <c r="E39" s="7" t="s">
        <v>4763</v>
      </c>
      <c r="F39" s="7" t="s">
        <v>9761</v>
      </c>
      <c r="G39" s="7" t="s">
        <v>6507</v>
      </c>
      <c r="H39" s="7" t="s">
        <v>9762</v>
      </c>
      <c r="I39" s="7" t="s">
        <v>9555</v>
      </c>
      <c r="J39" s="7" t="s">
        <v>9556</v>
      </c>
      <c r="K39" s="7" t="s">
        <v>4986</v>
      </c>
      <c r="L39" s="7" t="str">
        <f t="shared" si="0"/>
        <v>allnex</v>
      </c>
      <c r="M39" s="7" t="str">
        <f>LOWER(B39&amp;Table15[[#This Row],[Achternaam]]&amp;L39)</f>
        <v>dannyvandekerckhoveallnex</v>
      </c>
      <c r="N39" s="7" t="s">
        <v>4997</v>
      </c>
      <c r="O39" s="7" t="s">
        <v>4987</v>
      </c>
      <c r="P39" s="7" t="s">
        <v>4988</v>
      </c>
      <c r="Q39" s="7" t="s">
        <v>9763</v>
      </c>
      <c r="R39" s="7" t="str">
        <f>IFERROR(LEFT(SUBSTITUTE(SUBSTITUTE(Table15[[#This Row],[Website]],"www.",""),"https://",""), FIND(".", SUBSTITUTE(SUBSTITUTE(Table15[[#This Row],[Website]],"www.",""),"https://","")) - 1),"")</f>
        <v>allnex</v>
      </c>
      <c r="S39" s="7" t="s">
        <v>4990</v>
      </c>
      <c r="T39" s="7" t="s">
        <v>4763</v>
      </c>
      <c r="U39" s="7" t="s">
        <v>9764</v>
      </c>
    </row>
    <row r="40" spans="1:21" ht="15" customHeight="1" x14ac:dyDescent="0.45">
      <c r="A40" s="7" t="s">
        <v>4758</v>
      </c>
      <c r="B40" s="7" t="s">
        <v>4698</v>
      </c>
      <c r="C40" s="7" t="s">
        <v>9765</v>
      </c>
      <c r="D40" s="7" t="s">
        <v>9766</v>
      </c>
      <c r="E40" s="7" t="s">
        <v>4763</v>
      </c>
      <c r="F40" s="7" t="s">
        <v>9767</v>
      </c>
      <c r="G40" s="7" t="s">
        <v>6507</v>
      </c>
      <c r="H40" s="7" t="s">
        <v>9768</v>
      </c>
      <c r="I40" s="7" t="s">
        <v>9555</v>
      </c>
      <c r="J40" s="7" t="s">
        <v>9556</v>
      </c>
      <c r="K40" s="7" t="s">
        <v>8109</v>
      </c>
      <c r="L40" s="7" t="str">
        <f t="shared" si="0"/>
        <v>renotec</v>
      </c>
      <c r="M40" s="7" t="str">
        <f>LOWER(B40&amp;Table15[[#This Row],[Achternaam]]&amp;L40)</f>
        <v>kristienheylenrenotec</v>
      </c>
      <c r="N40" s="7" t="s">
        <v>5032</v>
      </c>
      <c r="O40" s="7" t="s">
        <v>8110</v>
      </c>
      <c r="P40" s="7" t="s">
        <v>8111</v>
      </c>
      <c r="Q40" s="7" t="s">
        <v>9769</v>
      </c>
      <c r="R40" s="7" t="str">
        <f>IFERROR(LEFT(SUBSTITUTE(SUBSTITUTE(Table15[[#This Row],[Website]],"www.",""),"https://",""), FIND(".", SUBSTITUTE(SUBSTITUTE(Table15[[#This Row],[Website]],"www.",""),"https://","")) - 1),"")</f>
        <v>renotec</v>
      </c>
      <c r="S40" s="7" t="s">
        <v>8113</v>
      </c>
      <c r="T40" s="7" t="s">
        <v>4763</v>
      </c>
      <c r="U40" s="7" t="s">
        <v>9770</v>
      </c>
    </row>
    <row r="41" spans="1:21" ht="15" customHeight="1" x14ac:dyDescent="0.45">
      <c r="A41" s="7" t="s">
        <v>4758</v>
      </c>
      <c r="B41" s="7" t="s">
        <v>9771</v>
      </c>
      <c r="C41" s="7" t="s">
        <v>9772</v>
      </c>
      <c r="D41" s="7" t="s">
        <v>9773</v>
      </c>
      <c r="E41" s="7" t="s">
        <v>4763</v>
      </c>
      <c r="F41" s="7" t="s">
        <v>9774</v>
      </c>
      <c r="G41" s="7" t="s">
        <v>6507</v>
      </c>
      <c r="H41" s="7" t="s">
        <v>9775</v>
      </c>
      <c r="I41" s="7" t="s">
        <v>9598</v>
      </c>
      <c r="J41" s="7" t="s">
        <v>9592</v>
      </c>
      <c r="K41" s="7" t="s">
        <v>7483</v>
      </c>
      <c r="L41" s="7" t="str">
        <f t="shared" si="0"/>
        <v>lvdcompany</v>
      </c>
      <c r="M41" s="7" t="str">
        <f>LOWER(B41&amp;Table15[[#This Row],[Achternaam]]&amp;L41)</f>
        <v>michèledewulflvdcompany</v>
      </c>
      <c r="N41" s="7" t="s">
        <v>5068</v>
      </c>
      <c r="O41" s="7" t="s">
        <v>7484</v>
      </c>
      <c r="P41" s="7" t="s">
        <v>7485</v>
      </c>
      <c r="Q41" s="7" t="s">
        <v>9776</v>
      </c>
      <c r="R41" s="7" t="str">
        <f>IFERROR(LEFT(SUBSTITUTE(SUBSTITUTE(Table15[[#This Row],[Website]],"www.",""),"https://",""), FIND(".", SUBSTITUTE(SUBSTITUTE(Table15[[#This Row],[Website]],"www.",""),"https://","")) - 1),"")</f>
        <v>lvdgroup</v>
      </c>
      <c r="S41" s="7" t="s">
        <v>7487</v>
      </c>
      <c r="T41" s="7" t="s">
        <v>4763</v>
      </c>
      <c r="U41" s="7" t="s">
        <v>9777</v>
      </c>
    </row>
    <row r="42" spans="1:21" ht="15" customHeight="1" x14ac:dyDescent="0.45">
      <c r="A42" s="7" t="s">
        <v>4758</v>
      </c>
      <c r="B42" s="7" t="s">
        <v>9778</v>
      </c>
      <c r="C42" s="7" t="s">
        <v>9779</v>
      </c>
      <c r="D42" s="7" t="s">
        <v>9780</v>
      </c>
      <c r="E42" s="7" t="s">
        <v>4763</v>
      </c>
      <c r="F42" s="7" t="s">
        <v>9781</v>
      </c>
      <c r="G42" s="7" t="s">
        <v>6507</v>
      </c>
      <c r="H42" s="7" t="s">
        <v>1380</v>
      </c>
      <c r="I42" s="7" t="s">
        <v>1529</v>
      </c>
      <c r="J42" s="7" t="s">
        <v>8101</v>
      </c>
      <c r="K42" s="7" t="s">
        <v>8777</v>
      </c>
      <c r="L42" s="7" t="str">
        <f t="shared" si="0"/>
        <v>tucrail</v>
      </c>
      <c r="M42" s="7" t="str">
        <f>LOWER(B42&amp;Table15[[#This Row],[Achternaam]]&amp;L42)</f>
        <v>alessandrapetrosinotucrail</v>
      </c>
      <c r="N42" s="7" t="s">
        <v>8787</v>
      </c>
      <c r="O42" s="7" t="s">
        <v>8778</v>
      </c>
      <c r="P42" s="7" t="s">
        <v>8779</v>
      </c>
      <c r="Q42" s="7" t="s">
        <v>9782</v>
      </c>
      <c r="R42" s="7" t="str">
        <f>IFERROR(LEFT(SUBSTITUTE(SUBSTITUTE(Table15[[#This Row],[Website]],"www.",""),"https://",""), FIND(".", SUBSTITUTE(SUBSTITUTE(Table15[[#This Row],[Website]],"www.",""),"https://","")) - 1),"")</f>
        <v>tucrail</v>
      </c>
      <c r="S42" s="7" t="s">
        <v>8781</v>
      </c>
      <c r="T42" s="7" t="s">
        <v>4763</v>
      </c>
      <c r="U42" s="7" t="s">
        <v>9783</v>
      </c>
    </row>
    <row r="43" spans="1:21" ht="15" customHeight="1" x14ac:dyDescent="0.45">
      <c r="A43" s="7" t="s">
        <v>4758</v>
      </c>
      <c r="B43" s="7" t="s">
        <v>2359</v>
      </c>
      <c r="C43" s="7" t="s">
        <v>3188</v>
      </c>
      <c r="D43" s="7" t="s">
        <v>9784</v>
      </c>
      <c r="E43" s="7" t="s">
        <v>4763</v>
      </c>
      <c r="F43" s="7" t="s">
        <v>9785</v>
      </c>
      <c r="G43" s="7" t="s">
        <v>6507</v>
      </c>
      <c r="H43" s="7" t="s">
        <v>1380</v>
      </c>
      <c r="I43" s="7" t="s">
        <v>1529</v>
      </c>
      <c r="J43" s="7" t="s">
        <v>8101</v>
      </c>
      <c r="K43" s="7" t="s">
        <v>9786</v>
      </c>
      <c r="L43" s="7" t="str">
        <f t="shared" si="0"/>
        <v>tvhequipment</v>
      </c>
      <c r="M43" s="7" t="str">
        <f>LOWER(B43&amp;Table15[[#This Row],[Achternaam]]&amp;L43)</f>
        <v>ann-sophiemeerschauttvhequipment</v>
      </c>
      <c r="N43" s="7" t="s">
        <v>9787</v>
      </c>
      <c r="O43" s="7" t="s">
        <v>9788</v>
      </c>
      <c r="P43" s="7" t="s">
        <v>9789</v>
      </c>
      <c r="Q43" s="7" t="s">
        <v>9790</v>
      </c>
      <c r="R43" s="7" t="str">
        <f>IFERROR(LEFT(SUBSTITUTE(SUBSTITUTE(Table15[[#This Row],[Website]],"www.",""),"https://",""), FIND(".", SUBSTITUTE(SUBSTITUTE(Table15[[#This Row],[Website]],"www.",""),"https://","")) - 1),"")</f>
        <v>tvhequipment</v>
      </c>
      <c r="S43" s="7" t="s">
        <v>9791</v>
      </c>
      <c r="T43" s="7" t="s">
        <v>4763</v>
      </c>
      <c r="U43" s="7" t="s">
        <v>9792</v>
      </c>
    </row>
    <row r="44" spans="1:21" ht="15" customHeight="1" x14ac:dyDescent="0.45">
      <c r="A44" s="7" t="s">
        <v>4758</v>
      </c>
      <c r="B44" s="7" t="s">
        <v>9793</v>
      </c>
      <c r="C44" s="7" t="s">
        <v>9794</v>
      </c>
      <c r="D44" s="7" t="s">
        <v>9795</v>
      </c>
      <c r="E44" s="7" t="s">
        <v>4763</v>
      </c>
      <c r="F44" s="7" t="s">
        <v>9796</v>
      </c>
      <c r="G44" s="7" t="s">
        <v>6507</v>
      </c>
      <c r="H44" s="7" t="s">
        <v>1380</v>
      </c>
      <c r="I44" s="7" t="s">
        <v>1529</v>
      </c>
      <c r="J44" s="7" t="s">
        <v>9592</v>
      </c>
      <c r="K44" s="7" t="s">
        <v>4849</v>
      </c>
      <c r="L44" s="7" t="str">
        <f t="shared" si="0"/>
        <v>advicesfortechnicalsystems</v>
      </c>
      <c r="M44" s="7" t="str">
        <f>LOWER(B44&amp;Table15[[#This Row],[Achternaam]]&amp;L44)</f>
        <v>pascalvanhoeckeadvicesfortechnicalsystems</v>
      </c>
      <c r="N44" s="7" t="s">
        <v>4858</v>
      </c>
      <c r="O44" s="7" t="s">
        <v>4850</v>
      </c>
      <c r="P44" s="7" t="s">
        <v>4851</v>
      </c>
      <c r="Q44" s="7" t="s">
        <v>9797</v>
      </c>
      <c r="R44" s="7" t="str">
        <f>IFERROR(LEFT(SUBSTITUTE(SUBSTITUTE(Table15[[#This Row],[Website]],"www.",""),"https://",""), FIND(".", SUBSTITUTE(SUBSTITUTE(Table15[[#This Row],[Website]],"www.",""),"https://","")) - 1),"")</f>
        <v>atsgroep</v>
      </c>
      <c r="S44" s="7" t="s">
        <v>4853</v>
      </c>
      <c r="T44" s="7" t="s">
        <v>4763</v>
      </c>
      <c r="U44" s="7" t="s">
        <v>9798</v>
      </c>
    </row>
    <row r="45" spans="1:21" ht="15" customHeight="1" x14ac:dyDescent="0.45">
      <c r="A45" s="7" t="s">
        <v>4758</v>
      </c>
      <c r="B45" s="7" t="s">
        <v>2088</v>
      </c>
      <c r="C45" s="7" t="s">
        <v>9799</v>
      </c>
      <c r="D45" s="7" t="s">
        <v>9800</v>
      </c>
      <c r="E45" s="7" t="s">
        <v>9543</v>
      </c>
      <c r="F45" s="7" t="s">
        <v>9801</v>
      </c>
      <c r="G45" s="7" t="s">
        <v>6507</v>
      </c>
      <c r="H45" s="7" t="s">
        <v>1380</v>
      </c>
      <c r="I45" s="7" t="s">
        <v>1529</v>
      </c>
      <c r="J45" s="7" t="s">
        <v>9592</v>
      </c>
      <c r="K45" s="7" t="s">
        <v>5439</v>
      </c>
      <c r="L45" s="7" t="str">
        <f t="shared" si="0"/>
        <v>besixunitec</v>
      </c>
      <c r="M45" s="7" t="str">
        <f>LOWER(B45&amp;Table15[[#This Row],[Achternaam]]&amp;L45)</f>
        <v>juliebeyensbesixunitec</v>
      </c>
      <c r="N45" s="7" t="s">
        <v>5446</v>
      </c>
      <c r="O45" s="7" t="s">
        <v>5440</v>
      </c>
      <c r="P45" s="7" t="s">
        <v>5441</v>
      </c>
      <c r="Q45" s="7" t="s">
        <v>9802</v>
      </c>
      <c r="R45" s="7" t="str">
        <f>IFERROR(LEFT(SUBSTITUTE(SUBSTITUTE(Table15[[#This Row],[Website]],"www.",""),"https://",""), FIND(".", SUBSTITUTE(SUBSTITUTE(Table15[[#This Row],[Website]],"www.",""),"https://","")) - 1),"")</f>
        <v>besixunitec</v>
      </c>
      <c r="S45" s="7" t="s">
        <v>5443</v>
      </c>
      <c r="T45" s="7" t="s">
        <v>4763</v>
      </c>
      <c r="U45" s="7" t="s">
        <v>9803</v>
      </c>
    </row>
    <row r="46" spans="1:21" ht="15" customHeight="1" x14ac:dyDescent="0.45">
      <c r="A46" s="7" t="s">
        <v>4758</v>
      </c>
      <c r="B46" s="7" t="s">
        <v>2800</v>
      </c>
      <c r="C46" s="7" t="s">
        <v>9804</v>
      </c>
      <c r="D46" s="7" t="s">
        <v>9805</v>
      </c>
      <c r="E46" s="7" t="s">
        <v>4763</v>
      </c>
      <c r="F46" s="7" t="s">
        <v>9806</v>
      </c>
      <c r="G46" s="7" t="s">
        <v>6507</v>
      </c>
      <c r="H46" s="7" t="s">
        <v>1380</v>
      </c>
      <c r="I46" s="7" t="s">
        <v>1529</v>
      </c>
      <c r="J46" s="7" t="s">
        <v>8101</v>
      </c>
      <c r="K46" s="7" t="s">
        <v>9807</v>
      </c>
      <c r="L46" s="7" t="str">
        <f t="shared" si="0"/>
        <v>deloitteservices&amp;investments</v>
      </c>
      <c r="M46" s="7" t="str">
        <f>LOWER(B46&amp;Table15[[#This Row],[Achternaam]]&amp;L46)</f>
        <v>mariegielendeloitteservices&amp;investments</v>
      </c>
      <c r="N46" s="7" t="s">
        <v>4868</v>
      </c>
      <c r="O46" s="7" t="s">
        <v>9808</v>
      </c>
      <c r="P46" s="7" t="s">
        <v>9809</v>
      </c>
      <c r="Q46" s="7" t="s">
        <v>9810</v>
      </c>
      <c r="R46" s="7" t="str">
        <f>IFERROR(LEFT(SUBSTITUTE(SUBSTITUTE(Table15[[#This Row],[Website]],"www.",""),"https://",""), FIND(".", SUBSTITUTE(SUBSTITUTE(Table15[[#This Row],[Website]],"www.",""),"https://","")) - 1),"")</f>
        <v>deloitte</v>
      </c>
      <c r="S46" s="7" t="s">
        <v>9811</v>
      </c>
      <c r="T46" s="7" t="s">
        <v>4763</v>
      </c>
      <c r="U46" s="7" t="s">
        <v>9812</v>
      </c>
    </row>
    <row r="47" spans="1:21" ht="15" customHeight="1" x14ac:dyDescent="0.45">
      <c r="A47" s="7" t="s">
        <v>4758</v>
      </c>
      <c r="B47" s="7" t="s">
        <v>1973</v>
      </c>
      <c r="C47" s="7" t="s">
        <v>4202</v>
      </c>
      <c r="D47" s="7" t="s">
        <v>4203</v>
      </c>
      <c r="E47" s="7" t="s">
        <v>4763</v>
      </c>
      <c r="F47" s="7" t="s">
        <v>9813</v>
      </c>
      <c r="G47" s="7" t="s">
        <v>6507</v>
      </c>
      <c r="H47" s="7" t="s">
        <v>1480</v>
      </c>
      <c r="I47" s="7" t="s">
        <v>9555</v>
      </c>
      <c r="J47" s="7" t="s">
        <v>9592</v>
      </c>
      <c r="K47" s="7" t="s">
        <v>8329</v>
      </c>
      <c r="L47" s="7" t="str">
        <f t="shared" si="0"/>
        <v>sesvanderhave</v>
      </c>
      <c r="M47" s="7" t="str">
        <f>LOWER(B47&amp;Table15[[#This Row],[Achternaam]]&amp;L47)</f>
        <v>annvan loonsesvanderhave</v>
      </c>
      <c r="N47" s="7" t="s">
        <v>5664</v>
      </c>
      <c r="O47" s="7" t="s">
        <v>8330</v>
      </c>
      <c r="P47" s="7" t="s">
        <v>8331</v>
      </c>
      <c r="Q47" s="7" t="s">
        <v>9814</v>
      </c>
      <c r="R47" s="7" t="str">
        <f>IFERROR(LEFT(SUBSTITUTE(SUBSTITUTE(Table15[[#This Row],[Website]],"www.",""),"https://",""), FIND(".", SUBSTITUTE(SUBSTITUTE(Table15[[#This Row],[Website]],"www.",""),"https://","")) - 1),"")</f>
        <v>sesvanderhave</v>
      </c>
      <c r="S47" s="7" t="s">
        <v>8333</v>
      </c>
      <c r="T47" s="7" t="s">
        <v>4763</v>
      </c>
      <c r="U47" s="7" t="s">
        <v>9815</v>
      </c>
    </row>
    <row r="48" spans="1:21" ht="15" customHeight="1" x14ac:dyDescent="0.45">
      <c r="A48" s="7" t="s">
        <v>4758</v>
      </c>
      <c r="B48" s="7" t="s">
        <v>3329</v>
      </c>
      <c r="C48" s="7" t="s">
        <v>9816</v>
      </c>
      <c r="D48" s="7" t="s">
        <v>9817</v>
      </c>
      <c r="E48" s="7" t="s">
        <v>4763</v>
      </c>
      <c r="F48" s="7" t="s">
        <v>9818</v>
      </c>
      <c r="G48" s="7" t="s">
        <v>6507</v>
      </c>
      <c r="H48" s="7" t="s">
        <v>1380</v>
      </c>
      <c r="I48" s="7" t="s">
        <v>1529</v>
      </c>
      <c r="J48" s="7" t="s">
        <v>9592</v>
      </c>
      <c r="K48" s="7" t="s">
        <v>7304</v>
      </c>
      <c r="L48" s="7" t="str">
        <f t="shared" si="0"/>
        <v>kuehne+nagellogistics</v>
      </c>
      <c r="M48" s="7" t="str">
        <f>LOWER(B48&amp;Table15[[#This Row],[Achternaam]]&amp;L48)</f>
        <v>janlembrechtskuehne+nagellogistics</v>
      </c>
      <c r="N48" s="7" t="s">
        <v>5785</v>
      </c>
      <c r="O48" s="7" t="s">
        <v>7305</v>
      </c>
      <c r="P48" s="7" t="s">
        <v>7306</v>
      </c>
      <c r="Q48" s="7" t="s">
        <v>9819</v>
      </c>
      <c r="R48" s="7" t="str">
        <f>IFERROR(LEFT(SUBSTITUTE(SUBSTITUTE(Table15[[#This Row],[Website]],"www.",""),"https://",""), FIND(".", SUBSTITUTE(SUBSTITUTE(Table15[[#This Row],[Website]],"www.",""),"https://","")) - 1),"")</f>
        <v>kuehne-nagel</v>
      </c>
      <c r="S48" s="7" t="s">
        <v>7308</v>
      </c>
      <c r="T48" s="7" t="s">
        <v>4763</v>
      </c>
      <c r="U48" s="7" t="s">
        <v>9820</v>
      </c>
    </row>
    <row r="49" spans="1:21" ht="15" customHeight="1" x14ac:dyDescent="0.45">
      <c r="A49" s="7" t="s">
        <v>4758</v>
      </c>
      <c r="B49" s="7" t="s">
        <v>2649</v>
      </c>
      <c r="C49" s="7" t="s">
        <v>9821</v>
      </c>
      <c r="D49" s="7" t="s">
        <v>9822</v>
      </c>
      <c r="E49" s="7" t="s">
        <v>4763</v>
      </c>
      <c r="F49" s="7" t="s">
        <v>9823</v>
      </c>
      <c r="G49" s="7" t="s">
        <v>6507</v>
      </c>
      <c r="H49" s="7" t="s">
        <v>9824</v>
      </c>
      <c r="I49" s="7" t="s">
        <v>9825</v>
      </c>
      <c r="J49" s="7" t="s">
        <v>8101</v>
      </c>
      <c r="K49" s="7" t="s">
        <v>8003</v>
      </c>
      <c r="L49" s="7" t="str">
        <f t="shared" si="0"/>
        <v>prothyabiosolutions</v>
      </c>
      <c r="M49" s="7" t="str">
        <f>LOWER(B49&amp;Table15[[#This Row],[Achternaam]]&amp;L49)</f>
        <v>annebolmainprothyabiosolutions</v>
      </c>
      <c r="N49" s="7" t="s">
        <v>4959</v>
      </c>
      <c r="O49" s="7" t="s">
        <v>8004</v>
      </c>
      <c r="P49" s="7" t="s">
        <v>8005</v>
      </c>
      <c r="Q49" s="7" t="s">
        <v>9826</v>
      </c>
      <c r="R49" s="7" t="str">
        <f>IFERROR(LEFT(SUBSTITUTE(SUBSTITUTE(Table15[[#This Row],[Website]],"www.",""),"https://",""), FIND(".", SUBSTITUTE(SUBSTITUTE(Table15[[#This Row],[Website]],"www.",""),"https://","")) - 1),"")</f>
        <v>prothya</v>
      </c>
      <c r="S49" s="7" t="s">
        <v>8007</v>
      </c>
      <c r="T49" s="7" t="s">
        <v>4763</v>
      </c>
      <c r="U49" s="7" t="s">
        <v>9827</v>
      </c>
    </row>
    <row r="50" spans="1:21" ht="15" customHeight="1" x14ac:dyDescent="0.45">
      <c r="A50" s="7" t="s">
        <v>4758</v>
      </c>
      <c r="B50" s="7" t="s">
        <v>2853</v>
      </c>
      <c r="C50" s="7" t="s">
        <v>9828</v>
      </c>
      <c r="D50" s="7" t="s">
        <v>9829</v>
      </c>
      <c r="E50" s="7" t="s">
        <v>4763</v>
      </c>
      <c r="F50" s="7" t="s">
        <v>9830</v>
      </c>
      <c r="G50" s="7" t="s">
        <v>6507</v>
      </c>
      <c r="H50" s="7" t="s">
        <v>1480</v>
      </c>
      <c r="I50" s="7" t="s">
        <v>9555</v>
      </c>
      <c r="J50" s="7" t="s">
        <v>9592</v>
      </c>
      <c r="K50" s="7" t="s">
        <v>6998</v>
      </c>
      <c r="L50" s="7" t="str">
        <f t="shared" si="0"/>
        <v>igepabelux</v>
      </c>
      <c r="M50" s="7" t="str">
        <f>LOWER(B50&amp;Table15[[#This Row],[Achternaam]]&amp;L50)</f>
        <v>mariekewullemanigepabelux</v>
      </c>
      <c r="N50" s="7" t="s">
        <v>7006</v>
      </c>
      <c r="O50" s="7" t="s">
        <v>6999</v>
      </c>
      <c r="P50" s="7" t="s">
        <v>7000</v>
      </c>
      <c r="Q50" s="7" t="s">
        <v>9831</v>
      </c>
      <c r="R50" s="7" t="str">
        <f>IFERROR(LEFT(SUBSTITUTE(SUBSTITUTE(Table15[[#This Row],[Website]],"www.",""),"https://",""), FIND(".", SUBSTITUTE(SUBSTITUTE(Table15[[#This Row],[Website]],"www.",""),"https://","")) - 1),"")</f>
        <v>igepa</v>
      </c>
      <c r="S50" s="7" t="s">
        <v>7002</v>
      </c>
      <c r="T50" s="7" t="s">
        <v>4763</v>
      </c>
      <c r="U50" s="7" t="s">
        <v>9832</v>
      </c>
    </row>
    <row r="51" spans="1:21" ht="15" customHeight="1" x14ac:dyDescent="0.45">
      <c r="A51" s="7" t="s">
        <v>4758</v>
      </c>
      <c r="B51" s="7" t="s">
        <v>3912</v>
      </c>
      <c r="C51" s="7" t="s">
        <v>9833</v>
      </c>
      <c r="D51" s="7" t="s">
        <v>9834</v>
      </c>
      <c r="E51" s="7" t="s">
        <v>4763</v>
      </c>
      <c r="F51" s="7" t="s">
        <v>9835</v>
      </c>
      <c r="G51" s="7" t="s">
        <v>6507</v>
      </c>
      <c r="H51" s="7" t="s">
        <v>1602</v>
      </c>
      <c r="I51" s="7" t="s">
        <v>9598</v>
      </c>
      <c r="J51" s="7" t="s">
        <v>8101</v>
      </c>
      <c r="K51" s="7" t="s">
        <v>5932</v>
      </c>
      <c r="L51" s="7" t="str">
        <f t="shared" si="0"/>
        <v>colasnoord</v>
      </c>
      <c r="M51" s="7" t="str">
        <f>LOWER(B51&amp;Table15[[#This Row],[Achternaam]]&amp;L51)</f>
        <v>barttuylscolasnoord</v>
      </c>
      <c r="N51" s="7" t="s">
        <v>5438</v>
      </c>
      <c r="O51" s="7" t="s">
        <v>5933</v>
      </c>
      <c r="P51" s="7" t="s">
        <v>5934</v>
      </c>
      <c r="Q51" s="7" t="s">
        <v>9836</v>
      </c>
      <c r="R51" s="7" t="str">
        <f>IFERROR(LEFT(SUBSTITUTE(SUBSTITUTE(Table15[[#This Row],[Website]],"www.",""),"https://",""), FIND(".", SUBSTITUTE(SUBSTITUTE(Table15[[#This Row],[Website]],"www.",""),"https://","")) - 1),"")</f>
        <v>colas</v>
      </c>
      <c r="S51" s="7" t="s">
        <v>5936</v>
      </c>
      <c r="T51" s="7" t="s">
        <v>4763</v>
      </c>
      <c r="U51" s="7" t="s">
        <v>9837</v>
      </c>
    </row>
    <row r="52" spans="1:21" ht="15" customHeight="1" x14ac:dyDescent="0.45">
      <c r="A52" s="7" t="s">
        <v>4758</v>
      </c>
      <c r="B52" s="7" t="s">
        <v>3833</v>
      </c>
      <c r="C52" s="7" t="s">
        <v>9838</v>
      </c>
      <c r="D52" s="7" t="s">
        <v>3834</v>
      </c>
      <c r="E52" s="7" t="s">
        <v>4763</v>
      </c>
      <c r="F52" s="7" t="s">
        <v>9839</v>
      </c>
      <c r="G52" s="7" t="s">
        <v>6507</v>
      </c>
      <c r="H52" s="7" t="s">
        <v>9840</v>
      </c>
      <c r="I52" s="7" t="s">
        <v>9555</v>
      </c>
      <c r="J52" s="7" t="s">
        <v>9556</v>
      </c>
      <c r="K52" s="7" t="s">
        <v>9841</v>
      </c>
      <c r="L52" s="7" t="str">
        <f t="shared" si="0"/>
        <v>bricoplanit</v>
      </c>
      <c r="M52" s="7" t="str">
        <f>LOWER(B52&amp;Table15[[#This Row],[Achternaam]]&amp;L52)</f>
        <v>evethomasbricoplanit</v>
      </c>
      <c r="N52" s="7" t="s">
        <v>5576</v>
      </c>
      <c r="O52" s="7" t="s">
        <v>9842</v>
      </c>
      <c r="P52" s="7" t="s">
        <v>9843</v>
      </c>
      <c r="Q52" s="7" t="s">
        <v>9844</v>
      </c>
      <c r="R52" s="7" t="str">
        <f>IFERROR(LEFT(SUBSTITUTE(SUBSTITUTE(Table15[[#This Row],[Website]],"www.",""),"https://",""), FIND(".", SUBSTITUTE(SUBSTITUTE(Table15[[#This Row],[Website]],"www.",""),"https://","")) - 1),"")</f>
        <v>brico</v>
      </c>
      <c r="S52" s="7" t="s">
        <v>9845</v>
      </c>
      <c r="T52" s="7" t="s">
        <v>4763</v>
      </c>
      <c r="U52" s="7" t="s">
        <v>9846</v>
      </c>
    </row>
    <row r="53" spans="1:21" ht="15" customHeight="1" x14ac:dyDescent="0.45">
      <c r="A53" s="7" t="s">
        <v>4758</v>
      </c>
      <c r="B53" s="7" t="s">
        <v>1716</v>
      </c>
      <c r="C53" s="7" t="s">
        <v>9847</v>
      </c>
      <c r="D53" s="7" t="s">
        <v>9848</v>
      </c>
      <c r="E53" s="7" t="s">
        <v>4763</v>
      </c>
      <c r="F53" s="7" t="s">
        <v>9849</v>
      </c>
      <c r="G53" s="7" t="s">
        <v>6507</v>
      </c>
      <c r="H53" s="7" t="s">
        <v>9597</v>
      </c>
      <c r="I53" s="7" t="s">
        <v>9598</v>
      </c>
      <c r="J53" s="7" t="s">
        <v>9599</v>
      </c>
      <c r="K53" s="7" t="s">
        <v>6543</v>
      </c>
      <c r="L53" s="7" t="str">
        <f t="shared" si="0"/>
        <v>eriks</v>
      </c>
      <c r="M53" s="7" t="str">
        <f>LOWER(B53&amp;Table15[[#This Row],[Achternaam]]&amp;L53)</f>
        <v>lievesleebuseriks</v>
      </c>
      <c r="N53" s="7" t="s">
        <v>6552</v>
      </c>
      <c r="O53" s="7" t="s">
        <v>6544</v>
      </c>
      <c r="P53" s="7" t="s">
        <v>6545</v>
      </c>
      <c r="Q53" s="7" t="s">
        <v>9850</v>
      </c>
      <c r="R53" s="7" t="str">
        <f>IFERROR(LEFT(SUBSTITUTE(SUBSTITUTE(Table15[[#This Row],[Website]],"www.",""),"https://",""), FIND(".", SUBSTITUTE(SUBSTITUTE(Table15[[#This Row],[Website]],"www.",""),"https://","")) - 1),"")</f>
        <v>eriks</v>
      </c>
      <c r="S53" s="7" t="s">
        <v>6547</v>
      </c>
      <c r="T53" s="7" t="s">
        <v>4763</v>
      </c>
      <c r="U53" s="7" t="s">
        <v>9851</v>
      </c>
    </row>
    <row r="54" spans="1:21" ht="15" customHeight="1" x14ac:dyDescent="0.45">
      <c r="A54" s="7" t="s">
        <v>4758</v>
      </c>
      <c r="B54" s="7" t="s">
        <v>9852</v>
      </c>
      <c r="C54" s="7" t="s">
        <v>9853</v>
      </c>
      <c r="D54" s="7" t="s">
        <v>9854</v>
      </c>
      <c r="E54" s="7" t="s">
        <v>4763</v>
      </c>
      <c r="F54" s="7" t="s">
        <v>9855</v>
      </c>
      <c r="G54" s="7" t="s">
        <v>6507</v>
      </c>
      <c r="H54" s="7" t="s">
        <v>9856</v>
      </c>
      <c r="I54" s="7" t="s">
        <v>9555</v>
      </c>
      <c r="J54" s="7" t="s">
        <v>9592</v>
      </c>
      <c r="K54" s="7" t="s">
        <v>9225</v>
      </c>
      <c r="L54" s="7" t="str">
        <f t="shared" si="0"/>
        <v>ziegler</v>
      </c>
      <c r="M54" s="7" t="str">
        <f>LOWER(B54&amp;Table15[[#This Row],[Achternaam]]&amp;L54)</f>
        <v>taniade greefziegler</v>
      </c>
      <c r="N54" s="7" t="s">
        <v>9234</v>
      </c>
      <c r="O54" s="7" t="s">
        <v>9226</v>
      </c>
      <c r="P54" s="7" t="s">
        <v>9227</v>
      </c>
      <c r="Q54" s="7" t="s">
        <v>9857</v>
      </c>
      <c r="R54" s="7" t="str">
        <f>IFERROR(LEFT(SUBSTITUTE(SUBSTITUTE(Table15[[#This Row],[Website]],"www.",""),"https://",""), FIND(".", SUBSTITUTE(SUBSTITUTE(Table15[[#This Row],[Website]],"www.",""),"https://","")) - 1),"")</f>
        <v>zieglergroup</v>
      </c>
      <c r="S54" s="7" t="s">
        <v>9229</v>
      </c>
      <c r="T54" s="7" t="s">
        <v>4763</v>
      </c>
      <c r="U54" s="7" t="s">
        <v>9858</v>
      </c>
    </row>
    <row r="55" spans="1:21" ht="15" customHeight="1" x14ac:dyDescent="0.45">
      <c r="A55" s="7" t="s">
        <v>4758</v>
      </c>
      <c r="B55" s="7" t="s">
        <v>9859</v>
      </c>
      <c r="C55" s="7" t="s">
        <v>9860</v>
      </c>
      <c r="D55" s="7" t="s">
        <v>9861</v>
      </c>
      <c r="E55" s="7" t="s">
        <v>4763</v>
      </c>
      <c r="F55" s="7" t="s">
        <v>9862</v>
      </c>
      <c r="G55" s="7" t="s">
        <v>6507</v>
      </c>
      <c r="H55" s="7" t="s">
        <v>1480</v>
      </c>
      <c r="I55" s="7" t="s">
        <v>9555</v>
      </c>
      <c r="J55" s="7" t="s">
        <v>9592</v>
      </c>
      <c r="K55" s="7" t="s">
        <v>8944</v>
      </c>
      <c r="L55" s="7" t="str">
        <f t="shared" si="0"/>
        <v>verhelstbouwmaterialen</v>
      </c>
      <c r="M55" s="7" t="str">
        <f>LOWER(B55&amp;Table15[[#This Row],[Achternaam]]&amp;L55)</f>
        <v>rominade smulverhelstbouwmaterialen</v>
      </c>
      <c r="N55" s="7" t="s">
        <v>8954</v>
      </c>
      <c r="O55" s="7" t="s">
        <v>8945</v>
      </c>
      <c r="P55" s="7" t="s">
        <v>8946</v>
      </c>
      <c r="Q55" s="7" t="s">
        <v>9863</v>
      </c>
      <c r="R55" s="7" t="str">
        <f>IFERROR(LEFT(SUBSTITUTE(SUBSTITUTE(Table15[[#This Row],[Website]],"www.",""),"https://",""), FIND(".", SUBSTITUTE(SUBSTITUTE(Table15[[#This Row],[Website]],"www.",""),"https://","")) - 1),"")</f>
        <v>verhelst</v>
      </c>
      <c r="S55" s="7" t="s">
        <v>8948</v>
      </c>
      <c r="T55" s="7" t="s">
        <v>4763</v>
      </c>
      <c r="U55" s="7" t="s">
        <v>9864</v>
      </c>
    </row>
    <row r="56" spans="1:21" ht="15" customHeight="1" x14ac:dyDescent="0.45">
      <c r="A56" s="7" t="s">
        <v>4758</v>
      </c>
      <c r="B56" s="7" t="s">
        <v>1973</v>
      </c>
      <c r="C56" s="7" t="s">
        <v>9865</v>
      </c>
      <c r="D56" s="7" t="s">
        <v>9866</v>
      </c>
      <c r="E56" s="7" t="s">
        <v>4763</v>
      </c>
      <c r="F56" s="7" t="s">
        <v>9867</v>
      </c>
      <c r="G56" s="7" t="s">
        <v>6507</v>
      </c>
      <c r="H56" s="7" t="s">
        <v>1480</v>
      </c>
      <c r="I56" s="7" t="s">
        <v>9555</v>
      </c>
      <c r="J56" s="7" t="s">
        <v>9556</v>
      </c>
      <c r="K56" s="7" t="s">
        <v>5733</v>
      </c>
      <c r="L56" s="7" t="str">
        <f t="shared" si="0"/>
        <v>cegelec</v>
      </c>
      <c r="M56" s="7" t="str">
        <f>LOWER(B56&amp;Table15[[#This Row],[Achternaam]]&amp;L56)</f>
        <v>annvergutscegelec</v>
      </c>
      <c r="N56" s="7" t="s">
        <v>4844</v>
      </c>
      <c r="O56" s="7" t="s">
        <v>5734</v>
      </c>
      <c r="P56" s="7" t="s">
        <v>5735</v>
      </c>
      <c r="Q56" s="7" t="s">
        <v>9868</v>
      </c>
      <c r="R56" s="7" t="str">
        <f>IFERROR(LEFT(SUBSTITUTE(SUBSTITUTE(Table15[[#This Row],[Website]],"www.",""),"https://",""), FIND(".", SUBSTITUTE(SUBSTITUTE(Table15[[#This Row],[Website]],"www.",""),"https://","")) - 1),"")</f>
        <v>vinci-energies</v>
      </c>
      <c r="S56" s="7" t="s">
        <v>5737</v>
      </c>
      <c r="T56" s="7" t="s">
        <v>4763</v>
      </c>
      <c r="U56" s="7" t="s">
        <v>9869</v>
      </c>
    </row>
    <row r="57" spans="1:21" ht="15" customHeight="1" x14ac:dyDescent="0.45">
      <c r="A57" s="7" t="s">
        <v>4758</v>
      </c>
      <c r="B57" s="7" t="s">
        <v>3782</v>
      </c>
      <c r="C57" s="7" t="s">
        <v>9870</v>
      </c>
      <c r="D57" s="7" t="s">
        <v>9871</v>
      </c>
      <c r="E57" s="7" t="s">
        <v>9543</v>
      </c>
      <c r="F57" s="7" t="s">
        <v>9872</v>
      </c>
      <c r="G57" s="7" t="s">
        <v>6507</v>
      </c>
      <c r="H57" s="7" t="s">
        <v>1602</v>
      </c>
      <c r="I57" s="7" t="s">
        <v>9598</v>
      </c>
      <c r="J57" s="7" t="s">
        <v>9592</v>
      </c>
      <c r="K57" s="7" t="s">
        <v>8577</v>
      </c>
      <c r="L57" s="7" t="str">
        <f t="shared" si="0"/>
        <v>tabaknatie</v>
      </c>
      <c r="M57" s="7" t="str">
        <f>LOWER(B57&amp;Table15[[#This Row],[Achternaam]]&amp;L57)</f>
        <v>stéphaniepirontabaknatie</v>
      </c>
      <c r="N57" s="7" t="s">
        <v>5519</v>
      </c>
      <c r="O57" s="7" t="s">
        <v>8578</v>
      </c>
      <c r="P57" s="7" t="s">
        <v>8579</v>
      </c>
      <c r="Q57" s="7" t="s">
        <v>9873</v>
      </c>
      <c r="R57" s="7" t="str">
        <f>IFERROR(LEFT(SUBSTITUTE(SUBSTITUTE(Table15[[#This Row],[Website]],"www.",""),"https://",""), FIND(".", SUBSTITUTE(SUBSTITUTE(Table15[[#This Row],[Website]],"www.",""),"https://","")) - 1),"")</f>
        <v>tabaknatie</v>
      </c>
      <c r="S57" s="7" t="s">
        <v>8581</v>
      </c>
      <c r="T57" s="7" t="s">
        <v>4763</v>
      </c>
      <c r="U57" s="7" t="s">
        <v>9874</v>
      </c>
    </row>
    <row r="58" spans="1:21" ht="15" customHeight="1" x14ac:dyDescent="0.45">
      <c r="A58" s="7" t="s">
        <v>4758</v>
      </c>
      <c r="B58" s="7" t="s">
        <v>2625</v>
      </c>
      <c r="C58" s="7" t="s">
        <v>1909</v>
      </c>
      <c r="D58" s="7" t="s">
        <v>9875</v>
      </c>
      <c r="E58" s="7" t="s">
        <v>4763</v>
      </c>
      <c r="F58" s="7" t="s">
        <v>9876</v>
      </c>
      <c r="G58" s="7" t="s">
        <v>6507</v>
      </c>
      <c r="H58" s="7" t="s">
        <v>1380</v>
      </c>
      <c r="I58" s="7" t="s">
        <v>1529</v>
      </c>
      <c r="J58" s="7" t="s">
        <v>9592</v>
      </c>
      <c r="K58" s="7" t="s">
        <v>7278</v>
      </c>
      <c r="L58" s="7" t="str">
        <f t="shared" si="0"/>
        <v>krinkels</v>
      </c>
      <c r="M58" s="7" t="str">
        <f>LOWER(B58&amp;Table15[[#This Row],[Achternaam]]&amp;L58)</f>
        <v>stefaniecorneliskrinkels</v>
      </c>
      <c r="N58" s="7" t="s">
        <v>7287</v>
      </c>
      <c r="O58" s="7" t="s">
        <v>7279</v>
      </c>
      <c r="P58" s="7" t="s">
        <v>7280</v>
      </c>
      <c r="Q58" s="7" t="s">
        <v>9877</v>
      </c>
      <c r="R58" s="7" t="str">
        <f>IFERROR(LEFT(SUBSTITUTE(SUBSTITUTE(Table15[[#This Row],[Website]],"www.",""),"https://",""), FIND(".", SUBSTITUTE(SUBSTITUTE(Table15[[#This Row],[Website]],"www.",""),"https://","")) - 1),"")</f>
        <v>krinkels</v>
      </c>
      <c r="S58" s="7" t="s">
        <v>7282</v>
      </c>
      <c r="T58" s="7" t="s">
        <v>4763</v>
      </c>
      <c r="U58" s="7" t="s">
        <v>9878</v>
      </c>
    </row>
    <row r="59" spans="1:21" ht="15" customHeight="1" x14ac:dyDescent="0.45">
      <c r="A59" s="7" t="s">
        <v>4758</v>
      </c>
      <c r="B59" s="7" t="s">
        <v>2390</v>
      </c>
      <c r="C59" s="7" t="s">
        <v>9879</v>
      </c>
      <c r="D59" s="7" t="s">
        <v>9880</v>
      </c>
      <c r="E59" s="7" t="s">
        <v>4763</v>
      </c>
      <c r="F59" s="7" t="s">
        <v>9881</v>
      </c>
      <c r="G59" s="7" t="s">
        <v>6507</v>
      </c>
      <c r="H59" s="7" t="s">
        <v>1380</v>
      </c>
      <c r="I59" s="7" t="s">
        <v>1529</v>
      </c>
      <c r="J59" s="7" t="s">
        <v>9592</v>
      </c>
      <c r="K59" s="7" t="s">
        <v>9882</v>
      </c>
      <c r="L59" s="7" t="str">
        <f t="shared" si="0"/>
        <v>ideweexternedienstvoorpreventieenbeschermingophetwerk</v>
      </c>
      <c r="M59" s="7" t="str">
        <f>LOWER(B59&amp;Table15[[#This Row],[Achternaam]]&amp;L59)</f>
        <v>elkehenderickxideweexternedienstvoorpreventieenbeschermingophetwerk</v>
      </c>
      <c r="N59" s="7" t="s">
        <v>9883</v>
      </c>
      <c r="O59" s="7" t="s">
        <v>9884</v>
      </c>
      <c r="P59" s="7" t="s">
        <v>9885</v>
      </c>
      <c r="Q59" s="7" t="s">
        <v>9886</v>
      </c>
      <c r="R59" s="7" t="str">
        <f>IFERROR(LEFT(SUBSTITUTE(SUBSTITUTE(Table15[[#This Row],[Website]],"www.",""),"https://",""), FIND(".", SUBSTITUTE(SUBSTITUTE(Table15[[#This Row],[Website]],"www.",""),"https://","")) - 1),"")</f>
        <v>idewe</v>
      </c>
      <c r="S59" s="7" t="s">
        <v>9887</v>
      </c>
      <c r="T59" s="7" t="s">
        <v>4763</v>
      </c>
      <c r="U59" s="7" t="s">
        <v>9888</v>
      </c>
    </row>
    <row r="60" spans="1:21" ht="15" customHeight="1" x14ac:dyDescent="0.45">
      <c r="A60" s="7" t="s">
        <v>4758</v>
      </c>
      <c r="B60" s="7" t="s">
        <v>9889</v>
      </c>
      <c r="C60" s="7" t="s">
        <v>9890</v>
      </c>
      <c r="D60" s="7" t="s">
        <v>9891</v>
      </c>
      <c r="E60" s="7" t="s">
        <v>4763</v>
      </c>
      <c r="F60" s="7" t="s">
        <v>9892</v>
      </c>
      <c r="G60" s="7" t="s">
        <v>6507</v>
      </c>
      <c r="H60" s="7" t="s">
        <v>1380</v>
      </c>
      <c r="I60" s="7" t="s">
        <v>1529</v>
      </c>
      <c r="J60" s="7" t="s">
        <v>9592</v>
      </c>
      <c r="K60" s="7" t="s">
        <v>5153</v>
      </c>
      <c r="L60" s="7" t="str">
        <f t="shared" si="0"/>
        <v>arvesta</v>
      </c>
      <c r="M60" s="7" t="str">
        <f>LOWER(B60&amp;Table15[[#This Row],[Achternaam]]&amp;L60)</f>
        <v>lunadaenenarvesta</v>
      </c>
      <c r="N60" s="7" t="s">
        <v>4868</v>
      </c>
      <c r="O60" s="7" t="s">
        <v>5154</v>
      </c>
      <c r="P60" s="7" t="s">
        <v>5155</v>
      </c>
      <c r="Q60" s="7" t="s">
        <v>9893</v>
      </c>
      <c r="R60" s="7" t="str">
        <f>IFERROR(LEFT(SUBSTITUTE(SUBSTITUTE(Table15[[#This Row],[Website]],"www.",""),"https://",""), FIND(".", SUBSTITUTE(SUBSTITUTE(Table15[[#This Row],[Website]],"www.",""),"https://","")) - 1),"")</f>
        <v>arvesta</v>
      </c>
      <c r="S60" s="7" t="s">
        <v>5157</v>
      </c>
      <c r="T60" s="7" t="s">
        <v>4763</v>
      </c>
      <c r="U60" s="7" t="s">
        <v>9894</v>
      </c>
    </row>
    <row r="61" spans="1:21" ht="15" customHeight="1" x14ac:dyDescent="0.45">
      <c r="A61" s="7" t="s">
        <v>4758</v>
      </c>
      <c r="B61" s="7" t="s">
        <v>9895</v>
      </c>
      <c r="C61" s="7" t="s">
        <v>9896</v>
      </c>
      <c r="D61" s="7" t="s">
        <v>9897</v>
      </c>
      <c r="E61" s="7" t="s">
        <v>4763</v>
      </c>
      <c r="F61" s="7" t="s">
        <v>9898</v>
      </c>
      <c r="G61" s="7" t="s">
        <v>6507</v>
      </c>
      <c r="H61" s="7" t="s">
        <v>9597</v>
      </c>
      <c r="I61" s="7" t="s">
        <v>9598</v>
      </c>
      <c r="J61" s="7" t="s">
        <v>9599</v>
      </c>
      <c r="K61" s="7" t="s">
        <v>9185</v>
      </c>
      <c r="L61" s="7" t="str">
        <f t="shared" si="0"/>
        <v>wolterskluwer</v>
      </c>
      <c r="M61" s="7" t="str">
        <f>LOWER(B61&amp;Table15[[#This Row],[Achternaam]]&amp;L61)</f>
        <v>joëlledelmarcellewolterskluwer</v>
      </c>
      <c r="N61" s="7" t="s">
        <v>5761</v>
      </c>
      <c r="O61" s="7" t="s">
        <v>9186</v>
      </c>
      <c r="P61" s="7" t="s">
        <v>9187</v>
      </c>
      <c r="Q61" s="7" t="s">
        <v>9899</v>
      </c>
      <c r="R61" s="7" t="str">
        <f>IFERROR(LEFT(SUBSTITUTE(SUBSTITUTE(Table15[[#This Row],[Website]],"www.",""),"https://",""), FIND(".", SUBSTITUTE(SUBSTITUTE(Table15[[#This Row],[Website]],"www.",""),"https://","")) - 1),"")</f>
        <v>wolterskluwer</v>
      </c>
      <c r="S61" s="7" t="s">
        <v>9189</v>
      </c>
      <c r="T61" s="7" t="s">
        <v>4763</v>
      </c>
      <c r="U61" s="7" t="s">
        <v>9900</v>
      </c>
    </row>
    <row r="62" spans="1:21" ht="15" customHeight="1" x14ac:dyDescent="0.45">
      <c r="A62" s="7" t="s">
        <v>4758</v>
      </c>
      <c r="B62" s="7" t="s">
        <v>2170</v>
      </c>
      <c r="C62" s="7" t="s">
        <v>2171</v>
      </c>
      <c r="D62" s="7" t="s">
        <v>9901</v>
      </c>
      <c r="E62" s="7" t="s">
        <v>4763</v>
      </c>
      <c r="F62" s="7" t="s">
        <v>9902</v>
      </c>
      <c r="G62" s="7" t="s">
        <v>6507</v>
      </c>
      <c r="H62" s="7" t="s">
        <v>9903</v>
      </c>
      <c r="I62" s="7" t="s">
        <v>9904</v>
      </c>
      <c r="J62" s="7" t="s">
        <v>9592</v>
      </c>
      <c r="K62" s="7" t="s">
        <v>6327</v>
      </c>
      <c r="L62" s="7" t="str">
        <f t="shared" si="0"/>
        <v>distrilog</v>
      </c>
      <c r="M62" s="7" t="str">
        <f>LOWER(B62&amp;Table15[[#This Row],[Achternaam]]&amp;L62)</f>
        <v>kurtde ridderdistrilog</v>
      </c>
      <c r="N62" s="7" t="s">
        <v>5519</v>
      </c>
      <c r="O62" s="7" t="s">
        <v>6328</v>
      </c>
      <c r="P62" s="7" t="s">
        <v>6329</v>
      </c>
      <c r="Q62" s="7" t="s">
        <v>9905</v>
      </c>
      <c r="R62" s="7" t="str">
        <f>IFERROR(LEFT(SUBSTITUTE(SUBSTITUTE(Table15[[#This Row],[Website]],"www.",""),"https://",""), FIND(".", SUBSTITUTE(SUBSTITUTE(Table15[[#This Row],[Website]],"www.",""),"https://","")) - 1),"")</f>
        <v>distrilog</v>
      </c>
      <c r="S62" s="7" t="s">
        <v>6331</v>
      </c>
      <c r="T62" s="7" t="s">
        <v>4763</v>
      </c>
      <c r="U62" s="7" t="s">
        <v>9906</v>
      </c>
    </row>
    <row r="63" spans="1:21" ht="15" customHeight="1" x14ac:dyDescent="0.45">
      <c r="A63" s="7" t="s">
        <v>4758</v>
      </c>
      <c r="B63" s="7" t="s">
        <v>9907</v>
      </c>
      <c r="C63" s="7" t="s">
        <v>9908</v>
      </c>
      <c r="D63" s="7" t="s">
        <v>9909</v>
      </c>
      <c r="E63" s="7" t="s">
        <v>4763</v>
      </c>
      <c r="F63" s="7" t="s">
        <v>9910</v>
      </c>
      <c r="G63" s="7" t="s">
        <v>6507</v>
      </c>
      <c r="H63" s="7" t="s">
        <v>1380</v>
      </c>
      <c r="I63" s="7" t="s">
        <v>1529</v>
      </c>
      <c r="J63" s="7" t="s">
        <v>9592</v>
      </c>
      <c r="K63" s="7" t="s">
        <v>8303</v>
      </c>
      <c r="L63" s="7" t="str">
        <f t="shared" si="0"/>
        <v>scioteq</v>
      </c>
      <c r="M63" s="7" t="str">
        <f>LOWER(B63&amp;Table15[[#This Row],[Achternaam]]&amp;L63)</f>
        <v>sennedesmadrylscioteq</v>
      </c>
      <c r="N63" s="7" t="s">
        <v>5133</v>
      </c>
      <c r="O63" s="7" t="s">
        <v>8304</v>
      </c>
      <c r="P63" s="7" t="s">
        <v>8305</v>
      </c>
      <c r="Q63" s="7" t="s">
        <v>9911</v>
      </c>
      <c r="R63" s="7" t="str">
        <f>IFERROR(LEFT(SUBSTITUTE(SUBSTITUTE(Table15[[#This Row],[Website]],"www.",""),"https://",""), FIND(".", SUBSTITUTE(SUBSTITUTE(Table15[[#This Row],[Website]],"www.",""),"https://","")) - 1),"")</f>
        <v>scioteq</v>
      </c>
      <c r="S63" s="7" t="s">
        <v>8307</v>
      </c>
      <c r="T63" s="7" t="s">
        <v>4763</v>
      </c>
      <c r="U63" s="7" t="s">
        <v>9912</v>
      </c>
    </row>
    <row r="64" spans="1:21" ht="15" customHeight="1" x14ac:dyDescent="0.45">
      <c r="A64" s="7" t="s">
        <v>4758</v>
      </c>
      <c r="B64" s="7" t="s">
        <v>9913</v>
      </c>
      <c r="C64" s="7" t="s">
        <v>9914</v>
      </c>
      <c r="D64" s="7" t="s">
        <v>9915</v>
      </c>
      <c r="E64" s="7" t="s">
        <v>4763</v>
      </c>
      <c r="F64" s="7" t="s">
        <v>9916</v>
      </c>
      <c r="G64" s="7" t="s">
        <v>6507</v>
      </c>
      <c r="H64" s="7" t="s">
        <v>1480</v>
      </c>
      <c r="I64" s="7" t="s">
        <v>9555</v>
      </c>
      <c r="J64" s="7" t="s">
        <v>9556</v>
      </c>
      <c r="K64" s="7" t="s">
        <v>5485</v>
      </c>
      <c r="L64" s="7" t="str">
        <f t="shared" si="0"/>
        <v>bmbbouwmaterialen</v>
      </c>
      <c r="M64" s="7" t="str">
        <f>LOWER(B64&amp;Table15[[#This Row],[Achternaam]]&amp;L64)</f>
        <v>brittde pauwbmbbouwmaterialen</v>
      </c>
      <c r="N64" s="7" t="s">
        <v>5115</v>
      </c>
      <c r="O64" s="7" t="s">
        <v>5486</v>
      </c>
      <c r="P64" s="7" t="s">
        <v>5487</v>
      </c>
      <c r="Q64" s="7" t="s">
        <v>9917</v>
      </c>
      <c r="R64" s="7" t="str">
        <f>IFERROR(LEFT(SUBSTITUTE(SUBSTITUTE(Table15[[#This Row],[Website]],"www.",""),"https://",""), FIND(".", SUBSTITUTE(SUBSTITUTE(Table15[[#This Row],[Website]],"www.",""),"https://","")) - 1),"")</f>
        <v>bmb-bouwmaterialen</v>
      </c>
      <c r="S64" s="7" t="s">
        <v>5489</v>
      </c>
      <c r="T64" s="7" t="s">
        <v>4763</v>
      </c>
      <c r="U64" s="7" t="s">
        <v>9918</v>
      </c>
    </row>
    <row r="65" spans="1:21" ht="15" customHeight="1" x14ac:dyDescent="0.45">
      <c r="A65" s="7" t="s">
        <v>4758</v>
      </c>
      <c r="B65" s="7" t="s">
        <v>1923</v>
      </c>
      <c r="C65" s="7" t="s">
        <v>9919</v>
      </c>
      <c r="D65" s="7" t="s">
        <v>9920</v>
      </c>
      <c r="E65" s="7" t="s">
        <v>4763</v>
      </c>
      <c r="F65" s="7" t="s">
        <v>9921</v>
      </c>
      <c r="G65" s="7" t="s">
        <v>6507</v>
      </c>
      <c r="H65" s="7" t="s">
        <v>9922</v>
      </c>
      <c r="I65" s="7" t="s">
        <v>1529</v>
      </c>
      <c r="J65" s="7" t="s">
        <v>9592</v>
      </c>
      <c r="K65" s="7" t="s">
        <v>5175</v>
      </c>
      <c r="L65" s="7" t="str">
        <f t="shared" si="0"/>
        <v>astrasweets</v>
      </c>
      <c r="M65" s="7" t="str">
        <f>LOWER(B65&amp;Table15[[#This Row],[Achternaam]]&amp;L65)</f>
        <v>sarahgorisastrasweets</v>
      </c>
      <c r="N65" s="7" t="s">
        <v>5184</v>
      </c>
      <c r="O65" s="7" t="s">
        <v>5176</v>
      </c>
      <c r="P65" s="7" t="s">
        <v>5177</v>
      </c>
      <c r="Q65" s="7" t="s">
        <v>9923</v>
      </c>
      <c r="R65" s="7" t="str">
        <f>IFERROR(LEFT(SUBSTITUTE(SUBSTITUTE(Table15[[#This Row],[Website]],"www.",""),"https://",""), FIND(".", SUBSTITUTE(SUBSTITUTE(Table15[[#This Row],[Website]],"www.",""),"https://","")) - 1),"")</f>
        <v>astrasweets</v>
      </c>
      <c r="S65" s="7" t="s">
        <v>5179</v>
      </c>
      <c r="T65" s="7" t="s">
        <v>4763</v>
      </c>
      <c r="U65" s="7" t="s">
        <v>9924</v>
      </c>
    </row>
    <row r="66" spans="1:21" ht="15" customHeight="1" x14ac:dyDescent="0.45">
      <c r="A66" s="7" t="s">
        <v>4758</v>
      </c>
      <c r="B66" s="7" t="s">
        <v>2088</v>
      </c>
      <c r="C66" s="7" t="s">
        <v>9925</v>
      </c>
      <c r="D66" s="7" t="s">
        <v>9926</v>
      </c>
      <c r="E66" s="7" t="s">
        <v>9543</v>
      </c>
      <c r="F66" s="7" t="s">
        <v>9927</v>
      </c>
      <c r="G66" s="7" t="s">
        <v>6507</v>
      </c>
      <c r="H66" s="7" t="s">
        <v>1380</v>
      </c>
      <c r="I66" s="7" t="s">
        <v>1529</v>
      </c>
      <c r="J66" s="7" t="s">
        <v>9592</v>
      </c>
      <c r="K66" s="7" t="s">
        <v>8888</v>
      </c>
      <c r="L66" s="7" t="str">
        <f t="shared" ref="L66:L129" si="1">SUBSTITUTE(SUBSTITUTE(SUBSTITUTE(SUBSTITUTE(SUBSTITUTE(SUBSTITUTE(SUBSTITUTE(SUBSTITUTE(SUBSTITUTE(SUBSTITUTE(SUBSTITUTE(SUBSTITUTE(SUBSTITUTE(LOWER(K66),".",""),"-","")," bvba",""),"belgië",""),"belgium","")," nv","")," bv",""),"group",""),"groep","")," ", ""),"é","e"),"è","e"),"à","a")</f>
        <v>vanmoerrail</v>
      </c>
      <c r="M66" s="7" t="str">
        <f>LOWER(B66&amp;Table15[[#This Row],[Achternaam]]&amp;L66)</f>
        <v>juliedereuvanmoerrail</v>
      </c>
      <c r="N66" s="7" t="s">
        <v>6785</v>
      </c>
      <c r="O66" s="7" t="s">
        <v>8889</v>
      </c>
      <c r="P66" s="7" t="s">
        <v>8890</v>
      </c>
      <c r="Q66" s="7" t="s">
        <v>9928</v>
      </c>
      <c r="R66" s="7" t="str">
        <f>IFERROR(LEFT(SUBSTITUTE(SUBSTITUTE(Table15[[#This Row],[Website]],"www.",""),"https://",""), FIND(".", SUBSTITUTE(SUBSTITUTE(Table15[[#This Row],[Website]],"www.",""),"https://","")) - 1),"")</f>
        <v>vanmoer</v>
      </c>
      <c r="S66" s="7" t="s">
        <v>8892</v>
      </c>
      <c r="T66" s="7" t="s">
        <v>4763</v>
      </c>
      <c r="U66" s="7" t="s">
        <v>9929</v>
      </c>
    </row>
    <row r="67" spans="1:21" ht="15" customHeight="1" x14ac:dyDescent="0.45">
      <c r="A67" s="7" t="s">
        <v>4758</v>
      </c>
      <c r="B67" s="7" t="s">
        <v>3358</v>
      </c>
      <c r="C67" s="7" t="s">
        <v>9930</v>
      </c>
      <c r="D67" s="7" t="s">
        <v>9931</v>
      </c>
      <c r="E67" s="7" t="s">
        <v>4763</v>
      </c>
      <c r="F67" s="7" t="s">
        <v>9932</v>
      </c>
      <c r="G67" s="7" t="s">
        <v>6507</v>
      </c>
      <c r="H67" s="7" t="s">
        <v>9583</v>
      </c>
      <c r="I67" s="7" t="s">
        <v>9584</v>
      </c>
      <c r="J67" s="7" t="s">
        <v>9933</v>
      </c>
      <c r="K67" s="7" t="s">
        <v>8312</v>
      </c>
      <c r="L67" s="7" t="str">
        <f t="shared" si="1"/>
        <v>scrsibelco</v>
      </c>
      <c r="M67" s="7" t="str">
        <f>LOWER(B67&amp;Table15[[#This Row],[Achternaam]]&amp;L67)</f>
        <v>karineparentscrsibelco</v>
      </c>
      <c r="N67" s="7" t="s">
        <v>8321</v>
      </c>
      <c r="O67" s="7" t="s">
        <v>8313</v>
      </c>
      <c r="P67" s="7" t="s">
        <v>8314</v>
      </c>
      <c r="Q67" s="7" t="s">
        <v>9934</v>
      </c>
      <c r="R67" s="7" t="str">
        <f>IFERROR(LEFT(SUBSTITUTE(SUBSTITUTE(Table15[[#This Row],[Website]],"www.",""),"https://",""), FIND(".", SUBSTITUTE(SUBSTITUTE(Table15[[#This Row],[Website]],"www.",""),"https://","")) - 1),"")</f>
        <v>sibelco</v>
      </c>
      <c r="S67" s="7" t="s">
        <v>8316</v>
      </c>
      <c r="T67" s="7" t="s">
        <v>4763</v>
      </c>
      <c r="U67" s="7" t="s">
        <v>9935</v>
      </c>
    </row>
    <row r="68" spans="1:21" ht="15" customHeight="1" x14ac:dyDescent="0.45">
      <c r="A68" s="7" t="s">
        <v>4758</v>
      </c>
      <c r="B68" s="7" t="s">
        <v>1612</v>
      </c>
      <c r="C68" s="7" t="s">
        <v>9936</v>
      </c>
      <c r="D68" s="7" t="s">
        <v>9937</v>
      </c>
      <c r="E68" s="7" t="s">
        <v>9543</v>
      </c>
      <c r="F68" s="7" t="s">
        <v>9938</v>
      </c>
      <c r="G68" s="7" t="s">
        <v>6507</v>
      </c>
      <c r="H68" s="7" t="s">
        <v>9939</v>
      </c>
      <c r="I68" s="7" t="s">
        <v>9555</v>
      </c>
      <c r="J68" s="7" t="s">
        <v>9592</v>
      </c>
      <c r="K68" s="7" t="s">
        <v>6933</v>
      </c>
      <c r="L68" s="7" t="str">
        <f t="shared" si="1"/>
        <v>honeywell</v>
      </c>
      <c r="M68" s="7" t="str">
        <f>LOWER(B68&amp;Table15[[#This Row],[Achternaam]]&amp;L68)</f>
        <v>veerlevleckenhoneywell</v>
      </c>
      <c r="N68" s="7" t="s">
        <v>5411</v>
      </c>
      <c r="O68" s="7" t="s">
        <v>6934</v>
      </c>
      <c r="P68" s="7" t="s">
        <v>6935</v>
      </c>
      <c r="Q68" s="7" t="s">
        <v>9940</v>
      </c>
      <c r="R68" s="7" t="str">
        <f>IFERROR(LEFT(SUBSTITUTE(SUBSTITUTE(Table15[[#This Row],[Website]],"www.",""),"https://",""), FIND(".", SUBSTITUTE(SUBSTITUTE(Table15[[#This Row],[Website]],"www.",""),"https://","")) - 1),"")</f>
        <v>honeywell</v>
      </c>
      <c r="S68" s="7" t="s">
        <v>6937</v>
      </c>
      <c r="T68" s="7" t="s">
        <v>4763</v>
      </c>
      <c r="U68" s="7" t="s">
        <v>9941</v>
      </c>
    </row>
    <row r="69" spans="1:21" ht="15" customHeight="1" x14ac:dyDescent="0.45">
      <c r="A69" s="7" t="s">
        <v>4758</v>
      </c>
      <c r="B69" s="7" t="s">
        <v>9942</v>
      </c>
      <c r="C69" s="7" t="s">
        <v>9943</v>
      </c>
      <c r="D69" s="7" t="s">
        <v>9944</v>
      </c>
      <c r="E69" s="7" t="s">
        <v>4763</v>
      </c>
      <c r="F69" s="7" t="s">
        <v>9945</v>
      </c>
      <c r="G69" s="7" t="s">
        <v>6507</v>
      </c>
      <c r="H69" s="7" t="s">
        <v>1602</v>
      </c>
      <c r="I69" s="7" t="s">
        <v>9598</v>
      </c>
      <c r="J69" s="7" t="s">
        <v>9592</v>
      </c>
      <c r="K69" s="7" t="s">
        <v>8196</v>
      </c>
      <c r="L69" s="7" t="str">
        <f t="shared" si="1"/>
        <v>robertboschproduktie</v>
      </c>
      <c r="M69" s="7" t="str">
        <f>LOWER(B69&amp;Table15[[#This Row],[Achternaam]]&amp;L69)</f>
        <v>miguelvanden eynderobertboschproduktie</v>
      </c>
      <c r="N69" s="7" t="s">
        <v>8205</v>
      </c>
      <c r="O69" s="7" t="s">
        <v>8197</v>
      </c>
      <c r="P69" s="7" t="s">
        <v>8198</v>
      </c>
      <c r="Q69" s="7" t="s">
        <v>9946</v>
      </c>
      <c r="R69" s="7" t="str">
        <f>IFERROR(LEFT(SUBSTITUTE(SUBSTITUTE(Table15[[#This Row],[Website]],"www.",""),"https://",""), FIND(".", SUBSTITUTE(SUBSTITUTE(Table15[[#This Row],[Website]],"www.",""),"https://","")) - 1),"")</f>
        <v>bosch</v>
      </c>
      <c r="S69" s="7" t="s">
        <v>8200</v>
      </c>
      <c r="T69" s="7" t="s">
        <v>4763</v>
      </c>
      <c r="U69" s="7" t="s">
        <v>9947</v>
      </c>
    </row>
    <row r="70" spans="1:21" ht="15" customHeight="1" x14ac:dyDescent="0.45">
      <c r="A70" s="7" t="s">
        <v>4758</v>
      </c>
      <c r="B70" s="7" t="s">
        <v>2497</v>
      </c>
      <c r="C70" s="7" t="s">
        <v>9948</v>
      </c>
      <c r="D70" s="7" t="s">
        <v>9949</v>
      </c>
      <c r="E70" s="7" t="s">
        <v>9543</v>
      </c>
      <c r="F70" s="7" t="s">
        <v>9950</v>
      </c>
      <c r="G70" s="7" t="s">
        <v>6507</v>
      </c>
      <c r="H70" s="7" t="s">
        <v>1380</v>
      </c>
      <c r="I70" s="7" t="s">
        <v>1529</v>
      </c>
      <c r="J70" s="7" t="s">
        <v>9592</v>
      </c>
      <c r="K70" s="7" t="s">
        <v>7653</v>
      </c>
      <c r="L70" s="7" t="str">
        <f t="shared" si="1"/>
        <v>mohawkinternationalservices</v>
      </c>
      <c r="M70" s="7" t="str">
        <f>LOWER(B70&amp;Table15[[#This Row],[Achternaam]]&amp;L70)</f>
        <v>liesvan den troostmohawkinternationalservices</v>
      </c>
      <c r="N70" s="7" t="s">
        <v>7662</v>
      </c>
      <c r="O70" s="7" t="s">
        <v>7654</v>
      </c>
      <c r="P70" s="7" t="s">
        <v>7655</v>
      </c>
      <c r="Q70" s="7" t="s">
        <v>9951</v>
      </c>
      <c r="R70" s="7" t="str">
        <f>IFERROR(LEFT(SUBSTITUTE(SUBSTITUTE(Table15[[#This Row],[Website]],"www.",""),"https://",""), FIND(".", SUBSTITUTE(SUBSTITUTE(Table15[[#This Row],[Website]],"www.",""),"https://","")) - 1),"")</f>
        <v>unilin</v>
      </c>
      <c r="S70" s="7" t="s">
        <v>7657</v>
      </c>
      <c r="T70" s="7" t="s">
        <v>4763</v>
      </c>
      <c r="U70" s="7" t="s">
        <v>9952</v>
      </c>
    </row>
    <row r="71" spans="1:21" ht="15" customHeight="1" x14ac:dyDescent="0.45">
      <c r="A71" s="7" t="s">
        <v>4758</v>
      </c>
      <c r="B71" s="7" t="s">
        <v>3803</v>
      </c>
      <c r="C71" s="7" t="s">
        <v>9953</v>
      </c>
      <c r="D71" s="7" t="s">
        <v>9954</v>
      </c>
      <c r="E71" s="7" t="s">
        <v>4763</v>
      </c>
      <c r="F71" s="7" t="s">
        <v>9955</v>
      </c>
      <c r="G71" s="7" t="s">
        <v>6507</v>
      </c>
      <c r="H71" s="7" t="s">
        <v>9956</v>
      </c>
      <c r="I71" s="7" t="s">
        <v>9957</v>
      </c>
      <c r="J71" s="7" t="s">
        <v>9592</v>
      </c>
      <c r="K71" s="7" t="s">
        <v>7235</v>
      </c>
      <c r="L71" s="7" t="str">
        <f t="shared" si="1"/>
        <v>kbc</v>
      </c>
      <c r="M71" s="7" t="str">
        <f>LOWER(B71&amp;Table15[[#This Row],[Achternaam]]&amp;L71)</f>
        <v>nadinedegrandekbc</v>
      </c>
      <c r="N71" s="7" t="s">
        <v>5006</v>
      </c>
      <c r="O71" s="7" t="s">
        <v>7236</v>
      </c>
      <c r="P71" s="7" t="s">
        <v>7237</v>
      </c>
      <c r="Q71" s="7" t="s">
        <v>9958</v>
      </c>
      <c r="R71" s="7" t="str">
        <f>IFERROR(LEFT(SUBSTITUTE(SUBSTITUTE(Table15[[#This Row],[Website]],"www.",""),"https://",""), FIND(".", SUBSTITUTE(SUBSTITUTE(Table15[[#This Row],[Website]],"www.",""),"https://","")) - 1),"")</f>
        <v>kbc</v>
      </c>
      <c r="S71" s="7" t="s">
        <v>7239</v>
      </c>
      <c r="T71" s="7" t="s">
        <v>4763</v>
      </c>
      <c r="U71" s="7" t="s">
        <v>9959</v>
      </c>
    </row>
    <row r="72" spans="1:21" ht="15" customHeight="1" x14ac:dyDescent="0.45">
      <c r="A72" s="7" t="s">
        <v>4758</v>
      </c>
      <c r="B72" s="7" t="s">
        <v>3334</v>
      </c>
      <c r="C72" s="7" t="s">
        <v>4371</v>
      </c>
      <c r="D72" s="7" t="s">
        <v>4372</v>
      </c>
      <c r="E72" s="7" t="s">
        <v>4763</v>
      </c>
      <c r="F72" s="7" t="s">
        <v>9960</v>
      </c>
      <c r="G72" s="7" t="s">
        <v>6507</v>
      </c>
      <c r="H72" s="7" t="s">
        <v>1380</v>
      </c>
      <c r="I72" s="7" t="s">
        <v>1529</v>
      </c>
      <c r="J72" s="7" t="s">
        <v>9592</v>
      </c>
      <c r="K72" s="7" t="s">
        <v>1314</v>
      </c>
      <c r="L72" s="7" t="str">
        <f t="shared" si="1"/>
        <v>ypto</v>
      </c>
      <c r="M72" s="7" t="str">
        <f>LOWER(B72&amp;Table15[[#This Row],[Achternaam]]&amp;L72)</f>
        <v>katrienvandeputypto</v>
      </c>
      <c r="N72" s="7" t="s">
        <v>5143</v>
      </c>
      <c r="O72" s="7" t="s">
        <v>9208</v>
      </c>
      <c r="P72" s="7" t="s">
        <v>9209</v>
      </c>
      <c r="Q72" s="7" t="s">
        <v>9961</v>
      </c>
      <c r="R72" s="7" t="str">
        <f>IFERROR(LEFT(SUBSTITUTE(SUBSTITUTE(Table15[[#This Row],[Website]],"www.",""),"https://",""), FIND(".", SUBSTITUTE(SUBSTITUTE(Table15[[#This Row],[Website]],"www.",""),"https://","")) - 1),"")</f>
        <v>ypto</v>
      </c>
      <c r="S72" s="7" t="s">
        <v>9211</v>
      </c>
      <c r="T72" s="7" t="s">
        <v>4763</v>
      </c>
      <c r="U72" s="7" t="s">
        <v>9962</v>
      </c>
    </row>
    <row r="73" spans="1:21" ht="15" customHeight="1" x14ac:dyDescent="0.45">
      <c r="A73" s="7" t="s">
        <v>4758</v>
      </c>
      <c r="B73" s="7" t="s">
        <v>1595</v>
      </c>
      <c r="C73" s="7" t="s">
        <v>9963</v>
      </c>
      <c r="D73" s="7" t="s">
        <v>9964</v>
      </c>
      <c r="E73" s="7" t="s">
        <v>4763</v>
      </c>
      <c r="F73" s="7" t="s">
        <v>9965</v>
      </c>
      <c r="G73" s="7" t="s">
        <v>6507</v>
      </c>
      <c r="H73" s="7" t="s">
        <v>1602</v>
      </c>
      <c r="I73" s="7" t="s">
        <v>9598</v>
      </c>
      <c r="J73" s="7" t="s">
        <v>9592</v>
      </c>
      <c r="K73" s="7" t="s">
        <v>8518</v>
      </c>
      <c r="L73" s="7" t="str">
        <f t="shared" si="1"/>
        <v>stellantisetransmissions</v>
      </c>
      <c r="M73" s="7" t="str">
        <f>LOWER(B73&amp;Table15[[#This Row],[Achternaam]]&amp;L73)</f>
        <v>yvesfrenaystellantisetransmissions</v>
      </c>
      <c r="N73" s="7" t="s">
        <v>5411</v>
      </c>
      <c r="O73" s="7" t="s">
        <v>8519</v>
      </c>
      <c r="P73" s="7" t="s">
        <v>8520</v>
      </c>
      <c r="Q73" s="7" t="s">
        <v>9966</v>
      </c>
      <c r="R73" s="7" t="str">
        <f>IFERROR(LEFT(SUBSTITUTE(SUBSTITUTE(Table15[[#This Row],[Website]],"www.",""),"https://",""), FIND(".", SUBSTITUTE(SUBSTITUTE(Table15[[#This Row],[Website]],"www.",""),"https://","")) - 1),"")</f>
        <v>punchpowertrain</v>
      </c>
      <c r="S73" s="7" t="s">
        <v>8522</v>
      </c>
      <c r="T73" s="7" t="s">
        <v>4763</v>
      </c>
      <c r="U73" s="7" t="s">
        <v>9967</v>
      </c>
    </row>
    <row r="74" spans="1:21" ht="15" customHeight="1" x14ac:dyDescent="0.45">
      <c r="A74" s="7" t="s">
        <v>4758</v>
      </c>
      <c r="B74" s="7" t="s">
        <v>9968</v>
      </c>
      <c r="C74" s="7" t="s">
        <v>3658</v>
      </c>
      <c r="D74" s="7" t="s">
        <v>9969</v>
      </c>
      <c r="E74" s="7" t="s">
        <v>4763</v>
      </c>
      <c r="F74" s="7" t="s">
        <v>9970</v>
      </c>
      <c r="G74" s="7" t="s">
        <v>6507</v>
      </c>
      <c r="H74" s="7" t="s">
        <v>1602</v>
      </c>
      <c r="I74" s="7" t="s">
        <v>9598</v>
      </c>
      <c r="J74" s="7" t="s">
        <v>9592</v>
      </c>
      <c r="K74" s="7" t="s">
        <v>7472</v>
      </c>
      <c r="L74" s="7" t="str">
        <f t="shared" si="1"/>
        <v>lunchgarden</v>
      </c>
      <c r="M74" s="7" t="str">
        <f>LOWER(B74&amp;Table15[[#This Row],[Achternaam]]&amp;L74)</f>
        <v>björnslegerslunchgarden</v>
      </c>
      <c r="N74" s="7" t="s">
        <v>5988</v>
      </c>
      <c r="O74" s="7" t="s">
        <v>7473</v>
      </c>
      <c r="P74" s="7" t="s">
        <v>7474</v>
      </c>
      <c r="Q74" s="7" t="s">
        <v>9971</v>
      </c>
      <c r="R74" s="7" t="str">
        <f>IFERROR(LEFT(SUBSTITUTE(SUBSTITUTE(Table15[[#This Row],[Website]],"www.",""),"https://",""), FIND(".", SUBSTITUTE(SUBSTITUTE(Table15[[#This Row],[Website]],"www.",""),"https://","")) - 1),"")</f>
        <v>lunchgarden</v>
      </c>
      <c r="S74" s="7" t="s">
        <v>7476</v>
      </c>
      <c r="T74" s="7" t="s">
        <v>4763</v>
      </c>
      <c r="U74" s="7" t="s">
        <v>9972</v>
      </c>
    </row>
    <row r="75" spans="1:21" ht="15" customHeight="1" x14ac:dyDescent="0.45">
      <c r="A75" s="7" t="s">
        <v>4758</v>
      </c>
      <c r="B75" s="7" t="s">
        <v>4056</v>
      </c>
      <c r="C75" s="7" t="s">
        <v>4054</v>
      </c>
      <c r="D75" s="7" t="s">
        <v>9973</v>
      </c>
      <c r="E75" s="7" t="s">
        <v>9543</v>
      </c>
      <c r="F75" s="7" t="s">
        <v>9974</v>
      </c>
      <c r="G75" s="7" t="s">
        <v>6507</v>
      </c>
      <c r="H75" s="7" t="s">
        <v>1602</v>
      </c>
      <c r="I75" s="7" t="s">
        <v>9598</v>
      </c>
      <c r="J75" s="7" t="s">
        <v>9592</v>
      </c>
      <c r="K75" s="7" t="s">
        <v>8283</v>
      </c>
      <c r="L75" s="7" t="str">
        <f t="shared" si="1"/>
        <v>schindler</v>
      </c>
      <c r="M75" s="7" t="str">
        <f>LOWER(B75&amp;Table15[[#This Row],[Achternaam]]&amp;L75)</f>
        <v>wendyvan dijckschindler</v>
      </c>
      <c r="N75" s="7" t="s">
        <v>5068</v>
      </c>
      <c r="O75" s="7" t="s">
        <v>8284</v>
      </c>
      <c r="P75" s="7" t="s">
        <v>8285</v>
      </c>
      <c r="Q75" s="7" t="s">
        <v>9975</v>
      </c>
      <c r="R75" s="7" t="str">
        <f>IFERROR(LEFT(SUBSTITUTE(SUBSTITUTE(Table15[[#This Row],[Website]],"www.",""),"https://",""), FIND(".", SUBSTITUTE(SUBSTITUTE(Table15[[#This Row],[Website]],"www.",""),"https://","")) - 1),"")</f>
        <v>schindler</v>
      </c>
      <c r="S75" s="7" t="s">
        <v>8287</v>
      </c>
      <c r="T75" s="7" t="s">
        <v>4763</v>
      </c>
      <c r="U75" s="7" t="s">
        <v>9976</v>
      </c>
    </row>
    <row r="76" spans="1:21" ht="15" customHeight="1" x14ac:dyDescent="0.45">
      <c r="A76" s="7" t="s">
        <v>4758</v>
      </c>
      <c r="B76" s="7" t="s">
        <v>2088</v>
      </c>
      <c r="C76" s="7" t="s">
        <v>9977</v>
      </c>
      <c r="D76" s="7" t="s">
        <v>9978</v>
      </c>
      <c r="E76" s="7" t="s">
        <v>4763</v>
      </c>
      <c r="F76" s="7" t="s">
        <v>9979</v>
      </c>
      <c r="G76" s="7" t="s">
        <v>6507</v>
      </c>
      <c r="H76" s="7" t="s">
        <v>1480</v>
      </c>
      <c r="I76" s="7" t="s">
        <v>9555</v>
      </c>
      <c r="J76" s="7" t="s">
        <v>9556</v>
      </c>
      <c r="K76" s="7" t="s">
        <v>7550</v>
      </c>
      <c r="L76" s="7" t="str">
        <f t="shared" si="1"/>
        <v>mediafin</v>
      </c>
      <c r="M76" s="7" t="str">
        <f>LOWER(B76&amp;Table15[[#This Row],[Achternaam]]&amp;L76)</f>
        <v>juliecoomansmediafin</v>
      </c>
      <c r="N76" s="7" t="s">
        <v>7559</v>
      </c>
      <c r="O76" s="7" t="s">
        <v>7551</v>
      </c>
      <c r="P76" s="7" t="s">
        <v>7552</v>
      </c>
      <c r="Q76" s="7" t="s">
        <v>9980</v>
      </c>
      <c r="R76" s="7" t="str">
        <f>IFERROR(LEFT(SUBSTITUTE(SUBSTITUTE(Table15[[#This Row],[Website]],"www.",""),"https://",""), FIND(".", SUBSTITUTE(SUBSTITUTE(Table15[[#This Row],[Website]],"www.",""),"https://","")) - 1),"")</f>
        <v>mediafin</v>
      </c>
      <c r="S76" s="7" t="s">
        <v>7554</v>
      </c>
      <c r="T76" s="7" t="s">
        <v>4763</v>
      </c>
      <c r="U76" s="7" t="s">
        <v>9981</v>
      </c>
    </row>
    <row r="77" spans="1:21" ht="15" customHeight="1" x14ac:dyDescent="0.45">
      <c r="A77" s="7" t="s">
        <v>4758</v>
      </c>
      <c r="B77" s="7" t="s">
        <v>9982</v>
      </c>
      <c r="C77" s="7" t="s">
        <v>9983</v>
      </c>
      <c r="D77" s="7" t="s">
        <v>9984</v>
      </c>
      <c r="E77" s="7" t="s">
        <v>4763</v>
      </c>
      <c r="F77" s="7" t="s">
        <v>9985</v>
      </c>
      <c r="G77" s="7" t="s">
        <v>6507</v>
      </c>
      <c r="H77" s="7" t="s">
        <v>1480</v>
      </c>
      <c r="I77" s="7" t="s">
        <v>9555</v>
      </c>
      <c r="J77" s="7" t="s">
        <v>9592</v>
      </c>
      <c r="K77" s="7" t="s">
        <v>5272</v>
      </c>
      <c r="L77" s="7" t="str">
        <f t="shared" si="1"/>
        <v>aviapartner</v>
      </c>
      <c r="M77" s="7" t="str">
        <f>LOWER(B77&amp;Table15[[#This Row],[Achternaam]]&amp;L77)</f>
        <v>frederiquenelissenaviapartner</v>
      </c>
      <c r="N77" s="7" t="s">
        <v>5281</v>
      </c>
      <c r="O77" s="7" t="s">
        <v>5273</v>
      </c>
      <c r="P77" s="7" t="s">
        <v>5274</v>
      </c>
      <c r="Q77" s="7" t="s">
        <v>9986</v>
      </c>
      <c r="R77" s="7" t="str">
        <f>IFERROR(LEFT(SUBSTITUTE(SUBSTITUTE(Table15[[#This Row],[Website]],"www.",""),"https://",""), FIND(".", SUBSTITUTE(SUBSTITUTE(Table15[[#This Row],[Website]],"www.",""),"https://","")) - 1),"")</f>
        <v>aviapartner</v>
      </c>
      <c r="S77" s="7" t="s">
        <v>5276</v>
      </c>
      <c r="T77" s="7" t="s">
        <v>4763</v>
      </c>
      <c r="U77" s="7" t="s">
        <v>9987</v>
      </c>
    </row>
    <row r="78" spans="1:21" ht="15" customHeight="1" x14ac:dyDescent="0.45">
      <c r="A78" s="7" t="s">
        <v>4758</v>
      </c>
      <c r="B78" s="7" t="s">
        <v>1495</v>
      </c>
      <c r="C78" s="7" t="s">
        <v>9988</v>
      </c>
      <c r="D78" s="7" t="s">
        <v>9989</v>
      </c>
      <c r="E78" s="7" t="s">
        <v>4763</v>
      </c>
      <c r="F78" s="7" t="s">
        <v>9990</v>
      </c>
      <c r="G78" s="7" t="s">
        <v>6507</v>
      </c>
      <c r="H78" s="7" t="s">
        <v>1480</v>
      </c>
      <c r="I78" s="7" t="s">
        <v>9555</v>
      </c>
      <c r="J78" s="7" t="s">
        <v>9592</v>
      </c>
      <c r="K78" s="7" t="s">
        <v>5832</v>
      </c>
      <c r="L78" s="7" t="str">
        <f t="shared" si="1"/>
        <v>cipalschaubroeck</v>
      </c>
      <c r="M78" s="7" t="str">
        <f>LOWER(B78&amp;Table15[[#This Row],[Achternaam]]&amp;L78)</f>
        <v>kathleenlamberigtscipalschaubroeck</v>
      </c>
      <c r="N78" s="7" t="s">
        <v>5143</v>
      </c>
      <c r="O78" s="7" t="s">
        <v>5833</v>
      </c>
      <c r="P78" s="7" t="s">
        <v>5834</v>
      </c>
      <c r="Q78" s="7" t="s">
        <v>9991</v>
      </c>
      <c r="R78" s="7" t="str">
        <f>IFERROR(LEFT(SUBSTITUTE(SUBSTITUTE(Table15[[#This Row],[Website]],"www.",""),"https://",""), FIND(".", SUBSTITUTE(SUBSTITUTE(Table15[[#This Row],[Website]],"www.",""),"https://","")) - 1),"")</f>
        <v>cipalschaubroeck</v>
      </c>
      <c r="S78" s="7" t="s">
        <v>5836</v>
      </c>
      <c r="T78" s="7" t="s">
        <v>4763</v>
      </c>
      <c r="U78" s="7" t="s">
        <v>9992</v>
      </c>
    </row>
    <row r="79" spans="1:21" ht="15" customHeight="1" x14ac:dyDescent="0.45">
      <c r="A79" s="7" t="s">
        <v>4758</v>
      </c>
      <c r="B79" s="7" t="s">
        <v>9993</v>
      </c>
      <c r="C79" s="7" t="s">
        <v>9994</v>
      </c>
      <c r="D79" s="7" t="s">
        <v>9995</v>
      </c>
      <c r="E79" s="7" t="s">
        <v>9543</v>
      </c>
      <c r="F79" s="7" t="s">
        <v>9996</v>
      </c>
      <c r="G79" s="7" t="s">
        <v>6507</v>
      </c>
      <c r="H79" s="7" t="s">
        <v>1480</v>
      </c>
      <c r="I79" s="7" t="s">
        <v>9555</v>
      </c>
      <c r="J79" s="7" t="s">
        <v>9556</v>
      </c>
      <c r="K79" s="7" t="s">
        <v>6641</v>
      </c>
      <c r="L79" s="7" t="str">
        <f t="shared" si="1"/>
        <v>fabrimode</v>
      </c>
      <c r="M79" s="7" t="str">
        <f>LOWER(B79&amp;Table15[[#This Row],[Achternaam]]&amp;L79)</f>
        <v>ginocouvreurfabrimode</v>
      </c>
      <c r="N79" s="7" t="s">
        <v>6652</v>
      </c>
      <c r="O79" s="7" t="s">
        <v>6642</v>
      </c>
      <c r="P79" s="7" t="s">
        <v>6643</v>
      </c>
      <c r="Q79" s="7" t="s">
        <v>9997</v>
      </c>
      <c r="R79" s="7" t="str">
        <f>IFERROR(LEFT(SUBSTITUTE(SUBSTITUTE(Table15[[#This Row],[Website]],"www.",""),"https://",""), FIND(".", SUBSTITUTE(SUBSTITUTE(Table15[[#This Row],[Website]],"www.",""),"https://","")) - 1),"")</f>
        <v>bel-bo</v>
      </c>
      <c r="S79" s="7" t="s">
        <v>6645</v>
      </c>
      <c r="T79" s="7" t="s">
        <v>4763</v>
      </c>
      <c r="U79" s="7" t="s">
        <v>9998</v>
      </c>
    </row>
    <row r="80" spans="1:21" ht="15" customHeight="1" x14ac:dyDescent="0.45">
      <c r="A80" s="7" t="s">
        <v>4758</v>
      </c>
      <c r="B80" s="7" t="s">
        <v>3317</v>
      </c>
      <c r="C80" s="7" t="s">
        <v>9999</v>
      </c>
      <c r="D80" s="7" t="s">
        <v>10000</v>
      </c>
      <c r="E80" s="7" t="s">
        <v>9543</v>
      </c>
      <c r="F80" s="7" t="s">
        <v>10001</v>
      </c>
      <c r="G80" s="7" t="s">
        <v>6507</v>
      </c>
      <c r="H80" s="7" t="s">
        <v>10002</v>
      </c>
      <c r="I80" s="7" t="s">
        <v>9584</v>
      </c>
      <c r="J80" s="7" t="s">
        <v>10003</v>
      </c>
      <c r="K80" s="7" t="s">
        <v>6498</v>
      </c>
      <c r="L80" s="7" t="str">
        <f t="shared" si="1"/>
        <v>engiecc</v>
      </c>
      <c r="M80" s="7" t="str">
        <f>LOWER(B80&amp;Table15[[#This Row],[Achternaam]]&amp;L80)</f>
        <v>oliviervandelaerengiecc</v>
      </c>
      <c r="N80" s="7" t="s">
        <v>6507</v>
      </c>
      <c r="O80" s="7" t="s">
        <v>6499</v>
      </c>
      <c r="P80" s="7" t="s">
        <v>6500</v>
      </c>
      <c r="Q80" s="7" t="s">
        <v>10004</v>
      </c>
      <c r="R80" s="7" t="str">
        <f>IFERROR(LEFT(SUBSTITUTE(SUBSTITUTE(Table15[[#This Row],[Website]],"www.",""),"https://",""), FIND(".", SUBSTITUTE(SUBSTITUTE(Table15[[#This Row],[Website]],"www.",""),"https://","")) - 1),"")</f>
        <v>engie</v>
      </c>
      <c r="S80" s="7" t="s">
        <v>6502</v>
      </c>
      <c r="T80" s="7" t="s">
        <v>4763</v>
      </c>
      <c r="U80" s="7" t="s">
        <v>10005</v>
      </c>
    </row>
    <row r="81" spans="1:21" ht="15" customHeight="1" x14ac:dyDescent="0.45">
      <c r="A81" s="7" t="s">
        <v>4758</v>
      </c>
      <c r="B81" s="7" t="s">
        <v>10006</v>
      </c>
      <c r="C81" s="7" t="s">
        <v>10007</v>
      </c>
      <c r="D81" s="7" t="s">
        <v>10008</v>
      </c>
      <c r="E81" s="7" t="s">
        <v>4763</v>
      </c>
      <c r="F81" s="7" t="s">
        <v>10009</v>
      </c>
      <c r="G81" s="7" t="s">
        <v>6507</v>
      </c>
      <c r="H81" s="7" t="s">
        <v>1380</v>
      </c>
      <c r="I81" s="7" t="s">
        <v>1529</v>
      </c>
      <c r="J81" s="7" t="s">
        <v>8101</v>
      </c>
      <c r="K81" s="7" t="s">
        <v>6859</v>
      </c>
      <c r="L81" s="7" t="str">
        <f t="shared" si="1"/>
        <v>hansanders</v>
      </c>
      <c r="M81" s="7" t="str">
        <f>LOWER(B81&amp;Table15[[#This Row],[Achternaam]]&amp;L81)</f>
        <v>hindel mourabithansanders</v>
      </c>
      <c r="N81" s="7" t="s">
        <v>6815</v>
      </c>
      <c r="O81" s="7" t="s">
        <v>6860</v>
      </c>
      <c r="P81" s="7" t="s">
        <v>6861</v>
      </c>
      <c r="Q81" s="7" t="s">
        <v>10010</v>
      </c>
      <c r="R81" s="7" t="str">
        <f>IFERROR(LEFT(SUBSTITUTE(SUBSTITUTE(Table15[[#This Row],[Website]],"www.",""),"https://",""), FIND(".", SUBSTITUTE(SUBSTITUTE(Table15[[#This Row],[Website]],"www.",""),"https://","")) - 1),"")</f>
        <v>hansanders</v>
      </c>
      <c r="S81" s="7" t="s">
        <v>6863</v>
      </c>
      <c r="T81" s="7" t="s">
        <v>4763</v>
      </c>
      <c r="U81" s="7" t="s">
        <v>10011</v>
      </c>
    </row>
    <row r="82" spans="1:21" ht="15" customHeight="1" x14ac:dyDescent="0.45">
      <c r="A82" s="7" t="s">
        <v>4758</v>
      </c>
      <c r="B82" s="7" t="s">
        <v>1629</v>
      </c>
      <c r="C82" s="7" t="s">
        <v>10012</v>
      </c>
      <c r="D82" s="7" t="s">
        <v>10013</v>
      </c>
      <c r="E82" s="7" t="s">
        <v>4763</v>
      </c>
      <c r="F82" s="7" t="s">
        <v>10014</v>
      </c>
      <c r="G82" s="7" t="s">
        <v>6507</v>
      </c>
      <c r="H82" s="7" t="s">
        <v>10015</v>
      </c>
      <c r="I82" s="7" t="s">
        <v>1529</v>
      </c>
      <c r="J82" s="7" t="s">
        <v>6507</v>
      </c>
      <c r="K82" s="7" t="s">
        <v>9004</v>
      </c>
      <c r="L82" s="7" t="str">
        <f t="shared" si="1"/>
        <v>vincifacilities</v>
      </c>
      <c r="M82" s="7" t="str">
        <f>LOWER(B82&amp;Table15[[#This Row],[Achternaam]]&amp;L82)</f>
        <v>jolienfierensvincifacilities</v>
      </c>
      <c r="N82" s="7" t="s">
        <v>5850</v>
      </c>
      <c r="O82" s="7" t="s">
        <v>9005</v>
      </c>
      <c r="P82" s="7" t="s">
        <v>9006</v>
      </c>
      <c r="Q82" s="7" t="s">
        <v>10016</v>
      </c>
      <c r="R82" s="7" t="str">
        <f>IFERROR(LEFT(SUBSTITUTE(SUBSTITUTE(Table15[[#This Row],[Website]],"www.",""),"https://",""), FIND(".", SUBSTITUTE(SUBSTITUTE(Table15[[#This Row],[Website]],"www.",""),"https://","")) - 1),"")</f>
        <v>vinci-facilities</v>
      </c>
      <c r="S82" s="7" t="s">
        <v>9007</v>
      </c>
      <c r="T82" s="7" t="s">
        <v>4763</v>
      </c>
      <c r="U82" s="7" t="s">
        <v>10017</v>
      </c>
    </row>
    <row r="83" spans="1:21" ht="15" customHeight="1" x14ac:dyDescent="0.45">
      <c r="A83" s="7" t="s">
        <v>4758</v>
      </c>
      <c r="B83" s="7" t="s">
        <v>2432</v>
      </c>
      <c r="C83" s="7" t="s">
        <v>10018</v>
      </c>
      <c r="D83" s="7" t="s">
        <v>10019</v>
      </c>
      <c r="E83" s="7" t="s">
        <v>4763</v>
      </c>
      <c r="F83" s="7" t="s">
        <v>10020</v>
      </c>
      <c r="G83" s="7" t="s">
        <v>6507</v>
      </c>
      <c r="H83" s="7" t="s">
        <v>1480</v>
      </c>
      <c r="I83" s="7" t="s">
        <v>9555</v>
      </c>
      <c r="J83" s="7" t="s">
        <v>9556</v>
      </c>
      <c r="K83" s="7" t="s">
        <v>6175</v>
      </c>
      <c r="L83" s="7" t="str">
        <f t="shared" si="1"/>
        <v>decatenergytechnics</v>
      </c>
      <c r="M83" s="7" t="str">
        <f>LOWER(B83&amp;Table15[[#This Row],[Achternaam]]&amp;L83)</f>
        <v>evelienferyndecatenergytechnics</v>
      </c>
      <c r="N83" s="7" t="s">
        <v>6186</v>
      </c>
      <c r="O83" s="7" t="s">
        <v>6176</v>
      </c>
      <c r="P83" s="7" t="s">
        <v>6177</v>
      </c>
      <c r="Q83" s="7" t="s">
        <v>10021</v>
      </c>
      <c r="R83" s="7" t="str">
        <f>IFERROR(LEFT(SUBSTITUTE(SUBSTITUTE(Table15[[#This Row],[Website]],"www.",""),"https://",""), FIND(".", SUBSTITUTE(SUBSTITUTE(Table15[[#This Row],[Website]],"www.",""),"https://","")) - 1),"")</f>
        <v>decat</v>
      </c>
      <c r="S83" s="7" t="s">
        <v>6179</v>
      </c>
      <c r="T83" s="7" t="s">
        <v>4763</v>
      </c>
      <c r="U83" s="7" t="s">
        <v>10022</v>
      </c>
    </row>
    <row r="84" spans="1:21" ht="15" customHeight="1" x14ac:dyDescent="0.45">
      <c r="A84" s="7" t="s">
        <v>4758</v>
      </c>
      <c r="B84" s="7" t="s">
        <v>2621</v>
      </c>
      <c r="C84" s="7" t="s">
        <v>1679</v>
      </c>
      <c r="D84" s="7" t="s">
        <v>10023</v>
      </c>
      <c r="E84" s="7" t="s">
        <v>9543</v>
      </c>
      <c r="F84" s="7" t="s">
        <v>10024</v>
      </c>
      <c r="G84" s="7" t="s">
        <v>6507</v>
      </c>
      <c r="H84" s="7" t="s">
        <v>1380</v>
      </c>
      <c r="I84" s="7" t="s">
        <v>1529</v>
      </c>
      <c r="J84" s="7" t="s">
        <v>9592</v>
      </c>
      <c r="K84" s="7" t="s">
        <v>9028</v>
      </c>
      <c r="L84" s="7" t="str">
        <f t="shared" si="1"/>
        <v>vlaamseinstellingvoortechnologischonderzoek</v>
      </c>
      <c r="M84" s="7" t="str">
        <f>LOWER(B84&amp;Table15[[#This Row],[Achternaam]]&amp;L84)</f>
        <v>elienbogaertsvlaamseinstellingvoortechnologischonderzoek</v>
      </c>
      <c r="N84" s="7" t="s">
        <v>5752</v>
      </c>
      <c r="O84" s="7" t="s">
        <v>9029</v>
      </c>
      <c r="P84" s="7" t="s">
        <v>9030</v>
      </c>
      <c r="Q84" s="7" t="s">
        <v>10025</v>
      </c>
      <c r="R84" s="7" t="str">
        <f>IFERROR(LEFT(SUBSTITUTE(SUBSTITUTE(Table15[[#This Row],[Website]],"www.",""),"https://",""), FIND(".", SUBSTITUTE(SUBSTITUTE(Table15[[#This Row],[Website]],"www.",""),"https://","")) - 1),"")</f>
        <v>vito</v>
      </c>
      <c r="S84" s="7" t="s">
        <v>9032</v>
      </c>
      <c r="T84" s="7" t="s">
        <v>4763</v>
      </c>
      <c r="U84" s="7" t="s">
        <v>10026</v>
      </c>
    </row>
    <row r="85" spans="1:21" ht="15" customHeight="1" x14ac:dyDescent="0.45">
      <c r="A85" s="7" t="s">
        <v>4758</v>
      </c>
      <c r="B85" s="7" t="s">
        <v>10027</v>
      </c>
      <c r="C85" s="7" t="s">
        <v>10028</v>
      </c>
      <c r="D85" s="7" t="s">
        <v>10029</v>
      </c>
      <c r="E85" s="7" t="s">
        <v>4763</v>
      </c>
      <c r="F85" s="7" t="s">
        <v>10030</v>
      </c>
      <c r="G85" s="7" t="s">
        <v>6507</v>
      </c>
      <c r="H85" s="7" t="s">
        <v>10031</v>
      </c>
      <c r="I85" s="7" t="s">
        <v>1529</v>
      </c>
      <c r="J85" s="7" t="s">
        <v>9592</v>
      </c>
      <c r="K85" s="7" t="s">
        <v>7160</v>
      </c>
      <c r="L85" s="7" t="str">
        <f t="shared" si="1"/>
        <v>johnsoncontrols</v>
      </c>
      <c r="M85" s="7" t="str">
        <f>LOWER(B85&amp;Table15[[#This Row],[Achternaam]]&amp;L85)</f>
        <v>imelygrilletjohnsoncontrols</v>
      </c>
      <c r="N85" s="7" t="s">
        <v>5321</v>
      </c>
      <c r="O85" s="7" t="s">
        <v>7161</v>
      </c>
      <c r="P85" s="7" t="s">
        <v>7162</v>
      </c>
      <c r="Q85" s="7" t="s">
        <v>10032</v>
      </c>
      <c r="R85" s="7" t="str">
        <f>IFERROR(LEFT(SUBSTITUTE(SUBSTITUTE(Table15[[#This Row],[Website]],"www.",""),"https://",""), FIND(".", SUBSTITUTE(SUBSTITUTE(Table15[[#This Row],[Website]],"www.",""),"https://","")) - 1),"")</f>
        <v>johnsoncontrols</v>
      </c>
      <c r="S85" s="7" t="s">
        <v>7164</v>
      </c>
      <c r="T85" s="7" t="s">
        <v>4763</v>
      </c>
      <c r="U85" s="7" t="s">
        <v>10033</v>
      </c>
    </row>
    <row r="86" spans="1:21" ht="15" customHeight="1" x14ac:dyDescent="0.45">
      <c r="A86" s="7" t="s">
        <v>4758</v>
      </c>
      <c r="B86" s="7" t="s">
        <v>10034</v>
      </c>
      <c r="C86" s="7" t="s">
        <v>10035</v>
      </c>
      <c r="D86" s="7" t="s">
        <v>10036</v>
      </c>
      <c r="E86" s="7" t="s">
        <v>9543</v>
      </c>
      <c r="F86" s="7" t="s">
        <v>10037</v>
      </c>
      <c r="G86" s="7" t="s">
        <v>6507</v>
      </c>
      <c r="H86" s="7" t="s">
        <v>10038</v>
      </c>
      <c r="I86" s="7" t="s">
        <v>9555</v>
      </c>
      <c r="J86" s="7" t="s">
        <v>9592</v>
      </c>
      <c r="K86" s="7" t="s">
        <v>7384</v>
      </c>
      <c r="L86" s="7" t="str">
        <f t="shared" si="1"/>
        <v>leenbakkerbelgie</v>
      </c>
      <c r="M86" s="7" t="str">
        <f>LOWER(B86&amp;Table15[[#This Row],[Achternaam]]&amp;L86)</f>
        <v>catharinepattouleenbakkerbelgie</v>
      </c>
      <c r="N86" s="7" t="s">
        <v>7014</v>
      </c>
      <c r="O86" s="7" t="s">
        <v>7385</v>
      </c>
      <c r="P86" s="7" t="s">
        <v>7386</v>
      </c>
      <c r="Q86" s="7" t="s">
        <v>10039</v>
      </c>
      <c r="R86" s="7" t="str">
        <f>IFERROR(LEFT(SUBSTITUTE(SUBSTITUTE(Table15[[#This Row],[Website]],"www.",""),"https://",""), FIND(".", SUBSTITUTE(SUBSTITUTE(Table15[[#This Row],[Website]],"www.",""),"https://","")) - 1),"")</f>
        <v>leenbakker</v>
      </c>
      <c r="S86" s="7" t="s">
        <v>7388</v>
      </c>
      <c r="T86" s="7" t="s">
        <v>4763</v>
      </c>
      <c r="U86" s="7" t="s">
        <v>10040</v>
      </c>
    </row>
    <row r="87" spans="1:21" ht="15" customHeight="1" x14ac:dyDescent="0.45">
      <c r="A87" s="7" t="s">
        <v>4758</v>
      </c>
      <c r="B87" s="7" t="s">
        <v>10041</v>
      </c>
      <c r="C87" s="7" t="s">
        <v>10042</v>
      </c>
      <c r="D87" s="7" t="s">
        <v>10043</v>
      </c>
      <c r="E87" s="7" t="s">
        <v>4763</v>
      </c>
      <c r="F87" s="7" t="s">
        <v>10044</v>
      </c>
      <c r="G87" s="7" t="s">
        <v>6507</v>
      </c>
      <c r="H87" s="7" t="s">
        <v>1480</v>
      </c>
      <c r="I87" s="7" t="s">
        <v>9555</v>
      </c>
      <c r="J87" s="7" t="s">
        <v>9592</v>
      </c>
      <c r="K87" s="7" t="s">
        <v>10045</v>
      </c>
      <c r="L87" s="7" t="str">
        <f t="shared" si="1"/>
        <v>azzeno</v>
      </c>
      <c r="M87" s="7" t="str">
        <f>LOWER(B87&amp;Table15[[#This Row],[Achternaam]]&amp;L87)</f>
        <v>rubenvan leeuweazzeno</v>
      </c>
      <c r="N87" s="7" t="s">
        <v>9883</v>
      </c>
      <c r="O87" s="7" t="s">
        <v>10046</v>
      </c>
      <c r="P87" s="7" t="s">
        <v>10047</v>
      </c>
      <c r="Q87" s="7" t="s">
        <v>10048</v>
      </c>
      <c r="R87" s="7" t="str">
        <f>IFERROR(LEFT(SUBSTITUTE(SUBSTITUTE(Table15[[#This Row],[Website]],"www.",""),"https://",""), FIND(".", SUBSTITUTE(SUBSTITUTE(Table15[[#This Row],[Website]],"www.",""),"https://","")) - 1),"")</f>
        <v>azzeno</v>
      </c>
      <c r="S87" s="7" t="s">
        <v>10049</v>
      </c>
      <c r="T87" s="7" t="s">
        <v>4763</v>
      </c>
      <c r="U87" s="7" t="s">
        <v>10050</v>
      </c>
    </row>
    <row r="88" spans="1:21" ht="15" customHeight="1" x14ac:dyDescent="0.45">
      <c r="A88" s="7" t="s">
        <v>4758</v>
      </c>
      <c r="B88" s="7" t="s">
        <v>3244</v>
      </c>
      <c r="C88" s="7" t="s">
        <v>1560</v>
      </c>
      <c r="D88" s="7" t="s">
        <v>10051</v>
      </c>
      <c r="E88" s="7" t="s">
        <v>4763</v>
      </c>
      <c r="F88" s="7" t="s">
        <v>10052</v>
      </c>
      <c r="G88" s="7" t="s">
        <v>6507</v>
      </c>
      <c r="H88" s="7" t="s">
        <v>1480</v>
      </c>
      <c r="I88" s="7" t="s">
        <v>9555</v>
      </c>
      <c r="J88" s="7" t="s">
        <v>9592</v>
      </c>
      <c r="K88" s="7" t="s">
        <v>5290</v>
      </c>
      <c r="L88" s="7" t="str">
        <f t="shared" si="1"/>
        <v>axi</v>
      </c>
      <c r="M88" s="7" t="str">
        <f>LOWER(B88&amp;Table15[[#This Row],[Achternaam]]&amp;L88)</f>
        <v>sallybalaxi</v>
      </c>
      <c r="N88" s="7" t="s">
        <v>5143</v>
      </c>
      <c r="O88" s="7" t="s">
        <v>5291</v>
      </c>
      <c r="P88" s="7" t="s">
        <v>5292</v>
      </c>
      <c r="Q88" s="7" t="s">
        <v>10053</v>
      </c>
      <c r="R88" s="7" t="str">
        <f>IFERROR(LEFT(SUBSTITUTE(SUBSTITUTE(Table15[[#This Row],[Website]],"www.",""),"https://",""), FIND(".", SUBSTITUTE(SUBSTITUTE(Table15[[#This Row],[Website]],"www.",""),"https://","")) - 1),"")</f>
        <v>axi</v>
      </c>
      <c r="S88" s="7" t="s">
        <v>5294</v>
      </c>
      <c r="T88" s="7" t="s">
        <v>4763</v>
      </c>
      <c r="U88" s="7" t="s">
        <v>10054</v>
      </c>
    </row>
    <row r="89" spans="1:21" ht="15" customHeight="1" x14ac:dyDescent="0.45">
      <c r="A89" s="7" t="s">
        <v>4758</v>
      </c>
      <c r="B89" s="7" t="s">
        <v>4671</v>
      </c>
      <c r="C89" s="7" t="s">
        <v>10055</v>
      </c>
      <c r="D89" s="7" t="s">
        <v>10056</v>
      </c>
      <c r="E89" s="7" t="s">
        <v>4763</v>
      </c>
      <c r="F89" s="7" t="s">
        <v>10057</v>
      </c>
      <c r="G89" s="7" t="s">
        <v>6507</v>
      </c>
      <c r="H89" s="7" t="s">
        <v>1480</v>
      </c>
      <c r="I89" s="7" t="s">
        <v>9555</v>
      </c>
      <c r="J89" s="7" t="s">
        <v>9556</v>
      </c>
      <c r="K89" s="7" t="s">
        <v>422</v>
      </c>
      <c r="L89" s="7" t="str">
        <f t="shared" si="1"/>
        <v>dentius</v>
      </c>
      <c r="M89" s="7" t="str">
        <f>LOWER(B89&amp;Table15[[#This Row],[Achternaam]]&amp;L89)</f>
        <v>anneleenrochtusdentius</v>
      </c>
      <c r="N89" s="7" t="s">
        <v>6245</v>
      </c>
      <c r="O89" s="7" t="s">
        <v>6237</v>
      </c>
      <c r="P89" s="7" t="s">
        <v>6238</v>
      </c>
      <c r="Q89" s="7" t="s">
        <v>10058</v>
      </c>
      <c r="R89" s="7" t="str">
        <f>IFERROR(LEFT(SUBSTITUTE(SUBSTITUTE(Table15[[#This Row],[Website]],"www.",""),"https://",""), FIND(".", SUBSTITUTE(SUBSTITUTE(Table15[[#This Row],[Website]],"www.",""),"https://","")) - 1),"")</f>
        <v>dentius</v>
      </c>
      <c r="S89" s="7" t="s">
        <v>6240</v>
      </c>
      <c r="T89" s="7" t="s">
        <v>4763</v>
      </c>
      <c r="U89" s="7" t="s">
        <v>10059</v>
      </c>
    </row>
    <row r="90" spans="1:21" ht="15" customHeight="1" x14ac:dyDescent="0.45">
      <c r="A90" s="7" t="s">
        <v>4758</v>
      </c>
      <c r="B90" s="7" t="s">
        <v>2547</v>
      </c>
      <c r="C90" s="7" t="s">
        <v>10060</v>
      </c>
      <c r="D90" s="7" t="s">
        <v>10061</v>
      </c>
      <c r="E90" s="7" t="s">
        <v>4763</v>
      </c>
      <c r="F90" s="7" t="s">
        <v>10062</v>
      </c>
      <c r="G90" s="7" t="s">
        <v>6507</v>
      </c>
      <c r="H90" s="7" t="s">
        <v>10063</v>
      </c>
      <c r="I90" s="7" t="s">
        <v>9598</v>
      </c>
      <c r="J90" s="7" t="s">
        <v>9592</v>
      </c>
      <c r="K90" s="7" t="s">
        <v>5703</v>
      </c>
      <c r="L90" s="7" t="str">
        <f t="shared" si="1"/>
        <v>catalent</v>
      </c>
      <c r="M90" s="7" t="str">
        <f>LOWER(B90&amp;Table15[[#This Row],[Achternaam]]&amp;L90)</f>
        <v>sabinecarlinocatalent</v>
      </c>
      <c r="N90" s="7" t="s">
        <v>4959</v>
      </c>
      <c r="O90" s="7" t="s">
        <v>5704</v>
      </c>
      <c r="P90" s="7" t="s">
        <v>5705</v>
      </c>
      <c r="Q90" s="7" t="s">
        <v>10064</v>
      </c>
      <c r="R90" s="7" t="str">
        <f>IFERROR(LEFT(SUBSTITUTE(SUBSTITUTE(Table15[[#This Row],[Website]],"www.",""),"https://",""), FIND(".", SUBSTITUTE(SUBSTITUTE(Table15[[#This Row],[Website]],"www.",""),"https://","")) - 1),"")</f>
        <v>catalent</v>
      </c>
      <c r="S90" s="7" t="s">
        <v>5707</v>
      </c>
      <c r="T90" s="7" t="s">
        <v>4763</v>
      </c>
      <c r="U90" s="7" t="s">
        <v>10065</v>
      </c>
    </row>
    <row r="91" spans="1:21" ht="15" customHeight="1" x14ac:dyDescent="0.45">
      <c r="A91" s="7" t="s">
        <v>4758</v>
      </c>
      <c r="B91" s="7" t="s">
        <v>10066</v>
      </c>
      <c r="C91" s="7" t="s">
        <v>4446</v>
      </c>
      <c r="D91" s="7" t="s">
        <v>10067</v>
      </c>
      <c r="E91" s="7" t="s">
        <v>4763</v>
      </c>
      <c r="F91" s="7" t="s">
        <v>10068</v>
      </c>
      <c r="G91" s="7" t="s">
        <v>6507</v>
      </c>
      <c r="H91" s="7" t="s">
        <v>10069</v>
      </c>
      <c r="I91" s="7" t="s">
        <v>1529</v>
      </c>
      <c r="J91" s="7" t="s">
        <v>9592</v>
      </c>
      <c r="K91" s="7" t="s">
        <v>5400</v>
      </c>
      <c r="L91" s="7" t="str">
        <f t="shared" si="1"/>
        <v>belgan</v>
      </c>
      <c r="M91" s="7" t="str">
        <f>LOWER(B91&amp;Table15[[#This Row],[Achternaam]]&amp;L91)</f>
        <v>moonvannestebelgan</v>
      </c>
      <c r="N91" s="7" t="s">
        <v>5411</v>
      </c>
      <c r="O91" s="7" t="s">
        <v>5401</v>
      </c>
      <c r="P91" s="7" t="s">
        <v>5402</v>
      </c>
      <c r="Q91" s="7" t="s">
        <v>10070</v>
      </c>
      <c r="R91" s="7" t="str">
        <f>IFERROR(LEFT(SUBSTITUTE(SUBSTITUTE(Table15[[#This Row],[Website]],"www.",""),"https://",""), FIND(".", SUBSTITUTE(SUBSTITUTE(Table15[[#This Row],[Website]],"www.",""),"https://","")) - 1),"")</f>
        <v>belgan</v>
      </c>
      <c r="S91" s="7" t="s">
        <v>5404</v>
      </c>
      <c r="T91" s="7" t="s">
        <v>4763</v>
      </c>
      <c r="U91" s="7" t="s">
        <v>10071</v>
      </c>
    </row>
    <row r="92" spans="1:21" ht="15" customHeight="1" x14ac:dyDescent="0.45">
      <c r="A92" s="7" t="s">
        <v>4758</v>
      </c>
      <c r="B92" s="7" t="s">
        <v>9676</v>
      </c>
      <c r="C92" s="7" t="s">
        <v>1909</v>
      </c>
      <c r="D92" s="7" t="s">
        <v>10072</v>
      </c>
      <c r="E92" s="7" t="s">
        <v>4763</v>
      </c>
      <c r="F92" s="7" t="s">
        <v>10073</v>
      </c>
      <c r="G92" s="7" t="s">
        <v>6507</v>
      </c>
      <c r="H92" s="7" t="s">
        <v>1380</v>
      </c>
      <c r="I92" s="7" t="s">
        <v>1529</v>
      </c>
      <c r="J92" s="7" t="s">
        <v>9592</v>
      </c>
      <c r="K92" s="7" t="s">
        <v>10074</v>
      </c>
      <c r="L92" s="7" t="str">
        <f t="shared" si="1"/>
        <v>bdoadvisory</v>
      </c>
      <c r="M92" s="7" t="str">
        <f>LOWER(B92&amp;Table15[[#This Row],[Achternaam]]&amp;L92)</f>
        <v>florencecornelisbdoadvisory</v>
      </c>
      <c r="N92" s="7" t="s">
        <v>4868</v>
      </c>
      <c r="O92" s="7" t="s">
        <v>10075</v>
      </c>
      <c r="P92" s="7" t="s">
        <v>10076</v>
      </c>
      <c r="Q92" s="7" t="s">
        <v>5385</v>
      </c>
      <c r="R92" s="7" t="str">
        <f>IFERROR(LEFT(SUBSTITUTE(SUBSTITUTE(Table15[[#This Row],[Website]],"www.",""),"https://",""), FIND(".", SUBSTITUTE(SUBSTITUTE(Table15[[#This Row],[Website]],"www.",""),"https://","")) - 1),"")</f>
        <v>bdo</v>
      </c>
      <c r="S92" s="7" t="s">
        <v>5384</v>
      </c>
      <c r="T92" s="7" t="s">
        <v>4763</v>
      </c>
      <c r="U92" s="7" t="s">
        <v>10077</v>
      </c>
    </row>
    <row r="93" spans="1:21" ht="15" customHeight="1" x14ac:dyDescent="0.45">
      <c r="A93" s="7" t="s">
        <v>4758</v>
      </c>
      <c r="B93" s="7" t="s">
        <v>2044</v>
      </c>
      <c r="C93" s="7" t="s">
        <v>2045</v>
      </c>
      <c r="D93" s="7" t="s">
        <v>2046</v>
      </c>
      <c r="E93" s="7" t="s">
        <v>4763</v>
      </c>
      <c r="F93" s="7" t="s">
        <v>10078</v>
      </c>
      <c r="G93" s="7" t="s">
        <v>6507</v>
      </c>
      <c r="H93" s="7" t="s">
        <v>1602</v>
      </c>
      <c r="I93" s="7" t="s">
        <v>9598</v>
      </c>
      <c r="J93" s="7" t="s">
        <v>9592</v>
      </c>
      <c r="K93" s="7" t="s">
        <v>76</v>
      </c>
      <c r="L93" s="7" t="str">
        <f t="shared" si="1"/>
        <v>ae</v>
      </c>
      <c r="M93" s="7" t="str">
        <f>LOWER(B93&amp;Table15[[#This Row],[Achternaam]]&amp;L93)</f>
        <v>lucde bodtae</v>
      </c>
      <c r="N93" s="7" t="s">
        <v>4868</v>
      </c>
      <c r="O93" s="7" t="s">
        <v>4859</v>
      </c>
      <c r="P93" s="7" t="s">
        <v>4860</v>
      </c>
      <c r="Q93" s="7" t="s">
        <v>10079</v>
      </c>
      <c r="R93" s="7" t="str">
        <f>IFERROR(LEFT(SUBSTITUTE(SUBSTITUTE(Table15[[#This Row],[Website]],"www.",""),"https://",""), FIND(".", SUBSTITUTE(SUBSTITUTE(Table15[[#This Row],[Website]],"www.",""),"https://","")) - 1),"")</f>
        <v>ae</v>
      </c>
      <c r="S93" s="7" t="s">
        <v>4445</v>
      </c>
      <c r="T93" s="7" t="s">
        <v>4763</v>
      </c>
      <c r="U93" s="7" t="s">
        <v>10080</v>
      </c>
    </row>
    <row r="94" spans="1:21" ht="15" customHeight="1" x14ac:dyDescent="0.45">
      <c r="A94" s="7" t="s">
        <v>4758</v>
      </c>
      <c r="B94" s="7" t="s">
        <v>10081</v>
      </c>
      <c r="C94" s="7" t="s">
        <v>10082</v>
      </c>
      <c r="D94" s="7" t="s">
        <v>10083</v>
      </c>
      <c r="E94" s="7" t="s">
        <v>9543</v>
      </c>
      <c r="F94" s="7" t="s">
        <v>10084</v>
      </c>
      <c r="G94" s="7" t="s">
        <v>6507</v>
      </c>
      <c r="H94" s="7" t="s">
        <v>1380</v>
      </c>
      <c r="I94" s="7" t="s">
        <v>1529</v>
      </c>
      <c r="J94" s="7" t="s">
        <v>9592</v>
      </c>
      <c r="K94" s="7" t="s">
        <v>10085</v>
      </c>
      <c r="L94" s="7" t="str">
        <f t="shared" si="1"/>
        <v>jandenuldredging</v>
      </c>
      <c r="M94" s="7" t="str">
        <f>LOWER(B94&amp;Table15[[#This Row],[Achternaam]]&amp;L94)</f>
        <v>valérielentackerjandenuldredging</v>
      </c>
      <c r="N94" s="7" t="s">
        <v>10086</v>
      </c>
      <c r="O94" s="7" t="s">
        <v>10087</v>
      </c>
      <c r="P94" s="7" t="s">
        <v>10088</v>
      </c>
      <c r="Q94" s="7" t="s">
        <v>10089</v>
      </c>
      <c r="R94" s="7" t="str">
        <f>IFERROR(LEFT(SUBSTITUTE(SUBSTITUTE(Table15[[#This Row],[Website]],"www.",""),"https://",""), FIND(".", SUBSTITUTE(SUBSTITUTE(Table15[[#This Row],[Website]],"www.",""),"https://","")) - 1),"")</f>
        <v>jandenul</v>
      </c>
      <c r="S94" s="7" t="s">
        <v>7140</v>
      </c>
      <c r="T94" s="7" t="s">
        <v>4763</v>
      </c>
      <c r="U94" s="7" t="s">
        <v>10090</v>
      </c>
    </row>
    <row r="95" spans="1:21" ht="15" customHeight="1" x14ac:dyDescent="0.45">
      <c r="A95" s="7" t="s">
        <v>4758</v>
      </c>
      <c r="B95" s="7" t="s">
        <v>2118</v>
      </c>
      <c r="C95" s="7" t="s">
        <v>10091</v>
      </c>
      <c r="D95" s="7" t="s">
        <v>10092</v>
      </c>
      <c r="E95" s="7" t="s">
        <v>9543</v>
      </c>
      <c r="F95" s="7" t="s">
        <v>10093</v>
      </c>
      <c r="G95" s="7" t="s">
        <v>6507</v>
      </c>
      <c r="H95" s="7" t="s">
        <v>1380</v>
      </c>
      <c r="I95" s="7" t="s">
        <v>1529</v>
      </c>
      <c r="J95" s="7" t="s">
        <v>8101</v>
      </c>
      <c r="K95" s="7" t="s">
        <v>6043</v>
      </c>
      <c r="L95" s="7" t="str">
        <f t="shared" si="1"/>
        <v>corilus</v>
      </c>
      <c r="M95" s="7" t="str">
        <f>LOWER(B95&amp;Table15[[#This Row],[Achternaam]]&amp;L95)</f>
        <v>kimvangeenberghecorilus</v>
      </c>
      <c r="N95" s="7" t="s">
        <v>5321</v>
      </c>
      <c r="O95" s="7" t="s">
        <v>6044</v>
      </c>
      <c r="P95" s="7" t="s">
        <v>6045</v>
      </c>
      <c r="Q95" s="7" t="s">
        <v>10094</v>
      </c>
      <c r="R95" s="7" t="str">
        <f>IFERROR(LEFT(SUBSTITUTE(SUBSTITUTE(Table15[[#This Row],[Website]],"www.",""),"https://",""), FIND(".", SUBSTITUTE(SUBSTITUTE(Table15[[#This Row],[Website]],"www.",""),"https://","")) - 1),"")</f>
        <v>corilus</v>
      </c>
      <c r="S95" s="7" t="s">
        <v>6047</v>
      </c>
      <c r="T95" s="7" t="s">
        <v>4763</v>
      </c>
      <c r="U95" s="7" t="s">
        <v>10095</v>
      </c>
    </row>
    <row r="96" spans="1:21" ht="15" customHeight="1" x14ac:dyDescent="0.45">
      <c r="A96" s="7" t="s">
        <v>4758</v>
      </c>
      <c r="B96" s="7" t="s">
        <v>10096</v>
      </c>
      <c r="C96" s="7" t="s">
        <v>10097</v>
      </c>
      <c r="D96" s="7" t="s">
        <v>10098</v>
      </c>
      <c r="E96" s="7" t="s">
        <v>4763</v>
      </c>
      <c r="F96" s="7" t="s">
        <v>10099</v>
      </c>
      <c r="G96" s="7" t="s">
        <v>6507</v>
      </c>
      <c r="H96" s="7" t="s">
        <v>10100</v>
      </c>
      <c r="I96" s="7" t="s">
        <v>9598</v>
      </c>
      <c r="J96" s="7" t="s">
        <v>8101</v>
      </c>
      <c r="K96" s="7" t="s">
        <v>7097</v>
      </c>
      <c r="L96" s="7" t="str">
        <f t="shared" si="1"/>
        <v>io</v>
      </c>
      <c r="M96" s="7" t="str">
        <f>LOWER(B96&amp;Table15[[#This Row],[Achternaam]]&amp;L96)</f>
        <v>larissafranckio</v>
      </c>
      <c r="N96" s="7" t="s">
        <v>7106</v>
      </c>
      <c r="O96" s="7" t="s">
        <v>7098</v>
      </c>
      <c r="P96" s="7" t="s">
        <v>7099</v>
      </c>
      <c r="Q96" s="7" t="s">
        <v>10101</v>
      </c>
      <c r="R96" s="7" t="str">
        <f>IFERROR(LEFT(SUBSTITUTE(SUBSTITUTE(Table15[[#This Row],[Website]],"www.",""),"https://",""), FIND(".", SUBSTITUTE(SUBSTITUTE(Table15[[#This Row],[Website]],"www.",""),"https://","")) - 1),"")</f>
        <v>iodigital</v>
      </c>
      <c r="S96" s="7" t="s">
        <v>7101</v>
      </c>
      <c r="T96" s="7" t="s">
        <v>4763</v>
      </c>
      <c r="U96" s="7" t="s">
        <v>10102</v>
      </c>
    </row>
    <row r="97" spans="1:21" ht="15" customHeight="1" x14ac:dyDescent="0.45">
      <c r="A97" s="7" t="s">
        <v>4758</v>
      </c>
      <c r="B97" s="7" t="s">
        <v>1978</v>
      </c>
      <c r="C97" s="7" t="s">
        <v>10103</v>
      </c>
      <c r="D97" s="7" t="s">
        <v>10104</v>
      </c>
      <c r="E97" s="7" t="s">
        <v>4763</v>
      </c>
      <c r="F97" s="7" t="s">
        <v>10105</v>
      </c>
      <c r="G97" s="7" t="s">
        <v>6507</v>
      </c>
      <c r="H97" s="7" t="s">
        <v>1380</v>
      </c>
      <c r="I97" s="7" t="s">
        <v>1529</v>
      </c>
      <c r="J97" s="7" t="s">
        <v>8101</v>
      </c>
      <c r="K97" s="7" t="s">
        <v>4759</v>
      </c>
      <c r="L97" s="7" t="str">
        <f t="shared" si="1"/>
        <v>24+</v>
      </c>
      <c r="M97" s="7" t="str">
        <f>LOWER(B97&amp;Table15[[#This Row],[Achternaam]]&amp;L97)</f>
        <v>anneliessurkijn24+</v>
      </c>
      <c r="N97" s="7" t="s">
        <v>4770</v>
      </c>
      <c r="O97" s="7" t="s">
        <v>4760</v>
      </c>
      <c r="P97" s="7" t="s">
        <v>4761</v>
      </c>
      <c r="Q97" s="7" t="s">
        <v>10106</v>
      </c>
      <c r="R97" s="7" t="str">
        <f>IFERROR(LEFT(SUBSTITUTE(SUBSTITUTE(Table15[[#This Row],[Website]],"www.",""),"https://",""), FIND(".", SUBSTITUTE(SUBSTITUTE(Table15[[#This Row],[Website]],"www.",""),"https://","")) - 1),"")</f>
        <v>24plus</v>
      </c>
      <c r="S97" s="7" t="s">
        <v>4764</v>
      </c>
      <c r="T97" s="7" t="s">
        <v>4763</v>
      </c>
      <c r="U97" s="7" t="s">
        <v>10107</v>
      </c>
    </row>
    <row r="98" spans="1:21" ht="15" customHeight="1" x14ac:dyDescent="0.45">
      <c r="A98" s="7" t="s">
        <v>4758</v>
      </c>
      <c r="B98" s="7" t="s">
        <v>1612</v>
      </c>
      <c r="C98" s="7" t="s">
        <v>10108</v>
      </c>
      <c r="D98" s="7" t="s">
        <v>10109</v>
      </c>
      <c r="E98" s="7" t="s">
        <v>4763</v>
      </c>
      <c r="F98" s="7" t="s">
        <v>10110</v>
      </c>
      <c r="G98" s="7" t="s">
        <v>6507</v>
      </c>
      <c r="H98" s="7" t="s">
        <v>10111</v>
      </c>
      <c r="I98" s="7" t="s">
        <v>9555</v>
      </c>
      <c r="J98" s="7" t="s">
        <v>9592</v>
      </c>
      <c r="K98" s="7" t="s">
        <v>9018</v>
      </c>
      <c r="L98" s="7" t="str">
        <f t="shared" si="1"/>
        <v>vlaamsinstituutvoorbiotechnologieflandersinstituteforbiotechnology</v>
      </c>
      <c r="M98" s="7" t="str">
        <f>LOWER(B98&amp;Table15[[#This Row],[Achternaam]]&amp;L98)</f>
        <v>veerlequivreuxvlaamsinstituutvoorbiotechnologieflandersinstituteforbiotechnology</v>
      </c>
      <c r="N98" s="7" t="s">
        <v>9027</v>
      </c>
      <c r="O98" s="7" t="s">
        <v>9019</v>
      </c>
      <c r="P98" s="7" t="s">
        <v>9020</v>
      </c>
      <c r="Q98" s="7" t="s">
        <v>10112</v>
      </c>
      <c r="R98" s="7" t="str">
        <f>IFERROR(LEFT(SUBSTITUTE(SUBSTITUTE(Table15[[#This Row],[Website]],"www.",""),"https://",""), FIND(".", SUBSTITUTE(SUBSTITUTE(Table15[[#This Row],[Website]],"www.",""),"https://","")) - 1),"")</f>
        <v>vib</v>
      </c>
      <c r="S98" s="7" t="s">
        <v>9022</v>
      </c>
      <c r="T98" s="7" t="s">
        <v>4763</v>
      </c>
      <c r="U98" s="7" t="s">
        <v>10113</v>
      </c>
    </row>
    <row r="99" spans="1:21" ht="15" customHeight="1" x14ac:dyDescent="0.45">
      <c r="A99" s="7" t="s">
        <v>4758</v>
      </c>
      <c r="B99" s="7" t="s">
        <v>10114</v>
      </c>
      <c r="C99" s="7" t="s">
        <v>10115</v>
      </c>
      <c r="D99" s="7" t="s">
        <v>10116</v>
      </c>
      <c r="E99" s="7" t="s">
        <v>9543</v>
      </c>
      <c r="F99" s="7" t="s">
        <v>10117</v>
      </c>
      <c r="G99" s="7" t="s">
        <v>6507</v>
      </c>
      <c r="H99" s="7" t="s">
        <v>1380</v>
      </c>
      <c r="I99" s="7" t="s">
        <v>1529</v>
      </c>
      <c r="J99" s="7" t="s">
        <v>9592</v>
      </c>
      <c r="K99" s="7" t="s">
        <v>10118</v>
      </c>
      <c r="L99" s="7" t="str">
        <f t="shared" si="1"/>
        <v>cesi</v>
      </c>
      <c r="M99" s="7" t="str">
        <f>LOWER(B99&amp;Table15[[#This Row],[Achternaam]]&amp;L99)</f>
        <v>zoécohncesi</v>
      </c>
      <c r="N99" s="7" t="s">
        <v>9883</v>
      </c>
      <c r="O99" s="7" t="s">
        <v>10119</v>
      </c>
      <c r="P99" s="7" t="s">
        <v>10120</v>
      </c>
      <c r="Q99" s="7" t="s">
        <v>10121</v>
      </c>
      <c r="R99" s="7" t="str">
        <f>IFERROR(LEFT(SUBSTITUTE(SUBSTITUTE(Table15[[#This Row],[Website]],"www.",""),"https://",""), FIND(".", SUBSTITUTE(SUBSTITUTE(Table15[[#This Row],[Website]],"www.",""),"https://","")) - 1),"")</f>
        <v>cesi</v>
      </c>
      <c r="S99" s="7" t="s">
        <v>10122</v>
      </c>
      <c r="T99" s="7" t="s">
        <v>4763</v>
      </c>
      <c r="U99" s="7" t="s">
        <v>10123</v>
      </c>
    </row>
    <row r="100" spans="1:21" ht="15" customHeight="1" x14ac:dyDescent="0.45">
      <c r="A100" s="7" t="s">
        <v>4758</v>
      </c>
      <c r="B100" s="7" t="s">
        <v>10124</v>
      </c>
      <c r="C100" s="7" t="s">
        <v>3366</v>
      </c>
      <c r="D100" s="7" t="s">
        <v>10125</v>
      </c>
      <c r="E100" s="7" t="s">
        <v>4763</v>
      </c>
      <c r="F100" s="7" t="s">
        <v>10126</v>
      </c>
      <c r="G100" s="7" t="s">
        <v>6507</v>
      </c>
      <c r="H100" s="7" t="s">
        <v>1380</v>
      </c>
      <c r="I100" s="7" t="s">
        <v>1529</v>
      </c>
      <c r="J100" s="7" t="s">
        <v>9592</v>
      </c>
      <c r="K100" s="7" t="s">
        <v>7701</v>
      </c>
      <c r="L100" s="7" t="str">
        <f t="shared" si="1"/>
        <v>multiindustrialdesignengineeringservice</v>
      </c>
      <c r="M100" s="7" t="str">
        <f>LOWER(B100&amp;Table15[[#This Row],[Achternaam]]&amp;L100)</f>
        <v>saarpeetersmultiindustrialdesignengineeringservice</v>
      </c>
      <c r="N100" s="7" t="s">
        <v>7710</v>
      </c>
      <c r="O100" s="7" t="s">
        <v>7702</v>
      </c>
      <c r="P100" s="7" t="s">
        <v>7703</v>
      </c>
      <c r="Q100" s="7" t="s">
        <v>10127</v>
      </c>
      <c r="R100" s="7" t="str">
        <f>IFERROR(LEFT(SUBSTITUTE(SUBSTITUTE(Table15[[#This Row],[Website]],"www.",""),"https://",""), FIND(".", SUBSTITUTE(SUBSTITUTE(Table15[[#This Row],[Website]],"www.",""),"https://","")) - 1),"")</f>
        <v>houseoftalents</v>
      </c>
      <c r="S100" s="7" t="s">
        <v>7705</v>
      </c>
      <c r="T100" s="7" t="s">
        <v>4763</v>
      </c>
      <c r="U100" s="7" t="s">
        <v>10128</v>
      </c>
    </row>
    <row r="101" spans="1:21" ht="15" customHeight="1" x14ac:dyDescent="0.45">
      <c r="A101" s="7" t="s">
        <v>4758</v>
      </c>
      <c r="B101" s="7" t="s">
        <v>10129</v>
      </c>
      <c r="C101" s="7" t="s">
        <v>10130</v>
      </c>
      <c r="D101" s="7" t="s">
        <v>10131</v>
      </c>
      <c r="E101" s="7" t="s">
        <v>4763</v>
      </c>
      <c r="F101" s="7" t="s">
        <v>10132</v>
      </c>
      <c r="G101" s="7" t="s">
        <v>6507</v>
      </c>
      <c r="H101" s="7" t="s">
        <v>1380</v>
      </c>
      <c r="I101" s="7" t="s">
        <v>1529</v>
      </c>
      <c r="J101" s="7" t="s">
        <v>9592</v>
      </c>
      <c r="K101" s="7" t="s">
        <v>10133</v>
      </c>
      <c r="L101" s="7" t="str">
        <f t="shared" si="1"/>
        <v>witgelekruisvlaamsbrabant</v>
      </c>
      <c r="M101" s="7" t="str">
        <f>LOWER(B101&amp;Table15[[#This Row],[Achternaam]]&amp;L101)</f>
        <v>fiendieussaertwitgelekruisvlaamsbrabant</v>
      </c>
      <c r="N101" s="7" t="s">
        <v>10134</v>
      </c>
      <c r="O101" s="7" t="s">
        <v>10135</v>
      </c>
      <c r="P101" s="7" t="s">
        <v>10136</v>
      </c>
      <c r="Q101" s="7" t="s">
        <v>10137</v>
      </c>
      <c r="R101" s="7" t="str">
        <f>IFERROR(LEFT(SUBSTITUTE(SUBSTITUTE(Table15[[#This Row],[Website]],"www.",""),"https://",""), FIND(".", SUBSTITUTE(SUBSTITUTE(Table15[[#This Row],[Website]],"www.",""),"https://","")) - 1),"")</f>
        <v>witgelekruis</v>
      </c>
      <c r="S101" s="7" t="s">
        <v>10138</v>
      </c>
      <c r="T101" s="7" t="s">
        <v>4763</v>
      </c>
      <c r="U101" s="7" t="s">
        <v>10139</v>
      </c>
    </row>
    <row r="102" spans="1:21" ht="15" customHeight="1" x14ac:dyDescent="0.45">
      <c r="A102" s="7" t="s">
        <v>4758</v>
      </c>
      <c r="B102" s="7" t="s">
        <v>1923</v>
      </c>
      <c r="C102" s="7" t="s">
        <v>10140</v>
      </c>
      <c r="D102" s="7" t="s">
        <v>10141</v>
      </c>
      <c r="E102" s="7" t="s">
        <v>4763</v>
      </c>
      <c r="F102" s="7" t="s">
        <v>10142</v>
      </c>
      <c r="G102" s="7" t="s">
        <v>6507</v>
      </c>
      <c r="H102" s="7" t="s">
        <v>1380</v>
      </c>
      <c r="I102" s="7" t="s">
        <v>1529</v>
      </c>
      <c r="J102" s="7" t="s">
        <v>9592</v>
      </c>
      <c r="K102" s="7" t="s">
        <v>6915</v>
      </c>
      <c r="L102" s="7" t="str">
        <f t="shared" si="1"/>
        <v>homesebrechts</v>
      </c>
      <c r="M102" s="7" t="str">
        <f>LOWER(B102&amp;Table15[[#This Row],[Achternaam]]&amp;L102)</f>
        <v>sarahorishomesebrechts</v>
      </c>
      <c r="N102" s="7" t="s">
        <v>6923</v>
      </c>
      <c r="O102" s="7" t="s">
        <v>6916</v>
      </c>
      <c r="P102" s="7" t="s">
        <v>6917</v>
      </c>
      <c r="Q102" s="7" t="s">
        <v>6920</v>
      </c>
      <c r="R102" s="7" t="str">
        <f>IFERROR(LEFT(SUBSTITUTE(SUBSTITUTE(Table15[[#This Row],[Website]],"www.",""),"https://",""), FIND(".", SUBSTITUTE(SUBSTITUTE(Table15[[#This Row],[Website]],"www.",""),"https://","")) - 1),"")</f>
        <v>armonea</v>
      </c>
      <c r="S102" s="7" t="s">
        <v>6919</v>
      </c>
      <c r="T102" s="7" t="s">
        <v>4763</v>
      </c>
      <c r="U102" s="7" t="s">
        <v>10143</v>
      </c>
    </row>
    <row r="103" spans="1:21" ht="15" customHeight="1" x14ac:dyDescent="0.45">
      <c r="A103" s="7" t="s">
        <v>4758</v>
      </c>
      <c r="B103" s="7" t="s">
        <v>10144</v>
      </c>
      <c r="C103" s="7" t="s">
        <v>2197</v>
      </c>
      <c r="D103" s="7" t="s">
        <v>10145</v>
      </c>
      <c r="E103" s="7" t="s">
        <v>4763</v>
      </c>
      <c r="F103" s="7" t="s">
        <v>10146</v>
      </c>
      <c r="G103" s="7" t="s">
        <v>6507</v>
      </c>
      <c r="H103" s="7" t="s">
        <v>1480</v>
      </c>
      <c r="I103" s="7" t="s">
        <v>9555</v>
      </c>
      <c r="J103" s="7" t="s">
        <v>9592</v>
      </c>
      <c r="K103" s="7" t="s">
        <v>10147</v>
      </c>
      <c r="L103" s="7" t="str">
        <f t="shared" si="1"/>
        <v>nektari</v>
      </c>
      <c r="M103" s="7" t="str">
        <f>LOWER(B103&amp;Table15[[#This Row],[Achternaam]]&amp;L103)</f>
        <v>nikide scheppernektari</v>
      </c>
      <c r="N103" s="7" t="s">
        <v>9883</v>
      </c>
      <c r="O103" s="7" t="s">
        <v>10148</v>
      </c>
      <c r="P103" s="7" t="s">
        <v>10149</v>
      </c>
      <c r="Q103" s="7" t="s">
        <v>10150</v>
      </c>
      <c r="R103" s="7" t="str">
        <f>IFERROR(LEFT(SUBSTITUTE(SUBSTITUTE(Table15[[#This Row],[Website]],"www.",""),"https://",""), FIND(".", SUBSTITUTE(SUBSTITUTE(Table15[[#This Row],[Website]],"www.",""),"https://","")) - 1),"")</f>
        <v>nektari</v>
      </c>
      <c r="S103" s="7" t="s">
        <v>10151</v>
      </c>
      <c r="T103" s="7" t="s">
        <v>4763</v>
      </c>
      <c r="U103" s="7" t="s">
        <v>10152</v>
      </c>
    </row>
    <row r="104" spans="1:21" ht="15" customHeight="1" x14ac:dyDescent="0.45">
      <c r="A104" s="7" t="s">
        <v>4758</v>
      </c>
      <c r="B104" s="7" t="s">
        <v>2047</v>
      </c>
      <c r="C104" s="7" t="s">
        <v>10153</v>
      </c>
      <c r="D104" s="7" t="s">
        <v>10154</v>
      </c>
      <c r="E104" s="7" t="s">
        <v>9543</v>
      </c>
      <c r="F104" s="7" t="s">
        <v>10155</v>
      </c>
      <c r="G104" s="7" t="s">
        <v>6507</v>
      </c>
      <c r="H104" s="7" t="s">
        <v>1380</v>
      </c>
      <c r="I104" s="7" t="s">
        <v>1529</v>
      </c>
      <c r="J104" s="7" t="s">
        <v>8101</v>
      </c>
      <c r="K104" s="7" t="s">
        <v>10156</v>
      </c>
      <c r="L104" s="7" t="str">
        <f t="shared" si="1"/>
        <v>mpioosterlo</v>
      </c>
      <c r="M104" s="7" t="str">
        <f>LOWER(B104&amp;Table15[[#This Row],[Achternaam]]&amp;L104)</f>
        <v>anpatrympioosterlo</v>
      </c>
      <c r="N104" s="7" t="s">
        <v>9883</v>
      </c>
      <c r="O104" s="7" t="s">
        <v>10157</v>
      </c>
      <c r="P104" s="7" t="s">
        <v>10158</v>
      </c>
      <c r="Q104" s="7" t="s">
        <v>10159</v>
      </c>
      <c r="R104" s="7" t="str">
        <f>IFERROR(LEFT(SUBSTITUTE(SUBSTITUTE(Table15[[#This Row],[Website]],"www.",""),"https://",""), FIND(".", SUBSTITUTE(SUBSTITUTE(Table15[[#This Row],[Website]],"www.",""),"https://","")) - 1),"")</f>
        <v>mpi-oosterlo</v>
      </c>
      <c r="S104" s="7" t="s">
        <v>10160</v>
      </c>
      <c r="T104" s="7" t="s">
        <v>4763</v>
      </c>
      <c r="U104" s="7" t="s">
        <v>10161</v>
      </c>
    </row>
    <row r="105" spans="1:21" ht="15" customHeight="1" x14ac:dyDescent="0.45">
      <c r="A105" s="7" t="s">
        <v>4758</v>
      </c>
      <c r="B105" s="7" t="s">
        <v>10162</v>
      </c>
      <c r="C105" s="7" t="s">
        <v>1634</v>
      </c>
      <c r="D105" s="7" t="s">
        <v>10163</v>
      </c>
      <c r="E105" s="7" t="s">
        <v>9543</v>
      </c>
      <c r="F105" s="7" t="s">
        <v>10164</v>
      </c>
      <c r="G105" s="7" t="s">
        <v>6507</v>
      </c>
      <c r="H105" s="7" t="s">
        <v>10165</v>
      </c>
      <c r="I105" s="7" t="s">
        <v>9555</v>
      </c>
      <c r="J105" s="7" t="s">
        <v>9592</v>
      </c>
      <c r="K105" s="7" t="s">
        <v>6968</v>
      </c>
      <c r="L105" s="7" t="str">
        <f t="shared" si="1"/>
        <v>huntsman(europe)</v>
      </c>
      <c r="M105" s="7" t="str">
        <f>LOWER(B105&amp;Table15[[#This Row],[Achternaam]]&amp;L105)</f>
        <v>rutgerjorishuntsman(europe)</v>
      </c>
      <c r="N105" s="7" t="s">
        <v>6515</v>
      </c>
      <c r="O105" s="7" t="s">
        <v>6969</v>
      </c>
      <c r="P105" s="7" t="s">
        <v>6970</v>
      </c>
      <c r="Q105" s="7" t="s">
        <v>10166</v>
      </c>
      <c r="R105" s="7" t="str">
        <f>IFERROR(LEFT(SUBSTITUTE(SUBSTITUTE(Table15[[#This Row],[Website]],"www.",""),"https://",""), FIND(".", SUBSTITUTE(SUBSTITUTE(Table15[[#This Row],[Website]],"www.",""),"https://","")) - 1),"")</f>
        <v>huntsman</v>
      </c>
      <c r="S105" s="7" t="s">
        <v>6972</v>
      </c>
      <c r="T105" s="7" t="s">
        <v>4763</v>
      </c>
      <c r="U105" s="7" t="s">
        <v>10167</v>
      </c>
    </row>
    <row r="106" spans="1:21" ht="15" customHeight="1" x14ac:dyDescent="0.45">
      <c r="A106" s="7" t="s">
        <v>4758</v>
      </c>
      <c r="B106" s="7" t="s">
        <v>3785</v>
      </c>
      <c r="C106" s="7" t="s">
        <v>4130</v>
      </c>
      <c r="D106" s="7" t="s">
        <v>10168</v>
      </c>
      <c r="E106" s="7" t="s">
        <v>9543</v>
      </c>
      <c r="F106" s="7" t="s">
        <v>10169</v>
      </c>
      <c r="G106" s="7" t="s">
        <v>6507</v>
      </c>
      <c r="H106" s="7" t="s">
        <v>1380</v>
      </c>
      <c r="I106" s="7" t="s">
        <v>1529</v>
      </c>
      <c r="J106" s="7" t="s">
        <v>8101</v>
      </c>
      <c r="K106" s="7" t="s">
        <v>6476</v>
      </c>
      <c r="L106" s="7" t="str">
        <f t="shared" si="1"/>
        <v>eneco</v>
      </c>
      <c r="M106" s="7" t="str">
        <f>LOWER(B106&amp;Table15[[#This Row],[Achternaam]]&amp;L106)</f>
        <v>elinevan harckeneco</v>
      </c>
      <c r="N106" s="7" t="s">
        <v>6485</v>
      </c>
      <c r="O106" s="7" t="s">
        <v>6477</v>
      </c>
      <c r="P106" s="7" t="s">
        <v>6478</v>
      </c>
      <c r="Q106" s="7" t="s">
        <v>10170</v>
      </c>
      <c r="R106" s="7" t="str">
        <f>IFERROR(LEFT(SUBSTITUTE(SUBSTITUTE(Table15[[#This Row],[Website]],"www.",""),"https://",""), FIND(".", SUBSTITUTE(SUBSTITUTE(Table15[[#This Row],[Website]],"www.",""),"https://","")) - 1),"")</f>
        <v>eneco</v>
      </c>
      <c r="S106" s="7" t="s">
        <v>10171</v>
      </c>
      <c r="T106" s="7"/>
      <c r="U106" s="7" t="s">
        <v>10172</v>
      </c>
    </row>
    <row r="107" spans="1:21" ht="15" customHeight="1" x14ac:dyDescent="0.45">
      <c r="A107" s="7" t="s">
        <v>4758</v>
      </c>
      <c r="B107" s="7" t="s">
        <v>10173</v>
      </c>
      <c r="C107" s="7" t="s">
        <v>3157</v>
      </c>
      <c r="D107" s="7" t="s">
        <v>10174</v>
      </c>
      <c r="E107" s="7" t="s">
        <v>4763</v>
      </c>
      <c r="F107" s="7" t="s">
        <v>10175</v>
      </c>
      <c r="G107" s="7" t="s">
        <v>6507</v>
      </c>
      <c r="H107" s="7" t="s">
        <v>10176</v>
      </c>
      <c r="I107" s="7" t="s">
        <v>9555</v>
      </c>
      <c r="J107" s="7" t="s">
        <v>9592</v>
      </c>
      <c r="K107" s="7" t="s">
        <v>7627</v>
      </c>
      <c r="L107" s="7" t="str">
        <f t="shared" si="1"/>
        <v>microsoft</v>
      </c>
      <c r="M107" s="7" t="str">
        <f>LOWER(B107&amp;Table15[[#This Row],[Achternaam]]&amp;L107)</f>
        <v>omairamartensmicrosoft</v>
      </c>
      <c r="N107" s="7" t="s">
        <v>4868</v>
      </c>
      <c r="O107" s="7" t="s">
        <v>7628</v>
      </c>
      <c r="P107" s="7" t="s">
        <v>7629</v>
      </c>
      <c r="Q107" s="7" t="s">
        <v>10177</v>
      </c>
      <c r="R107" s="7" t="str">
        <f>IFERROR(LEFT(SUBSTITUTE(SUBSTITUTE(Table15[[#This Row],[Website]],"www.",""),"https://",""), FIND(".", SUBSTITUTE(SUBSTITUTE(Table15[[#This Row],[Website]],"www.",""),"https://","")) - 1),"")</f>
        <v>microsoft</v>
      </c>
      <c r="S107" s="7" t="s">
        <v>7630</v>
      </c>
      <c r="T107" s="7" t="s">
        <v>4763</v>
      </c>
      <c r="U107" s="7" t="s">
        <v>10178</v>
      </c>
    </row>
    <row r="108" spans="1:21" ht="15" customHeight="1" x14ac:dyDescent="0.45">
      <c r="A108" s="7" t="s">
        <v>4758</v>
      </c>
      <c r="B108" s="7" t="s">
        <v>10179</v>
      </c>
      <c r="C108" s="7" t="s">
        <v>10180</v>
      </c>
      <c r="D108" s="7" t="s">
        <v>10181</v>
      </c>
      <c r="E108" s="7" t="s">
        <v>4763</v>
      </c>
      <c r="F108" s="7" t="s">
        <v>10182</v>
      </c>
      <c r="G108" s="7" t="s">
        <v>6507</v>
      </c>
      <c r="H108" s="7" t="s">
        <v>1380</v>
      </c>
      <c r="I108" s="7" t="s">
        <v>1529</v>
      </c>
      <c r="J108" s="7" t="s">
        <v>9592</v>
      </c>
      <c r="K108" s="7" t="s">
        <v>9088</v>
      </c>
      <c r="L108" s="7" t="str">
        <f t="shared" si="1"/>
        <v>vynova</v>
      </c>
      <c r="M108" s="7" t="str">
        <f>LOWER(B108&amp;Table15[[#This Row],[Achternaam]]&amp;L108)</f>
        <v>marilisabetvynova</v>
      </c>
      <c r="N108" s="7" t="s">
        <v>4918</v>
      </c>
      <c r="O108" s="7" t="s">
        <v>9089</v>
      </c>
      <c r="P108" s="7" t="s">
        <v>9090</v>
      </c>
      <c r="Q108" s="7" t="s">
        <v>10183</v>
      </c>
      <c r="R108" s="7" t="str">
        <f>IFERROR(LEFT(SUBSTITUTE(SUBSTITUTE(Table15[[#This Row],[Website]],"www.",""),"https://",""), FIND(".", SUBSTITUTE(SUBSTITUTE(Table15[[#This Row],[Website]],"www.",""),"https://","")) - 1),"")</f>
        <v>vynova-group</v>
      </c>
      <c r="S108" s="7" t="s">
        <v>9091</v>
      </c>
      <c r="T108" s="7" t="s">
        <v>4763</v>
      </c>
      <c r="U108" s="7" t="s">
        <v>10184</v>
      </c>
    </row>
    <row r="109" spans="1:21" ht="15" customHeight="1" x14ac:dyDescent="0.45">
      <c r="A109" s="7" t="s">
        <v>4758</v>
      </c>
      <c r="B109" s="7" t="s">
        <v>1454</v>
      </c>
      <c r="C109" s="7" t="s">
        <v>10185</v>
      </c>
      <c r="D109" s="7" t="s">
        <v>10186</v>
      </c>
      <c r="E109" s="7" t="s">
        <v>4763</v>
      </c>
      <c r="F109" s="7" t="s">
        <v>10187</v>
      </c>
      <c r="G109" s="7" t="s">
        <v>6507</v>
      </c>
      <c r="H109" s="7" t="s">
        <v>1380</v>
      </c>
      <c r="I109" s="7" t="s">
        <v>1529</v>
      </c>
      <c r="J109" s="7" t="s">
        <v>8101</v>
      </c>
      <c r="K109" s="7" t="s">
        <v>7603</v>
      </c>
      <c r="L109" s="7" t="str">
        <f t="shared" si="1"/>
        <v>melexistechnologies</v>
      </c>
      <c r="M109" s="7" t="str">
        <f>LOWER(B109&amp;Table15[[#This Row],[Achternaam]]&amp;L109)</f>
        <v>alexandrabuzásmelexistechnologies</v>
      </c>
      <c r="N109" s="7" t="s">
        <v>5411</v>
      </c>
      <c r="O109" s="7" t="s">
        <v>7604</v>
      </c>
      <c r="P109" s="7" t="s">
        <v>7605</v>
      </c>
      <c r="Q109" s="7" t="s">
        <v>10188</v>
      </c>
      <c r="R109" s="7" t="str">
        <f>IFERROR(LEFT(SUBSTITUTE(SUBSTITUTE(Table15[[#This Row],[Website]],"www.",""),"https://",""), FIND(".", SUBSTITUTE(SUBSTITUTE(Table15[[#This Row],[Website]],"www.",""),"https://","")) - 1),"")</f>
        <v>melexis</v>
      </c>
      <c r="S109" s="7" t="s">
        <v>7606</v>
      </c>
      <c r="T109" s="7" t="s">
        <v>4763</v>
      </c>
      <c r="U109" s="7" t="s">
        <v>10189</v>
      </c>
    </row>
    <row r="110" spans="1:21" ht="15" customHeight="1" x14ac:dyDescent="0.45">
      <c r="A110" s="7" t="s">
        <v>4758</v>
      </c>
      <c r="B110" s="7" t="s">
        <v>10190</v>
      </c>
      <c r="C110" s="7" t="s">
        <v>10191</v>
      </c>
      <c r="D110" s="7" t="s">
        <v>10192</v>
      </c>
      <c r="E110" s="7" t="s">
        <v>4763</v>
      </c>
      <c r="F110" s="7" t="s">
        <v>10193</v>
      </c>
      <c r="G110" s="7" t="s">
        <v>6507</v>
      </c>
      <c r="H110" s="7" t="s">
        <v>1380</v>
      </c>
      <c r="I110" s="7" t="s">
        <v>1529</v>
      </c>
      <c r="J110" s="7" t="s">
        <v>9592</v>
      </c>
      <c r="K110" s="7" t="s">
        <v>6879</v>
      </c>
      <c r="L110" s="7" t="str">
        <f t="shared" si="1"/>
        <v>hedinautomotive</v>
      </c>
      <c r="M110" s="7" t="str">
        <f>LOWER(B110&amp;Table15[[#This Row],[Achternaam]]&amp;L110)</f>
        <v>andréabaetenshedinautomotive</v>
      </c>
      <c r="N110" s="7" t="s">
        <v>6886</v>
      </c>
      <c r="O110" s="7" t="s">
        <v>6880</v>
      </c>
      <c r="P110" s="7" t="s">
        <v>6881</v>
      </c>
      <c r="Q110" s="7" t="s">
        <v>10194</v>
      </c>
      <c r="R110" s="7" t="str">
        <f>IFERROR(LEFT(SUBSTITUTE(SUBSTITUTE(Table15[[#This Row],[Website]],"www.",""),"https://",""), FIND(".", SUBSTITUTE(SUBSTITUTE(Table15[[#This Row],[Website]],"www.",""),"https://","")) - 1),"")</f>
        <v>hedinautomotive</v>
      </c>
      <c r="S110" s="7" t="s">
        <v>6882</v>
      </c>
      <c r="T110" s="7" t="s">
        <v>4763</v>
      </c>
      <c r="U110" s="7" t="s">
        <v>10195</v>
      </c>
    </row>
    <row r="111" spans="1:21" ht="15" customHeight="1" x14ac:dyDescent="0.45">
      <c r="A111" s="7" t="s">
        <v>4758</v>
      </c>
      <c r="B111" s="7" t="s">
        <v>2649</v>
      </c>
      <c r="C111" s="7" t="s">
        <v>10196</v>
      </c>
      <c r="D111" s="7" t="s">
        <v>10197</v>
      </c>
      <c r="E111" s="7" t="s">
        <v>4763</v>
      </c>
      <c r="F111" s="7" t="s">
        <v>10198</v>
      </c>
      <c r="G111" s="7" t="s">
        <v>6507</v>
      </c>
      <c r="H111" s="7" t="s">
        <v>1380</v>
      </c>
      <c r="I111" s="7" t="s">
        <v>1529</v>
      </c>
      <c r="J111" s="7" t="s">
        <v>9592</v>
      </c>
      <c r="K111" s="7" t="s">
        <v>6949</v>
      </c>
      <c r="L111" s="7" t="str">
        <f t="shared" si="1"/>
        <v>hubo</v>
      </c>
      <c r="M111" s="7" t="str">
        <f>LOWER(B111&amp;Table15[[#This Row],[Achternaam]]&amp;L111)</f>
        <v>annevanweddingenhubo</v>
      </c>
      <c r="N111" s="7" t="s">
        <v>5576</v>
      </c>
      <c r="O111" s="7" t="s">
        <v>6950</v>
      </c>
      <c r="P111" s="7" t="s">
        <v>6951</v>
      </c>
      <c r="Q111" s="7" t="s">
        <v>10199</v>
      </c>
      <c r="R111" s="7" t="str">
        <f>IFERROR(LEFT(SUBSTITUTE(SUBSTITUTE(Table15[[#This Row],[Website]],"www.",""),"https://",""), FIND(".", SUBSTITUTE(SUBSTITUTE(Table15[[#This Row],[Website]],"www.",""),"https://","")) - 1),"")</f>
        <v>hubo</v>
      </c>
      <c r="S111" s="7" t="s">
        <v>10171</v>
      </c>
      <c r="T111" s="7"/>
      <c r="U111" s="7" t="s">
        <v>10200</v>
      </c>
    </row>
    <row r="112" spans="1:21" ht="15" customHeight="1" x14ac:dyDescent="0.45">
      <c r="A112" s="7" t="s">
        <v>4758</v>
      </c>
      <c r="B112" s="7" t="s">
        <v>10201</v>
      </c>
      <c r="C112" s="7" t="s">
        <v>10202</v>
      </c>
      <c r="D112" s="7" t="s">
        <v>10203</v>
      </c>
      <c r="E112" s="7" t="s">
        <v>4763</v>
      </c>
      <c r="F112" s="7" t="s">
        <v>10204</v>
      </c>
      <c r="G112" s="7" t="s">
        <v>6507</v>
      </c>
      <c r="H112" s="7" t="s">
        <v>1380</v>
      </c>
      <c r="I112" s="7" t="s">
        <v>1529</v>
      </c>
      <c r="J112" s="7" t="s">
        <v>8101</v>
      </c>
      <c r="K112" s="7" t="s">
        <v>9068</v>
      </c>
      <c r="L112" s="7" t="str">
        <f t="shared" si="1"/>
        <v>vpkpackaging</v>
      </c>
      <c r="M112" s="7" t="str">
        <f>LOWER(B112&amp;Table15[[#This Row],[Achternaam]]&amp;L112)</f>
        <v>jasminepiessensvpkpackaging</v>
      </c>
      <c r="N112" s="7" t="s">
        <v>6387</v>
      </c>
      <c r="O112" s="7" t="s">
        <v>9069</v>
      </c>
      <c r="P112" s="7" t="s">
        <v>9070</v>
      </c>
      <c r="Q112" s="7" t="s">
        <v>10205</v>
      </c>
      <c r="R112" s="7" t="str">
        <f>IFERROR(LEFT(SUBSTITUTE(SUBSTITUTE(Table15[[#This Row],[Website]],"www.",""),"https://",""), FIND(".", SUBSTITUTE(SUBSTITUTE(Table15[[#This Row],[Website]],"www.",""),"https://","")) - 1),"")</f>
        <v>vpkgroup</v>
      </c>
      <c r="S112" s="7" t="s">
        <v>10171</v>
      </c>
      <c r="T112" s="7"/>
      <c r="U112" s="7" t="s">
        <v>10206</v>
      </c>
    </row>
    <row r="113" spans="1:21" ht="15" customHeight="1" x14ac:dyDescent="0.45">
      <c r="A113" s="7" t="s">
        <v>4758</v>
      </c>
      <c r="B113" s="7" t="s">
        <v>10207</v>
      </c>
      <c r="C113" s="7" t="s">
        <v>10208</v>
      </c>
      <c r="D113" s="7" t="s">
        <v>10209</v>
      </c>
      <c r="E113" s="7" t="s">
        <v>4763</v>
      </c>
      <c r="F113" s="7" t="s">
        <v>10210</v>
      </c>
      <c r="G113" s="7" t="s">
        <v>9553</v>
      </c>
      <c r="H113" s="7" t="s">
        <v>1602</v>
      </c>
      <c r="I113" s="7" t="s">
        <v>9598</v>
      </c>
      <c r="J113" s="7" t="s">
        <v>9592</v>
      </c>
      <c r="K113" s="7" t="s">
        <v>5088</v>
      </c>
      <c r="L113" s="7" t="str">
        <f t="shared" si="1"/>
        <v>aon</v>
      </c>
      <c r="M113" s="7" t="str">
        <f>LOWER(B113&amp;Table15[[#This Row],[Achternaam]]&amp;L113)</f>
        <v>wernerkeerisaon</v>
      </c>
      <c r="N113" s="7" t="s">
        <v>5096</v>
      </c>
      <c r="O113" s="7" t="s">
        <v>5089</v>
      </c>
      <c r="P113" s="7" t="s">
        <v>5090</v>
      </c>
      <c r="Q113" s="7" t="s">
        <v>10211</v>
      </c>
      <c r="R113" s="7" t="str">
        <f>IFERROR(LEFT(SUBSTITUTE(SUBSTITUTE(Table15[[#This Row],[Website]],"www.",""),"https://",""), FIND(".", SUBSTITUTE(SUBSTITUTE(Table15[[#This Row],[Website]],"www.",""),"https://","")) - 1),"")</f>
        <v>aon</v>
      </c>
      <c r="S113" s="7" t="s">
        <v>10171</v>
      </c>
      <c r="T113" s="7"/>
      <c r="U113" s="7" t="s">
        <v>10212</v>
      </c>
    </row>
    <row r="114" spans="1:21" ht="15" customHeight="1" x14ac:dyDescent="0.45">
      <c r="A114" s="7" t="s">
        <v>4758</v>
      </c>
      <c r="B114" s="7" t="s">
        <v>3051</v>
      </c>
      <c r="C114" s="7" t="s">
        <v>10213</v>
      </c>
      <c r="D114" s="7" t="s">
        <v>10214</v>
      </c>
      <c r="E114" s="7" t="s">
        <v>4763</v>
      </c>
      <c r="F114" s="7" t="s">
        <v>10215</v>
      </c>
      <c r="G114" s="7" t="s">
        <v>9553</v>
      </c>
      <c r="H114" s="7" t="s">
        <v>10100</v>
      </c>
      <c r="I114" s="7" t="s">
        <v>9598</v>
      </c>
      <c r="J114" s="7" t="s">
        <v>9592</v>
      </c>
      <c r="K114" s="7" t="s">
        <v>8526</v>
      </c>
      <c r="L114" s="7" t="str">
        <f t="shared" si="1"/>
        <v>storaensolangerbrugge</v>
      </c>
      <c r="M114" s="7" t="str">
        <f>LOWER(B114&amp;Table15[[#This Row],[Achternaam]]&amp;L114)</f>
        <v>lievenwillaertstoraensolangerbrugge</v>
      </c>
      <c r="N114" s="7" t="s">
        <v>7833</v>
      </c>
      <c r="O114" s="7" t="s">
        <v>8527</v>
      </c>
      <c r="P114" s="7" t="s">
        <v>8528</v>
      </c>
      <c r="Q114" s="7" t="s">
        <v>8530</v>
      </c>
      <c r="R114" s="7" t="str">
        <f>IFERROR(LEFT(SUBSTITUTE(SUBSTITUTE(Table15[[#This Row],[Website]],"www.",""),"https://",""), FIND(".", SUBSTITUTE(SUBSTITUTE(Table15[[#This Row],[Website]],"www.",""),"https://","")) - 1),"")</f>
        <v>storaenso</v>
      </c>
      <c r="S114" s="7" t="s">
        <v>8529</v>
      </c>
      <c r="T114" s="7" t="s">
        <v>4763</v>
      </c>
      <c r="U114" s="7" t="s">
        <v>10216</v>
      </c>
    </row>
    <row r="115" spans="1:21" ht="15" customHeight="1" x14ac:dyDescent="0.45">
      <c r="A115" s="7" t="s">
        <v>4758</v>
      </c>
      <c r="B115" s="7" t="s">
        <v>2847</v>
      </c>
      <c r="C115" s="7" t="s">
        <v>10217</v>
      </c>
      <c r="D115" s="7" t="s">
        <v>10218</v>
      </c>
      <c r="E115" s="7" t="s">
        <v>4763</v>
      </c>
      <c r="F115" s="7" t="s">
        <v>10219</v>
      </c>
      <c r="G115" s="7" t="s">
        <v>6507</v>
      </c>
      <c r="H115" s="7" t="s">
        <v>10220</v>
      </c>
      <c r="I115" s="7" t="s">
        <v>1529</v>
      </c>
      <c r="J115" s="7" t="s">
        <v>10221</v>
      </c>
      <c r="K115" s="7" t="s">
        <v>8357</v>
      </c>
      <c r="L115" s="7" t="str">
        <f t="shared" si="1"/>
        <v>siemensindustrysoftware</v>
      </c>
      <c r="M115" s="7" t="str">
        <f>LOWER(B115&amp;Table15[[#This Row],[Achternaam]]&amp;L115)</f>
        <v>myriamstockbroeckxsiemensindustrysoftware</v>
      </c>
      <c r="N115" s="7" t="s">
        <v>5761</v>
      </c>
      <c r="O115" s="7" t="s">
        <v>8358</v>
      </c>
      <c r="P115" s="7" t="s">
        <v>8359</v>
      </c>
      <c r="Q115" s="7" t="s">
        <v>10222</v>
      </c>
      <c r="R115" s="7" t="str">
        <f>IFERROR(LEFT(SUBSTITUTE(SUBSTITUTE(Table15[[#This Row],[Website]],"www.",""),"https://",""), FIND(".", SUBSTITUTE(SUBSTITUTE(Table15[[#This Row],[Website]],"www.",""),"https://","")) - 1),"")</f>
        <v>siemens</v>
      </c>
      <c r="S115" s="7" t="s">
        <v>10171</v>
      </c>
      <c r="T115" s="7"/>
      <c r="U115" s="7" t="s">
        <v>10223</v>
      </c>
    </row>
    <row r="116" spans="1:21" ht="15" customHeight="1" x14ac:dyDescent="0.45">
      <c r="A116" s="7" t="s">
        <v>4758</v>
      </c>
      <c r="B116" s="7" t="s">
        <v>1506</v>
      </c>
      <c r="C116" s="7" t="s">
        <v>10224</v>
      </c>
      <c r="D116" s="7" t="s">
        <v>10225</v>
      </c>
      <c r="E116" s="7" t="s">
        <v>4763</v>
      </c>
      <c r="F116" s="7" t="s">
        <v>10226</v>
      </c>
      <c r="G116" s="7" t="s">
        <v>6507</v>
      </c>
      <c r="H116" s="7" t="s">
        <v>1380</v>
      </c>
      <c r="I116" s="7" t="s">
        <v>1529</v>
      </c>
      <c r="J116" s="7" t="s">
        <v>9592</v>
      </c>
      <c r="K116" s="7" t="s">
        <v>8858</v>
      </c>
      <c r="L116" s="7" t="str">
        <f t="shared" si="1"/>
        <v>vandevelde</v>
      </c>
      <c r="M116" s="7" t="str">
        <f>LOWER(B116&amp;Table15[[#This Row],[Achternaam]]&amp;L116)</f>
        <v>christinehoenraetvandevelde</v>
      </c>
      <c r="N116" s="7" t="s">
        <v>5079</v>
      </c>
      <c r="O116" s="7" t="s">
        <v>8859</v>
      </c>
      <c r="P116" s="7" t="s">
        <v>8860</v>
      </c>
      <c r="Q116" s="7" t="s">
        <v>10227</v>
      </c>
      <c r="R116" s="7" t="str">
        <f>IFERROR(LEFT(SUBSTITUTE(SUBSTITUTE(Table15[[#This Row],[Website]],"www.",""),"https://",""), FIND(".", SUBSTITUTE(SUBSTITUTE(Table15[[#This Row],[Website]],"www.",""),"https://","")) - 1),"")</f>
        <v>vandevelde</v>
      </c>
      <c r="S116" s="7" t="s">
        <v>10171</v>
      </c>
      <c r="T116" s="7"/>
      <c r="U116" s="7" t="s">
        <v>10228</v>
      </c>
    </row>
    <row r="117" spans="1:21" ht="15" customHeight="1" x14ac:dyDescent="0.45">
      <c r="A117" s="7" t="s">
        <v>4758</v>
      </c>
      <c r="B117" s="7" t="s">
        <v>1612</v>
      </c>
      <c r="C117" s="7" t="s">
        <v>2207</v>
      </c>
      <c r="D117" s="7" t="s">
        <v>10229</v>
      </c>
      <c r="E117" s="7" t="s">
        <v>4763</v>
      </c>
      <c r="F117" s="7" t="s">
        <v>10230</v>
      </c>
      <c r="G117" s="7" t="s">
        <v>6507</v>
      </c>
      <c r="H117" s="7" t="s">
        <v>9597</v>
      </c>
      <c r="I117" s="7" t="s">
        <v>9598</v>
      </c>
      <c r="J117" s="7" t="s">
        <v>9599</v>
      </c>
      <c r="K117" s="7" t="s">
        <v>5044</v>
      </c>
      <c r="L117" s="7" t="str">
        <f t="shared" si="1"/>
        <v>amcorflexiblestranspac</v>
      </c>
      <c r="M117" s="7" t="str">
        <f>LOWER(B117&amp;Table15[[#This Row],[Achternaam]]&amp;L117)</f>
        <v>veerlede smetamcorflexiblestranspac</v>
      </c>
      <c r="N117" s="7" t="s">
        <v>5053</v>
      </c>
      <c r="O117" s="7" t="s">
        <v>5045</v>
      </c>
      <c r="P117" s="7" t="s">
        <v>5046</v>
      </c>
      <c r="Q117" s="7" t="s">
        <v>5048</v>
      </c>
      <c r="R117" s="7" t="str">
        <f>IFERROR(LEFT(SUBSTITUTE(SUBSTITUTE(Table15[[#This Row],[Website]],"www.",""),"https://",""), FIND(".", SUBSTITUTE(SUBSTITUTE(Table15[[#This Row],[Website]],"www.",""),"https://","")) - 1),"")</f>
        <v>WWW</v>
      </c>
      <c r="S117" s="7" t="s">
        <v>5047</v>
      </c>
      <c r="T117" s="7" t="s">
        <v>4763</v>
      </c>
      <c r="U117" s="7" t="s">
        <v>10231</v>
      </c>
    </row>
    <row r="118" spans="1:21" ht="15" customHeight="1" x14ac:dyDescent="0.45">
      <c r="A118" s="7" t="s">
        <v>4758</v>
      </c>
      <c r="B118" s="7" t="s">
        <v>10232</v>
      </c>
      <c r="C118" s="7" t="s">
        <v>10233</v>
      </c>
      <c r="D118" s="7" t="s">
        <v>10234</v>
      </c>
      <c r="E118" s="7" t="s">
        <v>9543</v>
      </c>
      <c r="F118" s="7" t="s">
        <v>10235</v>
      </c>
      <c r="G118" s="7" t="s">
        <v>6507</v>
      </c>
      <c r="H118" s="7" t="s">
        <v>1480</v>
      </c>
      <c r="I118" s="7" t="s">
        <v>9555</v>
      </c>
      <c r="J118" s="7" t="s">
        <v>9556</v>
      </c>
      <c r="K118" s="7" t="s">
        <v>6302</v>
      </c>
      <c r="L118" s="7" t="str">
        <f t="shared" si="1"/>
        <v>dfds</v>
      </c>
      <c r="M118" s="7" t="str">
        <f>LOWER(B118&amp;Table15[[#This Row],[Achternaam]]&amp;L118)</f>
        <v>annarubbensdfds</v>
      </c>
      <c r="N118" s="7" t="s">
        <v>6310</v>
      </c>
      <c r="O118" s="7" t="s">
        <v>6303</v>
      </c>
      <c r="P118" s="7" t="s">
        <v>6304</v>
      </c>
      <c r="Q118" s="7" t="s">
        <v>10236</v>
      </c>
      <c r="R118" s="7" t="str">
        <f>IFERROR(LEFT(SUBSTITUTE(SUBSTITUTE(Table15[[#This Row],[Website]],"www.",""),"https://",""), FIND(".", SUBSTITUTE(SUBSTITUTE(Table15[[#This Row],[Website]],"www.",""),"https://","")) - 1),"")</f>
        <v>dfds</v>
      </c>
      <c r="S118" s="7" t="s">
        <v>6305</v>
      </c>
      <c r="T118" s="7" t="s">
        <v>4763</v>
      </c>
      <c r="U118" s="7" t="s">
        <v>10237</v>
      </c>
    </row>
    <row r="119" spans="1:21" ht="15" customHeight="1" x14ac:dyDescent="0.45">
      <c r="A119" s="7" t="s">
        <v>4758</v>
      </c>
      <c r="B119" s="7" t="s">
        <v>2390</v>
      </c>
      <c r="C119" s="7" t="s">
        <v>10238</v>
      </c>
      <c r="D119" s="7" t="s">
        <v>10239</v>
      </c>
      <c r="E119" s="7" t="s">
        <v>4763</v>
      </c>
      <c r="F119" s="7" t="s">
        <v>10240</v>
      </c>
      <c r="G119" s="7" t="s">
        <v>9553</v>
      </c>
      <c r="H119" s="7" t="s">
        <v>10241</v>
      </c>
      <c r="I119" s="7" t="s">
        <v>9555</v>
      </c>
      <c r="J119" s="7" t="s">
        <v>9556</v>
      </c>
      <c r="K119" s="7" t="s">
        <v>4936</v>
      </c>
      <c r="L119" s="7" t="str">
        <f t="shared" si="1"/>
        <v>akzonobelpaints</v>
      </c>
      <c r="M119" s="7" t="str">
        <f>LOWER(B119&amp;Table15[[#This Row],[Achternaam]]&amp;L119)</f>
        <v>elkeceuppensakzonobelpaints</v>
      </c>
      <c r="N119" s="7" t="s">
        <v>4918</v>
      </c>
      <c r="O119" s="7" t="s">
        <v>4937</v>
      </c>
      <c r="P119" s="7" t="s">
        <v>4938</v>
      </c>
      <c r="Q119" s="7" t="s">
        <v>10242</v>
      </c>
      <c r="R119" s="7" t="str">
        <f>IFERROR(LEFT(SUBSTITUTE(SUBSTITUTE(Table15[[#This Row],[Website]],"www.",""),"https://",""), FIND(".", SUBSTITUTE(SUBSTITUTE(Table15[[#This Row],[Website]],"www.",""),"https://","")) - 1),"")</f>
        <v>akzonobel</v>
      </c>
      <c r="S119" s="7" t="s">
        <v>4939</v>
      </c>
      <c r="T119" s="7" t="s">
        <v>4763</v>
      </c>
      <c r="U119" s="7" t="s">
        <v>10243</v>
      </c>
    </row>
    <row r="120" spans="1:21" ht="15" customHeight="1" x14ac:dyDescent="0.45">
      <c r="A120" s="7" t="s">
        <v>4758</v>
      </c>
      <c r="B120" s="7" t="s">
        <v>1367</v>
      </c>
      <c r="C120" s="7" t="s">
        <v>10244</v>
      </c>
      <c r="D120" s="7" t="s">
        <v>10245</v>
      </c>
      <c r="E120" s="7" t="s">
        <v>4763</v>
      </c>
      <c r="F120" s="7" t="s">
        <v>10246</v>
      </c>
      <c r="G120" s="7" t="s">
        <v>6507</v>
      </c>
      <c r="H120" s="7" t="s">
        <v>1380</v>
      </c>
      <c r="I120" s="7" t="s">
        <v>1529</v>
      </c>
      <c r="J120" s="7" t="s">
        <v>9592</v>
      </c>
      <c r="K120" s="7" t="s">
        <v>6379</v>
      </c>
      <c r="L120" s="7" t="str">
        <f t="shared" si="1"/>
        <v>dssmithpackaging</v>
      </c>
      <c r="M120" s="7" t="str">
        <f>LOWER(B120&amp;Table15[[#This Row],[Achternaam]]&amp;L120)</f>
        <v>lisawhitworthdssmithpackaging</v>
      </c>
      <c r="N120" s="7" t="s">
        <v>6387</v>
      </c>
      <c r="O120" s="7" t="s">
        <v>6380</v>
      </c>
      <c r="P120" s="7" t="s">
        <v>6381</v>
      </c>
      <c r="Q120" s="7" t="s">
        <v>10247</v>
      </c>
      <c r="R120" s="7" t="str">
        <f>IFERROR(LEFT(SUBSTITUTE(SUBSTITUTE(Table15[[#This Row],[Website]],"www.",""),"https://",""), FIND(".", SUBSTITUTE(SUBSTITUTE(Table15[[#This Row],[Website]],"www.",""),"https://","")) - 1),"")</f>
        <v>dssmith</v>
      </c>
      <c r="S120" s="7" t="s">
        <v>6382</v>
      </c>
      <c r="T120" s="7" t="s">
        <v>4763</v>
      </c>
      <c r="U120" s="7" t="s">
        <v>10248</v>
      </c>
    </row>
    <row r="121" spans="1:21" ht="15" customHeight="1" x14ac:dyDescent="0.45">
      <c r="A121" s="7" t="s">
        <v>4758</v>
      </c>
      <c r="B121" s="7" t="s">
        <v>2585</v>
      </c>
      <c r="C121" s="7" t="s">
        <v>10249</v>
      </c>
      <c r="D121" s="7" t="s">
        <v>10250</v>
      </c>
      <c r="E121" s="7" t="s">
        <v>9543</v>
      </c>
      <c r="F121" s="7" t="s">
        <v>10251</v>
      </c>
      <c r="G121" s="7" t="s">
        <v>9553</v>
      </c>
      <c r="H121" s="7" t="s">
        <v>10252</v>
      </c>
      <c r="I121" s="7" t="s">
        <v>9598</v>
      </c>
      <c r="J121" s="7" t="s">
        <v>8101</v>
      </c>
      <c r="K121" s="7" t="s">
        <v>8446</v>
      </c>
      <c r="L121" s="7" t="str">
        <f t="shared" si="1"/>
        <v>sonovaretail</v>
      </c>
      <c r="M121" s="7" t="str">
        <f>LOWER(B121&amp;Table15[[#This Row],[Achternaam]]&amp;L121)</f>
        <v>lotteclijsterssonovaretail</v>
      </c>
      <c r="N121" s="7" t="s">
        <v>6418</v>
      </c>
      <c r="O121" s="7" t="s">
        <v>8447</v>
      </c>
      <c r="P121" s="7" t="s">
        <v>8448</v>
      </c>
      <c r="Q121" s="7" t="s">
        <v>10253</v>
      </c>
      <c r="R121" s="7" t="str">
        <f>IFERROR(LEFT(SUBSTITUTE(SUBSTITUTE(Table15[[#This Row],[Website]],"www.",""),"https://",""), FIND(".", SUBSTITUTE(SUBSTITUTE(Table15[[#This Row],[Website]],"www.",""),"https://","")) - 1),"")</f>
        <v>lapperre</v>
      </c>
      <c r="S121" s="7" t="s">
        <v>8449</v>
      </c>
      <c r="T121" s="7" t="s">
        <v>4763</v>
      </c>
      <c r="U121" s="7" t="s">
        <v>10254</v>
      </c>
    </row>
    <row r="122" spans="1:21" ht="15" customHeight="1" x14ac:dyDescent="0.45">
      <c r="A122" s="7" t="s">
        <v>4758</v>
      </c>
      <c r="B122" s="7" t="s">
        <v>3170</v>
      </c>
      <c r="C122" s="7" t="s">
        <v>2930</v>
      </c>
      <c r="D122" s="7" t="s">
        <v>10255</v>
      </c>
      <c r="E122" s="7" t="s">
        <v>9543</v>
      </c>
      <c r="F122" s="7" t="s">
        <v>10256</v>
      </c>
      <c r="G122" s="7" t="s">
        <v>6507</v>
      </c>
      <c r="H122" s="7" t="s">
        <v>1380</v>
      </c>
      <c r="I122" s="7" t="s">
        <v>1529</v>
      </c>
      <c r="J122" s="7" t="s">
        <v>9592</v>
      </c>
      <c r="K122" s="7" t="s">
        <v>5231</v>
      </c>
      <c r="L122" s="7" t="str">
        <f t="shared" si="1"/>
        <v>auto5</v>
      </c>
      <c r="M122" s="7" t="str">
        <f>LOWER(B122&amp;Table15[[#This Row],[Achternaam]]&amp;L122)</f>
        <v>fannykleinauto5</v>
      </c>
      <c r="N122" s="7" t="s">
        <v>5239</v>
      </c>
      <c r="O122" s="7" t="s">
        <v>5232</v>
      </c>
      <c r="P122" s="7" t="s">
        <v>5233</v>
      </c>
      <c r="Q122" s="7" t="s">
        <v>10257</v>
      </c>
      <c r="R122" s="7" t="str">
        <f>IFERROR(LEFT(SUBSTITUTE(SUBSTITUTE(Table15[[#This Row],[Website]],"www.",""),"https://",""), FIND(".", SUBSTITUTE(SUBSTITUTE(Table15[[#This Row],[Website]],"www.",""),"https://","")) - 1),"")</f>
        <v>auto5</v>
      </c>
      <c r="S122" s="7" t="s">
        <v>5234</v>
      </c>
      <c r="T122" s="7" t="s">
        <v>4763</v>
      </c>
      <c r="U122" s="7" t="s">
        <v>10258</v>
      </c>
    </row>
    <row r="123" spans="1:21" ht="15" customHeight="1" x14ac:dyDescent="0.45">
      <c r="A123" s="7" t="s">
        <v>4758</v>
      </c>
      <c r="B123" s="7" t="s">
        <v>3865</v>
      </c>
      <c r="C123" s="7" t="s">
        <v>10259</v>
      </c>
      <c r="D123" s="7" t="s">
        <v>10260</v>
      </c>
      <c r="E123" s="7" t="s">
        <v>4763</v>
      </c>
      <c r="F123" s="7" t="s">
        <v>10261</v>
      </c>
      <c r="G123" s="7" t="s">
        <v>6507</v>
      </c>
      <c r="H123" s="7" t="s">
        <v>1380</v>
      </c>
      <c r="I123" s="7" t="s">
        <v>1529</v>
      </c>
      <c r="J123" s="7" t="s">
        <v>8101</v>
      </c>
      <c r="K123" s="7" t="s">
        <v>7667</v>
      </c>
      <c r="L123" s="7" t="str">
        <f t="shared" si="1"/>
        <v>moorefinance&amp;tax</v>
      </c>
      <c r="M123" s="7" t="str">
        <f>LOWER(B123&amp;Table15[[#This Row],[Achternaam]]&amp;L123)</f>
        <v>alicecolignonmoorefinance&amp;tax</v>
      </c>
      <c r="N123" s="7" t="s">
        <v>4868</v>
      </c>
      <c r="O123" s="7" t="s">
        <v>7668</v>
      </c>
      <c r="P123" s="7" t="s">
        <v>7669</v>
      </c>
      <c r="Q123" s="7" t="s">
        <v>10262</v>
      </c>
      <c r="R123" s="7" t="str">
        <f>IFERROR(LEFT(SUBSTITUTE(SUBSTITUTE(Table15[[#This Row],[Website]],"www.",""),"https://",""), FIND(".", SUBSTITUTE(SUBSTITUTE(Table15[[#This Row],[Website]],"www.",""),"https://","")) - 1),"")</f>
        <v>moore</v>
      </c>
      <c r="S123" s="7" t="s">
        <v>10171</v>
      </c>
      <c r="T123" s="7"/>
      <c r="U123" s="7" t="s">
        <v>10263</v>
      </c>
    </row>
    <row r="124" spans="1:21" ht="15" customHeight="1" x14ac:dyDescent="0.45">
      <c r="A124" s="7" t="s">
        <v>4758</v>
      </c>
      <c r="B124" s="7" t="s">
        <v>10264</v>
      </c>
      <c r="C124" s="7" t="s">
        <v>10265</v>
      </c>
      <c r="D124" s="7" t="s">
        <v>10266</v>
      </c>
      <c r="E124" s="7" t="s">
        <v>4763</v>
      </c>
      <c r="F124" s="7" t="s">
        <v>10267</v>
      </c>
      <c r="G124" s="7" t="s">
        <v>9553</v>
      </c>
      <c r="H124" s="7" t="s">
        <v>1737</v>
      </c>
      <c r="I124" s="7" t="s">
        <v>9584</v>
      </c>
      <c r="J124" s="7" t="s">
        <v>10268</v>
      </c>
      <c r="K124" s="7" t="s">
        <v>5456</v>
      </c>
      <c r="L124" s="7" t="str">
        <f t="shared" si="1"/>
        <v>biobest</v>
      </c>
      <c r="M124" s="7" t="str">
        <f>LOWER(B124&amp;Table15[[#This Row],[Achternaam]]&amp;L124)</f>
        <v>kristoftruyensbiobest</v>
      </c>
      <c r="N124" s="7" t="s">
        <v>5465</v>
      </c>
      <c r="O124" s="7" t="s">
        <v>5457</v>
      </c>
      <c r="P124" s="7" t="s">
        <v>5458</v>
      </c>
      <c r="Q124" s="7" t="s">
        <v>10269</v>
      </c>
      <c r="R124" s="7" t="str">
        <f>IFERROR(LEFT(SUBSTITUTE(SUBSTITUTE(Table15[[#This Row],[Website]],"www.",""),"https://",""), FIND(".", SUBSTITUTE(SUBSTITUTE(Table15[[#This Row],[Website]],"www.",""),"https://","")) - 1),"")</f>
        <v>biobestgroup</v>
      </c>
      <c r="S124" s="7" t="s">
        <v>10171</v>
      </c>
      <c r="T124" s="7"/>
      <c r="U124" s="7" t="s">
        <v>10270</v>
      </c>
    </row>
    <row r="125" spans="1:21" ht="15" customHeight="1" x14ac:dyDescent="0.45">
      <c r="A125" s="7" t="s">
        <v>4758</v>
      </c>
      <c r="B125" s="7" t="s">
        <v>2047</v>
      </c>
      <c r="C125" s="7" t="s">
        <v>10271</v>
      </c>
      <c r="D125" s="7" t="s">
        <v>10272</v>
      </c>
      <c r="E125" s="7" t="s">
        <v>9543</v>
      </c>
      <c r="F125" s="7" t="s">
        <v>10273</v>
      </c>
      <c r="G125" s="7" t="s">
        <v>6507</v>
      </c>
      <c r="H125" s="7" t="s">
        <v>1380</v>
      </c>
      <c r="I125" s="7" t="s">
        <v>1529</v>
      </c>
      <c r="J125" s="7" t="s">
        <v>8101</v>
      </c>
      <c r="K125" s="7" t="s">
        <v>6156</v>
      </c>
      <c r="L125" s="7" t="str">
        <f t="shared" si="1"/>
        <v>dbcargo</v>
      </c>
      <c r="M125" s="7" t="str">
        <f>LOWER(B125&amp;Table15[[#This Row],[Achternaam]]&amp;L125)</f>
        <v>anmarischaldbcargo</v>
      </c>
      <c r="N125" s="7" t="s">
        <v>6163</v>
      </c>
      <c r="O125" s="7" t="s">
        <v>6157</v>
      </c>
      <c r="P125" s="7" t="s">
        <v>6158</v>
      </c>
      <c r="Q125" s="7" t="s">
        <v>10274</v>
      </c>
      <c r="R125" s="7" t="str">
        <f>IFERROR(LEFT(SUBSTITUTE(SUBSTITUTE(Table15[[#This Row],[Website]],"www.",""),"https://",""), FIND(".", SUBSTITUTE(SUBSTITUTE(Table15[[#This Row],[Website]],"www.",""),"https://","")) - 1),"")</f>
        <v>wisselvanspoor</v>
      </c>
      <c r="S125" s="7" t="s">
        <v>10171</v>
      </c>
      <c r="T125" s="7"/>
      <c r="U125" s="7" t="s">
        <v>10275</v>
      </c>
    </row>
    <row r="126" spans="1:21" ht="15" customHeight="1" x14ac:dyDescent="0.45">
      <c r="A126" s="7" t="s">
        <v>4758</v>
      </c>
      <c r="B126" s="7" t="s">
        <v>10276</v>
      </c>
      <c r="C126" s="7" t="s">
        <v>10277</v>
      </c>
      <c r="D126" s="7" t="s">
        <v>10278</v>
      </c>
      <c r="E126" s="7" t="s">
        <v>4763</v>
      </c>
      <c r="F126" s="7" t="s">
        <v>10279</v>
      </c>
      <c r="G126" s="7" t="s">
        <v>6507</v>
      </c>
      <c r="H126" s="7" t="s">
        <v>9597</v>
      </c>
      <c r="I126" s="7" t="s">
        <v>9598</v>
      </c>
      <c r="J126" s="7" t="s">
        <v>9599</v>
      </c>
      <c r="K126" s="7" t="s">
        <v>9112</v>
      </c>
      <c r="L126" s="7" t="str">
        <f t="shared" si="1"/>
        <v>waterleau</v>
      </c>
      <c r="M126" s="7" t="str">
        <f>LOWER(B126&amp;Table15[[#This Row],[Achternaam]]&amp;L126)</f>
        <v>katidevoswaterleau</v>
      </c>
      <c r="N126" s="7" t="s">
        <v>9121</v>
      </c>
      <c r="O126" s="7" t="s">
        <v>9113</v>
      </c>
      <c r="P126" s="7" t="s">
        <v>9114</v>
      </c>
      <c r="Q126" s="7" t="s">
        <v>10280</v>
      </c>
      <c r="R126" s="7" t="str">
        <f>IFERROR(LEFT(SUBSTITUTE(SUBSTITUTE(Table15[[#This Row],[Website]],"www.",""),"https://",""), FIND(".", SUBSTITUTE(SUBSTITUTE(Table15[[#This Row],[Website]],"www.",""),"https://","")) - 1),"")</f>
        <v>waterleau</v>
      </c>
      <c r="S126" s="7" t="s">
        <v>9115</v>
      </c>
      <c r="T126" s="7" t="s">
        <v>4763</v>
      </c>
      <c r="U126" s="7" t="s">
        <v>10281</v>
      </c>
    </row>
    <row r="127" spans="1:21" ht="15" customHeight="1" x14ac:dyDescent="0.45">
      <c r="A127" s="7" t="s">
        <v>4758</v>
      </c>
      <c r="B127" s="7" t="s">
        <v>10282</v>
      </c>
      <c r="C127" s="7" t="s">
        <v>10283</v>
      </c>
      <c r="D127" s="7" t="s">
        <v>10284</v>
      </c>
      <c r="E127" s="7" t="s">
        <v>9543</v>
      </c>
      <c r="F127" s="7" t="s">
        <v>10285</v>
      </c>
      <c r="G127" s="7" t="s">
        <v>6507</v>
      </c>
      <c r="H127" s="7" t="s">
        <v>10286</v>
      </c>
      <c r="I127" s="7" t="s">
        <v>9957</v>
      </c>
      <c r="J127" s="7" t="s">
        <v>9592</v>
      </c>
      <c r="K127" s="7" t="s">
        <v>6569</v>
      </c>
      <c r="L127" s="7" t="str">
        <f t="shared" si="1"/>
        <v>esteelaudercosmetics</v>
      </c>
      <c r="M127" s="7" t="str">
        <f>LOWER(B127&amp;Table15[[#This Row],[Achternaam]]&amp;L127)</f>
        <v>carinesmetesteelaudercosmetics</v>
      </c>
      <c r="N127" s="7" t="s">
        <v>6576</v>
      </c>
      <c r="O127" s="7" t="s">
        <v>6570</v>
      </c>
      <c r="P127" s="7" t="s">
        <v>6571</v>
      </c>
      <c r="Q127" s="7" t="s">
        <v>10287</v>
      </c>
      <c r="R127" s="7" t="str">
        <f>IFERROR(LEFT(SUBSTITUTE(SUBSTITUTE(Table15[[#This Row],[Website]],"www.",""),"https://",""), FIND(".", SUBSTITUTE(SUBSTITUTE(Table15[[#This Row],[Website]],"www.",""),"https://","")) - 1),"")</f>
        <v>elcompanies</v>
      </c>
      <c r="S127" s="7" t="s">
        <v>6572</v>
      </c>
      <c r="T127" s="7" t="s">
        <v>4763</v>
      </c>
      <c r="U127" s="7" t="s">
        <v>10288</v>
      </c>
    </row>
    <row r="128" spans="1:21" ht="15" customHeight="1" x14ac:dyDescent="0.45">
      <c r="A128" s="7" t="s">
        <v>4758</v>
      </c>
      <c r="B128" s="7" t="s">
        <v>1448</v>
      </c>
      <c r="C128" s="7" t="s">
        <v>1587</v>
      </c>
      <c r="D128" s="7" t="s">
        <v>10289</v>
      </c>
      <c r="E128" s="7" t="s">
        <v>4763</v>
      </c>
      <c r="F128" s="7" t="s">
        <v>10290</v>
      </c>
      <c r="G128" s="7" t="s">
        <v>6507</v>
      </c>
      <c r="H128" s="7" t="s">
        <v>10165</v>
      </c>
      <c r="I128" s="7" t="s">
        <v>9555</v>
      </c>
      <c r="J128" s="7" t="s">
        <v>9592</v>
      </c>
      <c r="K128" s="7" t="s">
        <v>6094</v>
      </c>
      <c r="L128" s="7" t="str">
        <f t="shared" si="1"/>
        <v>cummins</v>
      </c>
      <c r="M128" s="7" t="str">
        <f>LOWER(B128&amp;Table15[[#This Row],[Achternaam]]&amp;L128)</f>
        <v>ingebauwenscummins</v>
      </c>
      <c r="N128" s="7" t="s">
        <v>5594</v>
      </c>
      <c r="O128" s="7" t="s">
        <v>6095</v>
      </c>
      <c r="P128" s="7" t="s">
        <v>6096</v>
      </c>
      <c r="Q128" s="7" t="s">
        <v>10291</v>
      </c>
      <c r="R128" s="7" t="str">
        <f>IFERROR(LEFT(SUBSTITUTE(SUBSTITUTE(Table15[[#This Row],[Website]],"www.",""),"https://",""), FIND(".", SUBSTITUTE(SUBSTITUTE(Table15[[#This Row],[Website]],"www.",""),"https://","")) - 1),"")</f>
        <v>cummins</v>
      </c>
      <c r="S128" s="7" t="s">
        <v>10171</v>
      </c>
      <c r="T128" s="7"/>
      <c r="U128" s="7" t="s">
        <v>10292</v>
      </c>
    </row>
    <row r="129" spans="1:21" ht="15" customHeight="1" x14ac:dyDescent="0.45">
      <c r="A129" s="7" t="s">
        <v>4758</v>
      </c>
      <c r="B129" s="7" t="s">
        <v>10293</v>
      </c>
      <c r="C129" s="7" t="s">
        <v>10294</v>
      </c>
      <c r="D129" s="7" t="s">
        <v>10295</v>
      </c>
      <c r="E129" s="7" t="s">
        <v>9543</v>
      </c>
      <c r="F129" s="7" t="s">
        <v>10296</v>
      </c>
      <c r="G129" s="7" t="s">
        <v>6507</v>
      </c>
      <c r="H129" s="7" t="s">
        <v>1380</v>
      </c>
      <c r="I129" s="7" t="s">
        <v>1529</v>
      </c>
      <c r="J129" s="7" t="s">
        <v>8101</v>
      </c>
      <c r="K129" s="7" t="s">
        <v>8612</v>
      </c>
      <c r="L129" s="7" t="str">
        <f t="shared" si="1"/>
        <v>tataconsultancyservices</v>
      </c>
      <c r="M129" s="7" t="str">
        <f>LOWER(B129&amp;Table15[[#This Row],[Achternaam]]&amp;L129)</f>
        <v>enikodr. fodortataconsultancyservices</v>
      </c>
      <c r="N129" s="7" t="s">
        <v>8619</v>
      </c>
      <c r="O129" s="7" t="s">
        <v>8613</v>
      </c>
      <c r="P129" s="7" t="s">
        <v>8614</v>
      </c>
      <c r="Q129" s="7" t="s">
        <v>10297</v>
      </c>
      <c r="R129" s="7" t="str">
        <f>IFERROR(LEFT(SUBSTITUTE(SUBSTITUTE(Table15[[#This Row],[Website]],"www.",""),"https://",""), FIND(".", SUBSTITUTE(SUBSTITUTE(Table15[[#This Row],[Website]],"www.",""),"https://","")) - 1),"")</f>
        <v>tcs</v>
      </c>
      <c r="S129" s="7" t="s">
        <v>10171</v>
      </c>
      <c r="T129" s="7"/>
      <c r="U129" s="7" t="s">
        <v>10298</v>
      </c>
    </row>
    <row r="130" spans="1:21" ht="15" customHeight="1" x14ac:dyDescent="0.45">
      <c r="A130" s="7" t="s">
        <v>4758</v>
      </c>
      <c r="B130" s="7" t="s">
        <v>3654</v>
      </c>
      <c r="C130" s="7" t="s">
        <v>2645</v>
      </c>
      <c r="D130" s="7" t="s">
        <v>10299</v>
      </c>
      <c r="E130" s="7" t="s">
        <v>9543</v>
      </c>
      <c r="F130" s="7" t="s">
        <v>10300</v>
      </c>
      <c r="G130" s="7" t="s">
        <v>6507</v>
      </c>
      <c r="H130" s="7" t="s">
        <v>10301</v>
      </c>
      <c r="I130" s="7" t="s">
        <v>9957</v>
      </c>
      <c r="J130" s="7" t="s">
        <v>8101</v>
      </c>
      <c r="K130" s="7" t="s">
        <v>8054</v>
      </c>
      <c r="L130" s="7" t="str">
        <f t="shared" ref="L130:L193" si="2">SUBSTITUTE(SUBSTITUTE(SUBSTITUTE(SUBSTITUTE(SUBSTITUTE(SUBSTITUTE(SUBSTITUTE(SUBSTITUTE(SUBSTITUTE(SUBSTITUTE(SUBSTITUTE(SUBSTITUTE(SUBSTITUTE(LOWER(K130),".",""),"-","")," bvba",""),"belgië",""),"belgium","")," nv","")," bv",""),"group",""),"groep","")," ", ""),"é","e"),"è","e"),"à","a")</f>
        <v>radissonhospitality</v>
      </c>
      <c r="M130" s="7" t="str">
        <f>LOWER(B130&amp;Table15[[#This Row],[Achternaam]]&amp;L130)</f>
        <v>carlageorgesradissonhospitality</v>
      </c>
      <c r="N130" s="7" t="s">
        <v>8059</v>
      </c>
      <c r="O130" s="7" t="s">
        <v>8055</v>
      </c>
      <c r="P130" s="7" t="s">
        <v>8056</v>
      </c>
      <c r="Q130" s="7" t="s">
        <v>10302</v>
      </c>
      <c r="R130" s="7" t="str">
        <f>IFERROR(LEFT(SUBSTITUTE(SUBSTITUTE(Table15[[#This Row],[Website]],"www.",""),"https://",""), FIND(".", SUBSTITUTE(SUBSTITUTE(Table15[[#This Row],[Website]],"www.",""),"https://","")) - 1),"")</f>
        <v>radissonhotels</v>
      </c>
      <c r="S130" s="7" t="s">
        <v>10171</v>
      </c>
      <c r="T130" s="7"/>
      <c r="U130" s="7" t="s">
        <v>10303</v>
      </c>
    </row>
    <row r="131" spans="1:21" ht="15" customHeight="1" x14ac:dyDescent="0.45">
      <c r="A131" s="7" t="s">
        <v>4758</v>
      </c>
      <c r="B131" s="7" t="s">
        <v>1810</v>
      </c>
      <c r="C131" s="7" t="s">
        <v>10304</v>
      </c>
      <c r="D131" s="7" t="s">
        <v>10305</v>
      </c>
      <c r="E131" s="7" t="s">
        <v>4763</v>
      </c>
      <c r="F131" s="7" t="s">
        <v>10306</v>
      </c>
      <c r="G131" s="7" t="s">
        <v>6507</v>
      </c>
      <c r="H131" s="7" t="s">
        <v>9956</v>
      </c>
      <c r="I131" s="7" t="s">
        <v>9957</v>
      </c>
      <c r="J131" s="7" t="s">
        <v>9592</v>
      </c>
      <c r="K131" s="7" t="s">
        <v>7196</v>
      </c>
      <c r="L131" s="7" t="str">
        <f t="shared" si="2"/>
        <v>jumbo</v>
      </c>
      <c r="M131" s="7" t="str">
        <f>LOWER(B131&amp;Table15[[#This Row],[Achternaam]]&amp;L131)</f>
        <v>sanneverrydtjumbo</v>
      </c>
      <c r="N131" s="7" t="s">
        <v>7202</v>
      </c>
      <c r="O131" s="7" t="s">
        <v>7197</v>
      </c>
      <c r="P131" s="7" t="s">
        <v>7198</v>
      </c>
      <c r="Q131" s="7" t="s">
        <v>10307</v>
      </c>
      <c r="R131" s="7" t="str">
        <f>IFERROR(LEFT(SUBSTITUTE(SUBSTITUTE(Table15[[#This Row],[Website]],"www.",""),"https://",""), FIND(".", SUBSTITUTE(SUBSTITUTE(Table15[[#This Row],[Website]],"www.",""),"https://","")) - 1),"")</f>
        <v>jumbo</v>
      </c>
      <c r="S131" s="7" t="s">
        <v>10171</v>
      </c>
      <c r="T131" s="7"/>
      <c r="U131" s="7" t="s">
        <v>10308</v>
      </c>
    </row>
    <row r="132" spans="1:21" ht="15" customHeight="1" x14ac:dyDescent="0.45">
      <c r="A132" s="7" t="s">
        <v>4758</v>
      </c>
      <c r="B132" s="7" t="s">
        <v>2279</v>
      </c>
      <c r="C132" s="7" t="s">
        <v>10309</v>
      </c>
      <c r="D132" s="7" t="s">
        <v>10310</v>
      </c>
      <c r="E132" s="7" t="s">
        <v>4763</v>
      </c>
      <c r="F132" s="7" t="s">
        <v>10311</v>
      </c>
      <c r="G132" s="7" t="s">
        <v>6507</v>
      </c>
      <c r="H132" s="7" t="s">
        <v>1380</v>
      </c>
      <c r="I132" s="7" t="s">
        <v>1529</v>
      </c>
      <c r="J132" s="7" t="s">
        <v>9592</v>
      </c>
      <c r="K132" s="7" t="s">
        <v>8028</v>
      </c>
      <c r="L132" s="7" t="str">
        <f t="shared" si="2"/>
        <v>pss</v>
      </c>
      <c r="M132" s="7" t="str">
        <f>LOWER(B132&amp;Table15[[#This Row],[Achternaam]]&amp;L132)</f>
        <v>saskiavandeperrepss</v>
      </c>
      <c r="N132" s="7" t="s">
        <v>4844</v>
      </c>
      <c r="O132" s="7" t="s">
        <v>8029</v>
      </c>
      <c r="P132" s="7" t="s">
        <v>8030</v>
      </c>
      <c r="Q132" s="7" t="s">
        <v>10312</v>
      </c>
      <c r="R132" s="7" t="str">
        <f>IFERROR(LEFT(SUBSTITUTE(SUBSTITUTE(Table15[[#This Row],[Website]],"www.",""),"https://",""), FIND(".", SUBSTITUTE(SUBSTITUTE(Table15[[#This Row],[Website]],"www.",""),"https://","")) - 1),"")</f>
        <v>premiumsoundsolutions</v>
      </c>
      <c r="S132" s="7" t="s">
        <v>10171</v>
      </c>
      <c r="T132" s="7"/>
      <c r="U132" s="7" t="s">
        <v>10313</v>
      </c>
    </row>
    <row r="133" spans="1:21" ht="15" customHeight="1" x14ac:dyDescent="0.45">
      <c r="A133" s="7" t="s">
        <v>4758</v>
      </c>
      <c r="B133" s="7" t="s">
        <v>3329</v>
      </c>
      <c r="C133" s="7" t="s">
        <v>3208</v>
      </c>
      <c r="D133" s="7" t="s">
        <v>10314</v>
      </c>
      <c r="E133" s="7" t="s">
        <v>4763</v>
      </c>
      <c r="F133" s="7" t="s">
        <v>10315</v>
      </c>
      <c r="G133" s="7" t="s">
        <v>6507</v>
      </c>
      <c r="H133" s="7" t="s">
        <v>10316</v>
      </c>
      <c r="I133" s="7" t="s">
        <v>9555</v>
      </c>
      <c r="J133" s="7" t="s">
        <v>10317</v>
      </c>
      <c r="K133" s="7" t="s">
        <v>8934</v>
      </c>
      <c r="L133" s="7" t="str">
        <f t="shared" si="2"/>
        <v>veoliaenvironmentalservicesbelux</v>
      </c>
      <c r="M133" s="7" t="str">
        <f>LOWER(B133&amp;Table15[[#This Row],[Achternaam]]&amp;L133)</f>
        <v>janmertensveoliaenvironmentalservicesbelux</v>
      </c>
      <c r="N133" s="7" t="s">
        <v>5123</v>
      </c>
      <c r="O133" s="7" t="s">
        <v>8935</v>
      </c>
      <c r="P133" s="7" t="s">
        <v>8936</v>
      </c>
      <c r="Q133" s="7" t="s">
        <v>10318</v>
      </c>
      <c r="R133" s="7" t="str">
        <f>IFERROR(LEFT(SUBSTITUTE(SUBSTITUTE(Table15[[#This Row],[Website]],"www.",""),"https://",""), FIND(".", SUBSTITUTE(SUBSTITUTE(Table15[[#This Row],[Website]],"www.",""),"https://","")) - 1),"")</f>
        <v>suez</v>
      </c>
      <c r="S133" s="7" t="s">
        <v>10171</v>
      </c>
      <c r="T133" s="7"/>
      <c r="U133" s="7" t="s">
        <v>10319</v>
      </c>
    </row>
    <row r="134" spans="1:21" ht="15" customHeight="1" x14ac:dyDescent="0.45">
      <c r="A134" s="7" t="s">
        <v>4758</v>
      </c>
      <c r="B134" s="7" t="s">
        <v>3317</v>
      </c>
      <c r="C134" s="7" t="s">
        <v>9999</v>
      </c>
      <c r="D134" s="7" t="s">
        <v>10320</v>
      </c>
      <c r="E134" s="7" t="s">
        <v>4763</v>
      </c>
      <c r="F134" s="7" t="s">
        <v>10001</v>
      </c>
      <c r="G134" s="7" t="s">
        <v>6507</v>
      </c>
      <c r="H134" s="7" t="s">
        <v>10002</v>
      </c>
      <c r="I134" s="7" t="s">
        <v>9584</v>
      </c>
      <c r="J134" s="7" t="s">
        <v>10003</v>
      </c>
      <c r="K134" s="7" t="s">
        <v>10321</v>
      </c>
      <c r="L134" s="7" t="str">
        <f t="shared" si="2"/>
        <v>laboratoirebelgedel'industrieelectrique</v>
      </c>
      <c r="M134" s="7" t="str">
        <f>LOWER(B134&amp;Table15[[#This Row],[Achternaam]]&amp;L134)</f>
        <v>oliviervandelaerlaboratoirebelgedel'industrieelectrique</v>
      </c>
      <c r="N134" s="7" t="s">
        <v>5752</v>
      </c>
      <c r="O134" s="7" t="s">
        <v>10322</v>
      </c>
      <c r="P134" s="7" t="s">
        <v>10323</v>
      </c>
      <c r="Q134" s="7" t="s">
        <v>10324</v>
      </c>
      <c r="R134" s="7" t="str">
        <f>IFERROR(LEFT(SUBSTITUTE(SUBSTITUTE(Table15[[#This Row],[Website]],"www.",""),"https://",""), FIND(".", SUBSTITUTE(SUBSTITUTE(Table15[[#This Row],[Website]],"www.",""),"https://","")) - 1),"")</f>
        <v>engie</v>
      </c>
      <c r="S134" s="7" t="s">
        <v>10171</v>
      </c>
      <c r="T134" s="7"/>
      <c r="U134" s="7" t="s">
        <v>10325</v>
      </c>
    </row>
    <row r="135" spans="1:21" ht="15" customHeight="1" x14ac:dyDescent="0.45">
      <c r="A135" s="7" t="s">
        <v>4758</v>
      </c>
      <c r="B135" s="7" t="s">
        <v>10326</v>
      </c>
      <c r="C135" s="7" t="s">
        <v>10327</v>
      </c>
      <c r="D135" s="7" t="s">
        <v>10328</v>
      </c>
      <c r="E135" s="7" t="s">
        <v>9543</v>
      </c>
      <c r="F135" s="7" t="s">
        <v>10329</v>
      </c>
      <c r="G135" s="7" t="s">
        <v>6507</v>
      </c>
      <c r="H135" s="7" t="s">
        <v>10330</v>
      </c>
      <c r="I135" s="7" t="s">
        <v>9598</v>
      </c>
      <c r="J135" s="7" t="s">
        <v>9592</v>
      </c>
      <c r="K135" s="7" t="s">
        <v>8453</v>
      </c>
      <c r="L135" s="7" t="str">
        <f t="shared" si="2"/>
        <v>soprabankingsoftware</v>
      </c>
      <c r="M135" s="7" t="str">
        <f>LOWER(B135&amp;Table15[[#This Row],[Achternaam]]&amp;L135)</f>
        <v>maaikewalraetsoprabankingsoftware</v>
      </c>
      <c r="N135" s="7" t="s">
        <v>5761</v>
      </c>
      <c r="O135" s="7" t="s">
        <v>8454</v>
      </c>
      <c r="P135" s="7" t="s">
        <v>8455</v>
      </c>
      <c r="Q135" s="7" t="s">
        <v>10331</v>
      </c>
      <c r="R135" s="7" t="str">
        <f>IFERROR(LEFT(SUBSTITUTE(SUBSTITUTE(Table15[[#This Row],[Website]],"www.",""),"https://",""), FIND(".", SUBSTITUTE(SUBSTITUTE(Table15[[#This Row],[Website]],"www.",""),"https://","")) - 1),"")</f>
        <v>soprabanking</v>
      </c>
      <c r="S135" s="7" t="s">
        <v>10171</v>
      </c>
      <c r="T135" s="7"/>
      <c r="U135" s="7" t="s">
        <v>10332</v>
      </c>
    </row>
    <row r="136" spans="1:21" ht="15" customHeight="1" x14ac:dyDescent="0.45">
      <c r="A136" s="7" t="s">
        <v>4758</v>
      </c>
      <c r="B136" s="7" t="s">
        <v>1460</v>
      </c>
      <c r="C136" s="7" t="s">
        <v>10333</v>
      </c>
      <c r="D136" s="7" t="s">
        <v>10334</v>
      </c>
      <c r="E136" s="7" t="s">
        <v>9543</v>
      </c>
      <c r="F136" s="7" t="s">
        <v>10335</v>
      </c>
      <c r="G136" s="7" t="s">
        <v>6507</v>
      </c>
      <c r="H136" s="7" t="s">
        <v>1380</v>
      </c>
      <c r="I136" s="7" t="s">
        <v>1529</v>
      </c>
      <c r="J136" s="7" t="s">
        <v>9592</v>
      </c>
      <c r="K136" s="7" t="s">
        <v>6585</v>
      </c>
      <c r="L136" s="7" t="str">
        <f t="shared" si="2"/>
        <v>etexservices</v>
      </c>
      <c r="M136" s="7" t="str">
        <f>LOWER(B136&amp;Table15[[#This Row],[Achternaam]]&amp;L136)</f>
        <v>nathalied.etexservices</v>
      </c>
      <c r="N136" s="7" t="s">
        <v>5133</v>
      </c>
      <c r="O136" s="7" t="s">
        <v>6586</v>
      </c>
      <c r="P136" s="7" t="s">
        <v>6587</v>
      </c>
      <c r="Q136" s="7" t="s">
        <v>10336</v>
      </c>
      <c r="R136" s="7" t="str">
        <f>IFERROR(LEFT(SUBSTITUTE(SUBSTITUTE(Table15[[#This Row],[Website]],"www.",""),"https://",""), FIND(".", SUBSTITUTE(SUBSTITUTE(Table15[[#This Row],[Website]],"www.",""),"https://","")) - 1),"")</f>
        <v>etexgroup</v>
      </c>
      <c r="S136" s="7" t="s">
        <v>10171</v>
      </c>
      <c r="T136" s="7"/>
      <c r="U136" s="7" t="s">
        <v>10337</v>
      </c>
    </row>
    <row r="137" spans="1:21" ht="15" customHeight="1" x14ac:dyDescent="0.45">
      <c r="A137" s="7" t="s">
        <v>4758</v>
      </c>
      <c r="B137" s="7" t="s">
        <v>1750</v>
      </c>
      <c r="C137" s="7" t="s">
        <v>10338</v>
      </c>
      <c r="D137" s="7" t="s">
        <v>10339</v>
      </c>
      <c r="E137" s="7" t="s">
        <v>4763</v>
      </c>
      <c r="F137" s="7" t="s">
        <v>10340</v>
      </c>
      <c r="G137" s="7" t="s">
        <v>6507</v>
      </c>
      <c r="H137" s="7" t="s">
        <v>1380</v>
      </c>
      <c r="I137" s="7" t="s">
        <v>1529</v>
      </c>
      <c r="J137" s="7" t="s">
        <v>9592</v>
      </c>
      <c r="K137" s="7" t="s">
        <v>7843</v>
      </c>
      <c r="L137" s="7" t="str">
        <f t="shared" si="2"/>
        <v>orangebusinessdigital</v>
      </c>
      <c r="M137" s="7" t="str">
        <f>LOWER(B137&amp;Table15[[#This Row],[Achternaam]]&amp;L137)</f>
        <v>charlottecaronorangebusinessdigital</v>
      </c>
      <c r="N137" s="7" t="s">
        <v>5143</v>
      </c>
      <c r="O137" s="7" t="s">
        <v>7844</v>
      </c>
      <c r="P137" s="7" t="s">
        <v>7845</v>
      </c>
      <c r="Q137" s="7" t="s">
        <v>10341</v>
      </c>
      <c r="R137" s="7" t="str">
        <f>IFERROR(LEFT(SUBSTITUTE(SUBSTITUTE(Table15[[#This Row],[Website]],"www.",""),"https://",""), FIND(".", SUBSTITUTE(SUBSTITUTE(Table15[[#This Row],[Website]],"www.",""),"https://","")) - 1),"")</f>
        <v>businessdecision</v>
      </c>
      <c r="S137" s="7" t="s">
        <v>10171</v>
      </c>
      <c r="T137" s="7"/>
      <c r="U137" s="7" t="s">
        <v>10342</v>
      </c>
    </row>
    <row r="138" spans="1:21" ht="15" customHeight="1" x14ac:dyDescent="0.45">
      <c r="A138" s="7" t="s">
        <v>4758</v>
      </c>
      <c r="B138" s="7" t="s">
        <v>2656</v>
      </c>
      <c r="C138" s="7" t="s">
        <v>10343</v>
      </c>
      <c r="D138" s="7" t="s">
        <v>10344</v>
      </c>
      <c r="E138" s="7" t="s">
        <v>9543</v>
      </c>
      <c r="F138" s="7" t="s">
        <v>10345</v>
      </c>
      <c r="G138" s="7" t="s">
        <v>6507</v>
      </c>
      <c r="H138" s="7" t="s">
        <v>10346</v>
      </c>
      <c r="I138" s="7" t="s">
        <v>9598</v>
      </c>
      <c r="J138" s="7" t="s">
        <v>9599</v>
      </c>
      <c r="K138" s="7" t="s">
        <v>8136</v>
      </c>
      <c r="L138" s="7" t="str">
        <f t="shared" si="2"/>
        <v>rentokil</v>
      </c>
      <c r="M138" s="7" t="str">
        <f>LOWER(B138&amp;Table15[[#This Row],[Achternaam]]&amp;L138)</f>
        <v>pascalestaelensrentokil</v>
      </c>
      <c r="N138" s="7" t="s">
        <v>6113</v>
      </c>
      <c r="O138" s="7" t="s">
        <v>8137</v>
      </c>
      <c r="P138" s="7" t="s">
        <v>8138</v>
      </c>
      <c r="Q138" s="7" t="s">
        <v>10347</v>
      </c>
      <c r="R138" s="7" t="str">
        <f>IFERROR(LEFT(SUBSTITUTE(SUBSTITUTE(Table15[[#This Row],[Website]],"www.",""),"https://",""), FIND(".", SUBSTITUTE(SUBSTITUTE(Table15[[#This Row],[Website]],"www.",""),"https://","")) - 1),"")</f>
        <v>rentokil-initial</v>
      </c>
      <c r="S138" s="7" t="s">
        <v>10171</v>
      </c>
      <c r="T138" s="7"/>
      <c r="U138" s="7" t="s">
        <v>10348</v>
      </c>
    </row>
    <row r="139" spans="1:21" ht="15" customHeight="1" x14ac:dyDescent="0.45">
      <c r="A139" s="7" t="s">
        <v>4758</v>
      </c>
      <c r="B139" s="7" t="s">
        <v>10349</v>
      </c>
      <c r="C139" s="7" t="s">
        <v>10350</v>
      </c>
      <c r="D139" s="7" t="s">
        <v>10351</v>
      </c>
      <c r="E139" s="7" t="s">
        <v>9543</v>
      </c>
      <c r="F139" s="7" t="s">
        <v>10352</v>
      </c>
      <c r="G139" s="7" t="s">
        <v>6507</v>
      </c>
      <c r="H139" s="7" t="s">
        <v>10353</v>
      </c>
      <c r="I139" s="7" t="s">
        <v>9555</v>
      </c>
      <c r="J139" s="7" t="s">
        <v>9592</v>
      </c>
      <c r="K139" s="7" t="s">
        <v>9122</v>
      </c>
      <c r="L139" s="7" t="str">
        <f t="shared" si="2"/>
        <v>waterlink</v>
      </c>
      <c r="M139" s="7" t="str">
        <f>LOWER(B139&amp;Table15[[#This Row],[Achternaam]]&amp;L139)</f>
        <v>milenavan duppenwaterlink</v>
      </c>
      <c r="N139" s="7" t="s">
        <v>9127</v>
      </c>
      <c r="O139" s="7" t="s">
        <v>9123</v>
      </c>
      <c r="P139" s="7" t="s">
        <v>9124</v>
      </c>
      <c r="Q139" s="7" t="s">
        <v>10354</v>
      </c>
      <c r="R139" s="7" t="str">
        <f>IFERROR(LEFT(SUBSTITUTE(SUBSTITUTE(Table15[[#This Row],[Website]],"www.",""),"https://",""), FIND(".", SUBSTITUTE(SUBSTITUTE(Table15[[#This Row],[Website]],"www.",""),"https://","")) - 1),"")</f>
        <v>water-link</v>
      </c>
      <c r="S139" s="7" t="s">
        <v>10171</v>
      </c>
      <c r="T139" s="7"/>
      <c r="U139" s="7" t="s">
        <v>10355</v>
      </c>
    </row>
    <row r="140" spans="1:21" ht="15" customHeight="1" x14ac:dyDescent="0.45">
      <c r="A140" s="7" t="s">
        <v>4758</v>
      </c>
      <c r="B140" s="7" t="s">
        <v>9617</v>
      </c>
      <c r="C140" s="7" t="s">
        <v>10356</v>
      </c>
      <c r="D140" s="7" t="s">
        <v>10357</v>
      </c>
      <c r="E140" s="7" t="s">
        <v>4763</v>
      </c>
      <c r="F140" s="7" t="s">
        <v>10358</v>
      </c>
      <c r="G140" s="7"/>
      <c r="H140" s="7" t="s">
        <v>1480</v>
      </c>
      <c r="I140" s="7" t="s">
        <v>9555</v>
      </c>
      <c r="J140" s="7" t="s">
        <v>9592</v>
      </c>
      <c r="K140" s="7" t="s">
        <v>6632</v>
      </c>
      <c r="L140" s="7" t="str">
        <f t="shared" si="2"/>
        <v>exxonmobilpetroleum&amp;chemical</v>
      </c>
      <c r="M140" s="7" t="str">
        <f>LOWER(B140&amp;Table15[[#This Row],[Achternaam]]&amp;L140)</f>
        <v>chrisbakerexxonmobilpetroleum&amp;chemical</v>
      </c>
      <c r="N140" s="7" t="s">
        <v>6640</v>
      </c>
      <c r="O140" s="7" t="s">
        <v>6633</v>
      </c>
      <c r="P140" s="7" t="s">
        <v>6634</v>
      </c>
      <c r="Q140" s="7" t="s">
        <v>10359</v>
      </c>
      <c r="R140" s="7" t="str">
        <f>IFERROR(LEFT(SUBSTITUTE(SUBSTITUTE(Table15[[#This Row],[Website]],"www.",""),"https://",""), FIND(".", SUBSTITUTE(SUBSTITUTE(Table15[[#This Row],[Website]],"www.",""),"https://","")) - 1),"")</f>
        <v>exxonmobil</v>
      </c>
      <c r="S140" s="7" t="s">
        <v>6636</v>
      </c>
      <c r="T140" s="7" t="s">
        <v>4763</v>
      </c>
      <c r="U140" s="7" t="s">
        <v>10360</v>
      </c>
    </row>
    <row r="141" spans="1:21" ht="15" customHeight="1" x14ac:dyDescent="0.45">
      <c r="A141" s="7" t="s">
        <v>4758</v>
      </c>
      <c r="B141" s="7" t="s">
        <v>1367</v>
      </c>
      <c r="C141" s="7" t="s">
        <v>10361</v>
      </c>
      <c r="D141" s="7" t="s">
        <v>10362</v>
      </c>
      <c r="E141" s="7" t="s">
        <v>4763</v>
      </c>
      <c r="F141" s="7" t="s">
        <v>10363</v>
      </c>
      <c r="G141" s="7"/>
      <c r="H141" s="7" t="s">
        <v>10364</v>
      </c>
      <c r="I141" s="7" t="s">
        <v>9555</v>
      </c>
      <c r="J141" s="7" t="s">
        <v>9592</v>
      </c>
      <c r="K141" s="7" t="s">
        <v>5953</v>
      </c>
      <c r="L141" s="7" t="str">
        <f t="shared" si="2"/>
        <v>colruyt</v>
      </c>
      <c r="M141" s="7" t="str">
        <f>LOWER(B141&amp;Table15[[#This Row],[Achternaam]]&amp;L141)</f>
        <v>lisaderyckecolruyt</v>
      </c>
      <c r="N141" s="7" t="s">
        <v>5959</v>
      </c>
      <c r="O141" s="7" t="s">
        <v>5954</v>
      </c>
      <c r="P141" s="7" t="s">
        <v>5955</v>
      </c>
      <c r="Q141" s="7" t="s">
        <v>10365</v>
      </c>
      <c r="R141" s="7" t="str">
        <f>IFERROR(LEFT(SUBSTITUTE(SUBSTITUTE(Table15[[#This Row],[Website]],"www.",""),"https://",""), FIND(".", SUBSTITUTE(SUBSTITUTE(Table15[[#This Row],[Website]],"www.",""),"https://","")) - 1),"")</f>
        <v>colruytgroup</v>
      </c>
      <c r="S141" s="7" t="s">
        <v>2403</v>
      </c>
      <c r="T141" s="7" t="s">
        <v>4763</v>
      </c>
      <c r="U141" s="7" t="s">
        <v>10366</v>
      </c>
    </row>
    <row r="142" spans="1:21" ht="15" customHeight="1" x14ac:dyDescent="0.45">
      <c r="A142" s="7" t="s">
        <v>4758</v>
      </c>
      <c r="B142" s="7" t="s">
        <v>1912</v>
      </c>
      <c r="C142" s="7" t="s">
        <v>10367</v>
      </c>
      <c r="D142" s="7" t="s">
        <v>10368</v>
      </c>
      <c r="E142" s="7" t="s">
        <v>4763</v>
      </c>
      <c r="F142" s="7" t="s">
        <v>10369</v>
      </c>
      <c r="G142" s="7"/>
      <c r="H142" s="7" t="s">
        <v>1480</v>
      </c>
      <c r="I142" s="7" t="s">
        <v>9555</v>
      </c>
      <c r="J142" s="7" t="s">
        <v>9556</v>
      </c>
      <c r="K142" s="7" t="s">
        <v>5360</v>
      </c>
      <c r="L142" s="7" t="str">
        <f t="shared" si="2"/>
        <v>basfantwerpen</v>
      </c>
      <c r="M142" s="7" t="str">
        <f>LOWER(B142&amp;Table15[[#This Row],[Achternaam]]&amp;L142)</f>
        <v>marcboumansbasfantwerpen</v>
      </c>
      <c r="N142" s="7" t="s">
        <v>4918</v>
      </c>
      <c r="O142" s="7" t="s">
        <v>5361</v>
      </c>
      <c r="P142" s="7" t="s">
        <v>5362</v>
      </c>
      <c r="Q142" s="7" t="s">
        <v>10370</v>
      </c>
      <c r="R142" s="7" t="str">
        <f>IFERROR(LEFT(SUBSTITUTE(SUBSTITUTE(Table15[[#This Row],[Website]],"www.",""),"https://",""), FIND(".", SUBSTITUTE(SUBSTITUTE(Table15[[#This Row],[Website]],"www.",""),"https://","")) - 1),"")</f>
        <v>basf</v>
      </c>
      <c r="S142" s="7" t="s">
        <v>5364</v>
      </c>
      <c r="T142" s="7" t="s">
        <v>4763</v>
      </c>
      <c r="U142" s="7" t="s">
        <v>10371</v>
      </c>
    </row>
    <row r="143" spans="1:21" ht="15" customHeight="1" x14ac:dyDescent="0.45">
      <c r="A143" s="7" t="s">
        <v>4758</v>
      </c>
      <c r="B143" s="7" t="s">
        <v>1460</v>
      </c>
      <c r="C143" s="7" t="s">
        <v>10372</v>
      </c>
      <c r="D143" s="7" t="s">
        <v>10373</v>
      </c>
      <c r="E143" s="7" t="s">
        <v>9543</v>
      </c>
      <c r="F143" s="7" t="s">
        <v>10374</v>
      </c>
      <c r="G143" s="7"/>
      <c r="H143" s="7" t="s">
        <v>1480</v>
      </c>
      <c r="I143" s="7" t="s">
        <v>9555</v>
      </c>
      <c r="J143" s="7" t="s">
        <v>9592</v>
      </c>
      <c r="K143" s="7" t="s">
        <v>5097</v>
      </c>
      <c r="L143" s="7" t="str">
        <f t="shared" si="2"/>
        <v>aperamstainless</v>
      </c>
      <c r="M143" s="7" t="str">
        <f>LOWER(B143&amp;Table15[[#This Row],[Achternaam]]&amp;L143)</f>
        <v>nathaliegrotardaperamstainless</v>
      </c>
      <c r="N143" s="7" t="s">
        <v>5043</v>
      </c>
      <c r="O143" s="7" t="s">
        <v>5098</v>
      </c>
      <c r="P143" s="7" t="s">
        <v>5099</v>
      </c>
      <c r="Q143" s="7" t="s">
        <v>10375</v>
      </c>
      <c r="R143" s="7" t="str">
        <f>IFERROR(LEFT(SUBSTITUTE(SUBSTITUTE(Table15[[#This Row],[Website]],"www.",""),"https://",""), FIND(".", SUBSTITUTE(SUBSTITUTE(Table15[[#This Row],[Website]],"www.",""),"https://","")) - 1),"")</f>
        <v>aperam</v>
      </c>
      <c r="S143" s="7" t="s">
        <v>5101</v>
      </c>
      <c r="T143" s="7" t="s">
        <v>4763</v>
      </c>
      <c r="U143" s="7" t="s">
        <v>10376</v>
      </c>
    </row>
    <row r="144" spans="1:21" ht="15" customHeight="1" x14ac:dyDescent="0.45">
      <c r="A144" s="7" t="s">
        <v>4758</v>
      </c>
      <c r="B144" s="7" t="s">
        <v>1890</v>
      </c>
      <c r="C144" s="7" t="s">
        <v>10377</v>
      </c>
      <c r="D144" s="7" t="s">
        <v>10378</v>
      </c>
      <c r="E144" s="7" t="s">
        <v>4763</v>
      </c>
      <c r="F144" s="7" t="s">
        <v>10379</v>
      </c>
      <c r="G144" s="7"/>
      <c r="H144" s="7" t="s">
        <v>1480</v>
      </c>
      <c r="I144" s="7" t="s">
        <v>9555</v>
      </c>
      <c r="J144" s="7" t="s">
        <v>9592</v>
      </c>
      <c r="K144" s="7" t="s">
        <v>5222</v>
      </c>
      <c r="L144" s="7" t="str">
        <f t="shared" si="2"/>
        <v>aurubisolen</v>
      </c>
      <c r="M144" s="7" t="str">
        <f>LOWER(B144&amp;Table15[[#This Row],[Achternaam]]&amp;L144)</f>
        <v>liesbethde cromaurubisolen</v>
      </c>
      <c r="N144" s="7" t="s">
        <v>5043</v>
      </c>
      <c r="O144" s="7" t="s">
        <v>5223</v>
      </c>
      <c r="P144" s="7" t="s">
        <v>5224</v>
      </c>
      <c r="Q144" s="7" t="s">
        <v>10380</v>
      </c>
      <c r="R144" s="7" t="str">
        <f>IFERROR(LEFT(SUBSTITUTE(SUBSTITUTE(Table15[[#This Row],[Website]],"www.",""),"https://",""), FIND(".", SUBSTITUTE(SUBSTITUTE(Table15[[#This Row],[Website]],"www.",""),"https://","")) - 1),"")</f>
        <v>aurubis</v>
      </c>
      <c r="S144" s="7" t="s">
        <v>5226</v>
      </c>
      <c r="T144" s="7" t="s">
        <v>4763</v>
      </c>
      <c r="U144" s="7" t="s">
        <v>10381</v>
      </c>
    </row>
    <row r="145" spans="1:21" ht="15" customHeight="1" x14ac:dyDescent="0.45">
      <c r="A145" s="7" t="s">
        <v>4758</v>
      </c>
      <c r="B145" s="7" t="s">
        <v>2963</v>
      </c>
      <c r="C145" s="7" t="s">
        <v>2246</v>
      </c>
      <c r="D145" s="7" t="s">
        <v>10382</v>
      </c>
      <c r="E145" s="7" t="s">
        <v>9543</v>
      </c>
      <c r="F145" s="7" t="s">
        <v>10383</v>
      </c>
      <c r="G145" s="7"/>
      <c r="H145" s="7" t="s">
        <v>10111</v>
      </c>
      <c r="I145" s="7" t="s">
        <v>9555</v>
      </c>
      <c r="J145" s="7" t="s">
        <v>9592</v>
      </c>
      <c r="K145" s="7" t="s">
        <v>6015</v>
      </c>
      <c r="L145" s="7" t="str">
        <f t="shared" si="2"/>
        <v>conwaytheconveniencecompany</v>
      </c>
      <c r="M145" s="7" t="str">
        <f>LOWER(B145&amp;Table15[[#This Row],[Achternaam]]&amp;L145)</f>
        <v>patriciade witconwaytheconveniencecompany</v>
      </c>
      <c r="N145" s="7" t="s">
        <v>6023</v>
      </c>
      <c r="O145" s="7" t="s">
        <v>6016</v>
      </c>
      <c r="P145" s="7" t="s">
        <v>6017</v>
      </c>
      <c r="Q145" s="7" t="s">
        <v>10384</v>
      </c>
      <c r="R145" s="7" t="str">
        <f>IFERROR(LEFT(SUBSTITUTE(SUBSTITUTE(Table15[[#This Row],[Website]],"www.",""),"https://",""), FIND(".", SUBSTITUTE(SUBSTITUTE(Table15[[#This Row],[Website]],"www.",""),"https://","")) - 1),"")</f>
        <v>conway</v>
      </c>
      <c r="S145" s="7" t="s">
        <v>6019</v>
      </c>
      <c r="T145" s="7" t="s">
        <v>4763</v>
      </c>
      <c r="U145" s="7" t="s">
        <v>10385</v>
      </c>
    </row>
    <row r="146" spans="1:21" ht="15" customHeight="1" x14ac:dyDescent="0.45">
      <c r="A146" s="7" t="s">
        <v>4758</v>
      </c>
      <c r="B146" s="7" t="s">
        <v>3848</v>
      </c>
      <c r="C146" s="7" t="s">
        <v>3480</v>
      </c>
      <c r="D146" s="7" t="s">
        <v>10386</v>
      </c>
      <c r="E146" s="7" t="s">
        <v>4763</v>
      </c>
      <c r="F146" s="7" t="s">
        <v>10387</v>
      </c>
      <c r="G146" s="7"/>
      <c r="H146" s="7" t="s">
        <v>10388</v>
      </c>
      <c r="I146" s="7" t="s">
        <v>9555</v>
      </c>
      <c r="J146" s="7" t="s">
        <v>9556</v>
      </c>
      <c r="K146" s="7" t="s">
        <v>7261</v>
      </c>
      <c r="L146" s="7" t="str">
        <f t="shared" si="2"/>
        <v>komatsueuropeinternational</v>
      </c>
      <c r="M146" s="7" t="str">
        <f>LOWER(B146&amp;Table15[[#This Row],[Achternaam]]&amp;L146)</f>
        <v>evireynaertkomatsueuropeinternational</v>
      </c>
      <c r="N146" s="7" t="s">
        <v>5321</v>
      </c>
      <c r="O146" s="7" t="s">
        <v>7262</v>
      </c>
      <c r="P146" s="7" t="s">
        <v>7263</v>
      </c>
      <c r="Q146" s="7" t="s">
        <v>10389</v>
      </c>
      <c r="R146" s="7" t="str">
        <f>IFERROR(LEFT(SUBSTITUTE(SUBSTITUTE(Table15[[#This Row],[Website]],"www.",""),"https://",""), FIND(".", SUBSTITUTE(SUBSTITUTE(Table15[[#This Row],[Website]],"www.",""),"https://","")) - 1),"")</f>
        <v>komatsu</v>
      </c>
      <c r="S146" s="7" t="s">
        <v>7265</v>
      </c>
      <c r="T146" s="7" t="s">
        <v>4763</v>
      </c>
      <c r="U146" s="7" t="s">
        <v>10390</v>
      </c>
    </row>
    <row r="147" spans="1:21" ht="15" customHeight="1" x14ac:dyDescent="0.45">
      <c r="A147" s="7" t="s">
        <v>4758</v>
      </c>
      <c r="B147" s="7" t="s">
        <v>2066</v>
      </c>
      <c r="C147" s="7" t="s">
        <v>10391</v>
      </c>
      <c r="D147" s="7" t="s">
        <v>10392</v>
      </c>
      <c r="E147" s="7" t="s">
        <v>9543</v>
      </c>
      <c r="F147" s="7" t="s">
        <v>10393</v>
      </c>
      <c r="G147" s="7"/>
      <c r="H147" s="7" t="s">
        <v>9939</v>
      </c>
      <c r="I147" s="7" t="s">
        <v>9555</v>
      </c>
      <c r="J147" s="7" t="s">
        <v>9592</v>
      </c>
      <c r="K147" s="7" t="s">
        <v>8805</v>
      </c>
      <c r="L147" s="7" t="str">
        <f t="shared" si="2"/>
        <v>tvhparts</v>
      </c>
      <c r="M147" s="7" t="str">
        <f>LOWER(B147&amp;Table15[[#This Row],[Achternaam]]&amp;L147)</f>
        <v>ingridhaladyntvhparts</v>
      </c>
      <c r="N147" s="7" t="s">
        <v>5321</v>
      </c>
      <c r="O147" s="7" t="s">
        <v>8806</v>
      </c>
      <c r="P147" s="7" t="s">
        <v>8807</v>
      </c>
      <c r="Q147" s="7" t="s">
        <v>10394</v>
      </c>
      <c r="R147" s="7" t="str">
        <f>IFERROR(LEFT(SUBSTITUTE(SUBSTITUTE(Table15[[#This Row],[Website]],"www.",""),"https://",""), FIND(".", SUBSTITUTE(SUBSTITUTE(Table15[[#This Row],[Website]],"www.",""),"https://","")) - 1),"")</f>
        <v>tvhparts</v>
      </c>
      <c r="S147" s="7" t="s">
        <v>8809</v>
      </c>
      <c r="T147" s="7" t="s">
        <v>4763</v>
      </c>
      <c r="U147" s="7" t="s">
        <v>10395</v>
      </c>
    </row>
    <row r="148" spans="1:21" ht="15" customHeight="1" x14ac:dyDescent="0.45">
      <c r="A148" s="7" t="s">
        <v>4758</v>
      </c>
      <c r="B148" s="7" t="s">
        <v>3912</v>
      </c>
      <c r="C148" s="7" t="s">
        <v>10396</v>
      </c>
      <c r="D148" s="7" t="s">
        <v>10397</v>
      </c>
      <c r="E148" s="7" t="s">
        <v>4763</v>
      </c>
      <c r="F148" s="7" t="s">
        <v>10398</v>
      </c>
      <c r="G148" s="7"/>
      <c r="H148" s="7" t="s">
        <v>9640</v>
      </c>
      <c r="I148" s="7" t="s">
        <v>9598</v>
      </c>
      <c r="J148" s="7" t="s">
        <v>9592</v>
      </c>
      <c r="K148" s="7" t="s">
        <v>8480</v>
      </c>
      <c r="L148" s="7" t="str">
        <f t="shared" si="2"/>
        <v>soudal</v>
      </c>
      <c r="M148" s="7" t="str">
        <f>LOWER(B148&amp;Table15[[#This Row],[Achternaam]]&amp;L148)</f>
        <v>bartheyvaertsoudal</v>
      </c>
      <c r="N148" s="7" t="s">
        <v>4918</v>
      </c>
      <c r="O148" s="7" t="s">
        <v>8481</v>
      </c>
      <c r="P148" s="7" t="s">
        <v>8482</v>
      </c>
      <c r="Q148" s="7" t="s">
        <v>10399</v>
      </c>
      <c r="R148" s="7" t="str">
        <f>IFERROR(LEFT(SUBSTITUTE(SUBSTITUTE(Table15[[#This Row],[Website]],"www.",""),"https://",""), FIND(".", SUBSTITUTE(SUBSTITUTE(Table15[[#This Row],[Website]],"www.",""),"https://","")) - 1),"")</f>
        <v>soudal</v>
      </c>
      <c r="S148" s="7" t="s">
        <v>8484</v>
      </c>
      <c r="T148" s="7" t="s">
        <v>4763</v>
      </c>
      <c r="U148" s="7" t="s">
        <v>10400</v>
      </c>
    </row>
    <row r="149" spans="1:21" ht="15" customHeight="1" x14ac:dyDescent="0.45">
      <c r="A149" s="7" t="s">
        <v>4758</v>
      </c>
      <c r="B149" s="7" t="s">
        <v>1733</v>
      </c>
      <c r="C149" s="7" t="s">
        <v>3335</v>
      </c>
      <c r="D149" s="7" t="s">
        <v>10401</v>
      </c>
      <c r="E149" s="7" t="s">
        <v>4763</v>
      </c>
      <c r="F149" s="7" t="s">
        <v>10402</v>
      </c>
      <c r="G149" s="7"/>
      <c r="H149" s="7" t="s">
        <v>10403</v>
      </c>
      <c r="I149" s="7" t="s">
        <v>9555</v>
      </c>
      <c r="J149" s="7" t="s">
        <v>10404</v>
      </c>
      <c r="K149" s="7" t="s">
        <v>5412</v>
      </c>
      <c r="L149" s="7" t="str">
        <f t="shared" si="2"/>
        <v>belorta</v>
      </c>
      <c r="M149" s="7" t="str">
        <f>LOWER(B149&amp;Table15[[#This Row],[Achternaam]]&amp;L149)</f>
        <v>joop de beeckbelorta</v>
      </c>
      <c r="N149" s="7" t="s">
        <v>5420</v>
      </c>
      <c r="O149" s="7" t="s">
        <v>5413</v>
      </c>
      <c r="P149" s="7" t="s">
        <v>5414</v>
      </c>
      <c r="Q149" s="7" t="s">
        <v>10405</v>
      </c>
      <c r="R149" s="7" t="str">
        <f>IFERROR(LEFT(SUBSTITUTE(SUBSTITUTE(Table15[[#This Row],[Website]],"www.",""),"https://",""), FIND(".", SUBSTITUTE(SUBSTITUTE(Table15[[#This Row],[Website]],"www.",""),"https://","")) - 1),"")</f>
        <v>belorta</v>
      </c>
      <c r="S149" s="7" t="s">
        <v>5416</v>
      </c>
      <c r="T149" s="7" t="s">
        <v>4763</v>
      </c>
      <c r="U149" s="7" t="s">
        <v>10406</v>
      </c>
    </row>
    <row r="150" spans="1:21" ht="15" customHeight="1" x14ac:dyDescent="0.45">
      <c r="A150" s="7" t="s">
        <v>4758</v>
      </c>
      <c r="B150" s="7" t="s">
        <v>1978</v>
      </c>
      <c r="C150" s="7" t="s">
        <v>10407</v>
      </c>
      <c r="D150" s="7" t="s">
        <v>10408</v>
      </c>
      <c r="E150" s="7" t="s">
        <v>4763</v>
      </c>
      <c r="F150" s="7" t="s">
        <v>10409</v>
      </c>
      <c r="G150" s="7"/>
      <c r="H150" s="7" t="s">
        <v>9583</v>
      </c>
      <c r="I150" s="7" t="s">
        <v>9584</v>
      </c>
      <c r="J150" s="7" t="s">
        <v>9933</v>
      </c>
      <c r="K150" s="7" t="s">
        <v>6729</v>
      </c>
      <c r="L150" s="7" t="str">
        <f t="shared" si="2"/>
        <v>galapagos</v>
      </c>
      <c r="M150" s="7" t="str">
        <f>LOWER(B150&amp;Table15[[#This Row],[Achternaam]]&amp;L150)</f>
        <v>anneliesmissottengalapagos</v>
      </c>
      <c r="N150" s="7" t="s">
        <v>6737</v>
      </c>
      <c r="O150" s="7" t="s">
        <v>6730</v>
      </c>
      <c r="P150" s="7" t="s">
        <v>6731</v>
      </c>
      <c r="Q150" s="7" t="s">
        <v>10410</v>
      </c>
      <c r="R150" s="7" t="str">
        <f>IFERROR(LEFT(SUBSTITUTE(SUBSTITUTE(Table15[[#This Row],[Website]],"www.",""),"https://",""), FIND(".", SUBSTITUTE(SUBSTITUTE(Table15[[#This Row],[Website]],"www.",""),"https://","")) - 1),"")</f>
        <v>glpg</v>
      </c>
      <c r="S150" s="7" t="s">
        <v>6733</v>
      </c>
      <c r="T150" s="7" t="s">
        <v>4763</v>
      </c>
      <c r="U150" s="7" t="s">
        <v>10411</v>
      </c>
    </row>
    <row r="151" spans="1:21" ht="15" customHeight="1" x14ac:dyDescent="0.45">
      <c r="A151" s="7" t="s">
        <v>4758</v>
      </c>
      <c r="B151" s="7" t="s">
        <v>3326</v>
      </c>
      <c r="C151" s="7" t="s">
        <v>10412</v>
      </c>
      <c r="D151" s="7" t="s">
        <v>10413</v>
      </c>
      <c r="E151" s="7" t="s">
        <v>4763</v>
      </c>
      <c r="F151" s="7" t="s">
        <v>10414</v>
      </c>
      <c r="G151" s="7"/>
      <c r="H151" s="7" t="s">
        <v>10415</v>
      </c>
      <c r="I151" s="7" t="s">
        <v>9555</v>
      </c>
      <c r="J151" s="7" t="s">
        <v>9592</v>
      </c>
      <c r="K151" s="7" t="s">
        <v>6613</v>
      </c>
      <c r="L151" s="7" t="str">
        <f t="shared" si="2"/>
        <v>evonikantwerpen</v>
      </c>
      <c r="M151" s="7" t="str">
        <f>LOWER(B151&amp;Table15[[#This Row],[Achternaam]]&amp;L151)</f>
        <v>emiliethantevonikantwerpen</v>
      </c>
      <c r="N151" s="7" t="s">
        <v>4918</v>
      </c>
      <c r="O151" s="7" t="s">
        <v>6614</v>
      </c>
      <c r="P151" s="7" t="s">
        <v>6615</v>
      </c>
      <c r="Q151" s="7" t="s">
        <v>10416</v>
      </c>
      <c r="R151" s="7" t="str">
        <f>IFERROR(LEFT(SUBSTITUTE(SUBSTITUTE(Table15[[#This Row],[Website]],"www.",""),"https://",""), FIND(".", SUBSTITUTE(SUBSTITUTE(Table15[[#This Row],[Website]],"www.",""),"https://","")) - 1),"")</f>
        <v>corporate</v>
      </c>
      <c r="S151" s="7" t="s">
        <v>6617</v>
      </c>
      <c r="T151" s="7" t="s">
        <v>4763</v>
      </c>
      <c r="U151" s="7" t="s">
        <v>10417</v>
      </c>
    </row>
    <row r="152" spans="1:21" ht="15" customHeight="1" x14ac:dyDescent="0.45">
      <c r="A152" s="7" t="s">
        <v>4758</v>
      </c>
      <c r="B152" s="7" t="s">
        <v>2400</v>
      </c>
      <c r="C152" s="7" t="s">
        <v>10418</v>
      </c>
      <c r="D152" s="7" t="s">
        <v>10419</v>
      </c>
      <c r="E152" s="7" t="s">
        <v>4763</v>
      </c>
      <c r="F152" s="7" t="s">
        <v>10420</v>
      </c>
      <c r="G152" s="7"/>
      <c r="H152" s="7" t="s">
        <v>1480</v>
      </c>
      <c r="I152" s="7" t="s">
        <v>9555</v>
      </c>
      <c r="J152" s="7" t="s">
        <v>9556</v>
      </c>
      <c r="K152" s="7" t="s">
        <v>6211</v>
      </c>
      <c r="L152" s="7" t="str">
        <f t="shared" si="2"/>
        <v>deloitteconsulting&amp;advisory</v>
      </c>
      <c r="M152" s="7" t="str">
        <f>LOWER(B152&amp;Table15[[#This Row],[Achternaam]]&amp;L152)</f>
        <v>ellenhendrickxdeloitteconsulting&amp;advisory</v>
      </c>
      <c r="N152" s="7" t="s">
        <v>4868</v>
      </c>
      <c r="O152" s="7" t="s">
        <v>6212</v>
      </c>
      <c r="P152" s="7" t="s">
        <v>6213</v>
      </c>
      <c r="Q152" s="7" t="s">
        <v>10421</v>
      </c>
      <c r="R152" s="7" t="str">
        <f>IFERROR(LEFT(SUBSTITUTE(SUBSTITUTE(Table15[[#This Row],[Website]],"www.",""),"https://",""), FIND(".", SUBSTITUTE(SUBSTITUTE(Table15[[#This Row],[Website]],"www.",""),"https://","")) - 1),"")</f>
        <v>www2</v>
      </c>
      <c r="S152" s="7" t="s">
        <v>6215</v>
      </c>
      <c r="T152" s="7" t="s">
        <v>4763</v>
      </c>
      <c r="U152" s="7" t="s">
        <v>10422</v>
      </c>
    </row>
    <row r="153" spans="1:21" ht="15" customHeight="1" x14ac:dyDescent="0.45">
      <c r="A153" s="7" t="s">
        <v>4758</v>
      </c>
      <c r="B153" s="7" t="s">
        <v>10423</v>
      </c>
      <c r="C153" s="7" t="s">
        <v>10424</v>
      </c>
      <c r="D153" s="7" t="s">
        <v>10425</v>
      </c>
      <c r="E153" s="7" t="s">
        <v>4763</v>
      </c>
      <c r="F153" s="7" t="s">
        <v>10426</v>
      </c>
      <c r="G153" s="7"/>
      <c r="H153" s="7" t="s">
        <v>1480</v>
      </c>
      <c r="I153" s="7" t="s">
        <v>9555</v>
      </c>
      <c r="J153" s="7" t="s">
        <v>9556</v>
      </c>
      <c r="K153" s="7" t="s">
        <v>6924</v>
      </c>
      <c r="L153" s="7" t="str">
        <f t="shared" si="2"/>
        <v>hondamotoreuropelogistics</v>
      </c>
      <c r="M153" s="7" t="str">
        <f>LOWER(B153&amp;Table15[[#This Row],[Achternaam]]&amp;L153)</f>
        <v>giodemeerssemanhondamotoreuropelogistics</v>
      </c>
      <c r="N153" s="7" t="s">
        <v>6932</v>
      </c>
      <c r="O153" s="7" t="s">
        <v>6925</v>
      </c>
      <c r="P153" s="7" t="s">
        <v>6926</v>
      </c>
      <c r="Q153" s="7" t="s">
        <v>10427</v>
      </c>
      <c r="R153" s="7" t="str">
        <f>IFERROR(LEFT(SUBSTITUTE(SUBSTITUTE(Table15[[#This Row],[Website]],"www.",""),"https://",""), FIND(".", SUBSTITUTE(SUBSTITUTE(Table15[[#This Row],[Website]],"www.",""),"https://","")) - 1),"")</f>
        <v>hondamotoreuropelogistics</v>
      </c>
      <c r="S153" s="7" t="s">
        <v>6928</v>
      </c>
      <c r="T153" s="7" t="s">
        <v>4763</v>
      </c>
      <c r="U153" s="7" t="s">
        <v>10428</v>
      </c>
    </row>
    <row r="154" spans="1:21" ht="15" customHeight="1" x14ac:dyDescent="0.45">
      <c r="A154" s="7" t="s">
        <v>4758</v>
      </c>
      <c r="B154" s="7" t="s">
        <v>9617</v>
      </c>
      <c r="C154" s="7" t="s">
        <v>10429</v>
      </c>
      <c r="D154" s="7" t="s">
        <v>10430</v>
      </c>
      <c r="E154" s="7" t="s">
        <v>9543</v>
      </c>
      <c r="F154" s="7" t="s">
        <v>10431</v>
      </c>
      <c r="G154" s="7"/>
      <c r="H154" s="7" t="s">
        <v>9939</v>
      </c>
      <c r="I154" s="7" t="s">
        <v>9555</v>
      </c>
      <c r="J154" s="7" t="s">
        <v>9592</v>
      </c>
      <c r="K154" s="7" t="s">
        <v>7788</v>
      </c>
      <c r="L154" s="7" t="str">
        <f t="shared" si="2"/>
        <v>nvbekaertsa</v>
      </c>
      <c r="M154" s="7" t="str">
        <f>LOWER(B154&amp;Table15[[#This Row],[Achternaam]]&amp;L154)</f>
        <v>chrisbourgoisnvbekaertsa</v>
      </c>
      <c r="N154" s="7" t="s">
        <v>5068</v>
      </c>
      <c r="O154" s="7" t="s">
        <v>7789</v>
      </c>
      <c r="P154" s="7" t="s">
        <v>7790</v>
      </c>
      <c r="Q154" s="7" t="s">
        <v>10432</v>
      </c>
      <c r="R154" s="7" t="str">
        <f>IFERROR(LEFT(SUBSTITUTE(SUBSTITUTE(Table15[[#This Row],[Website]],"www.",""),"https://",""), FIND(".", SUBSTITUTE(SUBSTITUTE(Table15[[#This Row],[Website]],"www.",""),"https://","")) - 1),"")</f>
        <v>bekaert</v>
      </c>
      <c r="S154" s="7" t="s">
        <v>7792</v>
      </c>
      <c r="T154" s="7" t="s">
        <v>4763</v>
      </c>
      <c r="U154" s="7" t="s">
        <v>10433</v>
      </c>
    </row>
    <row r="155" spans="1:21" ht="15" customHeight="1" x14ac:dyDescent="0.45">
      <c r="A155" s="7" t="s">
        <v>4758</v>
      </c>
      <c r="B155" s="7" t="s">
        <v>1612</v>
      </c>
      <c r="C155" s="7" t="s">
        <v>10434</v>
      </c>
      <c r="D155" s="7" t="s">
        <v>10435</v>
      </c>
      <c r="E155" s="7" t="s">
        <v>4763</v>
      </c>
      <c r="F155" s="7" t="s">
        <v>10436</v>
      </c>
      <c r="G155" s="7"/>
      <c r="H155" s="7" t="s">
        <v>10437</v>
      </c>
      <c r="I155" s="7" t="s">
        <v>9825</v>
      </c>
      <c r="J155" s="7" t="s">
        <v>9592</v>
      </c>
      <c r="K155" s="7" t="s">
        <v>8342</v>
      </c>
      <c r="L155" s="7" t="str">
        <f t="shared" si="2"/>
        <v>siemens</v>
      </c>
      <c r="M155" s="7" t="str">
        <f>LOWER(B155&amp;Table15[[#This Row],[Achternaam]]&amp;L155)</f>
        <v>veerledoornaertsiemens</v>
      </c>
      <c r="N155" s="7" t="s">
        <v>4844</v>
      </c>
      <c r="O155" s="7" t="s">
        <v>8343</v>
      </c>
      <c r="P155" s="7" t="s">
        <v>8344</v>
      </c>
      <c r="Q155" s="7" t="s">
        <v>10438</v>
      </c>
      <c r="R155" s="7" t="str">
        <f>IFERROR(LEFT(SUBSTITUTE(SUBSTITUTE(Table15[[#This Row],[Website]],"www.",""),"https://",""), FIND(".", SUBSTITUTE(SUBSTITUTE(Table15[[#This Row],[Website]],"www.",""),"https://","")) - 1),"")</f>
        <v>siemensgamesa</v>
      </c>
      <c r="S155" s="7" t="s">
        <v>8346</v>
      </c>
      <c r="T155" s="7" t="s">
        <v>4763</v>
      </c>
      <c r="U155" s="7" t="s">
        <v>10439</v>
      </c>
    </row>
    <row r="156" spans="1:21" ht="15" customHeight="1" x14ac:dyDescent="0.45">
      <c r="A156" s="7" t="s">
        <v>4758</v>
      </c>
      <c r="B156" s="7" t="s">
        <v>10440</v>
      </c>
      <c r="C156" s="7" t="s">
        <v>3208</v>
      </c>
      <c r="D156" s="7" t="s">
        <v>10441</v>
      </c>
      <c r="E156" s="7" t="s">
        <v>4763</v>
      </c>
      <c r="F156" s="7" t="s">
        <v>10442</v>
      </c>
      <c r="G156" s="7"/>
      <c r="H156" s="7" t="s">
        <v>10415</v>
      </c>
      <c r="I156" s="7" t="s">
        <v>9555</v>
      </c>
      <c r="J156" s="7" t="s">
        <v>9556</v>
      </c>
      <c r="K156" s="7" t="s">
        <v>4951</v>
      </c>
      <c r="L156" s="7" t="str">
        <f t="shared" si="2"/>
        <v>alconcouvreur</v>
      </c>
      <c r="M156" s="7" t="str">
        <f>LOWER(B156&amp;Table15[[#This Row],[Achternaam]]&amp;L156)</f>
        <v>lisemertensalconcouvreur</v>
      </c>
      <c r="N156" s="7" t="s">
        <v>4959</v>
      </c>
      <c r="O156" s="7" t="s">
        <v>4952</v>
      </c>
      <c r="P156" s="7" t="s">
        <v>4953</v>
      </c>
      <c r="Q156" s="7" t="s">
        <v>10443</v>
      </c>
      <c r="R156" s="7" t="str">
        <f>IFERROR(LEFT(SUBSTITUTE(SUBSTITUTE(Table15[[#This Row],[Website]],"www.",""),"https://",""), FIND(".", SUBSTITUTE(SUBSTITUTE(Table15[[#This Row],[Website]],"www.",""),"https://","")) - 1),"")</f>
        <v>be</v>
      </c>
      <c r="S156" s="7" t="s">
        <v>4955</v>
      </c>
      <c r="T156" s="7" t="s">
        <v>4763</v>
      </c>
      <c r="U156" s="7" t="s">
        <v>10444</v>
      </c>
    </row>
    <row r="157" spans="1:21" ht="15" customHeight="1" x14ac:dyDescent="0.45">
      <c r="A157" s="7" t="s">
        <v>4758</v>
      </c>
      <c r="B157" s="7" t="s">
        <v>2497</v>
      </c>
      <c r="C157" s="7" t="s">
        <v>1856</v>
      </c>
      <c r="D157" s="7" t="s">
        <v>10445</v>
      </c>
      <c r="E157" s="7" t="s">
        <v>9543</v>
      </c>
      <c r="F157" s="7" t="s">
        <v>10446</v>
      </c>
      <c r="G157" s="7"/>
      <c r="H157" s="7" t="s">
        <v>1480</v>
      </c>
      <c r="I157" s="7" t="s">
        <v>9555</v>
      </c>
      <c r="J157" s="7" t="s">
        <v>9592</v>
      </c>
      <c r="K157" s="7" t="s">
        <v>5641</v>
      </c>
      <c r="L157" s="7" t="str">
        <f t="shared" si="2"/>
        <v>capgemini</v>
      </c>
      <c r="M157" s="7" t="str">
        <f>LOWER(B157&amp;Table15[[#This Row],[Achternaam]]&amp;L157)</f>
        <v>liesclaessenscapgemini</v>
      </c>
      <c r="N157" s="7" t="s">
        <v>5648</v>
      </c>
      <c r="O157" s="7" t="s">
        <v>5642</v>
      </c>
      <c r="P157" s="7" t="s">
        <v>5643</v>
      </c>
      <c r="Q157" s="7" t="s">
        <v>10447</v>
      </c>
      <c r="R157" s="7" t="str">
        <f>IFERROR(LEFT(SUBSTITUTE(SUBSTITUTE(Table15[[#This Row],[Website]],"www.",""),"https://",""), FIND(".", SUBSTITUTE(SUBSTITUTE(Table15[[#This Row],[Website]],"www.",""),"https://","")) - 1),"")</f>
        <v>capgemini</v>
      </c>
      <c r="S157" s="7" t="s">
        <v>5645</v>
      </c>
      <c r="T157" s="7" t="s">
        <v>4763</v>
      </c>
      <c r="U157" s="7" t="s">
        <v>10448</v>
      </c>
    </row>
    <row r="158" spans="1:21" ht="15" customHeight="1" x14ac:dyDescent="0.45">
      <c r="A158" s="7" t="s">
        <v>4758</v>
      </c>
      <c r="B158" s="7" t="s">
        <v>3803</v>
      </c>
      <c r="C158" s="7" t="s">
        <v>10449</v>
      </c>
      <c r="D158" s="7" t="s">
        <v>10450</v>
      </c>
      <c r="E158" s="7" t="s">
        <v>4763</v>
      </c>
      <c r="F158" s="7" t="s">
        <v>10451</v>
      </c>
      <c r="G158" s="7"/>
      <c r="H158" s="7" t="s">
        <v>10452</v>
      </c>
      <c r="I158" s="7" t="s">
        <v>9598</v>
      </c>
      <c r="J158" s="7" t="s">
        <v>9592</v>
      </c>
      <c r="K158" s="7" t="s">
        <v>6335</v>
      </c>
      <c r="L158" s="7" t="str">
        <f t="shared" si="2"/>
        <v>dosschemills</v>
      </c>
      <c r="M158" s="7" t="str">
        <f>LOWER(B158&amp;Table15[[#This Row],[Achternaam]]&amp;L158)</f>
        <v>nadineclaesdosschemills</v>
      </c>
      <c r="N158" s="7" t="s">
        <v>6344</v>
      </c>
      <c r="O158" s="7" t="s">
        <v>6336</v>
      </c>
      <c r="P158" s="7" t="s">
        <v>6337</v>
      </c>
      <c r="Q158" s="7" t="s">
        <v>10453</v>
      </c>
      <c r="R158" s="7" t="str">
        <f>IFERROR(LEFT(SUBSTITUTE(SUBSTITUTE(Table15[[#This Row],[Website]],"www.",""),"https://",""), FIND(".", SUBSTITUTE(SUBSTITUTE(Table15[[#This Row],[Website]],"www.",""),"https://","")) - 1),"")</f>
        <v>dosschemills</v>
      </c>
      <c r="S158" s="7" t="s">
        <v>6339</v>
      </c>
      <c r="T158" s="7" t="s">
        <v>4763</v>
      </c>
      <c r="U158" s="7" t="s">
        <v>10454</v>
      </c>
    </row>
    <row r="159" spans="1:21" ht="15" customHeight="1" x14ac:dyDescent="0.45">
      <c r="A159" s="7" t="s">
        <v>4758</v>
      </c>
      <c r="B159" s="7" t="s">
        <v>10455</v>
      </c>
      <c r="C159" s="7" t="s">
        <v>4482</v>
      </c>
      <c r="D159" s="7" t="s">
        <v>10456</v>
      </c>
      <c r="E159" s="7" t="s">
        <v>4763</v>
      </c>
      <c r="F159" s="7" t="s">
        <v>10457</v>
      </c>
      <c r="G159" s="7"/>
      <c r="H159" s="7" t="s">
        <v>10458</v>
      </c>
      <c r="I159" s="7" t="s">
        <v>9555</v>
      </c>
      <c r="J159" s="7" t="s">
        <v>9592</v>
      </c>
      <c r="K159" s="7" t="s">
        <v>4967</v>
      </c>
      <c r="L159" s="7" t="str">
        <f t="shared" si="2"/>
        <v>alkenmaes</v>
      </c>
      <c r="M159" s="7" t="str">
        <f>LOWER(B159&amp;Table15[[#This Row],[Achternaam]]&amp;L159)</f>
        <v>garyvercammenalkenmaes</v>
      </c>
      <c r="N159" s="7" t="s">
        <v>4976</v>
      </c>
      <c r="O159" s="7" t="s">
        <v>4968</v>
      </c>
      <c r="P159" s="7" t="s">
        <v>4969</v>
      </c>
      <c r="Q159" s="7" t="s">
        <v>10459</v>
      </c>
      <c r="R159" s="7" t="str">
        <f>IFERROR(LEFT(SUBSTITUTE(SUBSTITUTE(Table15[[#This Row],[Website]],"www.",""),"https://",""), FIND(".", SUBSTITUTE(SUBSTITUTE(Table15[[#This Row],[Website]],"www.",""),"https://","")) - 1),"")</f>
        <v>jobs</v>
      </c>
      <c r="S159" s="7" t="s">
        <v>4971</v>
      </c>
      <c r="T159" s="7" t="s">
        <v>4763</v>
      </c>
      <c r="U159" s="7" t="s">
        <v>10460</v>
      </c>
    </row>
    <row r="160" spans="1:21" ht="15" customHeight="1" x14ac:dyDescent="0.45">
      <c r="A160" s="7" t="s">
        <v>4758</v>
      </c>
      <c r="B160" s="7" t="s">
        <v>10461</v>
      </c>
      <c r="C160" s="7" t="s">
        <v>10462</v>
      </c>
      <c r="D160" s="7" t="s">
        <v>10463</v>
      </c>
      <c r="E160" s="7" t="s">
        <v>9543</v>
      </c>
      <c r="F160" s="7" t="s">
        <v>10464</v>
      </c>
      <c r="G160" s="7"/>
      <c r="H160" s="7" t="s">
        <v>1480</v>
      </c>
      <c r="I160" s="7" t="s">
        <v>9555</v>
      </c>
      <c r="J160" s="7" t="s">
        <v>9556</v>
      </c>
      <c r="K160" s="7" t="s">
        <v>8322</v>
      </c>
      <c r="L160" s="7" t="str">
        <f t="shared" si="2"/>
        <v>sdworxpeoplesolutions</v>
      </c>
      <c r="M160" s="7" t="str">
        <f>LOWER(B160&amp;Table15[[#This Row],[Achternaam]]&amp;L160)</f>
        <v>stefaanlybaertsdworxpeoplesolutions</v>
      </c>
      <c r="N160" s="7" t="s">
        <v>8101</v>
      </c>
      <c r="O160" s="7" t="s">
        <v>8323</v>
      </c>
      <c r="P160" s="7" t="s">
        <v>8324</v>
      </c>
      <c r="Q160" s="7" t="s">
        <v>10465</v>
      </c>
      <c r="R160" s="7" t="str">
        <f>IFERROR(LEFT(SUBSTITUTE(SUBSTITUTE(Table15[[#This Row],[Website]],"www.",""),"https://",""), FIND(".", SUBSTITUTE(SUBSTITUTE(Table15[[#This Row],[Website]],"www.",""),"https://","")) - 1),"")</f>
        <v>sdworx</v>
      </c>
      <c r="S160" s="7" t="s">
        <v>8326</v>
      </c>
      <c r="T160" s="7" t="s">
        <v>4763</v>
      </c>
      <c r="U160" s="7" t="s">
        <v>10466</v>
      </c>
    </row>
    <row r="161" spans="1:21" ht="15" customHeight="1" x14ac:dyDescent="0.45">
      <c r="A161" s="7" t="s">
        <v>4758</v>
      </c>
      <c r="B161" s="7" t="s">
        <v>1973</v>
      </c>
      <c r="C161" s="7" t="s">
        <v>10467</v>
      </c>
      <c r="D161" s="7" t="s">
        <v>10468</v>
      </c>
      <c r="E161" s="7" t="s">
        <v>9543</v>
      </c>
      <c r="F161" s="7" t="s">
        <v>10469</v>
      </c>
      <c r="G161" s="7"/>
      <c r="H161" s="7" t="s">
        <v>1602</v>
      </c>
      <c r="I161" s="7" t="s">
        <v>9598</v>
      </c>
      <c r="J161" s="7" t="s">
        <v>9592</v>
      </c>
      <c r="K161" s="7" t="s">
        <v>6195</v>
      </c>
      <c r="L161" s="7" t="str">
        <f t="shared" si="2"/>
        <v>delawareconsulting</v>
      </c>
      <c r="M161" s="7" t="str">
        <f>LOWER(B161&amp;Table15[[#This Row],[Achternaam]]&amp;L161)</f>
        <v>annhendrixdelawareconsulting</v>
      </c>
      <c r="N161" s="7" t="s">
        <v>4868</v>
      </c>
      <c r="O161" s="7" t="s">
        <v>6196</v>
      </c>
      <c r="P161" s="7" t="s">
        <v>6197</v>
      </c>
      <c r="Q161" s="7" t="s">
        <v>10470</v>
      </c>
      <c r="R161" s="7" t="str">
        <f>IFERROR(LEFT(SUBSTITUTE(SUBSTITUTE(Table15[[#This Row],[Website]],"www.",""),"https://",""), FIND(".", SUBSTITUTE(SUBSTITUTE(Table15[[#This Row],[Website]],"www.",""),"https://","")) - 1),"")</f>
        <v>delaware</v>
      </c>
      <c r="S161" s="7" t="s">
        <v>6199</v>
      </c>
      <c r="T161" s="7" t="s">
        <v>4763</v>
      </c>
      <c r="U161" s="7" t="s">
        <v>10471</v>
      </c>
    </row>
    <row r="162" spans="1:21" ht="15" customHeight="1" x14ac:dyDescent="0.45">
      <c r="A162" s="7" t="s">
        <v>4758</v>
      </c>
      <c r="B162" s="7" t="s">
        <v>1973</v>
      </c>
      <c r="C162" s="7" t="s">
        <v>10472</v>
      </c>
      <c r="D162" s="7" t="s">
        <v>10473</v>
      </c>
      <c r="E162" s="7" t="s">
        <v>4763</v>
      </c>
      <c r="F162" s="7" t="s">
        <v>10474</v>
      </c>
      <c r="G162" s="7"/>
      <c r="H162" s="7" t="s">
        <v>1602</v>
      </c>
      <c r="I162" s="7" t="s">
        <v>9598</v>
      </c>
      <c r="J162" s="7" t="s">
        <v>8101</v>
      </c>
      <c r="K162" s="7" t="s">
        <v>7244</v>
      </c>
      <c r="L162" s="7" t="str">
        <f t="shared" si="2"/>
        <v>keyenceinternational()</v>
      </c>
      <c r="M162" s="7" t="str">
        <f>LOWER(B162&amp;Table15[[#This Row],[Achternaam]]&amp;L162)</f>
        <v>annwellekenskeyenceinternational()</v>
      </c>
      <c r="N162" s="7" t="s">
        <v>5321</v>
      </c>
      <c r="O162" s="7" t="s">
        <v>7245</v>
      </c>
      <c r="P162" s="7" t="s">
        <v>7246</v>
      </c>
      <c r="Q162" s="7" t="s">
        <v>10475</v>
      </c>
      <c r="R162" s="7" t="str">
        <f>IFERROR(LEFT(SUBSTITUTE(SUBSTITUTE(Table15[[#This Row],[Website]],"www.",""),"https://",""), FIND(".", SUBSTITUTE(SUBSTITUTE(Table15[[#This Row],[Website]],"www.",""),"https://","")) - 1),"")</f>
        <v>keyence</v>
      </c>
      <c r="S162" s="7" t="s">
        <v>7248</v>
      </c>
      <c r="T162" s="7" t="s">
        <v>4763</v>
      </c>
      <c r="U162" s="7" t="s">
        <v>10476</v>
      </c>
    </row>
    <row r="163" spans="1:21" ht="15" customHeight="1" x14ac:dyDescent="0.45">
      <c r="A163" s="7" t="s">
        <v>4758</v>
      </c>
      <c r="B163" s="7" t="s">
        <v>10477</v>
      </c>
      <c r="C163" s="7" t="s">
        <v>10478</v>
      </c>
      <c r="D163" s="7" t="s">
        <v>10479</v>
      </c>
      <c r="E163" s="7" t="s">
        <v>4763</v>
      </c>
      <c r="F163" s="7" t="s">
        <v>10480</v>
      </c>
      <c r="G163" s="7"/>
      <c r="H163" s="7" t="s">
        <v>10481</v>
      </c>
      <c r="I163" s="7" t="s">
        <v>9555</v>
      </c>
      <c r="J163" s="7" t="s">
        <v>9592</v>
      </c>
      <c r="K163" s="7" t="s">
        <v>8221</v>
      </c>
      <c r="L163" s="7" t="str">
        <f t="shared" si="2"/>
        <v>roulartamedia</v>
      </c>
      <c r="M163" s="7" t="str">
        <f>LOWER(B163&amp;Table15[[#This Row],[Achternaam]]&amp;L163)</f>
        <v>rosemarijnblommeroulartamedia</v>
      </c>
      <c r="N163" s="7" t="s">
        <v>8229</v>
      </c>
      <c r="O163" s="7" t="s">
        <v>8222</v>
      </c>
      <c r="P163" s="7" t="s">
        <v>8223</v>
      </c>
      <c r="Q163" s="7" t="s">
        <v>10482</v>
      </c>
      <c r="R163" s="7" t="str">
        <f>IFERROR(LEFT(SUBSTITUTE(SUBSTITUTE(Table15[[#This Row],[Website]],"www.",""),"https://",""), FIND(".", SUBSTITUTE(SUBSTITUTE(Table15[[#This Row],[Website]],"www.",""),"https://","")) - 1),"")</f>
        <v>roularta</v>
      </c>
      <c r="S163" s="7" t="s">
        <v>8225</v>
      </c>
      <c r="T163" s="7" t="s">
        <v>4763</v>
      </c>
      <c r="U163" s="7" t="s">
        <v>10483</v>
      </c>
    </row>
    <row r="164" spans="1:21" ht="15" customHeight="1" x14ac:dyDescent="0.45">
      <c r="A164" s="7" t="s">
        <v>4758</v>
      </c>
      <c r="B164" s="7" t="s">
        <v>2270</v>
      </c>
      <c r="C164" s="7" t="s">
        <v>10012</v>
      </c>
      <c r="D164" s="7" t="s">
        <v>10484</v>
      </c>
      <c r="E164" s="7" t="s">
        <v>4763</v>
      </c>
      <c r="F164" s="7" t="s">
        <v>10485</v>
      </c>
      <c r="G164" s="7"/>
      <c r="H164" s="7" t="s">
        <v>1480</v>
      </c>
      <c r="I164" s="7" t="s">
        <v>9555</v>
      </c>
      <c r="J164" s="7" t="s">
        <v>9556</v>
      </c>
      <c r="K164" s="7" t="s">
        <v>4816</v>
      </c>
      <c r="L164" s="7" t="str">
        <f t="shared" si="2"/>
        <v>actiefinterim</v>
      </c>
      <c r="M164" s="7" t="str">
        <f>LOWER(B164&amp;Table15[[#This Row],[Achternaam]]&amp;L164)</f>
        <v>celinefierensactiefinterim</v>
      </c>
      <c r="N164" s="7" t="s">
        <v>4806</v>
      </c>
      <c r="O164" s="7" t="s">
        <v>4817</v>
      </c>
      <c r="P164" s="7" t="s">
        <v>4818</v>
      </c>
      <c r="Q164" s="7" t="s">
        <v>10486</v>
      </c>
      <c r="R164" s="7" t="str">
        <f>IFERROR(LEFT(SUBSTITUTE(SUBSTITUTE(Table15[[#This Row],[Website]],"www.",""),"https://",""), FIND(".", SUBSTITUTE(SUBSTITUTE(Table15[[#This Row],[Website]],"www.",""),"https://","")) - 1),"")</f>
        <v>actief</v>
      </c>
      <c r="S164" s="7" t="s">
        <v>4820</v>
      </c>
      <c r="T164" s="7" t="s">
        <v>4763</v>
      </c>
      <c r="U164" s="7" t="s">
        <v>10487</v>
      </c>
    </row>
    <row r="165" spans="1:21" ht="15" customHeight="1" x14ac:dyDescent="0.45">
      <c r="A165" s="7" t="s">
        <v>4758</v>
      </c>
      <c r="B165" s="7" t="s">
        <v>4402</v>
      </c>
      <c r="C165" s="7" t="s">
        <v>10488</v>
      </c>
      <c r="D165" s="7" t="s">
        <v>10489</v>
      </c>
      <c r="E165" s="7" t="s">
        <v>4763</v>
      </c>
      <c r="F165" s="7" t="s">
        <v>10490</v>
      </c>
      <c r="G165" s="7"/>
      <c r="H165" s="7" t="s">
        <v>1480</v>
      </c>
      <c r="I165" s="7" t="s">
        <v>9555</v>
      </c>
      <c r="J165" s="7" t="s">
        <v>9556</v>
      </c>
      <c r="K165" s="7" t="s">
        <v>8380</v>
      </c>
      <c r="L165" s="7" t="str">
        <f t="shared" si="2"/>
        <v>sioen</v>
      </c>
      <c r="M165" s="7" t="str">
        <f>LOWER(B165&amp;Table15[[#This Row],[Achternaam]]&amp;L165)</f>
        <v>carolevandendorpesioen</v>
      </c>
      <c r="N165" s="7" t="s">
        <v>5079</v>
      </c>
      <c r="O165" s="7" t="s">
        <v>8381</v>
      </c>
      <c r="P165" s="7" t="s">
        <v>8382</v>
      </c>
      <c r="Q165" s="7" t="s">
        <v>10491</v>
      </c>
      <c r="R165" s="7" t="str">
        <f>IFERROR(LEFT(SUBSTITUTE(SUBSTITUTE(Table15[[#This Row],[Website]],"www.",""),"https://",""), FIND(".", SUBSTITUTE(SUBSTITUTE(Table15[[#This Row],[Website]],"www.",""),"https://","")) - 1),"")</f>
        <v>sioen</v>
      </c>
      <c r="S165" s="7" t="s">
        <v>8384</v>
      </c>
      <c r="T165" s="7" t="s">
        <v>4763</v>
      </c>
      <c r="U165" s="7" t="s">
        <v>10492</v>
      </c>
    </row>
    <row r="166" spans="1:21" ht="15" customHeight="1" x14ac:dyDescent="0.45">
      <c r="A166" s="7" t="s">
        <v>4758</v>
      </c>
      <c r="B166" s="7" t="s">
        <v>10493</v>
      </c>
      <c r="C166" s="7" t="s">
        <v>10494</v>
      </c>
      <c r="D166" s="7" t="s">
        <v>10495</v>
      </c>
      <c r="E166" s="7" t="s">
        <v>4763</v>
      </c>
      <c r="F166" s="7" t="s">
        <v>10496</v>
      </c>
      <c r="G166" s="7"/>
      <c r="H166" s="7" t="s">
        <v>10497</v>
      </c>
      <c r="I166" s="7" t="s">
        <v>9598</v>
      </c>
      <c r="J166" s="7" t="s">
        <v>9592</v>
      </c>
      <c r="K166" s="7" t="s">
        <v>5322</v>
      </c>
      <c r="L166" s="7" t="str">
        <f t="shared" si="2"/>
        <v>baltaindustries</v>
      </c>
      <c r="M166" s="7" t="str">
        <f>LOWER(B166&amp;Table15[[#This Row],[Achternaam]]&amp;L166)</f>
        <v>tamarafoutrebaltaindustries</v>
      </c>
      <c r="N166" s="7" t="s">
        <v>5330</v>
      </c>
      <c r="O166" s="7" t="s">
        <v>5323</v>
      </c>
      <c r="P166" s="7" t="s">
        <v>5324</v>
      </c>
      <c r="Q166" s="7" t="s">
        <v>10498</v>
      </c>
      <c r="R166" s="7" t="str">
        <f>IFERROR(LEFT(SUBSTITUTE(SUBSTITUTE(Table15[[#This Row],[Website]],"www.",""),"https://",""), FIND(".", SUBSTITUTE(SUBSTITUTE(Table15[[#This Row],[Website]],"www.",""),"https://","")) - 1),"")</f>
        <v>orient</v>
      </c>
      <c r="S166" s="7" t="s">
        <v>5326</v>
      </c>
      <c r="T166" s="7" t="s">
        <v>4763</v>
      </c>
      <c r="U166" s="7" t="s">
        <v>10499</v>
      </c>
    </row>
    <row r="167" spans="1:21" ht="15" customHeight="1" x14ac:dyDescent="0.45">
      <c r="A167" s="7" t="s">
        <v>4758</v>
      </c>
      <c r="B167" s="7" t="s">
        <v>3145</v>
      </c>
      <c r="C167" s="7" t="s">
        <v>10500</v>
      </c>
      <c r="D167" s="7" t="s">
        <v>10501</v>
      </c>
      <c r="E167" s="7" t="s">
        <v>9543</v>
      </c>
      <c r="F167" s="7" t="s">
        <v>10502</v>
      </c>
      <c r="G167" s="7"/>
      <c r="H167" s="7" t="s">
        <v>10503</v>
      </c>
      <c r="I167" s="7" t="s">
        <v>9598</v>
      </c>
      <c r="J167" s="7" t="s">
        <v>9592</v>
      </c>
      <c r="K167" s="7" t="s">
        <v>5980</v>
      </c>
      <c r="L167" s="7" t="str">
        <f t="shared" si="2"/>
        <v>compass</v>
      </c>
      <c r="M167" s="7" t="str">
        <f>LOWER(B167&amp;Table15[[#This Row],[Achternaam]]&amp;L167)</f>
        <v>elsoverberghcompass</v>
      </c>
      <c r="N167" s="7" t="s">
        <v>5988</v>
      </c>
      <c r="O167" s="7" t="s">
        <v>5981</v>
      </c>
      <c r="P167" s="7" t="s">
        <v>5982</v>
      </c>
      <c r="Q167" s="7" t="s">
        <v>10504</v>
      </c>
      <c r="R167" s="7" t="str">
        <f>IFERROR(LEFT(SUBSTITUTE(SUBSTITUTE(Table15[[#This Row],[Website]],"www.",""),"https://",""), FIND(".", SUBSTITUTE(SUBSTITUTE(Table15[[#This Row],[Website]],"www.",""),"https://","")) - 1),"")</f>
        <v>compass-group</v>
      </c>
      <c r="S167" s="7" t="s">
        <v>5984</v>
      </c>
      <c r="T167" s="7" t="s">
        <v>4763</v>
      </c>
      <c r="U167" s="7" t="s">
        <v>10505</v>
      </c>
    </row>
    <row r="168" spans="1:21" ht="15" customHeight="1" x14ac:dyDescent="0.45">
      <c r="A168" s="7" t="s">
        <v>4758</v>
      </c>
      <c r="B168" s="7" t="s">
        <v>3739</v>
      </c>
      <c r="C168" s="7" t="s">
        <v>10506</v>
      </c>
      <c r="D168" s="7" t="s">
        <v>10507</v>
      </c>
      <c r="E168" s="7" t="s">
        <v>9543</v>
      </c>
      <c r="F168" s="7" t="s">
        <v>10508</v>
      </c>
      <c r="G168" s="7" t="s">
        <v>9553</v>
      </c>
      <c r="H168" s="7" t="s">
        <v>9939</v>
      </c>
      <c r="I168" s="7" t="s">
        <v>9555</v>
      </c>
      <c r="J168" s="7" t="s">
        <v>9556</v>
      </c>
      <c r="K168" s="7" t="s">
        <v>6121</v>
      </c>
      <c r="L168" s="7" t="str">
        <f t="shared" si="2"/>
        <v>daikinairconditioning</v>
      </c>
      <c r="M168" s="7" t="str">
        <f>LOWER(B168&amp;Table15[[#This Row],[Achternaam]]&amp;L168)</f>
        <v>stevenvan impedaikinairconditioning</v>
      </c>
      <c r="N168" s="7" t="s">
        <v>6130</v>
      </c>
      <c r="O168" s="7" t="s">
        <v>6122</v>
      </c>
      <c r="P168" s="7" t="s">
        <v>6123</v>
      </c>
      <c r="Q168" s="7" t="s">
        <v>10509</v>
      </c>
      <c r="R168" s="7" t="str">
        <f>IFERROR(LEFT(SUBSTITUTE(SUBSTITUTE(Table15[[#This Row],[Website]],"www.",""),"https://",""), FIND(".", SUBSTITUTE(SUBSTITUTE(Table15[[#This Row],[Website]],"www.",""),"https://","")) - 1),"")</f>
        <v>daikin</v>
      </c>
      <c r="S168" s="7" t="s">
        <v>6125</v>
      </c>
      <c r="T168" s="7" t="s">
        <v>4763</v>
      </c>
      <c r="U168" s="7" t="s">
        <v>10510</v>
      </c>
    </row>
    <row r="169" spans="1:21" ht="15" customHeight="1" x14ac:dyDescent="0.45">
      <c r="A169" s="7" t="s">
        <v>4758</v>
      </c>
      <c r="B169" s="7" t="s">
        <v>10511</v>
      </c>
      <c r="C169" s="7" t="s">
        <v>10512</v>
      </c>
      <c r="D169" s="7" t="s">
        <v>10513</v>
      </c>
      <c r="E169" s="7" t="s">
        <v>4763</v>
      </c>
      <c r="F169" s="7" t="s">
        <v>10514</v>
      </c>
      <c r="G169" s="7" t="s">
        <v>10515</v>
      </c>
      <c r="H169" s="7" t="s">
        <v>10516</v>
      </c>
      <c r="I169" s="7" t="s">
        <v>9598</v>
      </c>
      <c r="J169" s="7" t="s">
        <v>8101</v>
      </c>
      <c r="K169" s="7" t="s">
        <v>5511</v>
      </c>
      <c r="L169" s="7" t="str">
        <f t="shared" si="2"/>
        <v>bollorelogistics</v>
      </c>
      <c r="M169" s="7" t="str">
        <f>LOWER(B169&amp;Table15[[#This Row],[Achternaam]]&amp;L169)</f>
        <v>debravan den bleekenbollorelogistics</v>
      </c>
      <c r="N169" s="7" t="s">
        <v>5519</v>
      </c>
      <c r="O169" s="7" t="s">
        <v>5512</v>
      </c>
      <c r="P169" s="7" t="s">
        <v>5513</v>
      </c>
      <c r="Q169" s="7" t="s">
        <v>10517</v>
      </c>
      <c r="R169" s="7" t="str">
        <f>IFERROR(LEFT(SUBSTITUTE(SUBSTITUTE(Table15[[#This Row],[Website]],"www.",""),"https://",""), FIND(".", SUBSTITUTE(SUBSTITUTE(Table15[[#This Row],[Website]],"www.",""),"https://","")) - 1),"")</f>
        <v>bollore-logistics</v>
      </c>
      <c r="S169" s="7" t="s">
        <v>5515</v>
      </c>
      <c r="T169" s="7" t="s">
        <v>4763</v>
      </c>
      <c r="U169" s="7" t="s">
        <v>10518</v>
      </c>
    </row>
    <row r="170" spans="1:21" ht="15" customHeight="1" x14ac:dyDescent="0.45">
      <c r="A170" s="7" t="s">
        <v>4758</v>
      </c>
      <c r="B170" s="7" t="s">
        <v>2555</v>
      </c>
      <c r="C170" s="7" t="s">
        <v>10519</v>
      </c>
      <c r="D170" s="7" t="s">
        <v>10520</v>
      </c>
      <c r="E170" s="7" t="s">
        <v>4763</v>
      </c>
      <c r="F170" s="7" t="s">
        <v>10521</v>
      </c>
      <c r="G170" s="7"/>
      <c r="H170" s="7" t="s">
        <v>1480</v>
      </c>
      <c r="I170" s="7" t="s">
        <v>9555</v>
      </c>
      <c r="J170" s="7" t="s">
        <v>9592</v>
      </c>
      <c r="K170" s="7" t="s">
        <v>8438</v>
      </c>
      <c r="L170" s="7" t="str">
        <f t="shared" si="2"/>
        <v>solutions30</v>
      </c>
      <c r="M170" s="7" t="str">
        <f>LOWER(B170&amp;Table15[[#This Row],[Achternaam]]&amp;L170)</f>
        <v>petravorsselmanssolutions30</v>
      </c>
      <c r="N170" s="7" t="s">
        <v>8445</v>
      </c>
      <c r="O170" s="7" t="s">
        <v>8439</v>
      </c>
      <c r="P170" s="7" t="s">
        <v>8440</v>
      </c>
      <c r="Q170" s="7" t="s">
        <v>10522</v>
      </c>
      <c r="R170" s="7" t="str">
        <f>IFERROR(LEFT(SUBSTITUTE(SUBSTITUTE(Table15[[#This Row],[Website]],"www.",""),"https://",""), FIND(".", SUBSTITUTE(SUBSTITUTE(Table15[[#This Row],[Website]],"www.",""),"https://","")) - 1),"")</f>
        <v>solutions30</v>
      </c>
      <c r="S170" s="7" t="s">
        <v>8442</v>
      </c>
      <c r="T170" s="7" t="s">
        <v>4763</v>
      </c>
      <c r="U170" s="7" t="s">
        <v>10523</v>
      </c>
    </row>
    <row r="171" spans="1:21" ht="15" customHeight="1" x14ac:dyDescent="0.45">
      <c r="A171" s="7" t="s">
        <v>4758</v>
      </c>
      <c r="B171" s="7" t="s">
        <v>3334</v>
      </c>
      <c r="C171" s="7" t="s">
        <v>2226</v>
      </c>
      <c r="D171" s="7" t="s">
        <v>10524</v>
      </c>
      <c r="E171" s="7" t="s">
        <v>9543</v>
      </c>
      <c r="F171" s="7" t="s">
        <v>10525</v>
      </c>
      <c r="G171" s="7"/>
      <c r="H171" s="7" t="s">
        <v>1480</v>
      </c>
      <c r="I171" s="7" t="s">
        <v>9555</v>
      </c>
      <c r="J171" s="7" t="s">
        <v>9556</v>
      </c>
      <c r="K171" s="7" t="s">
        <v>6653</v>
      </c>
      <c r="L171" s="7" t="str">
        <f t="shared" si="2"/>
        <v>farmfrites</v>
      </c>
      <c r="M171" s="7" t="str">
        <f>LOWER(B171&amp;Table15[[#This Row],[Achternaam]]&amp;L171)</f>
        <v>katriende vosfarmfrites</v>
      </c>
      <c r="N171" s="7" t="s">
        <v>6662</v>
      </c>
      <c r="O171" s="7" t="s">
        <v>6654</v>
      </c>
      <c r="P171" s="7" t="s">
        <v>6655</v>
      </c>
      <c r="Q171" s="7" t="s">
        <v>10526</v>
      </c>
      <c r="R171" s="7" t="str">
        <f>IFERROR(LEFT(SUBSTITUTE(SUBSTITUTE(Table15[[#This Row],[Website]],"www.",""),"https://",""), FIND(".", SUBSTITUTE(SUBSTITUTE(Table15[[#This Row],[Website]],"www.",""),"https://","")) - 1),"")</f>
        <v>farmfrites</v>
      </c>
      <c r="S171" s="7" t="s">
        <v>6657</v>
      </c>
      <c r="T171" s="7" t="s">
        <v>4763</v>
      </c>
      <c r="U171" s="7" t="s">
        <v>10527</v>
      </c>
    </row>
    <row r="172" spans="1:21" ht="15" customHeight="1" x14ac:dyDescent="0.45">
      <c r="A172" s="7" t="s">
        <v>4758</v>
      </c>
      <c r="B172" s="7" t="s">
        <v>10528</v>
      </c>
      <c r="C172" s="7" t="s">
        <v>2914</v>
      </c>
      <c r="D172" s="7" t="s">
        <v>10529</v>
      </c>
      <c r="E172" s="7" t="s">
        <v>9543</v>
      </c>
      <c r="F172" s="7" t="s">
        <v>10530</v>
      </c>
      <c r="G172" s="7"/>
      <c r="H172" s="7" t="s">
        <v>10415</v>
      </c>
      <c r="I172" s="7" t="s">
        <v>9555</v>
      </c>
      <c r="J172" s="7" t="s">
        <v>9556</v>
      </c>
      <c r="K172" s="7" t="s">
        <v>5560</v>
      </c>
      <c r="L172" s="7" t="str">
        <f t="shared" si="2"/>
        <v>brantano</v>
      </c>
      <c r="M172" s="7" t="str">
        <f>LOWER(B172&amp;Table15[[#This Row],[Achternaam]]&amp;L172)</f>
        <v>evelinejoosbrantano</v>
      </c>
      <c r="N172" s="7" t="s">
        <v>5568</v>
      </c>
      <c r="O172" s="7" t="s">
        <v>5561</v>
      </c>
      <c r="P172" s="7" t="s">
        <v>5562</v>
      </c>
      <c r="Q172" s="7" t="s">
        <v>10531</v>
      </c>
      <c r="R172" s="7" t="str">
        <f>IFERROR(LEFT(SUBSTITUTE(SUBSTITUTE(Table15[[#This Row],[Website]],"www.",""),"https://",""), FIND(".", SUBSTITUTE(SUBSTITUTE(Table15[[#This Row],[Website]],"www.",""),"https://","")) - 1),"")</f>
        <v>brantano</v>
      </c>
      <c r="S172" s="7" t="s">
        <v>5564</v>
      </c>
      <c r="T172" s="7" t="s">
        <v>4763</v>
      </c>
      <c r="U172" s="7" t="s">
        <v>10532</v>
      </c>
    </row>
    <row r="173" spans="1:21" ht="15" customHeight="1" x14ac:dyDescent="0.45">
      <c r="A173" s="7" t="s">
        <v>4758</v>
      </c>
      <c r="B173" s="7" t="s">
        <v>2088</v>
      </c>
      <c r="C173" s="7" t="s">
        <v>10533</v>
      </c>
      <c r="D173" s="7" t="s">
        <v>10534</v>
      </c>
      <c r="E173" s="7" t="s">
        <v>4763</v>
      </c>
      <c r="F173" s="7" t="s">
        <v>10535</v>
      </c>
      <c r="G173" s="7"/>
      <c r="H173" s="7" t="s">
        <v>10415</v>
      </c>
      <c r="I173" s="7" t="s">
        <v>9555</v>
      </c>
      <c r="J173" s="7" t="s">
        <v>9592</v>
      </c>
      <c r="K173" s="7" t="s">
        <v>7532</v>
      </c>
      <c r="L173" s="7" t="str">
        <f t="shared" si="2"/>
        <v>mbg</v>
      </c>
      <c r="M173" s="7" t="str">
        <f>LOWER(B173&amp;Table15[[#This Row],[Achternaam]]&amp;L173)</f>
        <v>juliehenrardmbg</v>
      </c>
      <c r="N173" s="7" t="s">
        <v>7539</v>
      </c>
      <c r="O173" s="7" t="s">
        <v>7533</v>
      </c>
      <c r="P173" s="7" t="s">
        <v>7534</v>
      </c>
      <c r="Q173" s="7" t="s">
        <v>10536</v>
      </c>
      <c r="R173" s="7" t="str">
        <f>IFERROR(LEFT(SUBSTITUTE(SUBSTITUTE(Table15[[#This Row],[Website]],"www.",""),"https://",""), FIND(".", SUBSTITUTE(SUBSTITUTE(Table15[[#This Row],[Website]],"www.",""),"https://","")) - 1),"")</f>
        <v>mbg</v>
      </c>
      <c r="S173" s="7" t="s">
        <v>7536</v>
      </c>
      <c r="T173" s="7" t="s">
        <v>4763</v>
      </c>
      <c r="U173" s="7" t="s">
        <v>10537</v>
      </c>
    </row>
    <row r="174" spans="1:21" ht="15" customHeight="1" x14ac:dyDescent="0.45">
      <c r="A174" s="7" t="s">
        <v>4758</v>
      </c>
      <c r="B174" s="7" t="s">
        <v>1460</v>
      </c>
      <c r="C174" s="7" t="s">
        <v>10538</v>
      </c>
      <c r="D174" s="7" t="s">
        <v>10539</v>
      </c>
      <c r="E174" s="7" t="s">
        <v>9543</v>
      </c>
      <c r="F174" s="7" t="s">
        <v>10540</v>
      </c>
      <c r="G174" s="7"/>
      <c r="H174" s="7" t="s">
        <v>1781</v>
      </c>
      <c r="I174" s="7" t="s">
        <v>9555</v>
      </c>
      <c r="J174" s="7" t="s">
        <v>9592</v>
      </c>
      <c r="K174" s="7" t="s">
        <v>8206</v>
      </c>
      <c r="L174" s="7" t="str">
        <f t="shared" si="2"/>
        <v>roberthalf</v>
      </c>
      <c r="M174" s="7" t="str">
        <f>LOWER(B174&amp;Table15[[#This Row],[Achternaam]]&amp;L174)</f>
        <v>nathaliemeertroberthalf</v>
      </c>
      <c r="N174" s="7" t="s">
        <v>8101</v>
      </c>
      <c r="O174" s="7" t="s">
        <v>8207</v>
      </c>
      <c r="P174" s="7" t="s">
        <v>8208</v>
      </c>
      <c r="Q174" s="7" t="s">
        <v>10541</v>
      </c>
      <c r="R174" s="7" t="str">
        <f>IFERROR(LEFT(SUBSTITUTE(SUBSTITUTE(Table15[[#This Row],[Website]],"www.",""),"https://",""), FIND(".", SUBSTITUTE(SUBSTITUTE(Table15[[#This Row],[Website]],"www.",""),"https://","")) - 1),"")</f>
        <v>roberthalf</v>
      </c>
      <c r="S174" s="7" t="s">
        <v>8210</v>
      </c>
      <c r="T174" s="7" t="s">
        <v>4763</v>
      </c>
      <c r="U174" s="7" t="s">
        <v>10542</v>
      </c>
    </row>
    <row r="175" spans="1:21" ht="15" customHeight="1" x14ac:dyDescent="0.45">
      <c r="A175" s="7" t="s">
        <v>4758</v>
      </c>
      <c r="B175" s="7" t="s">
        <v>3317</v>
      </c>
      <c r="C175" s="7" t="s">
        <v>1825</v>
      </c>
      <c r="D175" s="7" t="s">
        <v>10543</v>
      </c>
      <c r="E175" s="7" t="s">
        <v>9543</v>
      </c>
      <c r="F175" s="7" t="s">
        <v>10544</v>
      </c>
      <c r="G175" s="7"/>
      <c r="H175" s="7" t="s">
        <v>1480</v>
      </c>
      <c r="I175" s="7" t="s">
        <v>9555</v>
      </c>
      <c r="J175" s="7" t="s">
        <v>9592</v>
      </c>
      <c r="K175" s="7" t="s">
        <v>8753</v>
      </c>
      <c r="L175" s="7" t="str">
        <f t="shared" si="2"/>
        <v>toyotamaterialhandling</v>
      </c>
      <c r="M175" s="7" t="str">
        <f>LOWER(B175&amp;Table15[[#This Row],[Achternaam]]&amp;L175)</f>
        <v>oliviercarliertoyotamaterialhandling</v>
      </c>
      <c r="N175" s="7" t="s">
        <v>5321</v>
      </c>
      <c r="O175" s="7" t="s">
        <v>8754</v>
      </c>
      <c r="P175" s="7" t="s">
        <v>8755</v>
      </c>
      <c r="Q175" s="7" t="s">
        <v>10545</v>
      </c>
      <c r="R175" s="7" t="str">
        <f>IFERROR(LEFT(SUBSTITUTE(SUBSTITUTE(Table15[[#This Row],[Website]],"www.",""),"https://",""), FIND(".", SUBSTITUTE(SUBSTITUTE(Table15[[#This Row],[Website]],"www.",""),"https://","")) - 1),"")</f>
        <v>toyota-forklifts</v>
      </c>
      <c r="S175" s="7" t="s">
        <v>8757</v>
      </c>
      <c r="T175" s="7" t="s">
        <v>4763</v>
      </c>
      <c r="U175" s="7" t="s">
        <v>10546</v>
      </c>
    </row>
    <row r="176" spans="1:21" ht="15" customHeight="1" x14ac:dyDescent="0.45">
      <c r="A176" s="7" t="s">
        <v>4758</v>
      </c>
      <c r="B176" s="7" t="s">
        <v>3329</v>
      </c>
      <c r="C176" s="7" t="s">
        <v>10547</v>
      </c>
      <c r="D176" s="7" t="s">
        <v>10548</v>
      </c>
      <c r="E176" s="7" t="s">
        <v>4763</v>
      </c>
      <c r="F176" s="7" t="s">
        <v>10549</v>
      </c>
      <c r="G176" s="7"/>
      <c r="H176" s="7" t="s">
        <v>9939</v>
      </c>
      <c r="I176" s="7" t="s">
        <v>9555</v>
      </c>
      <c r="J176" s="7" t="s">
        <v>9592</v>
      </c>
      <c r="K176" s="7" t="s">
        <v>7268</v>
      </c>
      <c r="L176" s="7" t="str">
        <f t="shared" si="2"/>
        <v>konings</v>
      </c>
      <c r="M176" s="7" t="str">
        <f>LOWER(B176&amp;Table15[[#This Row],[Achternaam]]&amp;L176)</f>
        <v>jansmeyerskonings</v>
      </c>
      <c r="N176" s="7" t="s">
        <v>7277</v>
      </c>
      <c r="O176" s="7" t="s">
        <v>7269</v>
      </c>
      <c r="P176" s="7" t="s">
        <v>7270</v>
      </c>
      <c r="Q176" s="7" t="s">
        <v>10550</v>
      </c>
      <c r="R176" s="7" t="str">
        <f>IFERROR(LEFT(SUBSTITUTE(SUBSTITUTE(Table15[[#This Row],[Website]],"www.",""),"https://",""), FIND(".", SUBSTITUTE(SUBSTITUTE(Table15[[#This Row],[Website]],"www.",""),"https://","")) - 1),"")</f>
        <v>konings</v>
      </c>
      <c r="S176" s="7" t="s">
        <v>7272</v>
      </c>
      <c r="T176" s="7" t="s">
        <v>4763</v>
      </c>
      <c r="U176" s="7" t="s">
        <v>10551</v>
      </c>
    </row>
    <row r="177" spans="1:21" ht="15" customHeight="1" x14ac:dyDescent="0.45">
      <c r="A177" s="7" t="s">
        <v>4758</v>
      </c>
      <c r="B177" s="7" t="s">
        <v>2250</v>
      </c>
      <c r="C177" s="7" t="s">
        <v>10552</v>
      </c>
      <c r="D177" s="7" t="s">
        <v>10553</v>
      </c>
      <c r="E177" s="7" t="s">
        <v>4763</v>
      </c>
      <c r="F177" s="7" t="s">
        <v>10554</v>
      </c>
      <c r="G177" s="7"/>
      <c r="H177" s="7" t="s">
        <v>10415</v>
      </c>
      <c r="I177" s="7" t="s">
        <v>9555</v>
      </c>
      <c r="J177" s="7" t="s">
        <v>9592</v>
      </c>
      <c r="K177" s="7" t="s">
        <v>8925</v>
      </c>
      <c r="L177" s="7" t="str">
        <f t="shared" si="2"/>
        <v>vanheedeenvironmentallogistics</v>
      </c>
      <c r="M177" s="7" t="str">
        <f>LOWER(B177&amp;Table15[[#This Row],[Achternaam]]&amp;L177)</f>
        <v>wimcannaertvanheedeenvironmentallogistics</v>
      </c>
      <c r="N177" s="7" t="s">
        <v>5123</v>
      </c>
      <c r="O177" s="7" t="s">
        <v>8926</v>
      </c>
      <c r="P177" s="7" t="s">
        <v>8927</v>
      </c>
      <c r="Q177" s="7" t="s">
        <v>10555</v>
      </c>
      <c r="R177" s="7" t="str">
        <f>IFERROR(LEFT(SUBSTITUTE(SUBSTITUTE(Table15[[#This Row],[Website]],"www.",""),"https://",""), FIND(".", SUBSTITUTE(SUBSTITUTE(Table15[[#This Row],[Website]],"www.",""),"https://","")) - 1),"")</f>
        <v>vanheedeenvironmentallogistics</v>
      </c>
      <c r="S177" s="7" t="s">
        <v>8929</v>
      </c>
      <c r="T177" s="7" t="s">
        <v>4763</v>
      </c>
      <c r="U177" s="7" t="s">
        <v>10556</v>
      </c>
    </row>
    <row r="178" spans="1:21" ht="15" customHeight="1" x14ac:dyDescent="0.45">
      <c r="A178" s="7" t="s">
        <v>4758</v>
      </c>
      <c r="B178" s="7" t="s">
        <v>1667</v>
      </c>
      <c r="C178" s="7" t="s">
        <v>10557</v>
      </c>
      <c r="D178" s="7" t="s">
        <v>10558</v>
      </c>
      <c r="E178" s="7" t="s">
        <v>9543</v>
      </c>
      <c r="F178" s="7" t="s">
        <v>10559</v>
      </c>
      <c r="G178" s="7"/>
      <c r="H178" s="7" t="s">
        <v>1480</v>
      </c>
      <c r="I178" s="7" t="s">
        <v>9555</v>
      </c>
      <c r="J178" s="7" t="s">
        <v>9556</v>
      </c>
      <c r="K178" s="7" t="s">
        <v>8119</v>
      </c>
      <c r="L178" s="7" t="str">
        <f t="shared" si="2"/>
        <v>renson</v>
      </c>
      <c r="M178" s="7" t="str">
        <f>LOWER(B178&amp;Table15[[#This Row],[Achternaam]]&amp;L178)</f>
        <v>hansde brierenson</v>
      </c>
      <c r="N178" s="7" t="s">
        <v>5043</v>
      </c>
      <c r="O178" s="7" t="s">
        <v>8120</v>
      </c>
      <c r="P178" s="7" t="s">
        <v>8121</v>
      </c>
      <c r="Q178" s="7" t="s">
        <v>10560</v>
      </c>
      <c r="R178" s="7" t="str">
        <f>IFERROR(LEFT(SUBSTITUTE(SUBSTITUTE(Table15[[#This Row],[Website]],"www.",""),"https://",""), FIND(".", SUBSTITUTE(SUBSTITUTE(Table15[[#This Row],[Website]],"www.",""),"https://","")) - 1),"")</f>
        <v>renson-ventilation</v>
      </c>
      <c r="S178" s="7" t="s">
        <v>8123</v>
      </c>
      <c r="T178" s="7" t="s">
        <v>4763</v>
      </c>
      <c r="U178" s="7" t="s">
        <v>10561</v>
      </c>
    </row>
    <row r="179" spans="1:21" ht="15" customHeight="1" x14ac:dyDescent="0.45">
      <c r="A179" s="7" t="s">
        <v>4758</v>
      </c>
      <c r="B179" s="7" t="s">
        <v>1638</v>
      </c>
      <c r="C179" s="7" t="s">
        <v>1639</v>
      </c>
      <c r="D179" s="7" t="s">
        <v>1640</v>
      </c>
      <c r="E179" s="7" t="s">
        <v>4763</v>
      </c>
      <c r="F179" s="7" t="s">
        <v>10562</v>
      </c>
      <c r="G179" s="7"/>
      <c r="H179" s="7" t="s">
        <v>1480</v>
      </c>
      <c r="I179" s="7" t="s">
        <v>9555</v>
      </c>
      <c r="J179" s="7" t="s">
        <v>9592</v>
      </c>
      <c r="K179" s="7" t="s">
        <v>6901</v>
      </c>
      <c r="L179" s="7" t="str">
        <f t="shared" si="2"/>
        <v>heraeuselectroniteinternational</v>
      </c>
      <c r="M179" s="7" t="str">
        <f>LOWER(B179&amp;Table15[[#This Row],[Achternaam]]&amp;L179)</f>
        <v>annickbervoetsheraeuselectroniteinternational</v>
      </c>
      <c r="N179" s="7" t="s">
        <v>5411</v>
      </c>
      <c r="O179" s="7" t="s">
        <v>6902</v>
      </c>
      <c r="P179" s="7" t="s">
        <v>6903</v>
      </c>
      <c r="Q179" s="7" t="s">
        <v>10563</v>
      </c>
      <c r="R179" s="7" t="str">
        <f>IFERROR(LEFT(SUBSTITUTE(SUBSTITUTE(Table15[[#This Row],[Website]],"www.",""),"https://",""), FIND(".", SUBSTITUTE(SUBSTITUTE(Table15[[#This Row],[Website]],"www.",""),"https://","")) - 1),"")</f>
        <v>heraeus</v>
      </c>
      <c r="S179" s="7" t="s">
        <v>1641</v>
      </c>
      <c r="T179" s="7" t="s">
        <v>4763</v>
      </c>
      <c r="U179" s="7" t="s">
        <v>10564</v>
      </c>
    </row>
    <row r="180" spans="1:21" ht="15" customHeight="1" x14ac:dyDescent="0.45">
      <c r="A180" s="7" t="s">
        <v>4758</v>
      </c>
      <c r="B180" s="7" t="s">
        <v>10565</v>
      </c>
      <c r="C180" s="7" t="s">
        <v>9890</v>
      </c>
      <c r="D180" s="7" t="s">
        <v>10566</v>
      </c>
      <c r="E180" s="7" t="s">
        <v>4763</v>
      </c>
      <c r="F180" s="7" t="s">
        <v>10567</v>
      </c>
      <c r="G180" s="7"/>
      <c r="H180" s="7" t="s">
        <v>3884</v>
      </c>
      <c r="I180" s="7" t="s">
        <v>9598</v>
      </c>
      <c r="J180" s="7" t="s">
        <v>9592</v>
      </c>
      <c r="K180" s="7" t="s">
        <v>8082</v>
      </c>
      <c r="L180" s="7" t="str">
        <f t="shared" si="2"/>
        <v>rajapackbenelux</v>
      </c>
      <c r="M180" s="7" t="str">
        <f>LOWER(B180&amp;Table15[[#This Row],[Achternaam]]&amp;L180)</f>
        <v>michelledaenenrajapackbenelux</v>
      </c>
      <c r="N180" s="7" t="s">
        <v>8091</v>
      </c>
      <c r="O180" s="7" t="s">
        <v>8083</v>
      </c>
      <c r="P180" s="7" t="s">
        <v>8084</v>
      </c>
      <c r="Q180" s="7" t="s">
        <v>10568</v>
      </c>
      <c r="R180" s="7" t="str">
        <f>IFERROR(LEFT(SUBSTITUTE(SUBSTITUTE(Table15[[#This Row],[Website]],"www.",""),"https://",""), FIND(".", SUBSTITUTE(SUBSTITUTE(Table15[[#This Row],[Website]],"www.",""),"https://","")) - 1),"")</f>
        <v>rajapack</v>
      </c>
      <c r="S180" s="7" t="s">
        <v>8086</v>
      </c>
      <c r="T180" s="7" t="s">
        <v>4763</v>
      </c>
      <c r="U180" s="7" t="s">
        <v>10569</v>
      </c>
    </row>
    <row r="181" spans="1:21" ht="15" customHeight="1" x14ac:dyDescent="0.45">
      <c r="A181" s="7" t="s">
        <v>4758</v>
      </c>
      <c r="B181" s="7" t="s">
        <v>1667</v>
      </c>
      <c r="C181" s="7" t="s">
        <v>10557</v>
      </c>
      <c r="D181" s="7" t="s">
        <v>10570</v>
      </c>
      <c r="E181" s="7" t="s">
        <v>9543</v>
      </c>
      <c r="F181" s="7" t="s">
        <v>10559</v>
      </c>
      <c r="G181" s="7"/>
      <c r="H181" s="7" t="s">
        <v>1480</v>
      </c>
      <c r="I181" s="7" t="s">
        <v>9555</v>
      </c>
      <c r="J181" s="7" t="s">
        <v>9556</v>
      </c>
      <c r="K181" s="7" t="s">
        <v>8127</v>
      </c>
      <c r="L181" s="7" t="str">
        <f t="shared" si="2"/>
        <v>rensonoutdoor</v>
      </c>
      <c r="M181" s="7" t="str">
        <f>LOWER(B181&amp;Table15[[#This Row],[Achternaam]]&amp;L181)</f>
        <v>hansde brierensonoutdoor</v>
      </c>
      <c r="N181" s="7" t="s">
        <v>8135</v>
      </c>
      <c r="O181" s="7" t="s">
        <v>8128</v>
      </c>
      <c r="P181" s="7" t="s">
        <v>8129</v>
      </c>
      <c r="Q181" s="7" t="s">
        <v>10571</v>
      </c>
      <c r="R181" s="7" t="str">
        <f>IFERROR(LEFT(SUBSTITUTE(SUBSTITUTE(Table15[[#This Row],[Website]],"www.",""),"https://",""), FIND(".", SUBSTITUTE(SUBSTITUTE(Table15[[#This Row],[Website]],"www.",""),"https://","")) - 1),"")</f>
        <v>renson</v>
      </c>
      <c r="S181" s="7" t="s">
        <v>8131</v>
      </c>
      <c r="T181" s="7" t="s">
        <v>4763</v>
      </c>
      <c r="U181" s="7" t="s">
        <v>10572</v>
      </c>
    </row>
    <row r="182" spans="1:21" ht="15" customHeight="1" x14ac:dyDescent="0.45">
      <c r="A182" s="7" t="s">
        <v>4758</v>
      </c>
      <c r="B182" s="7" t="s">
        <v>3941</v>
      </c>
      <c r="C182" s="7" t="s">
        <v>10573</v>
      </c>
      <c r="D182" s="7" t="s">
        <v>10574</v>
      </c>
      <c r="E182" s="7" t="s">
        <v>4763</v>
      </c>
      <c r="F182" s="7" t="s">
        <v>10575</v>
      </c>
      <c r="G182" s="7"/>
      <c r="H182" s="7" t="s">
        <v>1480</v>
      </c>
      <c r="I182" s="7" t="s">
        <v>9555</v>
      </c>
      <c r="J182" s="7" t="s">
        <v>9592</v>
      </c>
      <c r="K182" s="7" t="s">
        <v>5902</v>
      </c>
      <c r="L182" s="7" t="str">
        <f t="shared" si="2"/>
        <v>clubbrugge</v>
      </c>
      <c r="M182" s="7" t="str">
        <f>LOWER(B182&amp;Table15[[#This Row],[Achternaam]]&amp;L182)</f>
        <v>marijkeboeckxclubbrugge</v>
      </c>
      <c r="N182" s="7" t="s">
        <v>5911</v>
      </c>
      <c r="O182" s="7" t="s">
        <v>5903</v>
      </c>
      <c r="P182" s="7" t="s">
        <v>5904</v>
      </c>
      <c r="Q182" s="7" t="s">
        <v>10576</v>
      </c>
      <c r="R182" s="7" t="str">
        <f>IFERROR(LEFT(SUBSTITUTE(SUBSTITUTE(Table15[[#This Row],[Website]],"www.",""),"https://",""), FIND(".", SUBSTITUTE(SUBSTITUTE(Table15[[#This Row],[Website]],"www.",""),"https://","")) - 1),"")</f>
        <v>clubbrugge</v>
      </c>
      <c r="S182" s="7" t="s">
        <v>5906</v>
      </c>
      <c r="T182" s="7" t="s">
        <v>4763</v>
      </c>
      <c r="U182" s="7" t="s">
        <v>10577</v>
      </c>
    </row>
    <row r="183" spans="1:21" ht="15" customHeight="1" x14ac:dyDescent="0.45">
      <c r="A183" s="7" t="s">
        <v>4758</v>
      </c>
      <c r="B183" s="7" t="s">
        <v>10578</v>
      </c>
      <c r="C183" s="7" t="s">
        <v>9919</v>
      </c>
      <c r="D183" s="7" t="s">
        <v>10579</v>
      </c>
      <c r="E183" s="7" t="s">
        <v>4763</v>
      </c>
      <c r="F183" s="7" t="s">
        <v>10580</v>
      </c>
      <c r="G183" s="7"/>
      <c r="H183" s="7" t="s">
        <v>10581</v>
      </c>
      <c r="I183" s="7" t="s">
        <v>9598</v>
      </c>
      <c r="J183" s="7" t="s">
        <v>9592</v>
      </c>
      <c r="K183" s="7" t="s">
        <v>4869</v>
      </c>
      <c r="L183" s="7" t="str">
        <f t="shared" si="2"/>
        <v>agfahealthcare</v>
      </c>
      <c r="M183" s="7" t="str">
        <f>LOWER(B183&amp;Table15[[#This Row],[Achternaam]]&amp;L183)</f>
        <v>goelegorisagfahealthcare</v>
      </c>
      <c r="N183" s="7" t="s">
        <v>4877</v>
      </c>
      <c r="O183" s="7" t="s">
        <v>4870</v>
      </c>
      <c r="P183" s="7" t="s">
        <v>4871</v>
      </c>
      <c r="Q183" s="7" t="s">
        <v>10582</v>
      </c>
      <c r="R183" s="7" t="str">
        <f>IFERROR(LEFT(SUBSTITUTE(SUBSTITUTE(Table15[[#This Row],[Website]],"www.",""),"https://",""), FIND(".", SUBSTITUTE(SUBSTITUTE(Table15[[#This Row],[Website]],"www.",""),"https://","")) - 1),"")</f>
        <v>agfahealthcare</v>
      </c>
      <c r="S183" s="7" t="s">
        <v>4873</v>
      </c>
      <c r="T183" s="7" t="s">
        <v>4763</v>
      </c>
      <c r="U183" s="7" t="s">
        <v>10583</v>
      </c>
    </row>
    <row r="184" spans="1:21" ht="15" customHeight="1" x14ac:dyDescent="0.45">
      <c r="A184" s="7" t="s">
        <v>4758</v>
      </c>
      <c r="B184" s="7" t="s">
        <v>10584</v>
      </c>
      <c r="C184" s="7" t="s">
        <v>10585</v>
      </c>
      <c r="D184" s="7" t="s">
        <v>10586</v>
      </c>
      <c r="E184" s="7" t="s">
        <v>4763</v>
      </c>
      <c r="F184" s="7" t="s">
        <v>10587</v>
      </c>
      <c r="G184" s="7"/>
      <c r="H184" s="7" t="s">
        <v>1602</v>
      </c>
      <c r="I184" s="7" t="s">
        <v>9598</v>
      </c>
      <c r="J184" s="7" t="s">
        <v>9592</v>
      </c>
      <c r="K184" s="7" t="s">
        <v>7414</v>
      </c>
      <c r="L184" s="7" t="str">
        <f t="shared" si="2"/>
        <v>liantiscorporate</v>
      </c>
      <c r="M184" s="7" t="str">
        <f>LOWER(B184&amp;Table15[[#This Row],[Achternaam]]&amp;L184)</f>
        <v>sabienlemaireliantiscorporate</v>
      </c>
      <c r="N184" s="7" t="s">
        <v>5732</v>
      </c>
      <c r="O184" s="7" t="s">
        <v>7415</v>
      </c>
      <c r="P184" s="7" t="s">
        <v>7416</v>
      </c>
      <c r="Q184" s="7" t="s">
        <v>10588</v>
      </c>
      <c r="R184" s="7" t="str">
        <f>IFERROR(LEFT(SUBSTITUTE(SUBSTITUTE(Table15[[#This Row],[Website]],"www.",""),"https://",""), FIND(".", SUBSTITUTE(SUBSTITUTE(Table15[[#This Row],[Website]],"www.",""),"https://","")) - 1),"")</f>
        <v>liantis</v>
      </c>
      <c r="S184" s="7" t="s">
        <v>7418</v>
      </c>
      <c r="T184" s="7" t="s">
        <v>4763</v>
      </c>
      <c r="U184" s="7" t="s">
        <v>10589</v>
      </c>
    </row>
    <row r="185" spans="1:21" ht="15" customHeight="1" x14ac:dyDescent="0.45">
      <c r="A185" s="7" t="s">
        <v>4758</v>
      </c>
      <c r="B185" s="7" t="s">
        <v>3174</v>
      </c>
      <c r="C185" s="7" t="s">
        <v>10590</v>
      </c>
      <c r="D185" s="7" t="s">
        <v>10591</v>
      </c>
      <c r="E185" s="7" t="s">
        <v>4763</v>
      </c>
      <c r="F185" s="7" t="s">
        <v>10592</v>
      </c>
      <c r="G185" s="7"/>
      <c r="H185" s="7" t="s">
        <v>10165</v>
      </c>
      <c r="I185" s="7" t="s">
        <v>9555</v>
      </c>
      <c r="J185" s="7" t="s">
        <v>9592</v>
      </c>
      <c r="K185" s="7" t="s">
        <v>5240</v>
      </c>
      <c r="L185" s="7" t="str">
        <f t="shared" si="2"/>
        <v>autogrill</v>
      </c>
      <c r="M185" s="7" t="str">
        <f>LOWER(B185&amp;Table15[[#This Row],[Achternaam]]&amp;L185)</f>
        <v>paulwijnhovenautogrill</v>
      </c>
      <c r="N185" s="7" t="s">
        <v>5248</v>
      </c>
      <c r="O185" s="7" t="s">
        <v>5241</v>
      </c>
      <c r="P185" s="7" t="s">
        <v>5242</v>
      </c>
      <c r="Q185" s="7" t="s">
        <v>10593</v>
      </c>
      <c r="R185" s="7" t="str">
        <f>IFERROR(LEFT(SUBSTITUTE(SUBSTITUTE(Table15[[#This Row],[Website]],"www.",""),"https://",""), FIND(".", SUBSTITUTE(SUBSTITUTE(Table15[[#This Row],[Website]],"www.",""),"https://","")) - 1),"")</f>
        <v>jobs</v>
      </c>
      <c r="S185" s="7" t="s">
        <v>5244</v>
      </c>
      <c r="T185" s="7" t="s">
        <v>4763</v>
      </c>
      <c r="U185" s="7" t="s">
        <v>10594</v>
      </c>
    </row>
    <row r="186" spans="1:21" ht="15" customHeight="1" x14ac:dyDescent="0.45">
      <c r="A186" s="7" t="s">
        <v>4758</v>
      </c>
      <c r="B186" s="7" t="s">
        <v>10595</v>
      </c>
      <c r="C186" s="7" t="s">
        <v>10596</v>
      </c>
      <c r="D186" s="7" t="s">
        <v>10597</v>
      </c>
      <c r="E186" s="7" t="s">
        <v>4763</v>
      </c>
      <c r="F186" s="7" t="s">
        <v>10598</v>
      </c>
      <c r="G186" s="7"/>
      <c r="H186" s="7" t="s">
        <v>1480</v>
      </c>
      <c r="I186" s="7" t="s">
        <v>9555</v>
      </c>
      <c r="J186" s="7" t="s">
        <v>9592</v>
      </c>
      <c r="K186" s="7" t="s">
        <v>5842</v>
      </c>
      <c r="L186" s="7" t="str">
        <f t="shared" si="2"/>
        <v>circet</v>
      </c>
      <c r="M186" s="7" t="str">
        <f>LOWER(B186&amp;Table15[[#This Row],[Achternaam]]&amp;L186)</f>
        <v>andycardoncircet</v>
      </c>
      <c r="N186" s="7" t="s">
        <v>5850</v>
      </c>
      <c r="O186" s="7" t="s">
        <v>5843</v>
      </c>
      <c r="P186" s="7" t="s">
        <v>5844</v>
      </c>
      <c r="Q186" s="7" t="s">
        <v>10599</v>
      </c>
      <c r="R186" s="7" t="str">
        <f>IFERROR(LEFT(SUBSTITUTE(SUBSTITUTE(Table15[[#This Row],[Website]],"www.",""),"https://",""), FIND(".", SUBSTITUTE(SUBSTITUTE(Table15[[#This Row],[Website]],"www.",""),"https://","")) - 1),"")</f>
        <v>careers</v>
      </c>
      <c r="S186" s="7" t="s">
        <v>5846</v>
      </c>
      <c r="T186" s="7" t="s">
        <v>4763</v>
      </c>
      <c r="U186" s="7" t="s">
        <v>10600</v>
      </c>
    </row>
    <row r="187" spans="1:21" ht="15" customHeight="1" x14ac:dyDescent="0.45">
      <c r="A187" s="7" t="s">
        <v>4758</v>
      </c>
      <c r="B187" s="7" t="s">
        <v>10601</v>
      </c>
      <c r="C187" s="7" t="s">
        <v>10602</v>
      </c>
      <c r="D187" s="7" t="s">
        <v>10603</v>
      </c>
      <c r="E187" s="7" t="s">
        <v>4763</v>
      </c>
      <c r="F187" s="7" t="s">
        <v>10604</v>
      </c>
      <c r="G187" s="7"/>
      <c r="H187" s="7" t="s">
        <v>1480</v>
      </c>
      <c r="I187" s="7" t="s">
        <v>9555</v>
      </c>
      <c r="J187" s="7" t="s">
        <v>9592</v>
      </c>
      <c r="K187" s="7" t="s">
        <v>5806</v>
      </c>
      <c r="L187" s="7" t="str">
        <f t="shared" si="2"/>
        <v>cheopstechnology</v>
      </c>
      <c r="M187" s="7" t="str">
        <f>LOWER(B187&amp;Table15[[#This Row],[Achternaam]]&amp;L187)</f>
        <v>stoffelbollucheopstechnology</v>
      </c>
      <c r="N187" s="7" t="s">
        <v>5815</v>
      </c>
      <c r="O187" s="7" t="s">
        <v>5807</v>
      </c>
      <c r="P187" s="7" t="s">
        <v>5808</v>
      </c>
      <c r="Q187" s="7" t="s">
        <v>10605</v>
      </c>
      <c r="R187" s="7" t="str">
        <f>IFERROR(LEFT(SUBSTITUTE(SUBSTITUTE(Table15[[#This Row],[Website]],"www.",""),"https://",""), FIND(".", SUBSTITUTE(SUBSTITUTE(Table15[[#This Row],[Website]],"www.",""),"https://","")) - 1),"")</f>
        <v>cheops</v>
      </c>
      <c r="S187" s="7" t="s">
        <v>5810</v>
      </c>
      <c r="T187" s="7" t="s">
        <v>4763</v>
      </c>
      <c r="U187" s="7" t="s">
        <v>10606</v>
      </c>
    </row>
    <row r="188" spans="1:21" ht="15" customHeight="1" x14ac:dyDescent="0.45">
      <c r="A188" s="7" t="s">
        <v>4758</v>
      </c>
      <c r="B188" s="7" t="s">
        <v>2295</v>
      </c>
      <c r="C188" s="7" t="s">
        <v>10607</v>
      </c>
      <c r="D188" s="7" t="s">
        <v>10608</v>
      </c>
      <c r="E188" s="7" t="s">
        <v>4763</v>
      </c>
      <c r="F188" s="7" t="s">
        <v>10609</v>
      </c>
      <c r="G188" s="7"/>
      <c r="H188" s="7" t="s">
        <v>1480</v>
      </c>
      <c r="I188" s="7" t="s">
        <v>9555</v>
      </c>
      <c r="J188" s="7" t="s">
        <v>9556</v>
      </c>
      <c r="K188" s="7" t="s">
        <v>6287</v>
      </c>
      <c r="L188" s="7" t="str">
        <f t="shared" si="2"/>
        <v>destiny</v>
      </c>
      <c r="M188" s="7" t="str">
        <f>LOWER(B188&amp;Table15[[#This Row],[Achternaam]]&amp;L188)</f>
        <v>stijnlonckedestiny</v>
      </c>
      <c r="N188" s="7" t="s">
        <v>5399</v>
      </c>
      <c r="O188" s="7" t="s">
        <v>6288</v>
      </c>
      <c r="P188" s="7" t="s">
        <v>6289</v>
      </c>
      <c r="Q188" s="7" t="s">
        <v>10610</v>
      </c>
      <c r="R188" s="7" t="str">
        <f>IFERROR(LEFT(SUBSTITUTE(SUBSTITUTE(Table15[[#This Row],[Website]],"www.",""),"https://",""), FIND(".", SUBSTITUTE(SUBSTITUTE(Table15[[#This Row],[Website]],"www.",""),"https://","")) - 1),"")</f>
        <v>destiny</v>
      </c>
      <c r="S188" s="7" t="s">
        <v>6291</v>
      </c>
      <c r="T188" s="7" t="s">
        <v>4763</v>
      </c>
      <c r="U188" s="7" t="s">
        <v>10611</v>
      </c>
    </row>
    <row r="189" spans="1:21" ht="15" customHeight="1" x14ac:dyDescent="0.45">
      <c r="A189" s="7" t="s">
        <v>4758</v>
      </c>
      <c r="B189" s="7" t="s">
        <v>1965</v>
      </c>
      <c r="C189" s="7" t="s">
        <v>2806</v>
      </c>
      <c r="D189" s="7" t="s">
        <v>10612</v>
      </c>
      <c r="E189" s="7" t="s">
        <v>4763</v>
      </c>
      <c r="F189" s="7" t="s">
        <v>10613</v>
      </c>
      <c r="G189" s="7"/>
      <c r="H189" s="7" t="s">
        <v>10614</v>
      </c>
      <c r="I189" s="7" t="s">
        <v>9555</v>
      </c>
      <c r="J189" s="7" t="s">
        <v>9556</v>
      </c>
      <c r="K189" s="7" t="s">
        <v>7063</v>
      </c>
      <c r="L189" s="7" t="str">
        <f t="shared" si="2"/>
        <v>ineosphenol</v>
      </c>
      <c r="M189" s="7" t="str">
        <f>LOWER(B189&amp;Table15[[#This Row],[Achternaam]]&amp;L189)</f>
        <v>nelehermansineosphenol</v>
      </c>
      <c r="N189" s="7" t="s">
        <v>5824</v>
      </c>
      <c r="O189" s="7" t="s">
        <v>7064</v>
      </c>
      <c r="P189" s="7" t="s">
        <v>7065</v>
      </c>
      <c r="Q189" s="7" t="s">
        <v>10615</v>
      </c>
      <c r="R189" s="7" t="str">
        <f>IFERROR(LEFT(SUBSTITUTE(SUBSTITUTE(Table15[[#This Row],[Website]],"www.",""),"https://",""), FIND(".", SUBSTITUTE(SUBSTITUTE(Table15[[#This Row],[Website]],"www.",""),"https://","")) - 1),"")</f>
        <v>ineos</v>
      </c>
      <c r="S189" s="7" t="s">
        <v>7066</v>
      </c>
      <c r="T189" s="7" t="s">
        <v>4763</v>
      </c>
      <c r="U189" s="7" t="s">
        <v>10616</v>
      </c>
    </row>
    <row r="190" spans="1:21" ht="15" customHeight="1" x14ac:dyDescent="0.45">
      <c r="A190" s="7" t="s">
        <v>4758</v>
      </c>
      <c r="B190" s="7" t="s">
        <v>4535</v>
      </c>
      <c r="C190" s="7" t="s">
        <v>10617</v>
      </c>
      <c r="D190" s="7" t="s">
        <v>10618</v>
      </c>
      <c r="E190" s="7" t="s">
        <v>4763</v>
      </c>
      <c r="F190" s="7" t="s">
        <v>10619</v>
      </c>
      <c r="G190" s="7"/>
      <c r="H190" s="7" t="s">
        <v>1480</v>
      </c>
      <c r="I190" s="7" t="s">
        <v>9555</v>
      </c>
      <c r="J190" s="7" t="s">
        <v>9556</v>
      </c>
      <c r="K190" s="7" t="s">
        <v>5753</v>
      </c>
      <c r="L190" s="7" t="str">
        <f t="shared" si="2"/>
        <v>centrumvoorinformatica</v>
      </c>
      <c r="M190" s="7" t="str">
        <f>LOWER(B190&amp;Table15[[#This Row],[Achternaam]]&amp;L190)</f>
        <v>jonide beulecentrumvoorinformatica</v>
      </c>
      <c r="N190" s="7" t="s">
        <v>5761</v>
      </c>
      <c r="O190" s="7" t="s">
        <v>5754</v>
      </c>
      <c r="P190" s="7" t="s">
        <v>5755</v>
      </c>
      <c r="Q190" s="7" t="s">
        <v>10620</v>
      </c>
      <c r="R190" s="7" t="str">
        <f>IFERROR(LEFT(SUBSTITUTE(SUBSTITUTE(Table15[[#This Row],[Website]],"www.",""),"https://",""), FIND(".", SUBSTITUTE(SUBSTITUTE(Table15[[#This Row],[Website]],"www.",""),"https://","")) - 1),"")</f>
        <v>cevi</v>
      </c>
      <c r="S190" s="7" t="s">
        <v>5757</v>
      </c>
      <c r="T190" s="7" t="s">
        <v>4763</v>
      </c>
      <c r="U190" s="7" t="s">
        <v>10621</v>
      </c>
    </row>
    <row r="191" spans="1:21" ht="15" customHeight="1" x14ac:dyDescent="0.45">
      <c r="A191" s="7" t="s">
        <v>4758</v>
      </c>
      <c r="B191" s="7" t="s">
        <v>1750</v>
      </c>
      <c r="C191" s="7" t="s">
        <v>10622</v>
      </c>
      <c r="D191" s="7" t="s">
        <v>10623</v>
      </c>
      <c r="E191" s="7" t="s">
        <v>4763</v>
      </c>
      <c r="F191" s="7" t="s">
        <v>10624</v>
      </c>
      <c r="G191" s="7"/>
      <c r="H191" s="7" t="s">
        <v>10625</v>
      </c>
      <c r="I191" s="7" t="s">
        <v>9555</v>
      </c>
      <c r="J191" s="7" t="s">
        <v>9592</v>
      </c>
      <c r="K191" s="7" t="s">
        <v>8013</v>
      </c>
      <c r="L191" s="7" t="str">
        <f t="shared" si="2"/>
        <v>protime</v>
      </c>
      <c r="M191" s="7" t="str">
        <f>LOWER(B191&amp;Table15[[#This Row],[Achternaam]]&amp;L191)</f>
        <v>charlottecallensprotime</v>
      </c>
      <c r="N191" s="7" t="s">
        <v>5143</v>
      </c>
      <c r="O191" s="7" t="s">
        <v>8014</v>
      </c>
      <c r="P191" s="7" t="s">
        <v>8015</v>
      </c>
      <c r="Q191" s="7" t="s">
        <v>10626</v>
      </c>
      <c r="R191" s="7" t="str">
        <f>IFERROR(LEFT(SUBSTITUTE(SUBSTITUTE(Table15[[#This Row],[Website]],"www.",""),"https://",""), FIND(".", SUBSTITUTE(SUBSTITUTE(Table15[[#This Row],[Website]],"www.",""),"https://","")) - 1),"")</f>
        <v>protime</v>
      </c>
      <c r="S191" s="7" t="s">
        <v>8017</v>
      </c>
      <c r="T191" s="7" t="s">
        <v>4763</v>
      </c>
      <c r="U191" s="7" t="s">
        <v>10627</v>
      </c>
    </row>
    <row r="192" spans="1:21" ht="15" customHeight="1" x14ac:dyDescent="0.45">
      <c r="A192" s="7" t="s">
        <v>4758</v>
      </c>
      <c r="B192" s="7" t="s">
        <v>2250</v>
      </c>
      <c r="C192" s="7" t="s">
        <v>10628</v>
      </c>
      <c r="D192" s="7" t="s">
        <v>10629</v>
      </c>
      <c r="E192" s="7" t="s">
        <v>9543</v>
      </c>
      <c r="F192" s="7" t="s">
        <v>10630</v>
      </c>
      <c r="G192" s="7"/>
      <c r="H192" s="7" t="s">
        <v>1602</v>
      </c>
      <c r="I192" s="7" t="s">
        <v>9598</v>
      </c>
      <c r="J192" s="7" t="s">
        <v>8101</v>
      </c>
      <c r="K192" s="7" t="s">
        <v>5380</v>
      </c>
      <c r="L192" s="7" t="str">
        <f t="shared" si="2"/>
        <v>bdo</v>
      </c>
      <c r="M192" s="7" t="str">
        <f>LOWER(B192&amp;Table15[[#This Row],[Achternaam]]&amp;L192)</f>
        <v>wimgalbuserabdo</v>
      </c>
      <c r="N192" s="7" t="s">
        <v>4868</v>
      </c>
      <c r="O192" s="7" t="s">
        <v>5381</v>
      </c>
      <c r="P192" s="7" t="s">
        <v>5382</v>
      </c>
      <c r="Q192" s="7" t="s">
        <v>5385</v>
      </c>
      <c r="R192" s="7" t="str">
        <f>IFERROR(LEFT(SUBSTITUTE(SUBSTITUTE(Table15[[#This Row],[Website]],"www.",""),"https://",""), FIND(".", SUBSTITUTE(SUBSTITUTE(Table15[[#This Row],[Website]],"www.",""),"https://","")) - 1),"")</f>
        <v>bdo</v>
      </c>
      <c r="S192" s="7" t="s">
        <v>5384</v>
      </c>
      <c r="T192" s="7" t="s">
        <v>4763</v>
      </c>
      <c r="U192" s="7" t="s">
        <v>10631</v>
      </c>
    </row>
    <row r="193" spans="1:21" ht="15" customHeight="1" x14ac:dyDescent="0.45">
      <c r="A193" s="7" t="s">
        <v>4758</v>
      </c>
      <c r="B193" s="7" t="s">
        <v>10632</v>
      </c>
      <c r="C193" s="7" t="s">
        <v>10633</v>
      </c>
      <c r="D193" s="7" t="s">
        <v>10634</v>
      </c>
      <c r="E193" s="7" t="s">
        <v>9543</v>
      </c>
      <c r="F193" s="7" t="s">
        <v>10635</v>
      </c>
      <c r="G193" s="7" t="s">
        <v>9553</v>
      </c>
      <c r="H193" s="7" t="s">
        <v>1737</v>
      </c>
      <c r="I193" s="7" t="s">
        <v>9584</v>
      </c>
      <c r="J193" s="7" t="s">
        <v>10636</v>
      </c>
      <c r="K193" s="7" t="s">
        <v>5690</v>
      </c>
      <c r="L193" s="7" t="str">
        <f t="shared" si="2"/>
        <v>carrefour</v>
      </c>
      <c r="M193" s="7" t="str">
        <f>LOWER(B193&amp;Table15[[#This Row],[Achternaam]]&amp;L193)</f>
        <v>pierrelemancarrefour</v>
      </c>
      <c r="N193" s="7" t="s">
        <v>4834</v>
      </c>
      <c r="O193" s="7" t="s">
        <v>5691</v>
      </c>
      <c r="P193" s="7" t="s">
        <v>5692</v>
      </c>
      <c r="Q193" s="7" t="s">
        <v>10637</v>
      </c>
      <c r="R193" s="7" t="str">
        <f>IFERROR(LEFT(SUBSTITUTE(SUBSTITUTE(Table15[[#This Row],[Website]],"www.",""),"https://",""), FIND(".", SUBSTITUTE(SUBSTITUTE(Table15[[#This Row],[Website]],"www.",""),"https://","")) - 1),"")</f>
        <v>carrefour</v>
      </c>
      <c r="S193" s="7" t="s">
        <v>5693</v>
      </c>
      <c r="T193" s="7" t="s">
        <v>4763</v>
      </c>
      <c r="U193" s="7" t="s">
        <v>10638</v>
      </c>
    </row>
    <row r="194" spans="1:21" ht="15" customHeight="1" x14ac:dyDescent="0.45">
      <c r="A194" s="7" t="s">
        <v>4758</v>
      </c>
      <c r="B194" s="7" t="s">
        <v>2800</v>
      </c>
      <c r="C194" s="7" t="s">
        <v>2801</v>
      </c>
      <c r="D194" s="7" t="s">
        <v>2802</v>
      </c>
      <c r="E194" s="7" t="s">
        <v>4763</v>
      </c>
      <c r="F194" s="7" t="s">
        <v>10639</v>
      </c>
      <c r="G194" s="7"/>
      <c r="H194" s="7" t="s">
        <v>1480</v>
      </c>
      <c r="I194" s="7" t="s">
        <v>9555</v>
      </c>
      <c r="J194" s="7" t="s">
        <v>9592</v>
      </c>
      <c r="K194" s="7" t="s">
        <v>10640</v>
      </c>
      <c r="L194" s="7" t="str">
        <f t="shared" ref="L194:L213" si="3">SUBSTITUTE(SUBSTITUTE(SUBSTITUTE(SUBSTITUTE(SUBSTITUTE(SUBSTITUTE(SUBSTITUTE(SUBSTITUTE(SUBSTITUTE(SUBSTITUTE(SUBSTITUTE(SUBSTITUTE(SUBSTITUTE(LOWER(K194),".",""),"-","")," bvba",""),"belgië",""),"belgium","")," nv","")," bv",""),"group",""),"groep","")," ", ""),"é","e"),"è","e"),"à","a")</f>
        <v>vandemoorteleeurope</v>
      </c>
      <c r="M194" s="7" t="str">
        <f>LOWER(B194&amp;Table15[[#This Row],[Achternaam]]&amp;L194)</f>
        <v>mariehermannsvandemoorteleeurope</v>
      </c>
      <c r="N194" s="7" t="s">
        <v>8415</v>
      </c>
      <c r="O194" s="7" t="s">
        <v>10641</v>
      </c>
      <c r="P194" s="7" t="s">
        <v>10642</v>
      </c>
      <c r="Q194" s="7" t="s">
        <v>10643</v>
      </c>
      <c r="R194" s="7" t="str">
        <f>IFERROR(LEFT(SUBSTITUTE(SUBSTITUTE(Table15[[#This Row],[Website]],"www.",""),"https://",""), FIND(".", SUBSTITUTE(SUBSTITUTE(Table15[[#This Row],[Website]],"www.",""),"https://","")) - 1),"")</f>
        <v>vandemoortele</v>
      </c>
      <c r="S194" s="7" t="s">
        <v>10644</v>
      </c>
      <c r="T194" s="7" t="s">
        <v>4763</v>
      </c>
      <c r="U194" s="7" t="s">
        <v>10645</v>
      </c>
    </row>
    <row r="195" spans="1:21" ht="15" customHeight="1" x14ac:dyDescent="0.45">
      <c r="A195" s="7" t="s">
        <v>4758</v>
      </c>
      <c r="B195" s="7" t="s">
        <v>10646</v>
      </c>
      <c r="C195" s="7" t="s">
        <v>10647</v>
      </c>
      <c r="D195" s="7" t="s">
        <v>10648</v>
      </c>
      <c r="E195" s="7" t="s">
        <v>9543</v>
      </c>
      <c r="F195" s="7" t="s">
        <v>10649</v>
      </c>
      <c r="G195" s="7"/>
      <c r="H195" s="7" t="s">
        <v>10111</v>
      </c>
      <c r="I195" s="7" t="s">
        <v>9555</v>
      </c>
      <c r="J195" s="7" t="s">
        <v>9592</v>
      </c>
      <c r="K195" s="7" t="s">
        <v>8496</v>
      </c>
      <c r="L195" s="7" t="str">
        <f t="shared" si="3"/>
        <v>stjudemedicalcoordinationcenter</v>
      </c>
      <c r="M195" s="7" t="str">
        <f>LOWER(B195&amp;Table15[[#This Row],[Achternaam]]&amp;L195)</f>
        <v>graziellabuastjudemedicalcoordinationcenter</v>
      </c>
      <c r="N195" s="7"/>
      <c r="O195" s="7" t="s">
        <v>8497</v>
      </c>
      <c r="P195" s="7" t="s">
        <v>8498</v>
      </c>
      <c r="Q195" s="7" t="s">
        <v>10650</v>
      </c>
      <c r="R195" s="7" t="str">
        <f>IFERROR(LEFT(SUBSTITUTE(SUBSTITUTE(Table15[[#This Row],[Website]],"www.",""),"https://",""), FIND(".", SUBSTITUTE(SUBSTITUTE(Table15[[#This Row],[Website]],"www.",""),"https://","")) - 1),"")</f>
        <v>cardiovascular</v>
      </c>
      <c r="S195" s="7" t="s">
        <v>10171</v>
      </c>
      <c r="T195" s="7"/>
      <c r="U195" s="7" t="s">
        <v>10651</v>
      </c>
    </row>
    <row r="196" spans="1:21" ht="15" customHeight="1" x14ac:dyDescent="0.45">
      <c r="A196" s="7" t="s">
        <v>4758</v>
      </c>
      <c r="B196" s="7" t="s">
        <v>1934</v>
      </c>
      <c r="C196" s="7" t="s">
        <v>10652</v>
      </c>
      <c r="D196" s="7" t="s">
        <v>10653</v>
      </c>
      <c r="E196" s="7" t="s">
        <v>9543</v>
      </c>
      <c r="F196" s="7" t="s">
        <v>10654</v>
      </c>
      <c r="G196" s="7"/>
      <c r="H196" s="7" t="s">
        <v>1480</v>
      </c>
      <c r="I196" s="7" t="s">
        <v>9555</v>
      </c>
      <c r="J196" s="7" t="s">
        <v>9556</v>
      </c>
      <c r="K196" s="7" t="s">
        <v>7137</v>
      </c>
      <c r="L196" s="7" t="str">
        <f t="shared" si="3"/>
        <v>jandenul</v>
      </c>
      <c r="M196" s="7" t="str">
        <f>LOWER(B196&amp;Table15[[#This Row],[Achternaam]]&amp;L196)</f>
        <v>katleende geyterjandenul</v>
      </c>
      <c r="N196" s="7" t="s">
        <v>10655</v>
      </c>
      <c r="O196" s="7" t="s">
        <v>7138</v>
      </c>
      <c r="P196" s="7" t="s">
        <v>7139</v>
      </c>
      <c r="Q196" s="7" t="s">
        <v>10656</v>
      </c>
      <c r="R196" s="7" t="str">
        <f>IFERROR(LEFT(SUBSTITUTE(SUBSTITUTE(Table15[[#This Row],[Website]],"www.",""),"https://",""), FIND(".", SUBSTITUTE(SUBSTITUTE(Table15[[#This Row],[Website]],"www.",""),"https://","")) - 1),"")</f>
        <v>jandenul</v>
      </c>
      <c r="S196" s="7" t="s">
        <v>7140</v>
      </c>
      <c r="T196" s="7" t="s">
        <v>4763</v>
      </c>
      <c r="U196" s="7" t="s">
        <v>10657</v>
      </c>
    </row>
    <row r="197" spans="1:21" ht="15" customHeight="1" x14ac:dyDescent="0.45">
      <c r="A197" s="7" t="s">
        <v>4758</v>
      </c>
      <c r="B197" s="7" t="s">
        <v>1454</v>
      </c>
      <c r="C197" s="7" t="s">
        <v>10658</v>
      </c>
      <c r="D197" s="7" t="s">
        <v>10659</v>
      </c>
      <c r="E197" s="7" t="s">
        <v>9543</v>
      </c>
      <c r="F197" s="7" t="s">
        <v>10660</v>
      </c>
      <c r="G197" s="7"/>
      <c r="H197" s="7" t="s">
        <v>1480</v>
      </c>
      <c r="I197" s="7" t="s">
        <v>9555</v>
      </c>
      <c r="J197" s="7" t="s">
        <v>9592</v>
      </c>
      <c r="K197" s="7" t="s">
        <v>6705</v>
      </c>
      <c r="L197" s="7" t="str">
        <f t="shared" si="3"/>
        <v>frieslandcampina</v>
      </c>
      <c r="M197" s="7" t="str">
        <f>LOWER(B197&amp;Table15[[#This Row],[Achternaam]]&amp;L197)</f>
        <v>alexandravan loofrieslandcampina</v>
      </c>
      <c r="N197" s="7" t="s">
        <v>7652</v>
      </c>
      <c r="O197" s="7" t="s">
        <v>6706</v>
      </c>
      <c r="P197" s="7" t="s">
        <v>6707</v>
      </c>
      <c r="Q197" s="7" t="s">
        <v>10661</v>
      </c>
      <c r="R197" s="7" t="str">
        <f>IFERROR(LEFT(SUBSTITUTE(SUBSTITUTE(Table15[[#This Row],[Website]],"www.",""),"https://",""), FIND(".", SUBSTITUTE(SUBSTITUTE(Table15[[#This Row],[Website]],"www.",""),"https://","")) - 1),"")</f>
        <v>careers</v>
      </c>
      <c r="S197" s="7" t="s">
        <v>6708</v>
      </c>
      <c r="T197" s="7" t="s">
        <v>4763</v>
      </c>
      <c r="U197" s="7" t="s">
        <v>10662</v>
      </c>
    </row>
    <row r="198" spans="1:21" ht="15" customHeight="1" x14ac:dyDescent="0.45">
      <c r="A198" s="7" t="s">
        <v>4758</v>
      </c>
      <c r="B198" s="7" t="s">
        <v>10663</v>
      </c>
      <c r="C198" s="7" t="s">
        <v>10664</v>
      </c>
      <c r="D198" s="7" t="s">
        <v>10665</v>
      </c>
      <c r="E198" s="7" t="s">
        <v>4763</v>
      </c>
      <c r="F198" s="7" t="s">
        <v>10666</v>
      </c>
      <c r="G198" s="7"/>
      <c r="H198" s="7" t="s">
        <v>1480</v>
      </c>
      <c r="I198" s="7" t="s">
        <v>9555</v>
      </c>
      <c r="J198" s="7" t="s">
        <v>9592</v>
      </c>
      <c r="K198" s="7" t="s">
        <v>5016</v>
      </c>
      <c r="L198" s="7" t="str">
        <f t="shared" si="3"/>
        <v>alpro</v>
      </c>
      <c r="M198" s="7" t="str">
        <f>LOWER(B198&amp;Table15[[#This Row],[Achternaam]]&amp;L198)</f>
        <v>lisannelapidairealpro</v>
      </c>
      <c r="N198" s="7" t="s">
        <v>5664</v>
      </c>
      <c r="O198" s="7" t="s">
        <v>5017</v>
      </c>
      <c r="P198" s="7" t="s">
        <v>5018</v>
      </c>
      <c r="Q198" s="7" t="s">
        <v>10667</v>
      </c>
      <c r="R198" s="7" t="str">
        <f>IFERROR(LEFT(SUBSTITUTE(SUBSTITUTE(Table15[[#This Row],[Website]],"www.",""),"https://",""), FIND(".", SUBSTITUTE(SUBSTITUTE(Table15[[#This Row],[Website]],"www.",""),"https://","")) - 1),"")</f>
        <v>alpro</v>
      </c>
      <c r="S198" s="7" t="s">
        <v>5019</v>
      </c>
      <c r="T198" s="7" t="s">
        <v>4763</v>
      </c>
      <c r="U198" s="7" t="s">
        <v>10668</v>
      </c>
    </row>
    <row r="199" spans="1:21" ht="15" customHeight="1" x14ac:dyDescent="0.45">
      <c r="A199" s="7" t="s">
        <v>4758</v>
      </c>
      <c r="B199" s="7" t="s">
        <v>2250</v>
      </c>
      <c r="C199" s="7" t="s">
        <v>10669</v>
      </c>
      <c r="D199" s="7" t="s">
        <v>10670</v>
      </c>
      <c r="E199" s="7" t="s">
        <v>9543</v>
      </c>
      <c r="F199" s="7" t="s">
        <v>10671</v>
      </c>
      <c r="G199" s="7"/>
      <c r="H199" s="7" t="s">
        <v>1480</v>
      </c>
      <c r="I199" s="7" t="s">
        <v>9555</v>
      </c>
      <c r="J199" s="7" t="s">
        <v>9592</v>
      </c>
      <c r="K199" s="7" t="s">
        <v>8747</v>
      </c>
      <c r="L199" s="7" t="str">
        <f t="shared" si="3"/>
        <v>toyotaboshokueurope</v>
      </c>
      <c r="M199" s="7" t="str">
        <f>LOWER(B199&amp;Table15[[#This Row],[Achternaam]]&amp;L199)</f>
        <v>wimvroonentoyotaboshokueurope</v>
      </c>
      <c r="N199" s="7" t="s">
        <v>5594</v>
      </c>
      <c r="O199" s="7" t="s">
        <v>8748</v>
      </c>
      <c r="P199" s="7" t="s">
        <v>8749</v>
      </c>
      <c r="Q199" s="7" t="s">
        <v>10672</v>
      </c>
      <c r="R199" s="7" t="str">
        <f>IFERROR(LEFT(SUBSTITUTE(SUBSTITUTE(Table15[[#This Row],[Website]],"www.",""),"https://",""), FIND(".", SUBSTITUTE(SUBSTITUTE(Table15[[#This Row],[Website]],"www.",""),"https://","")) - 1),"")</f>
        <v>toyota-boshoku</v>
      </c>
      <c r="S199" s="7" t="s">
        <v>10171</v>
      </c>
      <c r="T199" s="7"/>
      <c r="U199" s="7" t="s">
        <v>10673</v>
      </c>
    </row>
    <row r="200" spans="1:21" ht="15" customHeight="1" x14ac:dyDescent="0.45">
      <c r="A200" s="7" t="s">
        <v>4758</v>
      </c>
      <c r="B200" s="7" t="s">
        <v>2088</v>
      </c>
      <c r="C200" s="7" t="s">
        <v>10674</v>
      </c>
      <c r="D200" s="7" t="s">
        <v>10675</v>
      </c>
      <c r="E200" s="7" t="s">
        <v>4763</v>
      </c>
      <c r="F200" s="7" t="s">
        <v>10676</v>
      </c>
      <c r="G200" s="7"/>
      <c r="H200" s="7" t="s">
        <v>10677</v>
      </c>
      <c r="I200" s="7" t="s">
        <v>9555</v>
      </c>
      <c r="J200" s="7" t="s">
        <v>9556</v>
      </c>
      <c r="K200" s="7" t="s">
        <v>4960</v>
      </c>
      <c r="L200" s="7" t="str">
        <f t="shared" si="3"/>
        <v>aldi</v>
      </c>
      <c r="M200" s="7" t="str">
        <f>LOWER(B200&amp;Table15[[#This Row],[Achternaam]]&amp;L200)</f>
        <v>julieheremanaldi</v>
      </c>
      <c r="N200" s="7" t="s">
        <v>5959</v>
      </c>
      <c r="O200" s="7" t="s">
        <v>4961</v>
      </c>
      <c r="P200" s="7" t="s">
        <v>4962</v>
      </c>
      <c r="Q200" s="7" t="s">
        <v>10678</v>
      </c>
      <c r="R200" s="7" t="str">
        <f>IFERROR(LEFT(SUBSTITUTE(SUBSTITUTE(Table15[[#This Row],[Website]],"www.",""),"https://",""), FIND(".", SUBSTITUTE(SUBSTITUTE(Table15[[#This Row],[Website]],"www.",""),"https://","")) - 1),"")</f>
        <v>aldi</v>
      </c>
      <c r="S200" s="7" t="s">
        <v>10171</v>
      </c>
      <c r="T200" s="7"/>
      <c r="U200" s="7" t="s">
        <v>10679</v>
      </c>
    </row>
    <row r="201" spans="1:21" ht="15" customHeight="1" x14ac:dyDescent="0.45">
      <c r="A201" s="7" t="s">
        <v>4758</v>
      </c>
      <c r="B201" s="7" t="s">
        <v>10680</v>
      </c>
      <c r="C201" s="7" t="s">
        <v>10681</v>
      </c>
      <c r="D201" s="7" t="s">
        <v>10682</v>
      </c>
      <c r="E201" s="7" t="s">
        <v>4763</v>
      </c>
      <c r="F201" s="7" t="s">
        <v>10683</v>
      </c>
      <c r="G201" s="7" t="s">
        <v>9553</v>
      </c>
      <c r="H201" s="7" t="s">
        <v>1602</v>
      </c>
      <c r="I201" s="7" t="s">
        <v>9598</v>
      </c>
      <c r="J201" s="7" t="s">
        <v>9592</v>
      </c>
      <c r="K201" s="7" t="s">
        <v>6895</v>
      </c>
      <c r="L201" s="7" t="str">
        <f t="shared" si="3"/>
        <v>henriessersenzoneninternationaaltransport</v>
      </c>
      <c r="M201" s="7" t="str">
        <f>LOWER(B201&amp;Table15[[#This Row],[Achternaam]]&amp;L201)</f>
        <v>mikedautzenberghenriessersenzoneninternationaaltransport</v>
      </c>
      <c r="N201" s="7" t="s">
        <v>5484</v>
      </c>
      <c r="O201" s="7" t="s">
        <v>6896</v>
      </c>
      <c r="P201" s="7" t="s">
        <v>6897</v>
      </c>
      <c r="Q201" s="7" t="s">
        <v>10684</v>
      </c>
      <c r="R201" s="7" t="str">
        <f>IFERROR(LEFT(SUBSTITUTE(SUBSTITUTE(Table15[[#This Row],[Website]],"www.",""),"https://",""), FIND(".", SUBSTITUTE(SUBSTITUTE(Table15[[#This Row],[Website]],"www.",""),"https://","")) - 1),"")</f>
        <v>essers</v>
      </c>
      <c r="S201" s="7" t="s">
        <v>2643</v>
      </c>
      <c r="T201" s="7" t="s">
        <v>4763</v>
      </c>
      <c r="U201" s="7" t="s">
        <v>10685</v>
      </c>
    </row>
    <row r="202" spans="1:21" ht="15" customHeight="1" x14ac:dyDescent="0.45">
      <c r="A202" s="7" t="s">
        <v>4758</v>
      </c>
      <c r="B202" s="7" t="s">
        <v>2656</v>
      </c>
      <c r="C202" s="7" t="s">
        <v>10283</v>
      </c>
      <c r="D202" s="7" t="s">
        <v>10686</v>
      </c>
      <c r="E202" s="7" t="s">
        <v>9543</v>
      </c>
      <c r="F202" s="7" t="s">
        <v>10687</v>
      </c>
      <c r="G202" s="7"/>
      <c r="H202" s="7" t="s">
        <v>1480</v>
      </c>
      <c r="I202" s="7" t="s">
        <v>9555</v>
      </c>
      <c r="J202" s="7" t="s">
        <v>9592</v>
      </c>
      <c r="K202" s="7" t="s">
        <v>7752</v>
      </c>
      <c r="L202" s="7" t="str">
        <f t="shared" si="3"/>
        <v>nipponshokubaieurope</v>
      </c>
      <c r="M202" s="7" t="str">
        <f>LOWER(B202&amp;Table15[[#This Row],[Achternaam]]&amp;L202)</f>
        <v>pascalesmetnipponshokubaieurope</v>
      </c>
      <c r="N202" s="7" t="s">
        <v>4918</v>
      </c>
      <c r="O202" s="7" t="s">
        <v>7753</v>
      </c>
      <c r="P202" s="7" t="s">
        <v>7754</v>
      </c>
      <c r="Q202" s="7" t="s">
        <v>10688</v>
      </c>
      <c r="R202" s="7" t="str">
        <f>IFERROR(LEFT(SUBSTITUTE(SUBSTITUTE(Table15[[#This Row],[Website]],"www.",""),"https://",""), FIND(".", SUBSTITUTE(SUBSTITUTE(Table15[[#This Row],[Website]],"www.",""),"https://","")) - 1),"")</f>
        <v>nippon-shokubai-europe-nv</v>
      </c>
      <c r="S202" s="7" t="s">
        <v>7755</v>
      </c>
      <c r="T202" s="7" t="s">
        <v>4763</v>
      </c>
      <c r="U202" s="7" t="s">
        <v>10689</v>
      </c>
    </row>
    <row r="203" spans="1:21" ht="15" customHeight="1" x14ac:dyDescent="0.45">
      <c r="A203" s="7" t="s">
        <v>4758</v>
      </c>
      <c r="B203" s="7" t="s">
        <v>4438</v>
      </c>
      <c r="C203" s="7" t="s">
        <v>10690</v>
      </c>
      <c r="D203" s="7" t="s">
        <v>10691</v>
      </c>
      <c r="E203" s="7" t="s">
        <v>4763</v>
      </c>
      <c r="F203" s="7" t="s">
        <v>10692</v>
      </c>
      <c r="G203" s="7"/>
      <c r="H203" s="7" t="s">
        <v>10111</v>
      </c>
      <c r="I203" s="7" t="s">
        <v>9555</v>
      </c>
      <c r="J203" s="7" t="s">
        <v>9592</v>
      </c>
      <c r="K203" s="7" t="s">
        <v>5859</v>
      </c>
      <c r="L203" s="7" t="str">
        <f t="shared" si="3"/>
        <v>citribel</v>
      </c>
      <c r="M203" s="7" t="str">
        <f>LOWER(B203&amp;Table15[[#This Row],[Achternaam]]&amp;L203)</f>
        <v>frankyvandermeulencitribel</v>
      </c>
      <c r="N203" s="7" t="s">
        <v>4918</v>
      </c>
      <c r="O203" s="7" t="s">
        <v>5860</v>
      </c>
      <c r="P203" s="7" t="s">
        <v>5861</v>
      </c>
      <c r="Q203" s="7" t="s">
        <v>10693</v>
      </c>
      <c r="R203" s="7" t="str">
        <f>IFERROR(LEFT(SUBSTITUTE(SUBSTITUTE(Table15[[#This Row],[Website]],"www.",""),"https://",""), FIND(".", SUBSTITUTE(SUBSTITUTE(Table15[[#This Row],[Website]],"www.",""),"https://","")) - 1),"")</f>
        <v>citriquebelge</v>
      </c>
      <c r="S203" s="7" t="s">
        <v>10171</v>
      </c>
      <c r="T203" s="7"/>
      <c r="U203" s="7" t="s">
        <v>10694</v>
      </c>
    </row>
    <row r="204" spans="1:21" ht="15" customHeight="1" x14ac:dyDescent="0.45">
      <c r="A204" s="7" t="s">
        <v>4758</v>
      </c>
      <c r="B204" s="7" t="s">
        <v>10695</v>
      </c>
      <c r="C204" s="7" t="s">
        <v>10696</v>
      </c>
      <c r="D204" s="7" t="s">
        <v>10697</v>
      </c>
      <c r="E204" s="7" t="s">
        <v>4763</v>
      </c>
      <c r="F204" s="7" t="s">
        <v>10698</v>
      </c>
      <c r="G204" s="7"/>
      <c r="H204" s="7" t="s">
        <v>10699</v>
      </c>
      <c r="I204" s="7" t="s">
        <v>9546</v>
      </c>
      <c r="J204" s="7" t="s">
        <v>9592</v>
      </c>
      <c r="K204" s="7" t="s">
        <v>10700</v>
      </c>
      <c r="L204" s="7" t="str">
        <f t="shared" si="3"/>
        <v>dhlaviation</v>
      </c>
      <c r="M204" s="7" t="str">
        <f>LOWER(B204&amp;Table15[[#This Row],[Achternaam]]&amp;L204)</f>
        <v>sylvienoeldhlaviation</v>
      </c>
      <c r="N204" s="7" t="s">
        <v>5519</v>
      </c>
      <c r="O204" s="7" t="s">
        <v>10701</v>
      </c>
      <c r="P204" s="7" t="s">
        <v>10702</v>
      </c>
      <c r="Q204" s="7" t="s">
        <v>10703</v>
      </c>
      <c r="R204" s="7" t="str">
        <f>IFERROR(LEFT(SUBSTITUTE(SUBSTITUTE(Table15[[#This Row],[Website]],"www.",""),"https://",""), FIND(".", SUBSTITUTE(SUBSTITUTE(Table15[[#This Row],[Website]],"www.",""),"https://","")) - 1),"")</f>
        <v>aviationcargo</v>
      </c>
      <c r="S204" s="7" t="s">
        <v>10704</v>
      </c>
      <c r="T204" s="7" t="s">
        <v>4763</v>
      </c>
      <c r="U204" s="7" t="s">
        <v>10705</v>
      </c>
    </row>
    <row r="205" spans="1:21" ht="15" customHeight="1" x14ac:dyDescent="0.45">
      <c r="A205" s="7" t="s">
        <v>4758</v>
      </c>
      <c r="B205" s="7" t="s">
        <v>10706</v>
      </c>
      <c r="C205" s="7" t="s">
        <v>10707</v>
      </c>
      <c r="D205" s="7" t="s">
        <v>10708</v>
      </c>
      <c r="E205" s="7" t="s">
        <v>9543</v>
      </c>
      <c r="F205" s="7" t="s">
        <v>10709</v>
      </c>
      <c r="G205" s="7"/>
      <c r="H205" s="7" t="s">
        <v>1480</v>
      </c>
      <c r="I205" s="7" t="s">
        <v>9555</v>
      </c>
      <c r="J205" s="7" t="s">
        <v>9592</v>
      </c>
      <c r="K205" s="7" t="s">
        <v>9128</v>
      </c>
      <c r="L205" s="7" t="str">
        <f t="shared" si="3"/>
        <v>weareoneworld</v>
      </c>
      <c r="M205" s="7" t="str">
        <f>LOWER(B205&amp;Table15[[#This Row],[Achternaam]]&amp;L205)</f>
        <v>cristyheymansweareoneworld</v>
      </c>
      <c r="N205" s="7" t="s">
        <v>10710</v>
      </c>
      <c r="O205" s="7" t="s">
        <v>9129</v>
      </c>
      <c r="P205" s="7" t="s">
        <v>9130</v>
      </c>
      <c r="Q205" s="7" t="s">
        <v>10711</v>
      </c>
      <c r="R205" s="7" t="str">
        <f>IFERROR(LEFT(SUBSTITUTE(SUBSTITUTE(Table15[[#This Row],[Website]],"www.",""),"https://",""), FIND(".", SUBSTITUTE(SUBSTITUTE(Table15[[#This Row],[Website]],"www.",""),"https://","")) - 1),"")</f>
        <v>tomorrowland</v>
      </c>
      <c r="S205" s="7" t="s">
        <v>10171</v>
      </c>
      <c r="T205" s="7"/>
      <c r="U205" s="7" t="s">
        <v>10712</v>
      </c>
    </row>
    <row r="206" spans="1:21" ht="15" customHeight="1" x14ac:dyDescent="0.45">
      <c r="A206" s="7" t="s">
        <v>4758</v>
      </c>
      <c r="B206" s="7" t="s">
        <v>1763</v>
      </c>
      <c r="C206" s="7" t="s">
        <v>10713</v>
      </c>
      <c r="D206" s="7" t="s">
        <v>10714</v>
      </c>
      <c r="E206" s="7" t="s">
        <v>9543</v>
      </c>
      <c r="F206" s="7" t="s">
        <v>10715</v>
      </c>
      <c r="G206" s="7"/>
      <c r="H206" s="7" t="s">
        <v>1602</v>
      </c>
      <c r="I206" s="7" t="s">
        <v>9598</v>
      </c>
      <c r="J206" s="7" t="s">
        <v>8101</v>
      </c>
      <c r="K206" s="7" t="s">
        <v>7612</v>
      </c>
      <c r="L206" s="7" t="str">
        <f t="shared" si="3"/>
        <v>menarinibenelux</v>
      </c>
      <c r="M206" s="7" t="str">
        <f>LOWER(B206&amp;Table15[[#This Row],[Achternaam]]&amp;L206)</f>
        <v>martineuytterhoevenmenarinibenelux</v>
      </c>
      <c r="N206" s="7" t="s">
        <v>5060</v>
      </c>
      <c r="O206" s="7" t="s">
        <v>7613</v>
      </c>
      <c r="P206" s="7" t="s">
        <v>7614</v>
      </c>
      <c r="Q206" s="7" t="s">
        <v>10716</v>
      </c>
      <c r="R206" s="7" t="str">
        <f>IFERROR(LEFT(SUBSTITUTE(SUBSTITUTE(Table15[[#This Row],[Website]],"www.",""),"https://",""), FIND(".", SUBSTITUTE(SUBSTITUTE(Table15[[#This Row],[Website]],"www.",""),"https://","")) - 1),"")</f>
        <v>menarini</v>
      </c>
      <c r="S206" s="7" t="s">
        <v>7615</v>
      </c>
      <c r="T206" s="7" t="s">
        <v>4763</v>
      </c>
      <c r="U206" s="7" t="s">
        <v>10717</v>
      </c>
    </row>
    <row r="207" spans="1:21" ht="15" customHeight="1" x14ac:dyDescent="0.45">
      <c r="A207" s="7" t="s">
        <v>4758</v>
      </c>
      <c r="B207" s="7" t="s">
        <v>1506</v>
      </c>
      <c r="C207" s="7" t="s">
        <v>10718</v>
      </c>
      <c r="D207" s="7" t="s">
        <v>10719</v>
      </c>
      <c r="E207" s="7" t="s">
        <v>4763</v>
      </c>
      <c r="F207" s="7" t="s">
        <v>10720</v>
      </c>
      <c r="G207" s="7"/>
      <c r="H207" s="7" t="s">
        <v>10721</v>
      </c>
      <c r="I207" s="7" t="s">
        <v>10722</v>
      </c>
      <c r="J207" s="7" t="s">
        <v>9556</v>
      </c>
      <c r="K207" s="7" t="s">
        <v>5895</v>
      </c>
      <c r="L207" s="7" t="str">
        <f t="shared" si="3"/>
        <v>clinisys</v>
      </c>
      <c r="M207" s="7" t="str">
        <f>LOWER(B207&amp;Table15[[#This Row],[Achternaam]]&amp;L207)</f>
        <v>christinebertelsclinisys</v>
      </c>
      <c r="N207" s="7" t="s">
        <v>5761</v>
      </c>
      <c r="O207" s="7" t="s">
        <v>5896</v>
      </c>
      <c r="P207" s="7" t="s">
        <v>5897</v>
      </c>
      <c r="Q207" s="7" t="s">
        <v>10723</v>
      </c>
      <c r="R207" s="7" t="str">
        <f>IFERROR(LEFT(SUBSTITUTE(SUBSTITUTE(Table15[[#This Row],[Website]],"www.",""),"https://",""), FIND(".", SUBSTITUTE(SUBSTITUTE(Table15[[#This Row],[Website]],"www.",""),"https://","")) - 1),"")</f>
        <v>mips</v>
      </c>
      <c r="S207" s="7" t="s">
        <v>5898</v>
      </c>
      <c r="T207" s="7" t="s">
        <v>4763</v>
      </c>
      <c r="U207" s="7" t="s">
        <v>10724</v>
      </c>
    </row>
    <row r="208" spans="1:21" ht="15" customHeight="1" x14ac:dyDescent="0.45">
      <c r="A208" s="7" t="s">
        <v>4758</v>
      </c>
      <c r="B208" s="7" t="s">
        <v>10725</v>
      </c>
      <c r="C208" s="7" t="s">
        <v>10726</v>
      </c>
      <c r="D208" s="7" t="s">
        <v>10727</v>
      </c>
      <c r="E208" s="7" t="s">
        <v>9543</v>
      </c>
      <c r="F208" s="7" t="s">
        <v>10728</v>
      </c>
      <c r="G208" s="7"/>
      <c r="H208" s="7" t="s">
        <v>10625</v>
      </c>
      <c r="I208" s="7" t="s">
        <v>9555</v>
      </c>
      <c r="J208" s="7" t="s">
        <v>10729</v>
      </c>
      <c r="K208" s="7" t="s">
        <v>7421</v>
      </c>
      <c r="L208" s="7" t="str">
        <f t="shared" si="3"/>
        <v>lighthouseintelligence</v>
      </c>
      <c r="M208" s="7" t="str">
        <f>LOWER(B208&amp;Table15[[#This Row],[Achternaam]]&amp;L208)</f>
        <v>bozennerlighthouseintelligence</v>
      </c>
      <c r="N208" s="7" t="s">
        <v>5143</v>
      </c>
      <c r="O208" s="7" t="s">
        <v>7422</v>
      </c>
      <c r="P208" s="7" t="s">
        <v>7423</v>
      </c>
      <c r="Q208" s="7" t="s">
        <v>10730</v>
      </c>
      <c r="R208" s="7" t="str">
        <f>IFERROR(LEFT(SUBSTITUTE(SUBSTITUTE(Table15[[#This Row],[Website]],"www.",""),"https://",""), FIND(".", SUBSTITUTE(SUBSTITUTE(Table15[[#This Row],[Website]],"www.",""),"https://","")) - 1),"")</f>
        <v>otainsight</v>
      </c>
      <c r="S208" s="7" t="s">
        <v>4763</v>
      </c>
      <c r="T208" s="7"/>
    </row>
    <row r="209" spans="1:21" ht="15" customHeight="1" x14ac:dyDescent="0.45">
      <c r="A209" s="7" t="s">
        <v>4758</v>
      </c>
      <c r="B209" s="7" t="s">
        <v>3329</v>
      </c>
      <c r="C209" s="7" t="s">
        <v>10731</v>
      </c>
      <c r="D209" s="7" t="s">
        <v>10732</v>
      </c>
      <c r="E209" s="7" t="s">
        <v>4763</v>
      </c>
      <c r="F209" s="7" t="s">
        <v>10733</v>
      </c>
      <c r="G209" s="7"/>
      <c r="H209" s="7" t="s">
        <v>1480</v>
      </c>
      <c r="I209" s="7" t="s">
        <v>9555</v>
      </c>
      <c r="J209" s="7" t="s">
        <v>9556</v>
      </c>
      <c r="K209" s="7" t="s">
        <v>5494</v>
      </c>
      <c r="L209" s="7" t="str">
        <f t="shared" si="3"/>
        <v>bmwluxembourg</v>
      </c>
      <c r="M209" s="7" t="str">
        <f>LOWER(B209&amp;Table15[[#This Row],[Achternaam]]&amp;L209)</f>
        <v>janvan rapenbuschbmwluxembourg</v>
      </c>
      <c r="N209" s="7" t="s">
        <v>6932</v>
      </c>
      <c r="O209" s="7" t="s">
        <v>5495</v>
      </c>
      <c r="P209" s="7" t="s">
        <v>5496</v>
      </c>
      <c r="Q209" s="7" t="s">
        <v>10734</v>
      </c>
      <c r="R209" s="7" t="str">
        <f>IFERROR(LEFT(SUBSTITUTE(SUBSTITUTE(Table15[[#This Row],[Website]],"www.",""),"https://",""), FIND(".", SUBSTITUTE(SUBSTITUTE(Table15[[#This Row],[Website]],"www.",""),"https://","")) - 1),"")</f>
        <v>bmw</v>
      </c>
      <c r="S209" s="7" t="s">
        <v>10171</v>
      </c>
      <c r="T209" s="7"/>
    </row>
    <row r="210" spans="1:21" ht="15" customHeight="1" x14ac:dyDescent="0.45">
      <c r="A210" s="7" t="s">
        <v>4758</v>
      </c>
      <c r="B210" s="7" t="s">
        <v>2413</v>
      </c>
      <c r="C210" s="7" t="s">
        <v>10735</v>
      </c>
      <c r="D210" s="7" t="s">
        <v>10736</v>
      </c>
      <c r="E210" s="7" t="s">
        <v>9543</v>
      </c>
      <c r="F210" s="7" t="s">
        <v>10737</v>
      </c>
      <c r="G210" s="7"/>
      <c r="H210" s="7" t="s">
        <v>10738</v>
      </c>
      <c r="I210" s="7" t="s">
        <v>9555</v>
      </c>
      <c r="J210" s="7" t="s">
        <v>9592</v>
      </c>
      <c r="K210" s="7" t="s">
        <v>7904</v>
      </c>
      <c r="L210" s="7" t="str">
        <f t="shared" si="3"/>
        <v>pfizermanufacturing</v>
      </c>
      <c r="M210" s="7" t="str">
        <f>LOWER(B210&amp;Table15[[#This Row],[Achternaam]]&amp;L210)</f>
        <v>isabellede graevepfizermanufacturing</v>
      </c>
      <c r="N210" s="7" t="s">
        <v>10739</v>
      </c>
      <c r="O210" s="7" t="s">
        <v>7905</v>
      </c>
      <c r="P210" s="7" t="s">
        <v>7906</v>
      </c>
      <c r="Q210" s="7" t="s">
        <v>10740</v>
      </c>
      <c r="R210" s="7" t="str">
        <f>IFERROR(LEFT(SUBSTITUTE(SUBSTITUTE(Table15[[#This Row],[Website]],"www.",""),"https://",""), FIND(".", SUBSTITUTE(SUBSTITUTE(Table15[[#This Row],[Website]],"www.",""),"https://","")) - 1),"")</f>
        <v>pfizer</v>
      </c>
      <c r="S210" s="7" t="s">
        <v>10171</v>
      </c>
      <c r="T210" s="7"/>
    </row>
    <row r="211" spans="1:21" ht="15" customHeight="1" x14ac:dyDescent="0.45">
      <c r="A211" s="7" t="s">
        <v>4758</v>
      </c>
      <c r="B211" s="7" t="s">
        <v>10741</v>
      </c>
      <c r="C211" s="7" t="s">
        <v>10742</v>
      </c>
      <c r="D211" s="7" t="s">
        <v>10743</v>
      </c>
      <c r="E211" s="7" t="s">
        <v>9543</v>
      </c>
      <c r="F211" s="7" t="s">
        <v>10744</v>
      </c>
      <c r="G211" s="7"/>
      <c r="H211" s="7" t="s">
        <v>9768</v>
      </c>
      <c r="I211" s="7" t="s">
        <v>9555</v>
      </c>
      <c r="J211" s="7" t="s">
        <v>9556</v>
      </c>
      <c r="K211" s="7" t="s">
        <v>8839</v>
      </c>
      <c r="L211" s="7" t="str">
        <f t="shared" si="3"/>
        <v>unitedparcelservice</v>
      </c>
      <c r="M211" s="7" t="str">
        <f>LOWER(B211&amp;Table15[[#This Row],[Achternaam]]&amp;L211)</f>
        <v>desischeerdijkunitedparcelservice</v>
      </c>
      <c r="N211" s="7" t="s">
        <v>10745</v>
      </c>
      <c r="O211" s="7" t="s">
        <v>8840</v>
      </c>
      <c r="P211" s="7" t="s">
        <v>8841</v>
      </c>
      <c r="Q211" s="7" t="s">
        <v>10746</v>
      </c>
      <c r="R211" s="7" t="str">
        <f>IFERROR(LEFT(SUBSTITUTE(SUBSTITUTE(Table15[[#This Row],[Website]],"www.",""),"https://",""), FIND(".", SUBSTITUTE(SUBSTITUTE(Table15[[#This Row],[Website]],"www.",""),"https://","")) - 1),"")</f>
        <v>ups</v>
      </c>
      <c r="S211" s="7" t="s">
        <v>10171</v>
      </c>
      <c r="T211" s="7"/>
    </row>
    <row r="212" spans="1:21" ht="15" customHeight="1" x14ac:dyDescent="0.45">
      <c r="A212" s="7" t="s">
        <v>4758</v>
      </c>
      <c r="B212" s="7" t="s">
        <v>10747</v>
      </c>
      <c r="C212" s="7" t="s">
        <v>10748</v>
      </c>
      <c r="D212" s="7" t="s">
        <v>10749</v>
      </c>
      <c r="E212" s="7" t="s">
        <v>4763</v>
      </c>
      <c r="F212" s="7" t="s">
        <v>10750</v>
      </c>
      <c r="G212" s="7"/>
      <c r="H212" s="7" t="s">
        <v>1480</v>
      </c>
      <c r="I212" s="7" t="s">
        <v>9555</v>
      </c>
      <c r="J212" s="7" t="s">
        <v>9592</v>
      </c>
      <c r="K212" s="7" t="s">
        <v>5610</v>
      </c>
      <c r="L212" s="7" t="str">
        <f t="shared" si="3"/>
        <v>btglobalservices</v>
      </c>
      <c r="M212" s="7" t="str">
        <f>LOWER(B212&amp;Table15[[#This Row],[Achternaam]]&amp;L212)</f>
        <v>candicebosteelsbtglobalservices</v>
      </c>
      <c r="N212" s="7" t="s">
        <v>5399</v>
      </c>
      <c r="O212" s="7" t="s">
        <v>5611</v>
      </c>
      <c r="P212" s="7" t="s">
        <v>5612</v>
      </c>
      <c r="Q212" s="7" t="s">
        <v>10751</v>
      </c>
      <c r="R212" s="7" t="str">
        <f>IFERROR(LEFT(SUBSTITUTE(SUBSTITUTE(Table15[[#This Row],[Website]],"www.",""),"https://",""), FIND(".", SUBSTITUTE(SUBSTITUTE(Table15[[#This Row],[Website]],"www.",""),"https://","")) - 1),"")</f>
        <v>globalservices</v>
      </c>
      <c r="S212" s="7" t="s">
        <v>10171</v>
      </c>
      <c r="T212" s="7"/>
    </row>
    <row r="213" spans="1:21" ht="15" customHeight="1" x14ac:dyDescent="0.45">
      <c r="A213" s="7" t="s">
        <v>4758</v>
      </c>
      <c r="B213" s="7" t="s">
        <v>2286</v>
      </c>
      <c r="C213" s="7" t="s">
        <v>10752</v>
      </c>
      <c r="D213" s="7" t="s">
        <v>10753</v>
      </c>
      <c r="E213" s="7" t="s">
        <v>4763</v>
      </c>
      <c r="F213" s="7" t="s">
        <v>10754</v>
      </c>
      <c r="G213" s="7"/>
      <c r="H213" s="7" t="s">
        <v>1602</v>
      </c>
      <c r="I213" s="7" t="s">
        <v>9598</v>
      </c>
      <c r="J213" s="7" t="s">
        <v>9592</v>
      </c>
      <c r="K213" s="7" t="s">
        <v>7107</v>
      </c>
      <c r="L213" s="7" t="str">
        <f t="shared" si="3"/>
        <v>iqviasolutions</v>
      </c>
      <c r="M213" s="7" t="str">
        <f>LOWER(B213&amp;Table15[[#This Row],[Achternaam]]&amp;L213)</f>
        <v>dietermoensiqviasolutions</v>
      </c>
      <c r="N213" s="7" t="s">
        <v>4868</v>
      </c>
      <c r="O213" s="7" t="s">
        <v>7108</v>
      </c>
      <c r="P213" s="7" t="s">
        <v>7109</v>
      </c>
      <c r="Q213" s="7" t="s">
        <v>10755</v>
      </c>
      <c r="R213" s="7" t="str">
        <f>IFERROR(LEFT(SUBSTITUTE(SUBSTITUTE(Table15[[#This Row],[Website]],"www.",""),"https://",""), FIND(".", SUBSTITUTE(SUBSTITUTE(Table15[[#This Row],[Website]],"www.",""),"https://","")) - 1),"")</f>
        <v>iqvia</v>
      </c>
      <c r="S213" s="7" t="s">
        <v>10171</v>
      </c>
      <c r="T213" s="7"/>
    </row>
    <row r="214" spans="1:21" ht="15" customHeight="1" x14ac:dyDescent="0.45">
      <c r="A214" s="7" t="s">
        <v>4758</v>
      </c>
      <c r="B214" s="7" t="s">
        <v>1973</v>
      </c>
      <c r="C214" s="7" t="s">
        <v>3960</v>
      </c>
      <c r="D214" s="7" t="s">
        <v>6507</v>
      </c>
      <c r="E214" s="7" t="s">
        <v>9543</v>
      </c>
      <c r="F214" s="7" t="s">
        <v>10756</v>
      </c>
      <c r="G214" s="7" t="s">
        <v>6507</v>
      </c>
      <c r="H214" s="7" t="s">
        <v>1480</v>
      </c>
      <c r="I214" s="7" t="s">
        <v>9555</v>
      </c>
      <c r="J214" s="7" t="s">
        <v>9592</v>
      </c>
      <c r="K214" s="7" t="s">
        <v>7965</v>
      </c>
      <c r="L214" s="7" t="s">
        <v>10757</v>
      </c>
      <c r="M214" s="7" t="str">
        <f>LOWER(B214&amp;Table15[[#This Row],[Achternaam]]&amp;L214)</f>
        <v>annvan de veldepowertoolsdistribution</v>
      </c>
      <c r="N214" s="7" t="s">
        <v>5321</v>
      </c>
      <c r="O214" s="7" t="s">
        <v>7966</v>
      </c>
      <c r="P214" s="7" t="s">
        <v>7967</v>
      </c>
      <c r="Q214" s="7" t="s">
        <v>10758</v>
      </c>
      <c r="R214" s="7" t="str">
        <f>IFERROR(LEFT(SUBSTITUTE(SUBSTITUTE(Table15[[#This Row],[Website]],"www.",""),"https://",""), FIND(".", SUBSTITUTE(SUBSTITUTE(Table15[[#This Row],[Website]],"www.",""),"https://","")) - 1),"")</f>
        <v>atlascopco</v>
      </c>
      <c r="S214" s="7" t="s">
        <v>7968</v>
      </c>
      <c r="T214" s="7" t="s">
        <v>4763</v>
      </c>
      <c r="U214" s="7" t="s">
        <v>10759</v>
      </c>
    </row>
    <row r="215" spans="1:21" ht="15" customHeight="1" x14ac:dyDescent="0.45">
      <c r="A215" s="7" t="s">
        <v>4758</v>
      </c>
      <c r="B215" s="7" t="s">
        <v>1988</v>
      </c>
      <c r="C215" s="7" t="s">
        <v>10760</v>
      </c>
      <c r="D215" s="7" t="s">
        <v>6507</v>
      </c>
      <c r="E215" s="7" t="s">
        <v>9543</v>
      </c>
      <c r="F215" s="7" t="s">
        <v>10761</v>
      </c>
      <c r="G215" s="7" t="s">
        <v>6507</v>
      </c>
      <c r="H215" s="7" t="s">
        <v>1380</v>
      </c>
      <c r="I215" s="7" t="s">
        <v>1529</v>
      </c>
      <c r="J215" s="7" t="s">
        <v>9592</v>
      </c>
      <c r="K215" s="7" t="s">
        <v>5144</v>
      </c>
      <c r="L215" s="7" t="s">
        <v>10762</v>
      </c>
      <c r="M215" s="7" t="str">
        <f>LOWER(B215&amp;Table15[[#This Row],[Achternaam]]&amp;L215)</f>
        <v>tinaperemansarval</v>
      </c>
      <c r="N215" s="7" t="s">
        <v>5152</v>
      </c>
      <c r="O215" s="7" t="s">
        <v>5145</v>
      </c>
      <c r="P215" s="7" t="s">
        <v>5146</v>
      </c>
      <c r="Q215" s="7" t="s">
        <v>10763</v>
      </c>
      <c r="R215" s="7" t="str">
        <f>IFERROR(LEFT(SUBSTITUTE(SUBSTITUTE(Table15[[#This Row],[Website]],"www.",""),"https://",""), FIND(".", SUBSTITUTE(SUBSTITUTE(Table15[[#This Row],[Website]],"www.",""),"https://","")) - 1),"")</f>
        <v>arval</v>
      </c>
      <c r="S215" s="7" t="s">
        <v>5148</v>
      </c>
      <c r="T215" s="7" t="s">
        <v>4763</v>
      </c>
      <c r="U215" s="7" t="s">
        <v>10764</v>
      </c>
    </row>
    <row r="216" spans="1:21" ht="15" customHeight="1" x14ac:dyDescent="0.45">
      <c r="A216" s="7" t="s">
        <v>4758</v>
      </c>
      <c r="B216" s="7" t="s">
        <v>1845</v>
      </c>
      <c r="C216" s="7" t="s">
        <v>10765</v>
      </c>
      <c r="D216" s="7" t="s">
        <v>6507</v>
      </c>
      <c r="E216" s="7" t="s">
        <v>9543</v>
      </c>
      <c r="F216" s="7" t="s">
        <v>10766</v>
      </c>
      <c r="G216" s="7" t="s">
        <v>6507</v>
      </c>
      <c r="H216" s="7" t="s">
        <v>10415</v>
      </c>
      <c r="I216" s="7" t="s">
        <v>9555</v>
      </c>
      <c r="J216" s="7" t="s">
        <v>9592</v>
      </c>
      <c r="K216" s="7" t="s">
        <v>8685</v>
      </c>
      <c r="L216" s="7" t="s">
        <v>10767</v>
      </c>
      <c r="M216" s="7" t="str">
        <f>LOWER(B216&amp;Table15[[#This Row],[Achternaam]]&amp;L216)</f>
        <v>patrickvan meerbeeckterumoeurope</v>
      </c>
      <c r="N216" s="7" t="s">
        <v>8693</v>
      </c>
      <c r="O216" s="7" t="s">
        <v>8686</v>
      </c>
      <c r="P216" s="7" t="s">
        <v>8687</v>
      </c>
      <c r="Q216" s="7" t="s">
        <v>10768</v>
      </c>
      <c r="R216" s="7" t="str">
        <f>IFERROR(LEFT(SUBSTITUTE(SUBSTITUTE(Table15[[#This Row],[Website]],"www.",""),"https://",""), FIND(".", SUBSTITUTE(SUBSTITUTE(Table15[[#This Row],[Website]],"www.",""),"https://","")) - 1),"")</f>
        <v>terumo-europe</v>
      </c>
      <c r="S216" s="7" t="s">
        <v>8689</v>
      </c>
      <c r="T216" s="7" t="s">
        <v>4763</v>
      </c>
      <c r="U216" s="7" t="s">
        <v>10769</v>
      </c>
    </row>
    <row r="217" spans="1:21" ht="15" customHeight="1" x14ac:dyDescent="0.45">
      <c r="A217" s="7" t="s">
        <v>4758</v>
      </c>
      <c r="B217" s="7" t="s">
        <v>2390</v>
      </c>
      <c r="C217" s="7" t="s">
        <v>2055</v>
      </c>
      <c r="D217" s="7" t="s">
        <v>6507</v>
      </c>
      <c r="E217" s="7" t="s">
        <v>9543</v>
      </c>
      <c r="F217" s="7" t="s">
        <v>10770</v>
      </c>
      <c r="G217" s="7" t="s">
        <v>6507</v>
      </c>
      <c r="H217" s="7" t="s">
        <v>10771</v>
      </c>
      <c r="I217" s="7" t="s">
        <v>9555</v>
      </c>
      <c r="J217" s="7" t="s">
        <v>9592</v>
      </c>
      <c r="K217" s="7" t="s">
        <v>1180</v>
      </c>
      <c r="L217" s="7" t="s">
        <v>10772</v>
      </c>
      <c r="M217" s="7" t="str">
        <f>LOWER(B217&amp;Table15[[#This Row],[Achternaam]]&amp;L217)</f>
        <v>elkede bruyntessenderlo</v>
      </c>
      <c r="N217" s="7" t="s">
        <v>4918</v>
      </c>
      <c r="O217" s="7" t="s">
        <v>8698</v>
      </c>
      <c r="P217" s="7" t="s">
        <v>8699</v>
      </c>
      <c r="Q217" s="7" t="s">
        <v>10773</v>
      </c>
      <c r="R217" s="7" t="str">
        <f>IFERROR(LEFT(SUBSTITUTE(SUBSTITUTE(Table15[[#This Row],[Website]],"www.",""),"https://",""), FIND(".", SUBSTITUTE(SUBSTITUTE(Table15[[#This Row],[Website]],"www.",""),"https://","")) - 1),"")</f>
        <v>tessenderlo</v>
      </c>
      <c r="S217" s="7" t="s">
        <v>8701</v>
      </c>
      <c r="T217" s="7" t="s">
        <v>4763</v>
      </c>
      <c r="U217" s="7" t="s">
        <v>10774</v>
      </c>
    </row>
    <row r="218" spans="1:21" ht="15" customHeight="1" x14ac:dyDescent="0.45">
      <c r="A218" s="7" t="s">
        <v>4758</v>
      </c>
      <c r="B218" s="7" t="s">
        <v>10775</v>
      </c>
      <c r="C218" s="7" t="s">
        <v>10776</v>
      </c>
      <c r="D218" s="7" t="s">
        <v>6507</v>
      </c>
      <c r="E218" s="7" t="s">
        <v>9543</v>
      </c>
      <c r="F218" s="7" t="s">
        <v>10777</v>
      </c>
      <c r="G218" s="7" t="s">
        <v>6507</v>
      </c>
      <c r="H218" s="7" t="s">
        <v>2033</v>
      </c>
      <c r="I218" s="7" t="s">
        <v>9555</v>
      </c>
      <c r="J218" s="7" t="s">
        <v>10778</v>
      </c>
      <c r="K218" s="7" t="s">
        <v>6746</v>
      </c>
      <c r="L218" s="7" t="s">
        <v>10779</v>
      </c>
      <c r="M218" s="7" t="str">
        <f>LOWER(B218&amp;Table15[[#This Row],[Achternaam]]&amp;L218)</f>
        <v>jorgenschepersgbfoods</v>
      </c>
      <c r="N218" s="7" t="s">
        <v>6754</v>
      </c>
      <c r="O218" s="7" t="s">
        <v>6747</v>
      </c>
      <c r="P218" s="7" t="s">
        <v>6748</v>
      </c>
      <c r="Q218" s="7" t="s">
        <v>10780</v>
      </c>
      <c r="R218" s="7" t="str">
        <f>IFERROR(LEFT(SUBSTITUTE(SUBSTITUTE(Table15[[#This Row],[Website]],"www.",""),"https://",""), FIND(".", SUBSTITUTE(SUBSTITUTE(Table15[[#This Row],[Website]],"www.",""),"https://","")) - 1),"")</f>
        <v>continentalfoods</v>
      </c>
      <c r="S218" s="7" t="s">
        <v>6750</v>
      </c>
      <c r="T218" s="7" t="s">
        <v>4763</v>
      </c>
      <c r="U218" s="7" t="s">
        <v>10781</v>
      </c>
    </row>
    <row r="219" spans="1:21" ht="15" customHeight="1" x14ac:dyDescent="0.45">
      <c r="A219" s="7" t="s">
        <v>4758</v>
      </c>
      <c r="B219" s="7" t="s">
        <v>10782</v>
      </c>
      <c r="C219" s="7" t="s">
        <v>10783</v>
      </c>
      <c r="D219" s="7" t="s">
        <v>6507</v>
      </c>
      <c r="E219" s="7" t="s">
        <v>9543</v>
      </c>
      <c r="F219" s="7" t="s">
        <v>10784</v>
      </c>
      <c r="G219" s="7" t="s">
        <v>6507</v>
      </c>
      <c r="H219" s="7" t="s">
        <v>10785</v>
      </c>
      <c r="I219" s="7" t="s">
        <v>9598</v>
      </c>
      <c r="J219" s="7" t="s">
        <v>8101</v>
      </c>
      <c r="K219" s="7" t="s">
        <v>5069</v>
      </c>
      <c r="L219" s="7" t="s">
        <v>10786</v>
      </c>
      <c r="M219" s="7" t="str">
        <f>LOWER(B219&amp;Table15[[#This Row],[Achternaam]]&amp;L219)</f>
        <v>lizzyveeckmanansellhealthcareeurope</v>
      </c>
      <c r="N219" s="7" t="s">
        <v>5079</v>
      </c>
      <c r="O219" s="7" t="s">
        <v>5070</v>
      </c>
      <c r="P219" s="7" t="s">
        <v>5071</v>
      </c>
      <c r="Q219" s="7" t="s">
        <v>10787</v>
      </c>
      <c r="R219" s="7" t="str">
        <f>IFERROR(LEFT(SUBSTITUTE(SUBSTITUTE(Table15[[#This Row],[Website]],"www.",""),"https://",""), FIND(".", SUBSTITUTE(SUBSTITUTE(Table15[[#This Row],[Website]],"www.",""),"https://","")) - 1),"")</f>
        <v>ansell</v>
      </c>
      <c r="S219" s="7" t="s">
        <v>5073</v>
      </c>
      <c r="T219" s="7" t="s">
        <v>4763</v>
      </c>
      <c r="U219" s="7" t="s">
        <v>10788</v>
      </c>
    </row>
    <row r="220" spans="1:21" ht="15" customHeight="1" x14ac:dyDescent="0.45">
      <c r="A220" s="7" t="s">
        <v>4758</v>
      </c>
      <c r="B220" s="7" t="s">
        <v>3706</v>
      </c>
      <c r="C220" s="7" t="s">
        <v>10449</v>
      </c>
      <c r="D220" s="7" t="s">
        <v>6507</v>
      </c>
      <c r="E220" s="7" t="s">
        <v>9543</v>
      </c>
      <c r="F220" s="7" t="s">
        <v>10789</v>
      </c>
      <c r="G220" s="7" t="s">
        <v>6507</v>
      </c>
      <c r="H220" s="7" t="s">
        <v>10790</v>
      </c>
      <c r="I220" s="7" t="s">
        <v>9825</v>
      </c>
      <c r="J220" s="7" t="s">
        <v>10791</v>
      </c>
      <c r="K220" s="7" t="s">
        <v>7122</v>
      </c>
      <c r="L220" s="7" t="s">
        <v>10792</v>
      </c>
      <c r="M220" s="7" t="str">
        <f>LOWER(B220&amp;Table15[[#This Row],[Achternaam]]&amp;L220)</f>
        <v>lienclaesivc</v>
      </c>
      <c r="N220" s="7" t="s">
        <v>6894</v>
      </c>
      <c r="O220" s="7" t="s">
        <v>7123</v>
      </c>
      <c r="P220" s="7" t="s">
        <v>7124</v>
      </c>
      <c r="Q220" s="7" t="s">
        <v>10793</v>
      </c>
      <c r="R220" s="7" t="str">
        <f>IFERROR(LEFT(SUBSTITUTE(SUBSTITUTE(Table15[[#This Row],[Website]],"www.",""),"https://",""), FIND(".", SUBSTITUTE(SUBSTITUTE(Table15[[#This Row],[Website]],"www.",""),"https://","")) - 1),"")</f>
        <v>ivcgroup</v>
      </c>
      <c r="S220" s="7" t="s">
        <v>7126</v>
      </c>
      <c r="T220" s="7" t="s">
        <v>4763</v>
      </c>
      <c r="U220" s="7" t="s">
        <v>10794</v>
      </c>
    </row>
    <row r="221" spans="1:21" ht="15" customHeight="1" x14ac:dyDescent="0.45">
      <c r="A221" s="7" t="s">
        <v>4758</v>
      </c>
      <c r="B221" s="7" t="s">
        <v>2454</v>
      </c>
      <c r="C221" s="7" t="s">
        <v>10795</v>
      </c>
      <c r="D221" s="7" t="s">
        <v>6507</v>
      </c>
      <c r="E221" s="7" t="s">
        <v>9543</v>
      </c>
      <c r="F221" s="7" t="s">
        <v>10796</v>
      </c>
      <c r="G221" s="7" t="s">
        <v>6507</v>
      </c>
      <c r="H221" s="7" t="s">
        <v>10111</v>
      </c>
      <c r="I221" s="7" t="s">
        <v>9555</v>
      </c>
      <c r="J221" s="7" t="s">
        <v>9592</v>
      </c>
      <c r="K221" s="7" t="s">
        <v>7221</v>
      </c>
      <c r="L221" s="7" t="s">
        <v>10797</v>
      </c>
      <c r="M221" s="7" t="str">
        <f>LOWER(B221&amp;Table15[[#This Row],[Achternaam]]&amp;L221)</f>
        <v>dannynijskaneka</v>
      </c>
      <c r="N221" s="7" t="s">
        <v>4918</v>
      </c>
      <c r="O221" s="7" t="s">
        <v>7222</v>
      </c>
      <c r="P221" s="7" t="s">
        <v>7223</v>
      </c>
      <c r="Q221" s="7" t="s">
        <v>10798</v>
      </c>
      <c r="R221" s="7" t="str">
        <f>IFERROR(LEFT(SUBSTITUTE(SUBSTITUTE(Table15[[#This Row],[Website]],"www.",""),"https://",""), FIND(".", SUBSTITUTE(SUBSTITUTE(Table15[[#This Row],[Website]],"www.",""),"https://","")) - 1),"")</f>
        <v>kaneka</v>
      </c>
      <c r="S221" s="7" t="s">
        <v>7225</v>
      </c>
      <c r="T221" s="7" t="s">
        <v>4763</v>
      </c>
      <c r="U221" s="7" t="s">
        <v>10799</v>
      </c>
    </row>
    <row r="222" spans="1:21" ht="15" customHeight="1" x14ac:dyDescent="0.45">
      <c r="A222" s="7" t="s">
        <v>4758</v>
      </c>
      <c r="B222" s="7" t="s">
        <v>10800</v>
      </c>
      <c r="C222" s="7" t="s">
        <v>10801</v>
      </c>
      <c r="D222" s="7" t="s">
        <v>6507</v>
      </c>
      <c r="E222" s="7" t="s">
        <v>9543</v>
      </c>
      <c r="F222" s="7" t="s">
        <v>10802</v>
      </c>
      <c r="G222" s="7" t="s">
        <v>6507</v>
      </c>
      <c r="H222" s="7" t="s">
        <v>1380</v>
      </c>
      <c r="I222" s="7" t="s">
        <v>1529</v>
      </c>
      <c r="J222" s="7" t="s">
        <v>8101</v>
      </c>
      <c r="K222" s="7" t="s">
        <v>7779</v>
      </c>
      <c r="L222" s="7" t="s">
        <v>10803</v>
      </c>
      <c r="M222" s="7" t="str">
        <f>LOWER(B222&amp;Table15[[#This Row],[Achternaam]]&amp;L222)</f>
        <v>noesjkadefilletnovartispharma</v>
      </c>
      <c r="N222" s="7" t="s">
        <v>7787</v>
      </c>
      <c r="O222" s="7" t="s">
        <v>7780</v>
      </c>
      <c r="P222" s="7" t="s">
        <v>7781</v>
      </c>
      <c r="Q222" s="7" t="s">
        <v>10804</v>
      </c>
      <c r="R222" s="7" t="str">
        <f>IFERROR(LEFT(SUBSTITUTE(SUBSTITUTE(Table15[[#This Row],[Website]],"www.",""),"https://",""), FIND(".", SUBSTITUTE(SUBSTITUTE(Table15[[#This Row],[Website]],"www.",""),"https://","")) - 1),"")</f>
        <v>novartis</v>
      </c>
      <c r="S222" s="7" t="s">
        <v>7783</v>
      </c>
      <c r="T222" s="7" t="s">
        <v>4763</v>
      </c>
      <c r="U222" s="7" t="s">
        <v>10805</v>
      </c>
    </row>
    <row r="223" spans="1:21" ht="15" customHeight="1" x14ac:dyDescent="0.45">
      <c r="A223" s="7" t="s">
        <v>4758</v>
      </c>
      <c r="B223" s="7" t="s">
        <v>1750</v>
      </c>
      <c r="C223" s="7" t="s">
        <v>10806</v>
      </c>
      <c r="D223" s="7" t="s">
        <v>6507</v>
      </c>
      <c r="E223" s="7" t="s">
        <v>9543</v>
      </c>
      <c r="F223" s="7" t="s">
        <v>10807</v>
      </c>
      <c r="G223" s="7" t="s">
        <v>6507</v>
      </c>
      <c r="H223" s="7" t="s">
        <v>1380</v>
      </c>
      <c r="I223" s="7" t="s">
        <v>1529</v>
      </c>
      <c r="J223" s="7" t="s">
        <v>9592</v>
      </c>
      <c r="K223" s="7" t="s">
        <v>6987</v>
      </c>
      <c r="L223" s="7" t="s">
        <v>10808</v>
      </c>
      <c r="M223" s="7" t="str">
        <f>LOWER(B223&amp;Table15[[#This Row],[Achternaam]]&amp;L223)</f>
        <v>charlotteputsiemants</v>
      </c>
      <c r="N223" s="7" t="s">
        <v>5032</v>
      </c>
      <c r="O223" s="7" t="s">
        <v>6988</v>
      </c>
      <c r="P223" s="7" t="s">
        <v>6989</v>
      </c>
      <c r="Q223" s="7" t="s">
        <v>10809</v>
      </c>
      <c r="R223" s="7" t="str">
        <f>IFERROR(LEFT(SUBSTITUTE(SUBSTITUTE(Table15[[#This Row],[Website]],"www.",""),"https://",""), FIND(".", SUBSTITUTE(SUBSTITUTE(Table15[[#This Row],[Website]],"www.",""),"https://","")) - 1),"")</f>
        <v>smulders</v>
      </c>
      <c r="S223" s="7" t="s">
        <v>6991</v>
      </c>
      <c r="T223" s="7" t="s">
        <v>4763</v>
      </c>
      <c r="U223" s="7" t="s">
        <v>10810</v>
      </c>
    </row>
    <row r="224" spans="1:21" ht="15" customHeight="1" x14ac:dyDescent="0.45">
      <c r="A224" s="7" t="s">
        <v>4758</v>
      </c>
      <c r="B224" s="7" t="s">
        <v>10811</v>
      </c>
      <c r="C224" s="7" t="s">
        <v>10812</v>
      </c>
      <c r="D224" s="7" t="s">
        <v>6507</v>
      </c>
      <c r="E224" s="7" t="s">
        <v>9543</v>
      </c>
      <c r="F224" s="7" t="s">
        <v>10813</v>
      </c>
      <c r="G224" s="7" t="s">
        <v>6507</v>
      </c>
      <c r="H224" s="7" t="s">
        <v>1480</v>
      </c>
      <c r="I224" s="7" t="s">
        <v>9555</v>
      </c>
      <c r="J224" s="7" t="s">
        <v>9556</v>
      </c>
      <c r="K224" s="7" t="s">
        <v>5165</v>
      </c>
      <c r="L224" s="7" t="s">
        <v>10814</v>
      </c>
      <c r="M224" s="7" t="str">
        <f>LOWER(B224&amp;Table15[[#This Row],[Achternaam]]&amp;L224)</f>
        <v>ludwigde créeascoindustries</v>
      </c>
      <c r="N224" s="7" t="s">
        <v>5174</v>
      </c>
      <c r="O224" s="7" t="s">
        <v>5166</v>
      </c>
      <c r="P224" s="7" t="s">
        <v>5167</v>
      </c>
      <c r="Q224" s="7" t="s">
        <v>10815</v>
      </c>
      <c r="R224" s="7" t="str">
        <f>IFERROR(LEFT(SUBSTITUTE(SUBSTITUTE(Table15[[#This Row],[Website]],"www.",""),"https://",""), FIND(".", SUBSTITUTE(SUBSTITUTE(Table15[[#This Row],[Website]],"www.",""),"https://","")) - 1),"")</f>
        <v>asco</v>
      </c>
      <c r="S224" s="7" t="s">
        <v>5169</v>
      </c>
      <c r="T224" s="7" t="s">
        <v>4763</v>
      </c>
      <c r="U224" s="7" t="s">
        <v>10816</v>
      </c>
    </row>
    <row r="225" spans="1:21" ht="15" customHeight="1" x14ac:dyDescent="0.45">
      <c r="A225" s="7" t="s">
        <v>4758</v>
      </c>
      <c r="B225" s="7" t="s">
        <v>10817</v>
      </c>
      <c r="C225" s="7" t="s">
        <v>10818</v>
      </c>
      <c r="D225" s="7" t="s">
        <v>6507</v>
      </c>
      <c r="E225" s="7" t="s">
        <v>9543</v>
      </c>
      <c r="F225" s="7" t="s">
        <v>10819</v>
      </c>
      <c r="G225" s="7" t="s">
        <v>6507</v>
      </c>
      <c r="H225" s="7" t="s">
        <v>10820</v>
      </c>
      <c r="I225" s="7" t="s">
        <v>9555</v>
      </c>
      <c r="J225" s="7" t="s">
        <v>9592</v>
      </c>
      <c r="K225" s="7" t="s">
        <v>4909</v>
      </c>
      <c r="L225" s="7" t="s">
        <v>10821</v>
      </c>
      <c r="M225" s="7" t="str">
        <f>LOWER(B225&amp;Table15[[#This Row],[Achternaam]]&amp;L225)</f>
        <v>leenwitdouckairproducts</v>
      </c>
      <c r="N225" s="7" t="s">
        <v>4918</v>
      </c>
      <c r="O225" s="7" t="s">
        <v>4910</v>
      </c>
      <c r="P225" s="7" t="s">
        <v>4911</v>
      </c>
      <c r="Q225" s="7" t="s">
        <v>10822</v>
      </c>
      <c r="R225" s="7" t="str">
        <f>IFERROR(LEFT(SUBSTITUTE(SUBSTITUTE(Table15[[#This Row],[Website]],"www.",""),"https://",""), FIND(".", SUBSTITUTE(SUBSTITUTE(Table15[[#This Row],[Website]],"www.",""),"https://","")) - 1),"")</f>
        <v>airproducts</v>
      </c>
      <c r="S225" s="7" t="s">
        <v>4913</v>
      </c>
      <c r="T225" s="7" t="s">
        <v>4763</v>
      </c>
      <c r="U225" s="7" t="s">
        <v>10823</v>
      </c>
    </row>
    <row r="226" spans="1:21" ht="15" customHeight="1" x14ac:dyDescent="0.45">
      <c r="A226" s="7" t="s">
        <v>4758</v>
      </c>
      <c r="B226" s="7" t="s">
        <v>10824</v>
      </c>
      <c r="C226" s="7" t="s">
        <v>10825</v>
      </c>
      <c r="D226" s="7" t="s">
        <v>6507</v>
      </c>
      <c r="E226" s="7" t="s">
        <v>9543</v>
      </c>
      <c r="F226" s="7" t="s">
        <v>10826</v>
      </c>
      <c r="G226" s="7" t="s">
        <v>6507</v>
      </c>
      <c r="H226" s="7" t="s">
        <v>1480</v>
      </c>
      <c r="I226" s="7" t="s">
        <v>9555</v>
      </c>
      <c r="J226" s="7" t="s">
        <v>9556</v>
      </c>
      <c r="K226" s="7" t="s">
        <v>6164</v>
      </c>
      <c r="L226" s="7" t="s">
        <v>10827</v>
      </c>
      <c r="M226" s="7" t="str">
        <f>LOWER(B226&amp;Table15[[#This Row],[Achternaam]]&amp;L226)</f>
        <v>linde bruindca</v>
      </c>
      <c r="N226" s="7" t="s">
        <v>6174</v>
      </c>
      <c r="O226" s="7" t="s">
        <v>6165</v>
      </c>
      <c r="P226" s="7" t="s">
        <v>6166</v>
      </c>
      <c r="Q226" s="7" t="s">
        <v>10828</v>
      </c>
      <c r="R226" s="7" t="str">
        <f>IFERROR(LEFT(SUBSTITUTE(SUBSTITUTE(Table15[[#This Row],[Website]],"www.",""),"https://",""), FIND(".", SUBSTITUTE(SUBSTITUTE(Table15[[#This Row],[Website]],"www.",""),"https://","")) - 1),"")</f>
        <v>dca</v>
      </c>
      <c r="S226" s="7" t="s">
        <v>6168</v>
      </c>
      <c r="T226" s="7" t="s">
        <v>4763</v>
      </c>
      <c r="U226" s="7" t="s">
        <v>10829</v>
      </c>
    </row>
    <row r="227" spans="1:21" ht="15" customHeight="1" x14ac:dyDescent="0.45">
      <c r="A227" s="7" t="s">
        <v>4758</v>
      </c>
      <c r="B227" s="7"/>
      <c r="C227" s="7" t="s">
        <v>10830</v>
      </c>
      <c r="D227" s="7" t="s">
        <v>6507</v>
      </c>
      <c r="E227" s="7" t="s">
        <v>9543</v>
      </c>
      <c r="F227" s="7" t="s">
        <v>10831</v>
      </c>
      <c r="G227" s="7" t="s">
        <v>6507</v>
      </c>
      <c r="H227" s="7" t="s">
        <v>10785</v>
      </c>
      <c r="I227" s="7" t="s">
        <v>9598</v>
      </c>
      <c r="J227" s="7" t="s">
        <v>9592</v>
      </c>
      <c r="K227" s="7" t="s">
        <v>8370</v>
      </c>
      <c r="L227" s="7" t="s">
        <v>10832</v>
      </c>
      <c r="M227" s="7" t="str">
        <f>LOWER(B227&amp;Table15[[#This Row],[Achternaam]]&amp;L227)</f>
        <v>van ostaeyensignify</v>
      </c>
      <c r="N227" s="7" t="s">
        <v>5321</v>
      </c>
      <c r="O227" s="7" t="s">
        <v>8371</v>
      </c>
      <c r="P227" s="7" t="s">
        <v>8372</v>
      </c>
      <c r="Q227" s="7" t="s">
        <v>10833</v>
      </c>
      <c r="R227" s="7" t="str">
        <f>IFERROR(LEFT(SUBSTITUTE(SUBSTITUTE(Table15[[#This Row],[Website]],"www.",""),"https://",""), FIND(".", SUBSTITUTE(SUBSTITUTE(Table15[[#This Row],[Website]],"www.",""),"https://","")) - 1),"")</f>
        <v>signify</v>
      </c>
      <c r="S227" s="7" t="s">
        <v>8374</v>
      </c>
      <c r="T227" s="7" t="s">
        <v>4763</v>
      </c>
      <c r="U227" s="7" t="s">
        <v>10834</v>
      </c>
    </row>
    <row r="228" spans="1:21" ht="15" customHeight="1" x14ac:dyDescent="0.45">
      <c r="A228" s="7" t="s">
        <v>4758</v>
      </c>
      <c r="B228" s="7" t="s">
        <v>1422</v>
      </c>
      <c r="C228" s="7" t="s">
        <v>10835</v>
      </c>
      <c r="D228" s="7" t="s">
        <v>6507</v>
      </c>
      <c r="E228" s="7" t="s">
        <v>9543</v>
      </c>
      <c r="F228" s="7" t="s">
        <v>10836</v>
      </c>
      <c r="G228" s="7" t="s">
        <v>6507</v>
      </c>
      <c r="H228" s="7" t="s">
        <v>1380</v>
      </c>
      <c r="I228" s="7" t="s">
        <v>1529</v>
      </c>
      <c r="J228" s="7" t="s">
        <v>8101</v>
      </c>
      <c r="K228" s="7" t="s">
        <v>6791</v>
      </c>
      <c r="L228" s="7" t="s">
        <v>10837</v>
      </c>
      <c r="M228" s="7" t="str">
        <f>LOWER(B228&amp;Table15[[#This Row],[Achternaam]]&amp;L228)</f>
        <v>goedelevinkengoedfarma</v>
      </c>
      <c r="N228" s="7" t="s">
        <v>6800</v>
      </c>
      <c r="O228" s="7" t="s">
        <v>6792</v>
      </c>
      <c r="P228" s="7" t="s">
        <v>6793</v>
      </c>
      <c r="Q228" s="7" t="s">
        <v>10838</v>
      </c>
      <c r="R228" s="7" t="str">
        <f>IFERROR(LEFT(SUBSTITUTE(SUBSTITUTE(Table15[[#This Row],[Website]],"www.",""),"https://",""), FIND(".", SUBSTITUTE(SUBSTITUTE(Table15[[#This Row],[Website]],"www.",""),"https://","")) - 1),"")</f>
        <v>goed</v>
      </c>
      <c r="S228" s="7" t="s">
        <v>6795</v>
      </c>
      <c r="T228" s="7" t="s">
        <v>4763</v>
      </c>
      <c r="U228" s="7" t="s">
        <v>10839</v>
      </c>
    </row>
    <row r="229" spans="1:21" ht="15" customHeight="1" x14ac:dyDescent="0.45">
      <c r="A229" s="7" t="s">
        <v>4758</v>
      </c>
      <c r="B229" s="7" t="s">
        <v>1938</v>
      </c>
      <c r="C229" s="7" t="s">
        <v>1939</v>
      </c>
      <c r="D229" s="7" t="s">
        <v>6507</v>
      </c>
      <c r="E229" s="7" t="s">
        <v>9543</v>
      </c>
      <c r="F229" s="7" t="s">
        <v>10840</v>
      </c>
      <c r="G229" s="7" t="s">
        <v>6507</v>
      </c>
      <c r="H229" s="7" t="s">
        <v>4250</v>
      </c>
      <c r="I229" s="7" t="s">
        <v>1529</v>
      </c>
      <c r="J229" s="7" t="s">
        <v>9592</v>
      </c>
      <c r="K229" s="7" t="s">
        <v>7517</v>
      </c>
      <c r="L229" s="7" t="s">
        <v>10841</v>
      </c>
      <c r="M229" s="7" t="str">
        <f>LOWER(B229&amp;Table15[[#This Row],[Achternaam]]&amp;L229)</f>
        <v>hannecroonenmaterialise</v>
      </c>
      <c r="N229" s="7" t="s">
        <v>7525</v>
      </c>
      <c r="O229" s="7" t="s">
        <v>7518</v>
      </c>
      <c r="P229" s="7" t="s">
        <v>7519</v>
      </c>
      <c r="Q229" s="7" t="s">
        <v>10842</v>
      </c>
      <c r="R229" s="7" t="str">
        <f>IFERROR(LEFT(SUBSTITUTE(SUBSTITUTE(Table15[[#This Row],[Website]],"www.",""),"https://",""), FIND(".", SUBSTITUTE(SUBSTITUTE(Table15[[#This Row],[Website]],"www.",""),"https://","")) - 1),"")</f>
        <v>materialise</v>
      </c>
      <c r="S229" s="7" t="s">
        <v>7521</v>
      </c>
      <c r="T229" s="7" t="s">
        <v>4763</v>
      </c>
      <c r="U229" s="7" t="s">
        <v>10843</v>
      </c>
    </row>
    <row r="230" spans="1:21" ht="15" customHeight="1" x14ac:dyDescent="0.45">
      <c r="A230" s="7" t="s">
        <v>4758</v>
      </c>
      <c r="B230" s="7" t="s">
        <v>2047</v>
      </c>
      <c r="C230" s="7" t="s">
        <v>10844</v>
      </c>
      <c r="D230" s="7" t="s">
        <v>6507</v>
      </c>
      <c r="E230" s="7" t="s">
        <v>9543</v>
      </c>
      <c r="F230" s="7" t="s">
        <v>10845</v>
      </c>
      <c r="G230" s="7" t="s">
        <v>6507</v>
      </c>
      <c r="H230" s="7" t="s">
        <v>1602</v>
      </c>
      <c r="I230" s="7" t="s">
        <v>9598</v>
      </c>
      <c r="J230" s="7" t="s">
        <v>8101</v>
      </c>
      <c r="K230" s="7" t="s">
        <v>8459</v>
      </c>
      <c r="L230" s="7" t="s">
        <v>10846</v>
      </c>
      <c r="M230" s="7" t="str">
        <f>LOWER(B230&amp;Table15[[#This Row],[Achternaam]]&amp;L230)</f>
        <v>anpaesensoprasteria</v>
      </c>
      <c r="N230" s="7" t="s">
        <v>8468</v>
      </c>
      <c r="O230" s="7" t="s">
        <v>8460</v>
      </c>
      <c r="P230" s="7" t="s">
        <v>8461</v>
      </c>
      <c r="Q230" s="7" t="s">
        <v>8464</v>
      </c>
      <c r="R230" s="7" t="str">
        <f>IFERROR(LEFT(SUBSTITUTE(SUBSTITUTE(Table15[[#This Row],[Website]],"www.",""),"https://",""), FIND(".", SUBSTITUTE(SUBSTITUTE(Table15[[#This Row],[Website]],"www.",""),"https://","")) - 1),"")</f>
        <v>soprasteria</v>
      </c>
      <c r="S230" s="7" t="s">
        <v>8463</v>
      </c>
      <c r="T230" s="7" t="s">
        <v>4763</v>
      </c>
      <c r="U230" s="7" t="s">
        <v>10847</v>
      </c>
    </row>
    <row r="231" spans="1:21" ht="15" customHeight="1" x14ac:dyDescent="0.45">
      <c r="A231" s="7" t="s">
        <v>4758</v>
      </c>
      <c r="B231" s="7" t="s">
        <v>10848</v>
      </c>
      <c r="C231" s="7" t="s">
        <v>2699</v>
      </c>
      <c r="D231" s="7" t="s">
        <v>6507</v>
      </c>
      <c r="E231" s="7" t="s">
        <v>9543</v>
      </c>
      <c r="F231" s="7" t="s">
        <v>10849</v>
      </c>
      <c r="G231" s="7" t="s">
        <v>6507</v>
      </c>
      <c r="H231" s="7" t="s">
        <v>1380</v>
      </c>
      <c r="I231" s="7" t="s">
        <v>1529</v>
      </c>
      <c r="J231" s="7" t="s">
        <v>9592</v>
      </c>
      <c r="K231" s="7" t="s">
        <v>5331</v>
      </c>
      <c r="L231" s="7" t="s">
        <v>10850</v>
      </c>
      <c r="M231" s="7" t="str">
        <f>LOWER(B231&amp;Table15[[#This Row],[Achternaam]]&amp;L231)</f>
        <v>elisagoossensbaltimoreaircoilinternational</v>
      </c>
      <c r="N231" s="7" t="s">
        <v>5068</v>
      </c>
      <c r="O231" s="7" t="s">
        <v>5332</v>
      </c>
      <c r="P231" s="7" t="s">
        <v>5333</v>
      </c>
      <c r="Q231" s="7" t="s">
        <v>10851</v>
      </c>
      <c r="R231" s="7" t="str">
        <f>IFERROR(LEFT(SUBSTITUTE(SUBSTITUTE(Table15[[#This Row],[Website]],"www.",""),"https://",""), FIND(".", SUBSTITUTE(SUBSTITUTE(Table15[[#This Row],[Website]],"www.",""),"https://","")) - 1),"")</f>
        <v>baltimoreaircoil</v>
      </c>
      <c r="S231" s="7" t="s">
        <v>5335</v>
      </c>
      <c r="T231" s="7" t="s">
        <v>4763</v>
      </c>
      <c r="U231" s="7" t="s">
        <v>10852</v>
      </c>
    </row>
    <row r="232" spans="1:21" ht="15" customHeight="1" x14ac:dyDescent="0.45">
      <c r="A232" s="7" t="s">
        <v>4758</v>
      </c>
      <c r="B232" s="7" t="s">
        <v>3329</v>
      </c>
      <c r="C232" s="7" t="s">
        <v>10853</v>
      </c>
      <c r="D232" s="7" t="s">
        <v>6507</v>
      </c>
      <c r="E232" s="7" t="s">
        <v>9543</v>
      </c>
      <c r="F232" s="7" t="s">
        <v>10854</v>
      </c>
      <c r="G232" s="7" t="s">
        <v>6507</v>
      </c>
      <c r="H232" s="7" t="s">
        <v>1480</v>
      </c>
      <c r="I232" s="7" t="s">
        <v>9555</v>
      </c>
      <c r="J232" s="7" t="s">
        <v>9556</v>
      </c>
      <c r="K232" s="7" t="s">
        <v>5124</v>
      </c>
      <c r="L232" s="7" t="s">
        <v>10855</v>
      </c>
      <c r="M232" s="7" t="str">
        <f>LOWER(B232&amp;Table15[[#This Row],[Achternaam]]&amp;L232)</f>
        <v>janvan doninkarcadis</v>
      </c>
      <c r="N232" s="7" t="s">
        <v>5133</v>
      </c>
      <c r="O232" s="7" t="s">
        <v>5125</v>
      </c>
      <c r="P232" s="7" t="s">
        <v>5126</v>
      </c>
      <c r="Q232" s="7" t="s">
        <v>10856</v>
      </c>
      <c r="R232" s="7" t="str">
        <f>IFERROR(LEFT(SUBSTITUTE(SUBSTITUTE(Table15[[#This Row],[Website]],"www.",""),"https://",""), FIND(".", SUBSTITUTE(SUBSTITUTE(Table15[[#This Row],[Website]],"www.",""),"https://","")) - 1),"")</f>
        <v>arcadis</v>
      </c>
      <c r="S232" s="7" t="s">
        <v>5128</v>
      </c>
      <c r="T232" s="7" t="s">
        <v>4763</v>
      </c>
      <c r="U232" s="7" t="s">
        <v>10857</v>
      </c>
    </row>
    <row r="233" spans="1:21" ht="15" customHeight="1" x14ac:dyDescent="0.45">
      <c r="A233" s="7" t="s">
        <v>4758</v>
      </c>
      <c r="B233" s="7" t="s">
        <v>2847</v>
      </c>
      <c r="C233" s="7" t="s">
        <v>10858</v>
      </c>
      <c r="D233" s="7" t="s">
        <v>6507</v>
      </c>
      <c r="E233" s="7" t="s">
        <v>9543</v>
      </c>
      <c r="F233" s="7" t="s">
        <v>10859</v>
      </c>
      <c r="G233" s="7" t="s">
        <v>6507</v>
      </c>
      <c r="H233" s="7" t="s">
        <v>4571</v>
      </c>
      <c r="I233" s="7" t="s">
        <v>1529</v>
      </c>
      <c r="J233" s="7" t="s">
        <v>8101</v>
      </c>
      <c r="K233" s="7" t="s">
        <v>5997</v>
      </c>
      <c r="L233" s="7" t="s">
        <v>10860</v>
      </c>
      <c r="M233" s="7" t="str">
        <f>LOWER(B233&amp;Table15[[#This Row],[Achternaam]]&amp;L233)</f>
        <v>myriamwoltersconnect</v>
      </c>
      <c r="N233" s="7" t="s">
        <v>5411</v>
      </c>
      <c r="O233" s="7" t="s">
        <v>5998</v>
      </c>
      <c r="P233" s="7" t="s">
        <v>5999</v>
      </c>
      <c r="Q233" s="7" t="s">
        <v>10861</v>
      </c>
      <c r="R233" s="7" t="str">
        <f>IFERROR(LEFT(SUBSTITUTE(SUBSTITUTE(Table15[[#This Row],[Website]],"www.",""),"https://",""), FIND(".", SUBSTITUTE(SUBSTITUTE(Table15[[#This Row],[Website]],"www.",""),"https://","")) - 1),"")</f>
        <v>connectgroup-ir</v>
      </c>
      <c r="S233" s="7" t="s">
        <v>6001</v>
      </c>
      <c r="T233" s="7" t="s">
        <v>4763</v>
      </c>
      <c r="U233" s="7" t="s">
        <v>10862</v>
      </c>
    </row>
    <row r="234" spans="1:21" ht="15" customHeight="1" x14ac:dyDescent="0.45">
      <c r="A234" s="7" t="s">
        <v>4758</v>
      </c>
      <c r="B234" s="7" t="s">
        <v>10863</v>
      </c>
      <c r="C234" s="7" t="s">
        <v>10864</v>
      </c>
      <c r="D234" s="7" t="s">
        <v>6507</v>
      </c>
      <c r="E234" s="7" t="s">
        <v>9543</v>
      </c>
      <c r="F234" s="7" t="s">
        <v>10865</v>
      </c>
      <c r="G234" s="7" t="s">
        <v>6507</v>
      </c>
      <c r="H234" s="7" t="s">
        <v>10866</v>
      </c>
      <c r="I234" s="7" t="s">
        <v>9555</v>
      </c>
      <c r="J234" s="7" t="s">
        <v>9556</v>
      </c>
      <c r="K234" s="7" t="s">
        <v>8469</v>
      </c>
      <c r="L234" s="7" t="s">
        <v>10867</v>
      </c>
      <c r="M234" s="7" t="str">
        <f>LOWER(B234&amp;Table15[[#This Row],[Achternaam]]&amp;L234)</f>
        <v>ivyyvette de smedtsoprema</v>
      </c>
      <c r="N234" s="7" t="s">
        <v>6894</v>
      </c>
      <c r="O234" s="7" t="s">
        <v>8470</v>
      </c>
      <c r="P234" s="7" t="s">
        <v>8471</v>
      </c>
      <c r="Q234" s="7" t="s">
        <v>10868</v>
      </c>
      <c r="R234" s="7" t="str">
        <f>IFERROR(LEFT(SUBSTITUTE(SUBSTITUTE(Table15[[#This Row],[Website]],"www.",""),"https://",""), FIND(".", SUBSTITUTE(SUBSTITUTE(Table15[[#This Row],[Website]],"www.",""),"https://","")) - 1),"")</f>
        <v>soprema</v>
      </c>
      <c r="S234" s="7" t="s">
        <v>8473</v>
      </c>
      <c r="T234" s="7" t="s">
        <v>4763</v>
      </c>
      <c r="U234" s="7" t="s">
        <v>10869</v>
      </c>
    </row>
    <row r="235" spans="1:21" ht="15" customHeight="1" x14ac:dyDescent="0.45">
      <c r="A235" s="7" t="s">
        <v>4758</v>
      </c>
      <c r="B235" s="7" t="s">
        <v>10870</v>
      </c>
      <c r="C235" s="7" t="s">
        <v>10871</v>
      </c>
      <c r="D235" s="7" t="s">
        <v>6507</v>
      </c>
      <c r="E235" s="7" t="s">
        <v>9543</v>
      </c>
      <c r="F235" s="7" t="s">
        <v>10872</v>
      </c>
      <c r="G235" s="7" t="s">
        <v>6507</v>
      </c>
      <c r="H235" s="7" t="s">
        <v>1380</v>
      </c>
      <c r="I235" s="7" t="s">
        <v>1529</v>
      </c>
      <c r="J235" s="7" t="s">
        <v>8101</v>
      </c>
      <c r="K235" s="7" t="s">
        <v>10873</v>
      </c>
      <c r="L235" s="7" t="s">
        <v>10874</v>
      </c>
      <c r="M235" s="7" t="str">
        <f>LOWER(B235&amp;Table15[[#This Row],[Achternaam]]&amp;L235)</f>
        <v>thibaultroudotsoprasteriabenelux</v>
      </c>
      <c r="N235" s="7" t="s">
        <v>5732</v>
      </c>
      <c r="O235" s="7" t="s">
        <v>10875</v>
      </c>
      <c r="P235" s="7" t="s">
        <v>10876</v>
      </c>
      <c r="Q235" s="7" t="s">
        <v>10877</v>
      </c>
      <c r="R235" s="7" t="str">
        <f>IFERROR(LEFT(SUBSTITUTE(SUBSTITUTE(Table15[[#This Row],[Website]],"www.",""),"https://",""), FIND(".", SUBSTITUTE(SUBSTITUTE(Table15[[#This Row],[Website]],"www.",""),"https://","")) - 1),"")</f>
        <v>soprasteria</v>
      </c>
      <c r="S235" s="7" t="s">
        <v>10878</v>
      </c>
      <c r="T235" s="7" t="s">
        <v>4763</v>
      </c>
      <c r="U235" s="7" t="s">
        <v>10879</v>
      </c>
    </row>
    <row r="236" spans="1:21" ht="15" customHeight="1" x14ac:dyDescent="0.45">
      <c r="A236" s="7" t="s">
        <v>4758</v>
      </c>
      <c r="B236" s="7" t="s">
        <v>4612</v>
      </c>
      <c r="C236" s="7" t="s">
        <v>10880</v>
      </c>
      <c r="D236" s="7" t="s">
        <v>6507</v>
      </c>
      <c r="E236" s="7" t="s">
        <v>9543</v>
      </c>
      <c r="F236" s="7" t="s">
        <v>10881</v>
      </c>
      <c r="G236" s="7" t="s">
        <v>6507</v>
      </c>
      <c r="H236" s="7" t="s">
        <v>9597</v>
      </c>
      <c r="I236" s="7" t="s">
        <v>9598</v>
      </c>
      <c r="J236" s="7" t="s">
        <v>9592</v>
      </c>
      <c r="K236" s="7" t="s">
        <v>7203</v>
      </c>
      <c r="L236" s="7" t="s">
        <v>10882</v>
      </c>
      <c r="M236" s="7" t="str">
        <f>LOWER(B236&amp;Table15[[#This Row],[Achternaam]]&amp;L236)</f>
        <v>guidoconingxjungheinrich</v>
      </c>
      <c r="N236" s="7" t="s">
        <v>5321</v>
      </c>
      <c r="O236" s="7" t="s">
        <v>7204</v>
      </c>
      <c r="P236" s="7" t="s">
        <v>7205</v>
      </c>
      <c r="Q236" s="7" t="s">
        <v>10883</v>
      </c>
      <c r="R236" s="7" t="str">
        <f>IFERROR(LEFT(SUBSTITUTE(SUBSTITUTE(Table15[[#This Row],[Website]],"www.",""),"https://",""), FIND(".", SUBSTITUTE(SUBSTITUTE(Table15[[#This Row],[Website]],"www.",""),"https://","")) - 1),"")</f>
        <v>jungheinrich-profishop</v>
      </c>
      <c r="S236" s="7" t="s">
        <v>7207</v>
      </c>
      <c r="T236" s="7" t="s">
        <v>4763</v>
      </c>
      <c r="U236" s="7" t="s">
        <v>10884</v>
      </c>
    </row>
    <row r="237" spans="1:21" ht="15" customHeight="1" x14ac:dyDescent="0.45">
      <c r="A237" s="7" t="s">
        <v>4758</v>
      </c>
      <c r="B237" s="7" t="s">
        <v>3848</v>
      </c>
      <c r="C237" s="7" t="s">
        <v>10885</v>
      </c>
      <c r="D237" s="7" t="s">
        <v>6507</v>
      </c>
      <c r="E237" s="7" t="s">
        <v>9543</v>
      </c>
      <c r="F237" s="7" t="s">
        <v>10886</v>
      </c>
      <c r="G237" s="7" t="s">
        <v>6507</v>
      </c>
      <c r="H237" s="7" t="s">
        <v>1380</v>
      </c>
      <c r="I237" s="7" t="s">
        <v>1529</v>
      </c>
      <c r="J237" s="7" t="s">
        <v>8101</v>
      </c>
      <c r="K237" s="7" t="s">
        <v>10887</v>
      </c>
      <c r="L237" s="7" t="s">
        <v>10888</v>
      </c>
      <c r="M237" s="7" t="str">
        <f>LOWER(B237&amp;Table15[[#This Row],[Achternaam]]&amp;L237)</f>
        <v>evibelmansstudiecentrumvoorkernenergiecentred'etudedel'energienucleaire</v>
      </c>
      <c r="N237" s="7" t="s">
        <v>9883</v>
      </c>
      <c r="O237" s="7" t="s">
        <v>10889</v>
      </c>
      <c r="P237" s="7" t="s">
        <v>10890</v>
      </c>
      <c r="Q237" s="7" t="s">
        <v>10891</v>
      </c>
      <c r="R237" s="7" t="str">
        <f>IFERROR(LEFT(SUBSTITUTE(SUBSTITUTE(Table15[[#This Row],[Website]],"www.",""),"https://",""), FIND(".", SUBSTITUTE(SUBSTITUTE(Table15[[#This Row],[Website]],"www.",""),"https://","")) - 1),"")</f>
        <v>sckcen</v>
      </c>
      <c r="S237" s="7" t="s">
        <v>10892</v>
      </c>
      <c r="T237" s="7" t="s">
        <v>4763</v>
      </c>
      <c r="U237" s="7" t="s">
        <v>10893</v>
      </c>
    </row>
    <row r="238" spans="1:21" ht="15" customHeight="1" x14ac:dyDescent="0.45">
      <c r="A238" s="7" t="s">
        <v>4758</v>
      </c>
      <c r="B238" s="7" t="s">
        <v>1612</v>
      </c>
      <c r="C238" s="7" t="s">
        <v>10894</v>
      </c>
      <c r="D238" s="7" t="s">
        <v>6507</v>
      </c>
      <c r="E238" s="7" t="s">
        <v>9543</v>
      </c>
      <c r="F238" s="7" t="s">
        <v>10895</v>
      </c>
      <c r="G238" s="7" t="s">
        <v>6507</v>
      </c>
      <c r="H238" s="7" t="s">
        <v>1749</v>
      </c>
      <c r="I238" s="7" t="s">
        <v>9555</v>
      </c>
      <c r="J238" s="7" t="s">
        <v>9592</v>
      </c>
      <c r="K238" s="7" t="s">
        <v>6833</v>
      </c>
      <c r="L238" s="7" t="s">
        <v>10896</v>
      </c>
      <c r="M238" s="7" t="str">
        <f>LOWER(B238&amp;Table15[[#This Row],[Achternaam]]&amp;L238)</f>
        <v>veerlevanvelkgriffithfoods</v>
      </c>
      <c r="N238" s="7" t="s">
        <v>6842</v>
      </c>
      <c r="O238" s="7" t="s">
        <v>6834</v>
      </c>
      <c r="P238" s="7" t="s">
        <v>6835</v>
      </c>
      <c r="Q238" s="7" t="s">
        <v>10897</v>
      </c>
      <c r="R238" s="7" t="str">
        <f>IFERROR(LEFT(SUBSTITUTE(SUBSTITUTE(Table15[[#This Row],[Website]],"www.",""),"https://",""), FIND(".", SUBSTITUTE(SUBSTITUTE(Table15[[#This Row],[Website]],"www.",""),"https://","")) - 1),"")</f>
        <v>griffithfoods</v>
      </c>
      <c r="S238" s="7" t="s">
        <v>6837</v>
      </c>
      <c r="T238" s="7" t="s">
        <v>4763</v>
      </c>
      <c r="U238" s="7" t="s">
        <v>10898</v>
      </c>
    </row>
    <row r="239" spans="1:21" ht="15" customHeight="1" x14ac:dyDescent="0.45">
      <c r="A239" s="7" t="s">
        <v>4758</v>
      </c>
      <c r="B239" s="7" t="s">
        <v>1763</v>
      </c>
      <c r="C239" s="7" t="s">
        <v>10899</v>
      </c>
      <c r="D239" s="7" t="s">
        <v>6507</v>
      </c>
      <c r="E239" s="7" t="s">
        <v>9543</v>
      </c>
      <c r="F239" s="7" t="s">
        <v>10900</v>
      </c>
      <c r="G239" s="7" t="s">
        <v>6507</v>
      </c>
      <c r="H239" s="7" t="s">
        <v>1380</v>
      </c>
      <c r="I239" s="7" t="s">
        <v>1529</v>
      </c>
      <c r="J239" s="7" t="s">
        <v>9592</v>
      </c>
      <c r="K239" s="7" t="s">
        <v>5722</v>
      </c>
      <c r="L239" s="7" t="s">
        <v>10901</v>
      </c>
      <c r="M239" s="7" t="str">
        <f>LOWER(B239&amp;Table15[[#This Row],[Achternaam]]&amp;L239)</f>
        <v>martinede brueckercegeka</v>
      </c>
      <c r="N239" s="7" t="s">
        <v>5732</v>
      </c>
      <c r="O239" s="7" t="s">
        <v>5723</v>
      </c>
      <c r="P239" s="7" t="s">
        <v>5724</v>
      </c>
      <c r="Q239" s="7" t="s">
        <v>10902</v>
      </c>
      <c r="R239" s="7" t="str">
        <f>IFERROR(LEFT(SUBSTITUTE(SUBSTITUTE(Table15[[#This Row],[Website]],"www.",""),"https://",""), FIND(".", SUBSTITUTE(SUBSTITUTE(Table15[[#This Row],[Website]],"www.",""),"https://","")) - 1),"")</f>
        <v>cegeka</v>
      </c>
      <c r="S239" s="7" t="s">
        <v>5726</v>
      </c>
      <c r="T239" s="7" t="s">
        <v>4763</v>
      </c>
      <c r="U239" s="7" t="s">
        <v>10903</v>
      </c>
    </row>
    <row r="240" spans="1:21" ht="15" customHeight="1" x14ac:dyDescent="0.45">
      <c r="A240" s="7" t="s">
        <v>4758</v>
      </c>
      <c r="B240" s="7" t="s">
        <v>1595</v>
      </c>
      <c r="C240" s="7" t="s">
        <v>10904</v>
      </c>
      <c r="D240" s="7" t="s">
        <v>6507</v>
      </c>
      <c r="E240" s="7" t="s">
        <v>9543</v>
      </c>
      <c r="F240" s="7" t="s">
        <v>10905</v>
      </c>
      <c r="G240" s="7" t="s">
        <v>6507</v>
      </c>
      <c r="H240" s="7" t="s">
        <v>9922</v>
      </c>
      <c r="I240" s="7" t="s">
        <v>1529</v>
      </c>
      <c r="J240" s="7" t="s">
        <v>10906</v>
      </c>
      <c r="K240" s="7" t="s">
        <v>8731</v>
      </c>
      <c r="L240" s="7" t="s">
        <v>10907</v>
      </c>
      <c r="M240" s="7" t="str">
        <f>LOWER(B240&amp;Table15[[#This Row],[Achternaam]]&amp;L240)</f>
        <v>yvespastouring</v>
      </c>
      <c r="N240" s="7" t="s">
        <v>8205</v>
      </c>
      <c r="O240" s="7" t="s">
        <v>8732</v>
      </c>
      <c r="P240" s="7" t="s">
        <v>8733</v>
      </c>
      <c r="Q240" s="7" t="s">
        <v>10908</v>
      </c>
      <c r="R240" s="7" t="str">
        <f>IFERROR(LEFT(SUBSTITUTE(SUBSTITUTE(Table15[[#This Row],[Website]],"www.",""),"https://",""), FIND(".", SUBSTITUTE(SUBSTITUTE(Table15[[#This Row],[Website]],"www.",""),"https://","")) - 1),"")</f>
        <v>touring</v>
      </c>
      <c r="S240" s="7" t="s">
        <v>8735</v>
      </c>
      <c r="T240" s="7" t="s">
        <v>4763</v>
      </c>
      <c r="U240" s="7" t="s">
        <v>10909</v>
      </c>
    </row>
    <row r="241" spans="1:21" ht="15" customHeight="1" x14ac:dyDescent="0.45">
      <c r="A241" s="7" t="s">
        <v>4758</v>
      </c>
      <c r="B241" s="7" t="s">
        <v>1422</v>
      </c>
      <c r="C241" s="7" t="s">
        <v>10835</v>
      </c>
      <c r="D241" s="7" t="s">
        <v>6507</v>
      </c>
      <c r="E241" s="7" t="s">
        <v>9543</v>
      </c>
      <c r="F241" s="7" t="s">
        <v>10836</v>
      </c>
      <c r="G241" s="7" t="s">
        <v>6507</v>
      </c>
      <c r="H241" s="7" t="s">
        <v>1380</v>
      </c>
      <c r="I241" s="7" t="s">
        <v>1529</v>
      </c>
      <c r="J241" s="7" t="s">
        <v>8101</v>
      </c>
      <c r="K241" s="7" t="s">
        <v>10910</v>
      </c>
      <c r="L241" s="7" t="s">
        <v>10911</v>
      </c>
      <c r="M241" s="7" t="str">
        <f>LOWER(B241&amp;Table15[[#This Row],[Achternaam]]&amp;L241)</f>
        <v>goedelevinkengoedhulpmiddelen</v>
      </c>
      <c r="N241" s="7" t="s">
        <v>6418</v>
      </c>
      <c r="O241" s="7" t="s">
        <v>10912</v>
      </c>
      <c r="P241" s="7" t="s">
        <v>10913</v>
      </c>
      <c r="Q241" s="7" t="s">
        <v>10838</v>
      </c>
      <c r="R241" s="7" t="str">
        <f>IFERROR(LEFT(SUBSTITUTE(SUBSTITUTE(Table15[[#This Row],[Website]],"www.",""),"https://",""), FIND(".", SUBSTITUTE(SUBSTITUTE(Table15[[#This Row],[Website]],"www.",""),"https://","")) - 1),"")</f>
        <v>goed</v>
      </c>
      <c r="S241" s="7" t="s">
        <v>6795</v>
      </c>
      <c r="T241" s="7" t="s">
        <v>4763</v>
      </c>
      <c r="U241" s="7" t="s">
        <v>10914</v>
      </c>
    </row>
    <row r="242" spans="1:21" ht="15" customHeight="1" x14ac:dyDescent="0.45">
      <c r="A242" s="7" t="s">
        <v>4758</v>
      </c>
      <c r="B242" s="7" t="s">
        <v>10915</v>
      </c>
      <c r="C242" s="7" t="s">
        <v>2515</v>
      </c>
      <c r="D242" s="7" t="s">
        <v>6507</v>
      </c>
      <c r="E242" s="7" t="s">
        <v>9543</v>
      </c>
      <c r="F242" s="7" t="s">
        <v>10916</v>
      </c>
      <c r="G242" s="7" t="s">
        <v>6507</v>
      </c>
      <c r="H242" s="7" t="s">
        <v>1380</v>
      </c>
      <c r="I242" s="7" t="s">
        <v>1529</v>
      </c>
      <c r="J242" s="7" t="s">
        <v>9592</v>
      </c>
      <c r="K242" s="7" t="s">
        <v>7211</v>
      </c>
      <c r="L242" s="7" t="s">
        <v>10917</v>
      </c>
      <c r="M242" s="7" t="str">
        <f>LOWER(B242&amp;Table15[[#This Row],[Achternaam]]&amp;L242)</f>
        <v>yannickeelenjysk</v>
      </c>
      <c r="N242" s="7" t="s">
        <v>7014</v>
      </c>
      <c r="O242" s="7" t="s">
        <v>7212</v>
      </c>
      <c r="P242" s="7" t="s">
        <v>7213</v>
      </c>
      <c r="Q242" s="7" t="s">
        <v>10918</v>
      </c>
      <c r="R242" s="7" t="str">
        <f>IFERROR(LEFT(SUBSTITUTE(SUBSTITUTE(Table15[[#This Row],[Website]],"www.",""),"https://",""), FIND(".", SUBSTITUTE(SUBSTITUTE(Table15[[#This Row],[Website]],"www.",""),"https://","")) - 1),"")</f>
        <v>jysk</v>
      </c>
      <c r="S242" s="7" t="s">
        <v>7215</v>
      </c>
      <c r="T242" s="7" t="s">
        <v>4763</v>
      </c>
      <c r="U242" s="7" t="s">
        <v>10919</v>
      </c>
    </row>
    <row r="243" spans="1:21" ht="15" customHeight="1" x14ac:dyDescent="0.45">
      <c r="A243" s="7" t="s">
        <v>4758</v>
      </c>
      <c r="B243" s="7" t="s">
        <v>10920</v>
      </c>
      <c r="C243" s="7" t="s">
        <v>10921</v>
      </c>
      <c r="D243" s="7" t="s">
        <v>6507</v>
      </c>
      <c r="E243" s="7" t="s">
        <v>9543</v>
      </c>
      <c r="F243" s="7" t="s">
        <v>10922</v>
      </c>
      <c r="G243" s="7" t="s">
        <v>6507</v>
      </c>
      <c r="H243" s="7" t="s">
        <v>1480</v>
      </c>
      <c r="I243" s="7" t="s">
        <v>9555</v>
      </c>
      <c r="J243" s="7" t="s">
        <v>9556</v>
      </c>
      <c r="K243" s="7" t="s">
        <v>8263</v>
      </c>
      <c r="L243" s="7" t="s">
        <v>10923</v>
      </c>
      <c r="M243" s="7" t="str">
        <f>LOWER(B243&amp;Table15[[#This Row],[Achternaam]]&amp;L243)</f>
        <v>gielhaeldermanssappilanaken</v>
      </c>
      <c r="N243" s="7" t="s">
        <v>7833</v>
      </c>
      <c r="O243" s="7" t="s">
        <v>8264</v>
      </c>
      <c r="P243" s="7" t="s">
        <v>8265</v>
      </c>
      <c r="Q243" s="7" t="s">
        <v>10924</v>
      </c>
      <c r="R243" s="7" t="str">
        <f>IFERROR(LEFT(SUBSTITUTE(SUBSTITUTE(Table15[[#This Row],[Website]],"www.",""),"https://",""), FIND(".", SUBSTITUTE(SUBSTITUTE(Table15[[#This Row],[Website]],"www.",""),"https://","")) - 1),"")</f>
        <v>sappi</v>
      </c>
      <c r="S243" s="7" t="s">
        <v>8267</v>
      </c>
      <c r="T243" s="7" t="s">
        <v>4763</v>
      </c>
      <c r="U243" s="7" t="s">
        <v>10925</v>
      </c>
    </row>
    <row r="244" spans="1:21" ht="15" customHeight="1" x14ac:dyDescent="0.45">
      <c r="A244" s="7" t="s">
        <v>4758</v>
      </c>
      <c r="B244" s="7" t="s">
        <v>10926</v>
      </c>
      <c r="C244" s="7" t="s">
        <v>10927</v>
      </c>
      <c r="D244" s="7" t="s">
        <v>6507</v>
      </c>
      <c r="E244" s="7" t="s">
        <v>9543</v>
      </c>
      <c r="F244" s="7" t="s">
        <v>10928</v>
      </c>
      <c r="G244" s="7" t="s">
        <v>6507</v>
      </c>
      <c r="H244" s="7" t="s">
        <v>1380</v>
      </c>
      <c r="I244" s="7" t="s">
        <v>1529</v>
      </c>
      <c r="J244" s="7" t="s">
        <v>9592</v>
      </c>
      <c r="K244" s="7" t="s">
        <v>5302</v>
      </c>
      <c r="L244" s="7" t="s">
        <v>10929</v>
      </c>
      <c r="M244" s="7" t="str">
        <f>LOWER(B244&amp;Table15[[#This Row],[Achternaam]]&amp;L244)</f>
        <v>margonatadiredjaaxxes</v>
      </c>
      <c r="N244" s="7" t="s">
        <v>5312</v>
      </c>
      <c r="O244" s="7" t="s">
        <v>5303</v>
      </c>
      <c r="P244" s="7" t="s">
        <v>5304</v>
      </c>
      <c r="Q244" s="7" t="s">
        <v>10930</v>
      </c>
      <c r="R244" s="7" t="str">
        <f>IFERROR(LEFT(SUBSTITUTE(SUBSTITUTE(Table15[[#This Row],[Website]],"www.",""),"https://",""), FIND(".", SUBSTITUTE(SUBSTITUTE(Table15[[#This Row],[Website]],"www.",""),"https://","")) - 1),"")</f>
        <v>axxes</v>
      </c>
      <c r="S244" s="7" t="s">
        <v>5306</v>
      </c>
      <c r="T244" s="7" t="s">
        <v>4763</v>
      </c>
      <c r="U244" s="7" t="s">
        <v>10931</v>
      </c>
    </row>
    <row r="245" spans="1:21" ht="15" customHeight="1" x14ac:dyDescent="0.45">
      <c r="A245" s="7" t="s">
        <v>4758</v>
      </c>
      <c r="B245" s="7" t="s">
        <v>10817</v>
      </c>
      <c r="C245" s="7" t="s">
        <v>10818</v>
      </c>
      <c r="D245" s="7" t="s">
        <v>6507</v>
      </c>
      <c r="E245" s="7" t="s">
        <v>9543</v>
      </c>
      <c r="F245" s="7" t="s">
        <v>10819</v>
      </c>
      <c r="G245" s="7" t="s">
        <v>6507</v>
      </c>
      <c r="H245" s="7" t="s">
        <v>10820</v>
      </c>
      <c r="I245" s="7" t="s">
        <v>9555</v>
      </c>
      <c r="J245" s="7" t="s">
        <v>9592</v>
      </c>
      <c r="K245" s="7" t="s">
        <v>8560</v>
      </c>
      <c r="L245" s="7" t="s">
        <v>10932</v>
      </c>
      <c r="M245" s="7" t="str">
        <f>LOWER(B245&amp;Table15[[#This Row],[Achternaam]]&amp;L245)</f>
        <v>leenwitdouckswissportcargoservices</v>
      </c>
      <c r="N245" s="7" t="s">
        <v>8569</v>
      </c>
      <c r="O245" s="7" t="s">
        <v>8561</v>
      </c>
      <c r="P245" s="7" t="s">
        <v>8562</v>
      </c>
      <c r="Q245" s="7" t="s">
        <v>10933</v>
      </c>
      <c r="R245" s="7" t="str">
        <f>IFERROR(LEFT(SUBSTITUTE(SUBSTITUTE(Table15[[#This Row],[Website]],"www.",""),"https://",""), FIND(".", SUBSTITUTE(SUBSTITUTE(Table15[[#This Row],[Website]],"www.",""),"https://","")) - 1),"")</f>
        <v>swissport</v>
      </c>
      <c r="S245" s="7" t="s">
        <v>8564</v>
      </c>
      <c r="T245" s="7" t="s">
        <v>4763</v>
      </c>
      <c r="U245" s="7" t="s">
        <v>10934</v>
      </c>
    </row>
    <row r="246" spans="1:21" ht="15" customHeight="1" x14ac:dyDescent="0.45">
      <c r="A246" s="7" t="s">
        <v>4758</v>
      </c>
      <c r="B246" s="7" t="s">
        <v>1460</v>
      </c>
      <c r="C246" s="7" t="s">
        <v>10935</v>
      </c>
      <c r="D246" s="7" t="s">
        <v>6507</v>
      </c>
      <c r="E246" s="7" t="s">
        <v>9543</v>
      </c>
      <c r="F246" s="7" t="s">
        <v>10936</v>
      </c>
      <c r="G246" s="7" t="s">
        <v>6507</v>
      </c>
      <c r="H246" s="7" t="s">
        <v>10503</v>
      </c>
      <c r="I246" s="7" t="s">
        <v>9598</v>
      </c>
      <c r="J246" s="7" t="s">
        <v>9592</v>
      </c>
      <c r="K246" s="7" t="s">
        <v>7111</v>
      </c>
      <c r="L246" s="7" t="s">
        <v>10937</v>
      </c>
      <c r="M246" s="7" t="str">
        <f>LOWER(B246&amp;Table15[[#This Row],[Achternaam]]&amp;L246)</f>
        <v>nathalievankrunkelsvenitineris</v>
      </c>
      <c r="N246" s="7" t="s">
        <v>5143</v>
      </c>
      <c r="O246" s="7" t="s">
        <v>7112</v>
      </c>
      <c r="P246" s="7" t="s">
        <v>7113</v>
      </c>
      <c r="Q246" s="7" t="s">
        <v>10938</v>
      </c>
      <c r="R246" s="7" t="str">
        <f>IFERROR(LEFT(SUBSTITUTE(SUBSTITUTE(Table15[[#This Row],[Website]],"www.",""),"https://",""), FIND(".", SUBSTITUTE(SUBSTITUTE(Table15[[#This Row],[Website]],"www.",""),"https://","")) - 1),"")</f>
        <v>itineris</v>
      </c>
      <c r="S246" s="7" t="s">
        <v>7115</v>
      </c>
      <c r="T246" s="7" t="s">
        <v>4763</v>
      </c>
      <c r="U246" s="7" t="s">
        <v>10939</v>
      </c>
    </row>
    <row r="247" spans="1:21" ht="15" customHeight="1" x14ac:dyDescent="0.45">
      <c r="A247" s="7" t="s">
        <v>4758</v>
      </c>
      <c r="B247" s="7" t="s">
        <v>10940</v>
      </c>
      <c r="C247" s="7" t="s">
        <v>4482</v>
      </c>
      <c r="D247" s="7" t="s">
        <v>6507</v>
      </c>
      <c r="E247" s="7" t="s">
        <v>9543</v>
      </c>
      <c r="F247" s="7" t="s">
        <v>10941</v>
      </c>
      <c r="G247" s="7" t="s">
        <v>6507</v>
      </c>
      <c r="H247" s="7" t="s">
        <v>9597</v>
      </c>
      <c r="I247" s="7" t="s">
        <v>9598</v>
      </c>
      <c r="J247" s="7" t="s">
        <v>9592</v>
      </c>
      <c r="K247" s="7" t="s">
        <v>10942</v>
      </c>
      <c r="L247" s="7" t="s">
        <v>10943</v>
      </c>
      <c r="M247" s="7" t="str">
        <f>LOWER(B247&amp;Table15[[#This Row],[Achternaam]]&amp;L247)</f>
        <v>kristinevercammenthebritishschoolofbrussels</v>
      </c>
      <c r="N247" s="7" t="s">
        <v>9883</v>
      </c>
      <c r="O247" s="7" t="s">
        <v>10944</v>
      </c>
      <c r="P247" s="7" t="s">
        <v>10945</v>
      </c>
      <c r="Q247" s="7" t="s">
        <v>10946</v>
      </c>
      <c r="R247" s="7" t="str">
        <f>IFERROR(LEFT(SUBSTITUTE(SUBSTITUTE(Table15[[#This Row],[Website]],"www.",""),"https://",""), FIND(".", SUBSTITUTE(SUBSTITUTE(Table15[[#This Row],[Website]],"www.",""),"https://","")) - 1),"")</f>
        <v>britishschool</v>
      </c>
      <c r="S247" s="7" t="s">
        <v>10947</v>
      </c>
      <c r="T247" s="7" t="s">
        <v>4763</v>
      </c>
      <c r="U247" s="7" t="s">
        <v>10948</v>
      </c>
    </row>
    <row r="248" spans="1:21" ht="15" customHeight="1" x14ac:dyDescent="0.45">
      <c r="A248" s="7" t="s">
        <v>4758</v>
      </c>
      <c r="B248" s="7" t="s">
        <v>1763</v>
      </c>
      <c r="C248" s="7" t="s">
        <v>10899</v>
      </c>
      <c r="D248" s="7" t="s">
        <v>6507</v>
      </c>
      <c r="E248" s="7" t="s">
        <v>9543</v>
      </c>
      <c r="F248" s="7" t="s">
        <v>10900</v>
      </c>
      <c r="G248" s="7" t="s">
        <v>6507</v>
      </c>
      <c r="H248" s="7" t="s">
        <v>1380</v>
      </c>
      <c r="I248" s="7" t="s">
        <v>1529</v>
      </c>
      <c r="J248" s="7" t="s">
        <v>9592</v>
      </c>
      <c r="K248" s="7" t="s">
        <v>10949</v>
      </c>
      <c r="L248" s="7" t="s">
        <v>10950</v>
      </c>
      <c r="M248" s="7" t="str">
        <f>LOWER(B248&amp;Table15[[#This Row],[Achternaam]]&amp;L248)</f>
        <v>martinede brueckercegekabusinesssolutionsbelgie</v>
      </c>
      <c r="N248" s="7" t="s">
        <v>5143</v>
      </c>
      <c r="O248" s="7" t="s">
        <v>10951</v>
      </c>
      <c r="P248" s="7" t="s">
        <v>10952</v>
      </c>
      <c r="Q248" s="7" t="s">
        <v>10953</v>
      </c>
      <c r="R248" s="7" t="str">
        <f>IFERROR(LEFT(SUBSTITUTE(SUBSTITUTE(Table15[[#This Row],[Website]],"www.",""),"https://",""), FIND(".", SUBSTITUTE(SUBSTITUTE(Table15[[#This Row],[Website]],"www.",""),"https://","")) - 1),"")</f>
        <v>cegeka</v>
      </c>
      <c r="S248" s="7" t="s">
        <v>5726</v>
      </c>
      <c r="T248" s="7" t="s">
        <v>4763</v>
      </c>
      <c r="U248" s="7" t="s">
        <v>10954</v>
      </c>
    </row>
    <row r="249" spans="1:21" ht="15" customHeight="1" x14ac:dyDescent="0.45">
      <c r="A249" s="7" t="s">
        <v>4758</v>
      </c>
      <c r="B249" s="7" t="s">
        <v>10081</v>
      </c>
      <c r="C249" s="7" t="s">
        <v>10955</v>
      </c>
      <c r="D249" s="7" t="s">
        <v>6507</v>
      </c>
      <c r="E249" s="7" t="s">
        <v>9543</v>
      </c>
      <c r="F249" s="7" t="s">
        <v>10956</v>
      </c>
      <c r="G249" s="7" t="s">
        <v>6507</v>
      </c>
      <c r="H249" s="7" t="s">
        <v>10957</v>
      </c>
      <c r="I249" s="7" t="s">
        <v>9555</v>
      </c>
      <c r="J249" s="7" t="s">
        <v>9592</v>
      </c>
      <c r="K249" s="7" t="s">
        <v>7582</v>
      </c>
      <c r="L249" s="7" t="s">
        <v>10958</v>
      </c>
      <c r="M249" s="7" t="str">
        <f>LOWER(B249&amp;Table15[[#This Row],[Achternaam]]&amp;L249)</f>
        <v>valérieolivier, mbamediterraneanshippingcompany</v>
      </c>
      <c r="N249" s="7" t="s">
        <v>6631</v>
      </c>
      <c r="O249" s="7" t="s">
        <v>7583</v>
      </c>
      <c r="P249" s="7" t="s">
        <v>7584</v>
      </c>
      <c r="Q249" s="7" t="s">
        <v>10959</v>
      </c>
      <c r="R249" s="7" t="str">
        <f>IFERROR(LEFT(SUBSTITUTE(SUBSTITUTE(Table15[[#This Row],[Website]],"www.",""),"https://",""), FIND(".", SUBSTITUTE(SUBSTITUTE(Table15[[#This Row],[Website]],"www.",""),"https://","")) - 1),"")</f>
        <v>msc</v>
      </c>
      <c r="S249" s="7" t="s">
        <v>7586</v>
      </c>
      <c r="T249" s="7" t="s">
        <v>4763</v>
      </c>
      <c r="U249" s="7" t="s">
        <v>10960</v>
      </c>
    </row>
    <row r="250" spans="1:21" ht="15" customHeight="1" x14ac:dyDescent="0.45">
      <c r="A250" s="7" t="s">
        <v>4758</v>
      </c>
      <c r="B250" s="7" t="s">
        <v>1638</v>
      </c>
      <c r="C250" s="7" t="s">
        <v>4550</v>
      </c>
      <c r="D250" s="7" t="s">
        <v>6507</v>
      </c>
      <c r="E250" s="7" t="s">
        <v>9543</v>
      </c>
      <c r="F250" s="7" t="s">
        <v>10961</v>
      </c>
      <c r="G250" s="7" t="s">
        <v>6507</v>
      </c>
      <c r="H250" s="7" t="s">
        <v>1480</v>
      </c>
      <c r="I250" s="7" t="s">
        <v>9555</v>
      </c>
      <c r="J250" s="7" t="s">
        <v>9592</v>
      </c>
      <c r="K250" s="7" t="s">
        <v>10962</v>
      </c>
      <c r="L250" s="7" t="s">
        <v>10963</v>
      </c>
      <c r="M250" s="7" t="str">
        <f>LOWER(B250&amp;Table15[[#This Row],[Achternaam]]&amp;L250)</f>
        <v>annickverstraeteintrovzw</v>
      </c>
      <c r="N250" s="7" t="s">
        <v>9883</v>
      </c>
      <c r="O250" s="7" t="s">
        <v>10964</v>
      </c>
      <c r="P250" s="7" t="s">
        <v>10965</v>
      </c>
      <c r="Q250" s="7" t="s">
        <v>10966</v>
      </c>
      <c r="R250" s="7" t="str">
        <f>IFERROR(LEFT(SUBSTITUTE(SUBSTITUTE(Table15[[#This Row],[Website]],"www.",""),"https://",""), FIND(".", SUBSTITUTE(SUBSTITUTE(Table15[[#This Row],[Website]],"www.",""),"https://","")) - 1),"")</f>
        <v>groepintro</v>
      </c>
      <c r="S250" s="7" t="s">
        <v>10967</v>
      </c>
      <c r="T250" s="7" t="s">
        <v>4763</v>
      </c>
      <c r="U250" s="7" t="s">
        <v>10968</v>
      </c>
    </row>
    <row r="251" spans="1:21" ht="15" customHeight="1" x14ac:dyDescent="0.45">
      <c r="A251" s="7" t="s">
        <v>4758</v>
      </c>
      <c r="B251" s="7" t="s">
        <v>10969</v>
      </c>
      <c r="C251" s="7" t="s">
        <v>1901</v>
      </c>
      <c r="D251" s="7" t="s">
        <v>6507</v>
      </c>
      <c r="E251" s="7" t="s">
        <v>9543</v>
      </c>
      <c r="F251" s="7" t="s">
        <v>10970</v>
      </c>
      <c r="G251" s="7" t="s">
        <v>6507</v>
      </c>
      <c r="H251" s="7" t="s">
        <v>1480</v>
      </c>
      <c r="I251" s="7" t="s">
        <v>9555</v>
      </c>
      <c r="J251" s="7" t="s">
        <v>9556</v>
      </c>
      <c r="K251" s="7" t="s">
        <v>6843</v>
      </c>
      <c r="L251" s="7" t="s">
        <v>10971</v>
      </c>
      <c r="M251" s="7" t="str">
        <f>LOWER(B251&amp;Table15[[#This Row],[Achternaam]]&amp;L251)</f>
        <v>virginiecoppensh&amp;mhennes&amp;mauritzlogisticsgbc</v>
      </c>
      <c r="N251" s="7" t="s">
        <v>4868</v>
      </c>
      <c r="O251" s="7" t="s">
        <v>6844</v>
      </c>
      <c r="P251" s="7" t="s">
        <v>6845</v>
      </c>
      <c r="Q251" s="7"/>
      <c r="R251" s="7" t="str">
        <f>IFERROR(LEFT(SUBSTITUTE(SUBSTITUTE(Table15[[#This Row],[Website]],"www.",""),"https://",""), FIND(".", SUBSTITUTE(SUBSTITUTE(Table15[[#This Row],[Website]],"www.",""),"https://","")) - 1),"")</f>
        <v/>
      </c>
      <c r="S251" s="7" t="s">
        <v>6847</v>
      </c>
      <c r="T251" s="7" t="s">
        <v>4763</v>
      </c>
      <c r="U251" s="7" t="s">
        <v>10972</v>
      </c>
    </row>
    <row r="252" spans="1:21" ht="15" customHeight="1" x14ac:dyDescent="0.45">
      <c r="A252" s="7" t="s">
        <v>4758</v>
      </c>
      <c r="B252" s="7" t="s">
        <v>2127</v>
      </c>
      <c r="C252" s="7" t="s">
        <v>10973</v>
      </c>
      <c r="D252" s="7" t="s">
        <v>6507</v>
      </c>
      <c r="E252" s="7" t="s">
        <v>9543</v>
      </c>
      <c r="F252" s="7" t="s">
        <v>10974</v>
      </c>
      <c r="G252" s="7" t="s">
        <v>6507</v>
      </c>
      <c r="H252" s="7" t="s">
        <v>1480</v>
      </c>
      <c r="I252" s="7" t="s">
        <v>9555</v>
      </c>
      <c r="J252" s="7" t="s">
        <v>9592</v>
      </c>
      <c r="K252" s="7" t="s">
        <v>5655</v>
      </c>
      <c r="L252" s="7" t="s">
        <v>10975</v>
      </c>
      <c r="M252" s="7" t="str">
        <f>LOWER(B252&amp;Table15[[#This Row],[Achternaam]]&amp;L252)</f>
        <v>woutercromheeckecargill</v>
      </c>
      <c r="N252" s="7" t="s">
        <v>5664</v>
      </c>
      <c r="O252" s="7" t="s">
        <v>5656</v>
      </c>
      <c r="P252" s="7" t="s">
        <v>5657</v>
      </c>
      <c r="Q252" s="7" t="s">
        <v>10976</v>
      </c>
      <c r="R252" s="7" t="str">
        <f>IFERROR(LEFT(SUBSTITUTE(SUBSTITUTE(Table15[[#This Row],[Website]],"www.",""),"https://",""), FIND(".", SUBSTITUTE(SUBSTITUTE(Table15[[#This Row],[Website]],"www.",""),"https://","")) - 1),"")</f>
        <v>cargill</v>
      </c>
      <c r="S252" s="7" t="s">
        <v>5658</v>
      </c>
      <c r="T252" s="7" t="s">
        <v>4763</v>
      </c>
      <c r="U252" s="7" t="s">
        <v>10977</v>
      </c>
    </row>
    <row r="253" spans="1:21" ht="15" customHeight="1" x14ac:dyDescent="0.45">
      <c r="A253" s="7" t="s">
        <v>4758</v>
      </c>
      <c r="B253" s="7" t="s">
        <v>2924</v>
      </c>
      <c r="C253" s="7" t="s">
        <v>10978</v>
      </c>
      <c r="D253" s="7" t="s">
        <v>6507</v>
      </c>
      <c r="E253" s="7" t="s">
        <v>9543</v>
      </c>
      <c r="F253" s="7" t="s">
        <v>10979</v>
      </c>
      <c r="G253" s="7" t="s">
        <v>6507</v>
      </c>
      <c r="H253" s="7" t="s">
        <v>9640</v>
      </c>
      <c r="I253" s="7" t="s">
        <v>9598</v>
      </c>
      <c r="J253" s="7" t="s">
        <v>9592</v>
      </c>
      <c r="K253" s="7" t="s">
        <v>7823</v>
      </c>
      <c r="L253" s="7" t="s">
        <v>10980</v>
      </c>
      <c r="M253" s="7" t="str">
        <f>LOWER(B253&amp;Table15[[#This Row],[Achternaam]]&amp;L253)</f>
        <v>astridde lathauwerontex</v>
      </c>
      <c r="N253" s="7" t="s">
        <v>7833</v>
      </c>
      <c r="O253" s="7" t="s">
        <v>7824</v>
      </c>
      <c r="P253" s="7" t="s">
        <v>7825</v>
      </c>
      <c r="Q253" s="7" t="s">
        <v>10981</v>
      </c>
      <c r="R253" s="7" t="str">
        <f>IFERROR(LEFT(SUBSTITUTE(SUBSTITUTE(Table15[[#This Row],[Website]],"www.",""),"https://",""), FIND(".", SUBSTITUTE(SUBSTITUTE(Table15[[#This Row],[Website]],"www.",""),"https://","")) - 1),"")</f>
        <v>ontex</v>
      </c>
      <c r="S253" s="7" t="s">
        <v>7826</v>
      </c>
      <c r="T253" s="7" t="s">
        <v>4763</v>
      </c>
      <c r="U253" s="7" t="s">
        <v>10982</v>
      </c>
    </row>
    <row r="254" spans="1:21" ht="15" customHeight="1" x14ac:dyDescent="0.45">
      <c r="A254" s="7" t="s">
        <v>4758</v>
      </c>
      <c r="B254" s="7" t="s">
        <v>2058</v>
      </c>
      <c r="C254" s="7" t="s">
        <v>10983</v>
      </c>
      <c r="D254" s="7" t="s">
        <v>6507</v>
      </c>
      <c r="E254" s="7" t="s">
        <v>9543</v>
      </c>
      <c r="F254" s="7" t="s">
        <v>10984</v>
      </c>
      <c r="G254" s="7" t="s">
        <v>6507</v>
      </c>
      <c r="H254" s="7" t="s">
        <v>10111</v>
      </c>
      <c r="I254" s="7" t="s">
        <v>9555</v>
      </c>
      <c r="J254" s="7" t="s">
        <v>9585</v>
      </c>
      <c r="K254" s="7" t="s">
        <v>8788</v>
      </c>
      <c r="L254" s="7" t="s">
        <v>10985</v>
      </c>
      <c r="M254" s="7" t="str">
        <f>LOWER(B254&amp;Table15[[#This Row],[Achternaam]]&amp;L254)</f>
        <v>bertde keysertui</v>
      </c>
      <c r="N254" s="7" t="s">
        <v>8796</v>
      </c>
      <c r="O254" s="7" t="s">
        <v>8789</v>
      </c>
      <c r="P254" s="7" t="s">
        <v>8790</v>
      </c>
      <c r="Q254" s="7" t="s">
        <v>10986</v>
      </c>
      <c r="R254" s="7" t="str">
        <f>IFERROR(LEFT(SUBSTITUTE(SUBSTITUTE(Table15[[#This Row],[Website]],"www.",""),"https://",""), FIND(".", SUBSTITUTE(SUBSTITUTE(Table15[[#This Row],[Website]],"www.",""),"https://","")) - 1),"")</f>
        <v>tui</v>
      </c>
      <c r="S254" s="7" t="s">
        <v>8791</v>
      </c>
      <c r="T254" s="7" t="s">
        <v>4763</v>
      </c>
      <c r="U254" s="7" t="s">
        <v>10987</v>
      </c>
    </row>
    <row r="255" spans="1:21" ht="15" customHeight="1" x14ac:dyDescent="0.45">
      <c r="A255" s="7" t="s">
        <v>4758</v>
      </c>
      <c r="B255" s="7" t="s">
        <v>1506</v>
      </c>
      <c r="C255" s="7" t="s">
        <v>10988</v>
      </c>
      <c r="D255" s="7" t="s">
        <v>6507</v>
      </c>
      <c r="E255" s="7" t="s">
        <v>9543</v>
      </c>
      <c r="F255" s="7" t="s">
        <v>10989</v>
      </c>
      <c r="G255" s="7" t="s">
        <v>6507</v>
      </c>
      <c r="H255" s="7" t="s">
        <v>3884</v>
      </c>
      <c r="I255" s="7" t="s">
        <v>9598</v>
      </c>
      <c r="J255" s="7" t="s">
        <v>9592</v>
      </c>
      <c r="K255" s="7" t="s">
        <v>4998</v>
      </c>
      <c r="L255" s="7" t="s">
        <v>10990</v>
      </c>
      <c r="M255" s="7" t="str">
        <f>LOWER(B255&amp;Table15[[#This Row],[Achternaam]]&amp;L255)</f>
        <v>christinevandroogenbroeckalphacredit</v>
      </c>
      <c r="N255" s="7" t="s">
        <v>5006</v>
      </c>
      <c r="O255" s="7" t="s">
        <v>4999</v>
      </c>
      <c r="P255" s="7" t="s">
        <v>5000</v>
      </c>
      <c r="Q255" s="7" t="s">
        <v>10991</v>
      </c>
      <c r="R255" s="7" t="str">
        <f>IFERROR(LEFT(SUBSTITUTE(SUBSTITUTE(Table15[[#This Row],[Website]],"www.",""),"https://",""), FIND(".", SUBSTITUTE(SUBSTITUTE(Table15[[#This Row],[Website]],"www.",""),"https://","")) - 1),"")</f>
        <v>alphacredit</v>
      </c>
      <c r="S255" s="7" t="s">
        <v>10171</v>
      </c>
      <c r="T255" s="7"/>
      <c r="U255" s="7" t="s">
        <v>10992</v>
      </c>
    </row>
    <row r="256" spans="1:21" ht="15" customHeight="1" x14ac:dyDescent="0.45">
      <c r="A256" s="7" t="s">
        <v>4758</v>
      </c>
      <c r="B256" s="7" t="s">
        <v>2771</v>
      </c>
      <c r="C256" s="7" t="s">
        <v>2171</v>
      </c>
      <c r="D256" s="7" t="s">
        <v>6507</v>
      </c>
      <c r="E256" s="7" t="s">
        <v>9543</v>
      </c>
      <c r="F256" s="7" t="s">
        <v>10993</v>
      </c>
      <c r="G256" s="7" t="s">
        <v>6507</v>
      </c>
      <c r="H256" s="7" t="s">
        <v>10994</v>
      </c>
      <c r="I256" s="7" t="s">
        <v>9555</v>
      </c>
      <c r="J256" s="7" t="s">
        <v>9556</v>
      </c>
      <c r="K256" s="7" t="s">
        <v>4919</v>
      </c>
      <c r="L256" s="7" t="s">
        <v>10995</v>
      </c>
      <c r="M256" s="7" t="str">
        <f>LOWER(B256&amp;Table15[[#This Row],[Achternaam]]&amp;L256)</f>
        <v>evade ridderajinomotoomnichem</v>
      </c>
      <c r="N256" s="7" t="s">
        <v>4930</v>
      </c>
      <c r="O256" s="7" t="s">
        <v>4920</v>
      </c>
      <c r="P256" s="7" t="s">
        <v>4921</v>
      </c>
      <c r="Q256" s="7" t="s">
        <v>10996</v>
      </c>
      <c r="R256" s="7" t="str">
        <f>IFERROR(LEFT(SUBSTITUTE(SUBSTITUTE(Table15[[#This Row],[Website]],"www.",""),"https://",""), FIND(".", SUBSTITUTE(SUBSTITUTE(Table15[[#This Row],[Website]],"www.",""),"https://","")) - 1),"")</f>
        <v>ajinomoto-omnichem</v>
      </c>
      <c r="S256" s="7" t="s">
        <v>4922</v>
      </c>
      <c r="T256" s="7" t="s">
        <v>4763</v>
      </c>
      <c r="U256" s="7" t="s">
        <v>10997</v>
      </c>
    </row>
    <row r="257" spans="1:21" ht="15" customHeight="1" x14ac:dyDescent="0.45">
      <c r="A257" s="7" t="s">
        <v>4758</v>
      </c>
      <c r="B257" s="7" t="s">
        <v>10998</v>
      </c>
      <c r="C257" s="7" t="s">
        <v>10999</v>
      </c>
      <c r="D257" s="7" t="s">
        <v>6507</v>
      </c>
      <c r="E257" s="7" t="s">
        <v>9543</v>
      </c>
      <c r="F257" s="7" t="s">
        <v>11000</v>
      </c>
      <c r="G257" s="7" t="s">
        <v>6507</v>
      </c>
      <c r="H257" s="7" t="s">
        <v>9956</v>
      </c>
      <c r="I257" s="7" t="s">
        <v>9957</v>
      </c>
      <c r="J257" s="7" t="s">
        <v>8101</v>
      </c>
      <c r="K257" s="7" t="s">
        <v>7153</v>
      </c>
      <c r="L257" s="7" t="s">
        <v>11001</v>
      </c>
      <c r="M257" s="7" t="str">
        <f>LOWER(B257&amp;Table15[[#This Row],[Achternaam]]&amp;L257)</f>
        <v>hannahspadottojohnson&amp;johnsonmedical</v>
      </c>
      <c r="N257" s="7" t="s">
        <v>5060</v>
      </c>
      <c r="O257" s="7" t="s">
        <v>7154</v>
      </c>
      <c r="P257" s="7" t="s">
        <v>7155</v>
      </c>
      <c r="Q257" s="7" t="s">
        <v>11002</v>
      </c>
      <c r="R257" s="7" t="str">
        <f>IFERROR(LEFT(SUBSTITUTE(SUBSTITUTE(Table15[[#This Row],[Website]],"www.",""),"https://",""), FIND(".", SUBSTITUTE(SUBSTITUTE(Table15[[#This Row],[Website]],"www.",""),"https://","")) - 1),"")</f>
        <v>jnj</v>
      </c>
      <c r="S257" s="7" t="s">
        <v>7156</v>
      </c>
      <c r="T257" s="7" t="s">
        <v>4763</v>
      </c>
      <c r="U257" s="7" t="s">
        <v>11003</v>
      </c>
    </row>
    <row r="258" spans="1:21" ht="15" customHeight="1" x14ac:dyDescent="0.45">
      <c r="A258" s="7" t="s">
        <v>4758</v>
      </c>
      <c r="B258" s="7" t="s">
        <v>2432</v>
      </c>
      <c r="C258" s="7" t="s">
        <v>11004</v>
      </c>
      <c r="D258" s="7" t="s">
        <v>6507</v>
      </c>
      <c r="E258" s="7" t="s">
        <v>9543</v>
      </c>
      <c r="F258" s="7" t="s">
        <v>11005</v>
      </c>
      <c r="G258" s="7" t="s">
        <v>6507</v>
      </c>
      <c r="H258" s="7" t="s">
        <v>1380</v>
      </c>
      <c r="I258" s="7" t="s">
        <v>1529</v>
      </c>
      <c r="J258" s="7" t="s">
        <v>8101</v>
      </c>
      <c r="K258" s="7" t="s">
        <v>11006</v>
      </c>
      <c r="L258" s="7" t="s">
        <v>11007</v>
      </c>
      <c r="M258" s="7" t="str">
        <f>LOWER(B258&amp;Table15[[#This Row],[Achternaam]]&amp;L258)</f>
        <v>eveliende dekenwoonhavenantwerpen</v>
      </c>
      <c r="N258" s="7" t="s">
        <v>7842</v>
      </c>
      <c r="O258" s="7" t="s">
        <v>11008</v>
      </c>
      <c r="P258" s="7" t="s">
        <v>11009</v>
      </c>
      <c r="Q258" s="7" t="s">
        <v>11010</v>
      </c>
      <c r="R258" s="7" t="str">
        <f>IFERROR(LEFT(SUBSTITUTE(SUBSTITUTE(Table15[[#This Row],[Website]],"www.",""),"https://",""), FIND(".", SUBSTITUTE(SUBSTITUTE(Table15[[#This Row],[Website]],"www.",""),"https://","")) - 1),"")</f>
        <v>woonhaven</v>
      </c>
      <c r="S258" s="7" t="s">
        <v>11011</v>
      </c>
      <c r="T258" s="7" t="s">
        <v>4763</v>
      </c>
      <c r="U258" s="7" t="s">
        <v>11012</v>
      </c>
    </row>
    <row r="259" spans="1:21" ht="15" customHeight="1" x14ac:dyDescent="0.45">
      <c r="A259" s="7" t="s">
        <v>4758</v>
      </c>
      <c r="B259" s="7" t="s">
        <v>2625</v>
      </c>
      <c r="C259" s="7" t="s">
        <v>11013</v>
      </c>
      <c r="D259" s="7" t="s">
        <v>6507</v>
      </c>
      <c r="E259" s="7" t="s">
        <v>9543</v>
      </c>
      <c r="F259" s="7" t="s">
        <v>11014</v>
      </c>
      <c r="G259" s="7" t="s">
        <v>6507</v>
      </c>
      <c r="H259" s="7" t="s">
        <v>1380</v>
      </c>
      <c r="I259" s="7" t="s">
        <v>1529</v>
      </c>
      <c r="J259" s="7" t="s">
        <v>9592</v>
      </c>
      <c r="K259" s="7" t="s">
        <v>11015</v>
      </c>
      <c r="L259" s="7" t="s">
        <v>11016</v>
      </c>
      <c r="M259" s="7" t="str">
        <f>LOWER(B259&amp;Table15[[#This Row],[Achternaam]]&amp;L259)</f>
        <v>stefaniemargerinernstetyoungreviseursd'entreprises</v>
      </c>
      <c r="N259" s="7" t="s">
        <v>11017</v>
      </c>
      <c r="O259" s="7" t="s">
        <v>11018</v>
      </c>
      <c r="P259" s="7" t="s">
        <v>11019</v>
      </c>
      <c r="Q259" s="7" t="s">
        <v>11020</v>
      </c>
      <c r="R259" s="7" t="str">
        <f>IFERROR(LEFT(SUBSTITUTE(SUBSTITUTE(Table15[[#This Row],[Website]],"www.",""),"https://",""), FIND(".", SUBSTITUTE(SUBSTITUTE(Table15[[#This Row],[Website]],"www.",""),"https://","")) - 1),"")</f>
        <v>ey</v>
      </c>
      <c r="S259" s="7" t="s">
        <v>10171</v>
      </c>
      <c r="T259" s="7"/>
      <c r="U259" s="7" t="s">
        <v>11021</v>
      </c>
    </row>
    <row r="260" spans="1:21" ht="15" customHeight="1" x14ac:dyDescent="0.45">
      <c r="A260" s="7" t="s">
        <v>4758</v>
      </c>
      <c r="B260" s="7" t="s">
        <v>2625</v>
      </c>
      <c r="C260" s="7" t="s">
        <v>11013</v>
      </c>
      <c r="D260" s="7" t="s">
        <v>6507</v>
      </c>
      <c r="E260" s="7" t="s">
        <v>9543</v>
      </c>
      <c r="F260" s="7" t="s">
        <v>11014</v>
      </c>
      <c r="G260" s="7" t="s">
        <v>6507</v>
      </c>
      <c r="H260" s="7" t="s">
        <v>1380</v>
      </c>
      <c r="I260" s="7" t="s">
        <v>1529</v>
      </c>
      <c r="J260" s="7" t="s">
        <v>9592</v>
      </c>
      <c r="K260" s="7" t="s">
        <v>6553</v>
      </c>
      <c r="L260" s="7" t="s">
        <v>11022</v>
      </c>
      <c r="M260" s="7" t="str">
        <f>LOWER(B260&amp;Table15[[#This Row],[Achternaam]]&amp;L260)</f>
        <v>stefaniemargerinernst&amp;youngconsulting</v>
      </c>
      <c r="N260" s="7" t="s">
        <v>4868</v>
      </c>
      <c r="O260" s="7" t="s">
        <v>6554</v>
      </c>
      <c r="P260" s="7" t="s">
        <v>6555</v>
      </c>
      <c r="Q260" s="7" t="s">
        <v>11020</v>
      </c>
      <c r="R260" s="7" t="str">
        <f>IFERROR(LEFT(SUBSTITUTE(SUBSTITUTE(Table15[[#This Row],[Website]],"www.",""),"https://",""), FIND(".", SUBSTITUTE(SUBSTITUTE(Table15[[#This Row],[Website]],"www.",""),"https://","")) - 1),"")</f>
        <v>ey</v>
      </c>
      <c r="S260" s="7" t="s">
        <v>10171</v>
      </c>
      <c r="T260" s="7"/>
      <c r="U260" s="7" t="s">
        <v>11023</v>
      </c>
    </row>
    <row r="261" spans="1:21" ht="15" customHeight="1" x14ac:dyDescent="0.45">
      <c r="A261" s="7" t="s">
        <v>4758</v>
      </c>
      <c r="B261" s="7" t="s">
        <v>1772</v>
      </c>
      <c r="C261" s="7" t="s">
        <v>11024</v>
      </c>
      <c r="D261" s="7" t="s">
        <v>6507</v>
      </c>
      <c r="E261" s="7" t="s">
        <v>9543</v>
      </c>
      <c r="F261" s="7" t="s">
        <v>11025</v>
      </c>
      <c r="G261" s="7" t="s">
        <v>6507</v>
      </c>
      <c r="H261" s="7" t="s">
        <v>1380</v>
      </c>
      <c r="I261" s="7" t="s">
        <v>1529</v>
      </c>
      <c r="J261" s="7" t="s">
        <v>8101</v>
      </c>
      <c r="K261" s="7" t="s">
        <v>11026</v>
      </c>
      <c r="L261" s="7" t="s">
        <v>11027</v>
      </c>
      <c r="M261" s="7" t="str">
        <f>LOWER(B261&amp;Table15[[#This Row],[Achternaam]]&amp;L261)</f>
        <v>mathiasfaespricewaterhousecoopersreviseursd'entreprises</v>
      </c>
      <c r="N261" s="7" t="s">
        <v>11017</v>
      </c>
      <c r="O261" s="7" t="s">
        <v>11028</v>
      </c>
      <c r="P261" s="7" t="s">
        <v>11029</v>
      </c>
      <c r="Q261" s="7" t="s">
        <v>11030</v>
      </c>
      <c r="R261" s="7" t="str">
        <f>IFERROR(LEFT(SUBSTITUTE(SUBSTITUTE(Table15[[#This Row],[Website]],"www.",""),"https://",""), FIND(".", SUBSTITUTE(SUBSTITUTE(Table15[[#This Row],[Website]],"www.",""),"https://","")) - 1),"")</f>
        <v>pwc</v>
      </c>
      <c r="S261" s="7" t="s">
        <v>11031</v>
      </c>
      <c r="T261" s="7" t="s">
        <v>4763</v>
      </c>
      <c r="U261" s="7" t="s">
        <v>11032</v>
      </c>
    </row>
    <row r="262" spans="1:21" ht="15" customHeight="1" x14ac:dyDescent="0.45">
      <c r="A262" s="7" t="s">
        <v>4758</v>
      </c>
      <c r="B262" s="7" t="s">
        <v>11033</v>
      </c>
      <c r="C262" s="7" t="s">
        <v>11034</v>
      </c>
      <c r="D262" s="7" t="s">
        <v>6507</v>
      </c>
      <c r="E262" s="7" t="s">
        <v>9543</v>
      </c>
      <c r="F262" s="7" t="s">
        <v>11035</v>
      </c>
      <c r="G262" s="7" t="s">
        <v>6507</v>
      </c>
      <c r="H262" s="7" t="s">
        <v>11036</v>
      </c>
      <c r="I262" s="7" t="s">
        <v>9555</v>
      </c>
      <c r="J262" s="7" t="s">
        <v>9592</v>
      </c>
      <c r="K262" s="7" t="s">
        <v>6778</v>
      </c>
      <c r="L262" s="7" t="s">
        <v>11037</v>
      </c>
      <c r="M262" s="7" t="str">
        <f>LOWER(B262&amp;Table15[[#This Row],[Achternaam]]&amp;L262)</f>
        <v>cerinezaïedghenthandlinganddistribution</v>
      </c>
      <c r="N262" s="7" t="s">
        <v>6785</v>
      </c>
      <c r="O262" s="7" t="s">
        <v>6779</v>
      </c>
      <c r="P262" s="7" t="s">
        <v>6780</v>
      </c>
      <c r="Q262" s="7" t="s">
        <v>11038</v>
      </c>
      <c r="R262" s="7" t="str">
        <f>IFERROR(LEFT(SUBSTITUTE(SUBSTITUTE(Table15[[#This Row],[Website]],"www.",""),"https://",""), FIND(".", SUBSTITUTE(SUBSTITUTE(Table15[[#This Row],[Website]],"www.",""),"https://","")) - 1),"")</f>
        <v>katoennatie</v>
      </c>
      <c r="S262" s="7" t="s">
        <v>6781</v>
      </c>
      <c r="T262" s="7" t="s">
        <v>4763</v>
      </c>
      <c r="U262" s="7" t="s">
        <v>11039</v>
      </c>
    </row>
    <row r="263" spans="1:21" ht="15" customHeight="1" x14ac:dyDescent="0.45">
      <c r="A263" s="7" t="s">
        <v>4758</v>
      </c>
      <c r="B263" s="7" t="s">
        <v>1786</v>
      </c>
      <c r="C263" s="7" t="s">
        <v>11040</v>
      </c>
      <c r="D263" s="7" t="s">
        <v>6507</v>
      </c>
      <c r="E263" s="7" t="s">
        <v>9543</v>
      </c>
      <c r="F263" s="7" t="s">
        <v>11041</v>
      </c>
      <c r="G263" s="7" t="s">
        <v>6507</v>
      </c>
      <c r="H263" s="7" t="s">
        <v>9939</v>
      </c>
      <c r="I263" s="7" t="s">
        <v>9555</v>
      </c>
      <c r="J263" s="7" t="s">
        <v>9592</v>
      </c>
      <c r="K263" s="7" t="s">
        <v>8544</v>
      </c>
      <c r="L263" s="7" t="s">
        <v>11042</v>
      </c>
      <c r="M263" s="7" t="str">
        <f>LOWER(B263&amp;Table15[[#This Row],[Achternaam]]&amp;L263)</f>
        <v>sandraboelstrabag</v>
      </c>
      <c r="N263" s="7" t="s">
        <v>5032</v>
      </c>
      <c r="O263" s="7" t="s">
        <v>8545</v>
      </c>
      <c r="P263" s="7" t="s">
        <v>8546</v>
      </c>
      <c r="Q263" s="7" t="s">
        <v>11043</v>
      </c>
      <c r="R263" s="7" t="str">
        <f>IFERROR(LEFT(SUBSTITUTE(SUBSTITUTE(Table15[[#This Row],[Website]],"www.",""),"https://",""), FIND(".", SUBSTITUTE(SUBSTITUTE(Table15[[#This Row],[Website]],"www.",""),"https://","")) - 1),"")</f>
        <v>strabag</v>
      </c>
      <c r="S263" s="7" t="s">
        <v>8547</v>
      </c>
      <c r="T263" s="7" t="s">
        <v>4763</v>
      </c>
      <c r="U263" s="7" t="s">
        <v>11044</v>
      </c>
    </row>
    <row r="264" spans="1:21" ht="15" customHeight="1" x14ac:dyDescent="0.45">
      <c r="A264" s="7" t="s">
        <v>4758</v>
      </c>
      <c r="B264" s="7" t="s">
        <v>2225</v>
      </c>
      <c r="C264" s="7" t="s">
        <v>11045</v>
      </c>
      <c r="D264" s="7" t="s">
        <v>6507</v>
      </c>
      <c r="E264" s="7" t="s">
        <v>9543</v>
      </c>
      <c r="F264" s="7" t="s">
        <v>11046</v>
      </c>
      <c r="G264" s="7" t="s">
        <v>6507</v>
      </c>
      <c r="H264" s="7" t="s">
        <v>1380</v>
      </c>
      <c r="I264" s="7" t="s">
        <v>1529</v>
      </c>
      <c r="J264" s="7" t="s">
        <v>9592</v>
      </c>
      <c r="K264" s="7" t="s">
        <v>7995</v>
      </c>
      <c r="L264" s="7" t="s">
        <v>11047</v>
      </c>
      <c r="M264" s="7" t="str">
        <f>LOWER(B264&amp;Table15[[#This Row],[Achternaam]]&amp;L264)</f>
        <v>carolinede maeyerpromaticb</v>
      </c>
      <c r="N264" s="7" t="s">
        <v>4858</v>
      </c>
      <c r="O264" s="7" t="s">
        <v>7996</v>
      </c>
      <c r="P264" s="7" t="s">
        <v>7997</v>
      </c>
      <c r="Q264" s="7" t="s">
        <v>11048</v>
      </c>
      <c r="R264" s="7" t="str">
        <f>IFERROR(LEFT(SUBSTITUTE(SUBSTITUTE(Table15[[#This Row],[Website]],"www.",""),"https://",""), FIND(".", SUBSTITUTE(SUBSTITUTE(Table15[[#This Row],[Website]],"www.",""),"https://","")) - 1),"")</f>
        <v>actemium</v>
      </c>
      <c r="S264" s="7" t="s">
        <v>7998</v>
      </c>
      <c r="T264" s="7" t="s">
        <v>4763</v>
      </c>
      <c r="U264" s="7" t="s">
        <v>11049</v>
      </c>
    </row>
    <row r="265" spans="1:21" ht="15" customHeight="1" x14ac:dyDescent="0.45">
      <c r="A265" s="7" t="s">
        <v>4758</v>
      </c>
      <c r="B265" s="7" t="s">
        <v>2800</v>
      </c>
      <c r="C265" s="7" t="s">
        <v>11050</v>
      </c>
      <c r="D265" s="7" t="s">
        <v>6507</v>
      </c>
      <c r="E265" s="7" t="s">
        <v>9543</v>
      </c>
      <c r="F265" s="7" t="s">
        <v>11051</v>
      </c>
      <c r="G265" s="7" t="s">
        <v>6507</v>
      </c>
      <c r="H265" s="7" t="s">
        <v>1380</v>
      </c>
      <c r="I265" s="7" t="s">
        <v>1529</v>
      </c>
      <c r="J265" s="7" t="s">
        <v>8101</v>
      </c>
      <c r="K265" s="7" t="s">
        <v>5779</v>
      </c>
      <c r="L265" s="7" t="s">
        <v>11052</v>
      </c>
      <c r="M265" s="7" t="str">
        <f>LOWER(B265&amp;Table15[[#This Row],[Achternaam]]&amp;L265)</f>
        <v>marieproostcevalogistics</v>
      </c>
      <c r="N265" s="7" t="s">
        <v>5785</v>
      </c>
      <c r="O265" s="7" t="s">
        <v>5780</v>
      </c>
      <c r="P265" s="7" t="s">
        <v>5781</v>
      </c>
      <c r="Q265" s="7" t="s">
        <v>11053</v>
      </c>
      <c r="R265" s="7" t="str">
        <f>IFERROR(LEFT(SUBSTITUTE(SUBSTITUTE(Table15[[#This Row],[Website]],"www.",""),"https://",""), FIND(".", SUBSTITUTE(SUBSTITUTE(Table15[[#This Row],[Website]],"www.",""),"https://","")) - 1),"")</f>
        <v>cevalogistics</v>
      </c>
      <c r="S265" s="7" t="s">
        <v>5782</v>
      </c>
      <c r="T265" s="7" t="s">
        <v>4763</v>
      </c>
      <c r="U265" s="7" t="s">
        <v>11054</v>
      </c>
    </row>
    <row r="266" spans="1:21" ht="15" customHeight="1" x14ac:dyDescent="0.45">
      <c r="A266" s="7" t="s">
        <v>4758</v>
      </c>
      <c r="B266" s="7" t="s">
        <v>1476</v>
      </c>
      <c r="C266" s="7" t="s">
        <v>10283</v>
      </c>
      <c r="D266" s="7" t="s">
        <v>6507</v>
      </c>
      <c r="E266" s="7" t="s">
        <v>9543</v>
      </c>
      <c r="F266" s="7" t="s">
        <v>11055</v>
      </c>
      <c r="G266" s="7" t="s">
        <v>6507</v>
      </c>
      <c r="H266" s="7" t="s">
        <v>1380</v>
      </c>
      <c r="I266" s="7" t="s">
        <v>1529</v>
      </c>
      <c r="J266" s="7" t="s">
        <v>9592</v>
      </c>
      <c r="K266" s="7" t="s">
        <v>5989</v>
      </c>
      <c r="L266" s="7" t="s">
        <v>11056</v>
      </c>
      <c r="M266" s="7" t="str">
        <f>LOWER(B266&amp;Table15[[#This Row],[Achternaam]]&amp;L266)</f>
        <v>stephaniesmetconfiserieleonidas</v>
      </c>
      <c r="N266" s="7" t="s">
        <v>5184</v>
      </c>
      <c r="O266" s="7" t="s">
        <v>5990</v>
      </c>
      <c r="P266" s="7" t="s">
        <v>5991</v>
      </c>
      <c r="Q266" s="7" t="s">
        <v>11057</v>
      </c>
      <c r="R266" s="7" t="str">
        <f>IFERROR(LEFT(SUBSTITUTE(SUBSTITUTE(Table15[[#This Row],[Website]],"www.",""),"https://",""), FIND(".", SUBSTITUTE(SUBSTITUTE(Table15[[#This Row],[Website]],"www.",""),"https://","")) - 1),"")</f>
        <v>leonidas</v>
      </c>
      <c r="S266" s="7" t="s">
        <v>5992</v>
      </c>
      <c r="T266" s="7" t="s">
        <v>4763</v>
      </c>
      <c r="U266" s="7" t="s">
        <v>11058</v>
      </c>
    </row>
    <row r="267" spans="1:21" ht="15" customHeight="1" x14ac:dyDescent="0.45">
      <c r="A267" s="7" t="s">
        <v>4758</v>
      </c>
      <c r="B267" s="7" t="s">
        <v>3628</v>
      </c>
      <c r="C267" s="7" t="s">
        <v>11059</v>
      </c>
      <c r="D267" s="7" t="s">
        <v>6507</v>
      </c>
      <c r="E267" s="7" t="s">
        <v>9543</v>
      </c>
      <c r="F267" s="7" t="s">
        <v>11060</v>
      </c>
      <c r="G267" s="7" t="s">
        <v>6507</v>
      </c>
      <c r="H267" s="7" t="s">
        <v>11061</v>
      </c>
      <c r="I267" s="7" t="s">
        <v>9598</v>
      </c>
      <c r="J267" s="7" t="s">
        <v>8101</v>
      </c>
      <c r="K267" s="7" t="s">
        <v>7328</v>
      </c>
      <c r="L267" s="7" t="s">
        <v>11062</v>
      </c>
      <c r="M267" s="7" t="str">
        <f>LOWER(B267&amp;Table15[[#This Row],[Achternaam]]&amp;L267)</f>
        <v>larade wolfl&amp;lretail</v>
      </c>
      <c r="N267" s="7" t="s">
        <v>6652</v>
      </c>
      <c r="O267" s="7" t="s">
        <v>7329</v>
      </c>
      <c r="P267" s="7" t="s">
        <v>7330</v>
      </c>
      <c r="Q267" s="7" t="s">
        <v>11063</v>
      </c>
      <c r="R267" s="7" t="str">
        <f>IFERROR(LEFT(SUBSTITUTE(SUBSTITUTE(Table15[[#This Row],[Website]],"www.",""),"https://",""), FIND(".", SUBSTITUTE(SUBSTITUTE(Table15[[#This Row],[Website]],"www.",""),"https://","")) - 1),"")</f>
        <v>lolaliza</v>
      </c>
      <c r="S267" s="7" t="s">
        <v>7331</v>
      </c>
      <c r="T267" s="7" t="s">
        <v>4763</v>
      </c>
      <c r="U267" s="7" t="s">
        <v>11064</v>
      </c>
    </row>
    <row r="268" spans="1:21" ht="15" customHeight="1" x14ac:dyDescent="0.45">
      <c r="A268" s="7" t="s">
        <v>4758</v>
      </c>
      <c r="B268" s="7" t="s">
        <v>11065</v>
      </c>
      <c r="C268" s="7" t="s">
        <v>11066</v>
      </c>
      <c r="D268" s="7" t="s">
        <v>6507</v>
      </c>
      <c r="E268" s="7" t="s">
        <v>9543</v>
      </c>
      <c r="F268" s="7" t="s">
        <v>11067</v>
      </c>
      <c r="G268" s="7" t="s">
        <v>6507</v>
      </c>
      <c r="H268" s="7" t="s">
        <v>9583</v>
      </c>
      <c r="I268" s="7" t="s">
        <v>9584</v>
      </c>
      <c r="J268" s="7" t="s">
        <v>9585</v>
      </c>
      <c r="K268" s="7" t="s">
        <v>9010</v>
      </c>
      <c r="L268" s="7" t="s">
        <v>11068</v>
      </c>
      <c r="M268" s="7" t="str">
        <f>LOWER(B268&amp;Table15[[#This Row],[Achternaam]]&amp;L268)</f>
        <v>filiepspinnewynvinçotte</v>
      </c>
      <c r="N268" s="7" t="s">
        <v>5133</v>
      </c>
      <c r="O268" s="7" t="s">
        <v>9011</v>
      </c>
      <c r="P268" s="7" t="s">
        <v>9012</v>
      </c>
      <c r="Q268" s="7" t="s">
        <v>11069</v>
      </c>
      <c r="R268" s="7" t="str">
        <f>IFERROR(LEFT(SUBSTITUTE(SUBSTITUTE(Table15[[#This Row],[Website]],"www.",""),"https://",""), FIND(".", SUBSTITUTE(SUBSTITUTE(Table15[[#This Row],[Website]],"www.",""),"https://","")) - 1),"")</f>
        <v>vincotte</v>
      </c>
      <c r="S268" s="7" t="s">
        <v>9013</v>
      </c>
      <c r="T268" s="7" t="s">
        <v>4763</v>
      </c>
      <c r="U268" s="7" t="s">
        <v>11070</v>
      </c>
    </row>
    <row r="269" spans="1:21" ht="15" customHeight="1" x14ac:dyDescent="0.45">
      <c r="A269" s="7" t="s">
        <v>4758</v>
      </c>
      <c r="B269" s="7" t="s">
        <v>11071</v>
      </c>
      <c r="C269" s="7" t="s">
        <v>11072</v>
      </c>
      <c r="D269" s="7" t="s">
        <v>6507</v>
      </c>
      <c r="E269" s="7" t="s">
        <v>9543</v>
      </c>
      <c r="F269" s="7" t="s">
        <v>11073</v>
      </c>
      <c r="G269" s="7" t="s">
        <v>6507</v>
      </c>
      <c r="H269" s="7" t="s">
        <v>9597</v>
      </c>
      <c r="I269" s="7" t="s">
        <v>9598</v>
      </c>
      <c r="J269" s="7" t="s">
        <v>9599</v>
      </c>
      <c r="K269" s="7" t="s">
        <v>8488</v>
      </c>
      <c r="L269" s="7" t="s">
        <v>11074</v>
      </c>
      <c r="M269" s="7" t="str">
        <f>LOWER(B269&amp;Table15[[#This Row],[Achternaam]]&amp;L269)</f>
        <v>arianekinaspeos</v>
      </c>
      <c r="N269" s="7" t="s">
        <v>7549</v>
      </c>
      <c r="O269" s="7" t="s">
        <v>8489</v>
      </c>
      <c r="P269" s="7" t="s">
        <v>8490</v>
      </c>
      <c r="Q269" s="7" t="s">
        <v>11075</v>
      </c>
      <c r="R269" s="7" t="str">
        <f>IFERROR(LEFT(SUBSTITUTE(SUBSTITUTE(Table15[[#This Row],[Website]],"www.",""),"https://",""), FIND(".", SUBSTITUTE(SUBSTITUTE(Table15[[#This Row],[Website]],"www.",""),"https://","")) - 1),"")</f>
        <v>speos</v>
      </c>
      <c r="S269" s="7" t="s">
        <v>10171</v>
      </c>
      <c r="T269" s="7"/>
      <c r="U269" s="7" t="s">
        <v>11076</v>
      </c>
    </row>
    <row r="270" spans="1:21" ht="15" customHeight="1" x14ac:dyDescent="0.45">
      <c r="A270" s="7" t="s">
        <v>4758</v>
      </c>
      <c r="B270" s="7" t="s">
        <v>4683</v>
      </c>
      <c r="C270" s="7" t="s">
        <v>3530</v>
      </c>
      <c r="D270" s="7" t="s">
        <v>6507</v>
      </c>
      <c r="E270" s="7" t="s">
        <v>9543</v>
      </c>
      <c r="F270" s="7" t="s">
        <v>11077</v>
      </c>
      <c r="G270" s="7" t="s">
        <v>6507</v>
      </c>
      <c r="H270" s="7" t="s">
        <v>1602</v>
      </c>
      <c r="I270" s="7" t="s">
        <v>9598</v>
      </c>
      <c r="J270" s="7" t="s">
        <v>8101</v>
      </c>
      <c r="K270" s="7" t="s">
        <v>7393</v>
      </c>
      <c r="L270" s="7" t="s">
        <v>11078</v>
      </c>
      <c r="M270" s="7" t="str">
        <f>LOWER(B270&amp;Table15[[#This Row],[Achternaam]]&amp;L270)</f>
        <v>kathyrosseellegendbiotech</v>
      </c>
      <c r="N270" s="7" t="s">
        <v>5465</v>
      </c>
      <c r="O270" s="7" t="s">
        <v>7394</v>
      </c>
      <c r="P270" s="7" t="s">
        <v>7395</v>
      </c>
      <c r="Q270" s="7" t="s">
        <v>11079</v>
      </c>
      <c r="R270" s="7" t="str">
        <f>IFERROR(LEFT(SUBSTITUTE(SUBSTITUTE(Table15[[#This Row],[Website]],"www.",""),"https://",""), FIND(".", SUBSTITUTE(SUBSTITUTE(Table15[[#This Row],[Website]],"www.",""),"https://","")) - 1),"")</f>
        <v>legendbiotech</v>
      </c>
      <c r="S270" s="7" t="s">
        <v>10171</v>
      </c>
      <c r="T270" s="7"/>
      <c r="U270" s="7" t="s">
        <v>11080</v>
      </c>
    </row>
    <row r="271" spans="1:21" ht="15" customHeight="1" x14ac:dyDescent="0.45">
      <c r="A271" s="7" t="s">
        <v>4758</v>
      </c>
      <c r="B271" s="7" t="s">
        <v>1742</v>
      </c>
      <c r="C271" s="7" t="s">
        <v>11081</v>
      </c>
      <c r="D271" s="7" t="s">
        <v>6507</v>
      </c>
      <c r="E271" s="7" t="s">
        <v>9543</v>
      </c>
      <c r="F271" s="7" t="s">
        <v>11082</v>
      </c>
      <c r="G271" s="7" t="s">
        <v>6507</v>
      </c>
      <c r="H271" s="7" t="s">
        <v>1380</v>
      </c>
      <c r="I271" s="7" t="s">
        <v>1529</v>
      </c>
      <c r="J271" s="7" t="s">
        <v>8101</v>
      </c>
      <c r="K271" s="7" t="s">
        <v>11083</v>
      </c>
      <c r="L271" s="7" t="s">
        <v>11084</v>
      </c>
      <c r="M271" s="7" t="str">
        <f>LOWER(B271&amp;Table15[[#This Row],[Achternaam]]&amp;L271)</f>
        <v>philippeharvengtaldiholding</v>
      </c>
      <c r="N271" s="7" t="s">
        <v>11085</v>
      </c>
      <c r="O271" s="7" t="s">
        <v>11086</v>
      </c>
      <c r="P271" s="7" t="s">
        <v>11087</v>
      </c>
      <c r="Q271" s="7" t="s">
        <v>10678</v>
      </c>
      <c r="R271" s="7" t="str">
        <f>IFERROR(LEFT(SUBSTITUTE(SUBSTITUTE(Table15[[#This Row],[Website]],"www.",""),"https://",""), FIND(".", SUBSTITUTE(SUBSTITUTE(Table15[[#This Row],[Website]],"www.",""),"https://","")) - 1),"")</f>
        <v>aldi</v>
      </c>
      <c r="S271" s="7" t="s">
        <v>10171</v>
      </c>
      <c r="T271" s="7"/>
      <c r="U271" s="7" t="s">
        <v>11088</v>
      </c>
    </row>
    <row r="272" spans="1:21" ht="15" customHeight="1" x14ac:dyDescent="0.45">
      <c r="A272" s="7" t="s">
        <v>4758</v>
      </c>
      <c r="B272" s="7" t="s">
        <v>11089</v>
      </c>
      <c r="C272" s="7" t="s">
        <v>11050</v>
      </c>
      <c r="D272" s="7" t="s">
        <v>6507</v>
      </c>
      <c r="E272" s="7" t="s">
        <v>9543</v>
      </c>
      <c r="F272" s="7" t="s">
        <v>11090</v>
      </c>
      <c r="G272" s="7" t="s">
        <v>6507</v>
      </c>
      <c r="H272" s="7" t="s">
        <v>11091</v>
      </c>
      <c r="I272" s="7" t="s">
        <v>1529</v>
      </c>
      <c r="J272" s="7" t="s">
        <v>9592</v>
      </c>
      <c r="K272" s="7" t="s">
        <v>6145</v>
      </c>
      <c r="L272" s="7" t="s">
        <v>11092</v>
      </c>
      <c r="M272" s="7" t="str">
        <f>LOWER(B272&amp;Table15[[#This Row],[Achternaam]]&amp;L272)</f>
        <v>yannelproostdatwylerpharmapackaging</v>
      </c>
      <c r="N272" s="7" t="s">
        <v>6155</v>
      </c>
      <c r="O272" s="7" t="s">
        <v>6146</v>
      </c>
      <c r="P272" s="7" t="s">
        <v>6147</v>
      </c>
      <c r="Q272" s="7" t="s">
        <v>11093</v>
      </c>
      <c r="R272" s="7" t="str">
        <f>IFERROR(LEFT(SUBSTITUTE(SUBSTITUTE(Table15[[#This Row],[Website]],"www.",""),"https://",""), FIND(".", SUBSTITUTE(SUBSTITUTE(Table15[[#This Row],[Website]],"www.",""),"https://","")) - 1),"")</f>
        <v>datwyler</v>
      </c>
      <c r="S272" s="7" t="s">
        <v>10171</v>
      </c>
      <c r="T272" s="7"/>
      <c r="U272" s="7" t="s">
        <v>11094</v>
      </c>
    </row>
    <row r="273" spans="1:21" ht="15" customHeight="1" x14ac:dyDescent="0.45">
      <c r="A273" s="7" t="s">
        <v>4758</v>
      </c>
      <c r="B273" s="7" t="s">
        <v>1772</v>
      </c>
      <c r="C273" s="7" t="s">
        <v>11024</v>
      </c>
      <c r="D273" s="7" t="s">
        <v>6507</v>
      </c>
      <c r="E273" s="7" t="s">
        <v>9543</v>
      </c>
      <c r="F273" s="7" t="s">
        <v>11025</v>
      </c>
      <c r="G273" s="7" t="s">
        <v>6507</v>
      </c>
      <c r="H273" s="7" t="s">
        <v>1380</v>
      </c>
      <c r="I273" s="7" t="s">
        <v>1529</v>
      </c>
      <c r="J273" s="7" t="s">
        <v>8101</v>
      </c>
      <c r="K273" s="7" t="s">
        <v>11095</v>
      </c>
      <c r="L273" s="7" t="s">
        <v>11096</v>
      </c>
      <c r="M273" s="7" t="str">
        <f>LOWER(B273&amp;Table15[[#This Row],[Achternaam]]&amp;L273)</f>
        <v>mathiasfaespricewaterhousecoopersenterpriseadvisory</v>
      </c>
      <c r="N273" s="7" t="s">
        <v>4868</v>
      </c>
      <c r="O273" s="7" t="s">
        <v>11097</v>
      </c>
      <c r="P273" s="7" t="s">
        <v>11098</v>
      </c>
      <c r="Q273" s="7" t="s">
        <v>11099</v>
      </c>
      <c r="R273" s="7" t="str">
        <f>IFERROR(LEFT(SUBSTITUTE(SUBSTITUTE(Table15[[#This Row],[Website]],"www.",""),"https://",""), FIND(".", SUBSTITUTE(SUBSTITUTE(Table15[[#This Row],[Website]],"www.",""),"https://","")) - 1),"")</f>
        <v>pwc</v>
      </c>
      <c r="S273" s="7" t="s">
        <v>10171</v>
      </c>
      <c r="T273" s="7"/>
      <c r="U273" s="7" t="s">
        <v>11100</v>
      </c>
    </row>
    <row r="274" spans="1:21" ht="15" customHeight="1" x14ac:dyDescent="0.45">
      <c r="A274" s="7" t="s">
        <v>4758</v>
      </c>
      <c r="B274" s="7" t="s">
        <v>2625</v>
      </c>
      <c r="C274" s="7" t="s">
        <v>11013</v>
      </c>
      <c r="D274" s="7" t="s">
        <v>6507</v>
      </c>
      <c r="E274" s="7" t="s">
        <v>9543</v>
      </c>
      <c r="F274" s="7" t="s">
        <v>11014</v>
      </c>
      <c r="G274" s="7" t="s">
        <v>6507</v>
      </c>
      <c r="H274" s="7" t="s">
        <v>1380</v>
      </c>
      <c r="I274" s="7" t="s">
        <v>1529</v>
      </c>
      <c r="J274" s="7" t="s">
        <v>9592</v>
      </c>
      <c r="K274" s="7" t="s">
        <v>11101</v>
      </c>
      <c r="L274" s="7" t="s">
        <v>11102</v>
      </c>
      <c r="M274" s="7" t="str">
        <f>LOWER(B274&amp;Table15[[#This Row],[Achternaam]]&amp;L274)</f>
        <v>stefaniemargerinernst&amp;youngtaxconsultants</v>
      </c>
      <c r="N274" s="7" t="s">
        <v>11017</v>
      </c>
      <c r="O274" s="7" t="s">
        <v>11103</v>
      </c>
      <c r="P274" s="7" t="s">
        <v>11104</v>
      </c>
      <c r="Q274" s="7" t="s">
        <v>11105</v>
      </c>
      <c r="R274" s="7" t="str">
        <f>IFERROR(LEFT(SUBSTITUTE(SUBSTITUTE(Table15[[#This Row],[Website]],"www.",""),"https://",""), FIND(".", SUBSTITUTE(SUBSTITUTE(Table15[[#This Row],[Website]],"www.",""),"https://","")) - 1),"")</f>
        <v>ey</v>
      </c>
      <c r="S274" s="7" t="s">
        <v>10171</v>
      </c>
      <c r="T274" s="7"/>
      <c r="U274" s="7" t="s">
        <v>11106</v>
      </c>
    </row>
    <row r="275" spans="1:21" ht="15" customHeight="1" x14ac:dyDescent="0.45">
      <c r="A275" s="7" t="s">
        <v>4758</v>
      </c>
      <c r="B275" s="7" t="s">
        <v>1772</v>
      </c>
      <c r="C275" s="7" t="s">
        <v>11024</v>
      </c>
      <c r="D275" s="7" t="s">
        <v>6507</v>
      </c>
      <c r="E275" s="7" t="s">
        <v>9543</v>
      </c>
      <c r="F275" s="7" t="s">
        <v>11025</v>
      </c>
      <c r="G275" s="7" t="s">
        <v>6507</v>
      </c>
      <c r="H275" s="7" t="s">
        <v>1380</v>
      </c>
      <c r="I275" s="7" t="s">
        <v>1529</v>
      </c>
      <c r="J275" s="7" t="s">
        <v>8101</v>
      </c>
      <c r="K275" s="7" t="s">
        <v>11107</v>
      </c>
      <c r="L275" s="7" t="s">
        <v>11108</v>
      </c>
      <c r="M275" s="7" t="str">
        <f>LOWER(B275&amp;Table15[[#This Row],[Achternaam]]&amp;L275)</f>
        <v>mathiasfaespricewaterhousecoopersbusinessadvisoryservices</v>
      </c>
      <c r="N275" s="7" t="s">
        <v>4868</v>
      </c>
      <c r="O275" s="7" t="s">
        <v>11109</v>
      </c>
      <c r="P275" s="7" t="s">
        <v>11110</v>
      </c>
      <c r="Q275" s="7" t="s">
        <v>11111</v>
      </c>
      <c r="R275" s="7" t="str">
        <f>IFERROR(LEFT(SUBSTITUTE(SUBSTITUTE(Table15[[#This Row],[Website]],"www.",""),"https://",""), FIND(".", SUBSTITUTE(SUBSTITUTE(Table15[[#This Row],[Website]],"www.",""),"https://","")) - 1),"")</f>
        <v>pwc</v>
      </c>
      <c r="S275" s="7" t="s">
        <v>10171</v>
      </c>
      <c r="T275" s="7"/>
      <c r="U275" s="7" t="s">
        <v>11112</v>
      </c>
    </row>
    <row r="276" spans="1:21" ht="15" customHeight="1" x14ac:dyDescent="0.45">
      <c r="A276" s="7" t="s">
        <v>4758</v>
      </c>
      <c r="B276" s="7" t="s">
        <v>2047</v>
      </c>
      <c r="C276" s="7" t="s">
        <v>11113</v>
      </c>
      <c r="D276" s="7" t="s">
        <v>6507</v>
      </c>
      <c r="E276" s="7" t="s">
        <v>9543</v>
      </c>
      <c r="F276" s="7" t="s">
        <v>11114</v>
      </c>
      <c r="G276" s="7" t="s">
        <v>6507</v>
      </c>
      <c r="H276" s="7" t="s">
        <v>10111</v>
      </c>
      <c r="I276" s="7" t="s">
        <v>9555</v>
      </c>
      <c r="J276" s="7" t="s">
        <v>9585</v>
      </c>
      <c r="K276" s="7" t="s">
        <v>8603</v>
      </c>
      <c r="L276" s="7" t="s">
        <v>11115</v>
      </c>
      <c r="M276" s="7" t="str">
        <f>LOWER(B276&amp;Table15[[#This Row],[Achternaam]]&amp;L276)</f>
        <v>anlissenstarkett</v>
      </c>
      <c r="N276" s="7" t="s">
        <v>7662</v>
      </c>
      <c r="O276" s="7" t="s">
        <v>8604</v>
      </c>
      <c r="P276" s="7" t="s">
        <v>8605</v>
      </c>
      <c r="Q276" s="7" t="s">
        <v>11116</v>
      </c>
      <c r="R276" s="7" t="str">
        <f>IFERROR(LEFT(SUBSTITUTE(SUBSTITUTE(Table15[[#This Row],[Website]],"www.",""),"https://",""), FIND(".", SUBSTITUTE(SUBSTITUTE(Table15[[#This Row],[Website]],"www.",""),"https://","")) - 1),"")</f>
        <v>tarkett</v>
      </c>
      <c r="S276" s="7" t="s">
        <v>10171</v>
      </c>
      <c r="T276" s="7"/>
      <c r="U276" s="7" t="s">
        <v>11117</v>
      </c>
    </row>
    <row r="277" spans="1:21" ht="15" customHeight="1" x14ac:dyDescent="0.45">
      <c r="A277" s="7" t="s">
        <v>4758</v>
      </c>
      <c r="B277" s="7" t="s">
        <v>2625</v>
      </c>
      <c r="C277" s="7" t="s">
        <v>11013</v>
      </c>
      <c r="D277" s="7" t="s">
        <v>6507</v>
      </c>
      <c r="E277" s="7" t="s">
        <v>9543</v>
      </c>
      <c r="F277" s="7" t="s">
        <v>11014</v>
      </c>
      <c r="G277" s="7" t="s">
        <v>6507</v>
      </c>
      <c r="H277" s="7" t="s">
        <v>1380</v>
      </c>
      <c r="I277" s="7" t="s">
        <v>1529</v>
      </c>
      <c r="J277" s="7" t="s">
        <v>9592</v>
      </c>
      <c r="K277" s="7" t="s">
        <v>11118</v>
      </c>
      <c r="L277" s="7" t="s">
        <v>11119</v>
      </c>
      <c r="M277" s="7" t="str">
        <f>LOWER(B277&amp;Table15[[#This Row],[Achternaam]]&amp;L277)</f>
        <v>stefaniemargerinernst&amp;youngcorebusinessservices</v>
      </c>
      <c r="N277" s="7" t="s">
        <v>6507</v>
      </c>
      <c r="O277" s="7" t="s">
        <v>11120</v>
      </c>
      <c r="P277" s="7" t="s">
        <v>11121</v>
      </c>
      <c r="Q277" s="7" t="s">
        <v>11122</v>
      </c>
      <c r="R277" s="7" t="str">
        <f>IFERROR(LEFT(SUBSTITUTE(SUBSTITUTE(Table15[[#This Row],[Website]],"www.",""),"https://",""), FIND(".", SUBSTITUTE(SUBSTITUTE(Table15[[#This Row],[Website]],"www.",""),"https://","")) - 1),"")</f>
        <v>ey</v>
      </c>
      <c r="S277" s="7" t="s">
        <v>10171</v>
      </c>
      <c r="T277" s="7"/>
      <c r="U277" s="7" t="s">
        <v>11123</v>
      </c>
    </row>
    <row r="278" spans="1:21" ht="15" customHeight="1" x14ac:dyDescent="0.45">
      <c r="A278" s="7" t="s">
        <v>4758</v>
      </c>
      <c r="B278" s="7" t="s">
        <v>1973</v>
      </c>
      <c r="C278" s="7" t="s">
        <v>3960</v>
      </c>
      <c r="D278" s="7"/>
      <c r="E278" s="7" t="s">
        <v>9543</v>
      </c>
      <c r="F278" s="7" t="s">
        <v>10756</v>
      </c>
      <c r="G278" s="7"/>
      <c r="H278" s="7" t="s">
        <v>1480</v>
      </c>
      <c r="I278" s="7" t="s">
        <v>9555</v>
      </c>
      <c r="J278" s="7" t="s">
        <v>9592</v>
      </c>
      <c r="K278" s="7" t="s">
        <v>5197</v>
      </c>
      <c r="L278" s="7" t="s">
        <v>11124</v>
      </c>
      <c r="M278" s="7" t="str">
        <f>LOWER(B278&amp;Table15[[#This Row],[Achternaam]]&amp;L278)</f>
        <v>annvan de veldeatlascopcoairpower</v>
      </c>
      <c r="N278" s="7" t="s">
        <v>5068</v>
      </c>
      <c r="O278" s="7" t="s">
        <v>5198</v>
      </c>
      <c r="P278" s="7" t="s">
        <v>5199</v>
      </c>
      <c r="Q278" s="7" t="s">
        <v>11125</v>
      </c>
      <c r="R278" s="7" t="str">
        <f>IFERROR(LEFT(SUBSTITUTE(SUBSTITUTE(Table15[[#This Row],[Website]],"www.",""),"https://",""), FIND(".", SUBSTITUTE(SUBSTITUTE(Table15[[#This Row],[Website]],"www.",""),"https://","")) - 1),"")</f>
        <v>atlascopco</v>
      </c>
      <c r="S278" s="7" t="s">
        <v>5201</v>
      </c>
      <c r="T278" s="7" t="s">
        <v>4763</v>
      </c>
      <c r="U278" s="7" t="s">
        <v>11126</v>
      </c>
    </row>
    <row r="279" spans="1:21" ht="15" customHeight="1" x14ac:dyDescent="0.45">
      <c r="A279" s="7" t="s">
        <v>4758</v>
      </c>
      <c r="B279" s="7" t="s">
        <v>3544</v>
      </c>
      <c r="C279" s="7" t="s">
        <v>11127</v>
      </c>
      <c r="D279" s="7"/>
      <c r="E279" s="7" t="s">
        <v>9543</v>
      </c>
      <c r="F279" s="7" t="s">
        <v>11128</v>
      </c>
      <c r="G279" s="7"/>
      <c r="H279" s="7" t="s">
        <v>11129</v>
      </c>
      <c r="I279" s="7" t="s">
        <v>11130</v>
      </c>
      <c r="J279" s="7" t="s">
        <v>10906</v>
      </c>
      <c r="K279" s="7" t="s">
        <v>8820</v>
      </c>
      <c r="L279" s="7" t="s">
        <v>11131</v>
      </c>
      <c r="M279" s="7" t="str">
        <f>LOWER(B279&amp;Table15[[#This Row],[Achternaam]]&amp;L279)</f>
        <v>nickleenaertunilin</v>
      </c>
      <c r="N279" s="7" t="s">
        <v>8827</v>
      </c>
      <c r="O279" s="7" t="s">
        <v>8821</v>
      </c>
      <c r="P279" s="7" t="s">
        <v>8822</v>
      </c>
      <c r="Q279" s="7" t="s">
        <v>11132</v>
      </c>
      <c r="R279" s="7" t="str">
        <f>IFERROR(LEFT(SUBSTITUTE(SUBSTITUTE(Table15[[#This Row],[Website]],"www.",""),"https://",""), FIND(".", SUBSTITUTE(SUBSTITUTE(Table15[[#This Row],[Website]],"www.",""),"https://","")) - 1),"")</f>
        <v>unilin</v>
      </c>
      <c r="S279" s="7" t="s">
        <v>8824</v>
      </c>
      <c r="T279" s="7" t="s">
        <v>4763</v>
      </c>
      <c r="U279" s="7" t="s">
        <v>11133</v>
      </c>
    </row>
    <row r="280" spans="1:21" ht="15" customHeight="1" x14ac:dyDescent="0.45">
      <c r="A280" s="7" t="s">
        <v>4758</v>
      </c>
      <c r="B280" s="7" t="s">
        <v>1789</v>
      </c>
      <c r="C280" s="7" t="s">
        <v>2981</v>
      </c>
      <c r="D280" s="7"/>
      <c r="E280" s="7" t="s">
        <v>9543</v>
      </c>
      <c r="F280" s="7" t="s">
        <v>11134</v>
      </c>
      <c r="G280" s="7"/>
      <c r="H280" s="7" t="s">
        <v>1480</v>
      </c>
      <c r="I280" s="7" t="s">
        <v>9555</v>
      </c>
      <c r="J280" s="7" t="s">
        <v>9556</v>
      </c>
      <c r="K280" s="7" t="s">
        <v>6114</v>
      </c>
      <c r="L280" s="7" t="s">
        <v>11135</v>
      </c>
      <c r="M280" s="7" t="str">
        <f>LOWER(B280&amp;Table15[[#This Row],[Achternaam]]&amp;L280)</f>
        <v>timlambrechtsdaftrucksvlaanderen</v>
      </c>
      <c r="N280" s="7" t="s">
        <v>6014</v>
      </c>
      <c r="O280" s="7" t="s">
        <v>6115</v>
      </c>
      <c r="P280" s="7" t="s">
        <v>6116</v>
      </c>
      <c r="Q280" s="7" t="s">
        <v>11136</v>
      </c>
      <c r="R280" s="7" t="str">
        <f>IFERROR(LEFT(SUBSTITUTE(SUBSTITUTE(Table15[[#This Row],[Website]],"www.",""),"https://",""), FIND(".", SUBSTITUTE(SUBSTITUTE(Table15[[#This Row],[Website]],"www.",""),"https://","")) - 1),"")</f>
        <v>daf</v>
      </c>
      <c r="S280" s="7" t="s">
        <v>6118</v>
      </c>
      <c r="T280" s="7" t="s">
        <v>4763</v>
      </c>
      <c r="U280" s="7" t="s">
        <v>11137</v>
      </c>
    </row>
    <row r="281" spans="1:21" ht="15" customHeight="1" x14ac:dyDescent="0.45">
      <c r="A281" s="7" t="s">
        <v>4758</v>
      </c>
      <c r="B281" s="7" t="s">
        <v>3151</v>
      </c>
      <c r="C281" s="7" t="s">
        <v>11138</v>
      </c>
      <c r="D281" s="7"/>
      <c r="E281" s="7" t="s">
        <v>9543</v>
      </c>
      <c r="F281" s="7" t="s">
        <v>11139</v>
      </c>
      <c r="G281" s="7"/>
      <c r="H281" s="7" t="s">
        <v>11140</v>
      </c>
      <c r="I281" s="7" t="s">
        <v>9555</v>
      </c>
      <c r="J281" s="7" t="s">
        <v>9592</v>
      </c>
      <c r="K281" s="7" t="s">
        <v>7007</v>
      </c>
      <c r="L281" s="7" t="s">
        <v>11141</v>
      </c>
      <c r="M281" s="7" t="str">
        <f>LOWER(B281&amp;Table15[[#This Row],[Achternaam]]&amp;L281)</f>
        <v>erikd'hondtikea</v>
      </c>
      <c r="N281" s="7" t="s">
        <v>7014</v>
      </c>
      <c r="O281" s="7" t="s">
        <v>7008</v>
      </c>
      <c r="P281" s="7" t="s">
        <v>7009</v>
      </c>
      <c r="Q281" s="7" t="s">
        <v>11142</v>
      </c>
      <c r="R281" s="7" t="str">
        <f>IFERROR(LEFT(SUBSTITUTE(SUBSTITUTE(Table15[[#This Row],[Website]],"www.",""),"https://",""), FIND(".", SUBSTITUTE(SUBSTITUTE(Table15[[#This Row],[Website]],"www.",""),"https://","")) - 1),"")</f>
        <v>ikea</v>
      </c>
      <c r="S281" s="7" t="s">
        <v>7011</v>
      </c>
      <c r="T281" s="7" t="s">
        <v>4763</v>
      </c>
      <c r="U281" s="7" t="s">
        <v>11143</v>
      </c>
    </row>
    <row r="282" spans="1:21" ht="15" customHeight="1" x14ac:dyDescent="0.45">
      <c r="A282" s="7" t="s">
        <v>4758</v>
      </c>
      <c r="B282" s="7" t="s">
        <v>1704</v>
      </c>
      <c r="C282" s="7" t="s">
        <v>2896</v>
      </c>
      <c r="D282" s="7"/>
      <c r="E282" s="7" t="s">
        <v>9543</v>
      </c>
      <c r="F282" s="7" t="s">
        <v>11144</v>
      </c>
      <c r="G282" s="7"/>
      <c r="H282" s="7" t="s">
        <v>1480</v>
      </c>
      <c r="I282" s="7" t="s">
        <v>9555</v>
      </c>
      <c r="J282" s="7" t="s">
        <v>9556</v>
      </c>
      <c r="K282" s="7" t="s">
        <v>7297</v>
      </c>
      <c r="L282" s="7" t="s">
        <v>11145</v>
      </c>
      <c r="M282" s="7" t="str">
        <f>LOWER(B282&amp;Table15[[#This Row],[Achternaam]]&amp;L282)</f>
        <v>frankjanssenskuehne+nagel</v>
      </c>
      <c r="N282" s="7" t="s">
        <v>5519</v>
      </c>
      <c r="O282" s="7" t="s">
        <v>7298</v>
      </c>
      <c r="P282" s="7" t="s">
        <v>7299</v>
      </c>
      <c r="Q282" s="7" t="s">
        <v>11146</v>
      </c>
      <c r="R282" s="7" t="str">
        <f>IFERROR(LEFT(SUBSTITUTE(SUBSTITUTE(Table15[[#This Row],[Website]],"www.",""),"https://",""), FIND(".", SUBSTITUTE(SUBSTITUTE(Table15[[#This Row],[Website]],"www.",""),"https://","")) - 1),"")</f>
        <v>home</v>
      </c>
      <c r="S282" s="7" t="s">
        <v>7301</v>
      </c>
      <c r="T282" s="7" t="s">
        <v>4763</v>
      </c>
      <c r="U282" s="7" t="s">
        <v>11147</v>
      </c>
    </row>
    <row r="283" spans="1:21" ht="15" customHeight="1" x14ac:dyDescent="0.45">
      <c r="A283" s="7" t="s">
        <v>4758</v>
      </c>
      <c r="B283" s="7" t="s">
        <v>3119</v>
      </c>
      <c r="C283" s="7" t="s">
        <v>4077</v>
      </c>
      <c r="D283" s="7"/>
      <c r="E283" s="7" t="s">
        <v>9543</v>
      </c>
      <c r="F283" s="7" t="s">
        <v>11148</v>
      </c>
      <c r="G283" s="7"/>
      <c r="H283" s="7" t="s">
        <v>1602</v>
      </c>
      <c r="I283" s="7" t="s">
        <v>9598</v>
      </c>
      <c r="J283" s="7" t="s">
        <v>9592</v>
      </c>
      <c r="K283" s="7" t="s">
        <v>6508</v>
      </c>
      <c r="L283" s="7" t="s">
        <v>11149</v>
      </c>
      <c r="M283" s="7" t="str">
        <f>LOWER(B283&amp;Table15[[#This Row],[Achternaam]]&amp;L283)</f>
        <v>ericvan dyckenvalior</v>
      </c>
      <c r="N283" s="7" t="s">
        <v>6515</v>
      </c>
      <c r="O283" s="7" t="s">
        <v>6509</v>
      </c>
      <c r="P283" s="7" t="s">
        <v>6510</v>
      </c>
      <c r="Q283" s="7" t="s">
        <v>11150</v>
      </c>
      <c r="R283" s="7" t="str">
        <f>IFERROR(LEFT(SUBSTITUTE(SUBSTITUTE(Table15[[#This Row],[Website]],"www.",""),"https://",""), FIND(".", SUBSTITUTE(SUBSTITUTE(Table15[[#This Row],[Website]],"www.",""),"https://","")) - 1),"")</f>
        <v>envalior</v>
      </c>
      <c r="S283" s="7" t="s">
        <v>6512</v>
      </c>
      <c r="T283" s="7" t="s">
        <v>4763</v>
      </c>
      <c r="U283" s="7" t="s">
        <v>11151</v>
      </c>
    </row>
    <row r="284" spans="1:21" ht="15" customHeight="1" x14ac:dyDescent="0.45">
      <c r="A284" s="7" t="s">
        <v>4758</v>
      </c>
      <c r="B284" s="7" t="s">
        <v>2066</v>
      </c>
      <c r="C284" s="7" t="s">
        <v>2214</v>
      </c>
      <c r="D284" s="7"/>
      <c r="E284" s="7" t="s">
        <v>9543</v>
      </c>
      <c r="F284" s="7" t="s">
        <v>11152</v>
      </c>
      <c r="G284" s="7"/>
      <c r="H284" s="7" t="s">
        <v>1480</v>
      </c>
      <c r="I284" s="7" t="s">
        <v>9555</v>
      </c>
      <c r="J284" s="7" t="s">
        <v>9556</v>
      </c>
      <c r="K284" s="7" t="s">
        <v>8076</v>
      </c>
      <c r="L284" s="7" t="s">
        <v>11153</v>
      </c>
      <c r="M284" s="7" t="str">
        <f>LOWER(B284&amp;Table15[[#This Row],[Achternaam]]&amp;L284)</f>
        <v>ingridde tollenaereraincarbon</v>
      </c>
      <c r="N284" s="7" t="s">
        <v>4918</v>
      </c>
      <c r="O284" s="7" t="s">
        <v>8077</v>
      </c>
      <c r="P284" s="7" t="s">
        <v>8078</v>
      </c>
      <c r="Q284" s="7" t="s">
        <v>11154</v>
      </c>
      <c r="R284" s="7" t="str">
        <f>IFERROR(LEFT(SUBSTITUTE(SUBSTITUTE(Table15[[#This Row],[Website]],"www.",""),"https://",""), FIND(".", SUBSTITUTE(SUBSTITUTE(Table15[[#This Row],[Website]],"www.",""),"https://","")) - 1),"")</f>
        <v>raincarbon</v>
      </c>
      <c r="S284" s="7" t="s">
        <v>8080</v>
      </c>
      <c r="T284" s="7" t="s">
        <v>4763</v>
      </c>
      <c r="U284" s="7" t="s">
        <v>11155</v>
      </c>
    </row>
    <row r="285" spans="1:21" ht="15" customHeight="1" x14ac:dyDescent="0.45">
      <c r="A285" s="7" t="s">
        <v>4758</v>
      </c>
      <c r="B285" s="7" t="s">
        <v>3034</v>
      </c>
      <c r="C285" s="7" t="s">
        <v>3113</v>
      </c>
      <c r="D285" s="7"/>
      <c r="E285" s="7" t="s">
        <v>9543</v>
      </c>
      <c r="F285" s="7" t="s">
        <v>11156</v>
      </c>
      <c r="G285" s="7"/>
      <c r="H285" s="7" t="s">
        <v>11157</v>
      </c>
      <c r="I285" s="7" t="s">
        <v>9555</v>
      </c>
      <c r="J285" s="7" t="s">
        <v>9592</v>
      </c>
      <c r="K285" s="7" t="s">
        <v>11158</v>
      </c>
      <c r="L285" s="7" t="s">
        <v>11159</v>
      </c>
      <c r="M285" s="7" t="str">
        <f>LOWER(B285&amp;Table15[[#This Row],[Achternaam]]&amp;L285)</f>
        <v>tomloosveltaccentjobsforpeople</v>
      </c>
      <c r="N285" s="7" t="s">
        <v>4806</v>
      </c>
      <c r="O285" s="7" t="s">
        <v>11160</v>
      </c>
      <c r="P285" s="7" t="s">
        <v>11161</v>
      </c>
      <c r="Q285" s="7" t="s">
        <v>11162</v>
      </c>
      <c r="R285" s="7" t="str">
        <f>IFERROR(LEFT(SUBSTITUTE(SUBSTITUTE(Table15[[#This Row],[Website]],"www.",""),"https://",""), FIND(".", SUBSTITUTE(SUBSTITUTE(Table15[[#This Row],[Website]],"www.",""),"https://","")) - 1),"")</f>
        <v>accentjobs</v>
      </c>
      <c r="S285" s="7" t="s">
        <v>4803</v>
      </c>
      <c r="T285" s="7" t="s">
        <v>4763</v>
      </c>
      <c r="U285" s="7" t="s">
        <v>11163</v>
      </c>
    </row>
    <row r="286" spans="1:21" ht="15" customHeight="1" x14ac:dyDescent="0.45">
      <c r="A286" s="7" t="s">
        <v>4758</v>
      </c>
      <c r="B286" s="7" t="s">
        <v>3046</v>
      </c>
      <c r="C286" s="7" t="s">
        <v>11164</v>
      </c>
      <c r="D286" s="7"/>
      <c r="E286" s="7" t="s">
        <v>9543</v>
      </c>
      <c r="F286" s="7" t="s">
        <v>11165</v>
      </c>
      <c r="G286" s="7"/>
      <c r="H286" s="7" t="s">
        <v>3836</v>
      </c>
      <c r="I286" s="7" t="s">
        <v>9555</v>
      </c>
      <c r="J286" s="7" t="s">
        <v>9592</v>
      </c>
      <c r="K286" s="7" t="s">
        <v>8420</v>
      </c>
      <c r="L286" s="7" t="s">
        <v>11166</v>
      </c>
      <c r="M286" s="7" t="str">
        <f>LOWER(B286&amp;Table15[[#This Row],[Achternaam]]&amp;L286)</f>
        <v>heididemeulenaeresnackfoodpocoloco</v>
      </c>
      <c r="N286" s="7" t="s">
        <v>5664</v>
      </c>
      <c r="O286" s="7" t="s">
        <v>8421</v>
      </c>
      <c r="P286" s="7" t="s">
        <v>8422</v>
      </c>
      <c r="Q286" s="7" t="s">
        <v>11167</v>
      </c>
      <c r="R286" s="7" t="str">
        <f>IFERROR(LEFT(SUBSTITUTE(SUBSTITUTE(Table15[[#This Row],[Website]],"www.",""),"https://",""), FIND(".", SUBSTITUTE(SUBSTITUTE(Table15[[#This Row],[Website]],"www.",""),"https://","")) - 1),"")</f>
        <v>pauliggroup</v>
      </c>
      <c r="S286" s="7" t="s">
        <v>8424</v>
      </c>
      <c r="T286" s="7" t="s">
        <v>4763</v>
      </c>
      <c r="U286" s="7" t="s">
        <v>11168</v>
      </c>
    </row>
    <row r="287" spans="1:21" ht="15" customHeight="1" x14ac:dyDescent="0.45">
      <c r="A287" s="7" t="s">
        <v>4758</v>
      </c>
      <c r="B287" s="7" t="s">
        <v>1519</v>
      </c>
      <c r="C287" s="7" t="s">
        <v>2237</v>
      </c>
      <c r="D287" s="7"/>
      <c r="E287" s="7" t="s">
        <v>9543</v>
      </c>
      <c r="F287" s="7" t="s">
        <v>11169</v>
      </c>
      <c r="G287" s="7"/>
      <c r="H287" s="7" t="s">
        <v>1480</v>
      </c>
      <c r="I287" s="7" t="s">
        <v>9555</v>
      </c>
      <c r="J287" s="7" t="s">
        <v>9556</v>
      </c>
      <c r="K287" s="7" t="s">
        <v>7491</v>
      </c>
      <c r="L287" s="7" t="s">
        <v>11170</v>
      </c>
      <c r="M287" s="7" t="str">
        <f>LOWER(B287&amp;Table15[[#This Row],[Achternaam]]&amp;L287)</f>
        <v>karende wevermantruck&amp;bus</v>
      </c>
      <c r="N287" s="7" t="s">
        <v>7498</v>
      </c>
      <c r="O287" s="7" t="s">
        <v>7492</v>
      </c>
      <c r="P287" s="7" t="s">
        <v>7493</v>
      </c>
      <c r="Q287" s="7" t="s">
        <v>11171</v>
      </c>
      <c r="R287" s="7" t="str">
        <f>IFERROR(LEFT(SUBSTITUTE(SUBSTITUTE(Table15[[#This Row],[Website]],"www.",""),"https://",""), FIND(".", SUBSTITUTE(SUBSTITUTE(Table15[[#This Row],[Website]],"www.",""),"https://","")) - 1),"")</f>
        <v>man-brabant</v>
      </c>
      <c r="S287" s="7" t="s">
        <v>7495</v>
      </c>
      <c r="T287" s="7" t="s">
        <v>4763</v>
      </c>
      <c r="U287" s="7" t="s">
        <v>11172</v>
      </c>
    </row>
    <row r="288" spans="1:21" ht="15" customHeight="1" x14ac:dyDescent="0.45">
      <c r="A288" s="7" t="s">
        <v>4758</v>
      </c>
      <c r="B288" s="7" t="s">
        <v>1495</v>
      </c>
      <c r="C288" s="7" t="s">
        <v>11173</v>
      </c>
      <c r="D288" s="7"/>
      <c r="E288" s="7" t="s">
        <v>9543</v>
      </c>
      <c r="F288" s="7" t="s">
        <v>11174</v>
      </c>
      <c r="G288" s="7"/>
      <c r="H288" s="7" t="s">
        <v>1737</v>
      </c>
      <c r="I288" s="7" t="s">
        <v>9584</v>
      </c>
      <c r="J288" s="7" t="s">
        <v>10268</v>
      </c>
      <c r="K288" s="7" t="s">
        <v>8171</v>
      </c>
      <c r="L288" s="7" t="s">
        <v>11175</v>
      </c>
      <c r="M288" s="7" t="str">
        <f>LOWER(B288&amp;Table15[[#This Row],[Achternaam]]&amp;L288)</f>
        <v>kathleendu pontreynaersaluminium</v>
      </c>
      <c r="N288" s="7" t="s">
        <v>5043</v>
      </c>
      <c r="O288" s="7" t="s">
        <v>8172</v>
      </c>
      <c r="P288" s="7" t="s">
        <v>8173</v>
      </c>
      <c r="Q288" s="7" t="s">
        <v>11176</v>
      </c>
      <c r="R288" s="7" t="str">
        <f>IFERROR(LEFT(SUBSTITUTE(SUBSTITUTE(Table15[[#This Row],[Website]],"www.",""),"https://",""), FIND(".", SUBSTITUTE(SUBSTITUTE(Table15[[#This Row],[Website]],"www.",""),"https://","")) - 1),"")</f>
        <v>reynaers</v>
      </c>
      <c r="S288" s="7" t="s">
        <v>8175</v>
      </c>
      <c r="T288" s="7" t="s">
        <v>4763</v>
      </c>
      <c r="U288" s="7" t="s">
        <v>11177</v>
      </c>
    </row>
    <row r="289" spans="1:21" ht="15" customHeight="1" x14ac:dyDescent="0.45">
      <c r="A289" s="7" t="s">
        <v>4758</v>
      </c>
      <c r="B289" s="7" t="s">
        <v>11178</v>
      </c>
      <c r="C289" s="7" t="s">
        <v>11179</v>
      </c>
      <c r="D289" s="7"/>
      <c r="E289" s="7" t="s">
        <v>9543</v>
      </c>
      <c r="F289" s="7" t="s">
        <v>11180</v>
      </c>
      <c r="G289" s="7"/>
      <c r="H289" s="7" t="s">
        <v>1781</v>
      </c>
      <c r="I289" s="7" t="s">
        <v>9555</v>
      </c>
      <c r="J289" s="7" t="s">
        <v>9556</v>
      </c>
      <c r="K289" s="7" t="s">
        <v>6448</v>
      </c>
      <c r="L289" s="7" t="s">
        <v>11181</v>
      </c>
      <c r="M289" s="7" t="str">
        <f>LOWER(B289&amp;Table15[[#This Row],[Achternaam]]&amp;L289)</f>
        <v>christelledaoutecseuropeancontainers</v>
      </c>
      <c r="N289" s="7" t="s">
        <v>5519</v>
      </c>
      <c r="O289" s="7" t="s">
        <v>6449</v>
      </c>
      <c r="P289" s="7" t="s">
        <v>6450</v>
      </c>
      <c r="Q289" s="7" t="s">
        <v>11182</v>
      </c>
      <c r="R289" s="7" t="str">
        <f>IFERROR(LEFT(SUBSTITUTE(SUBSTITUTE(Table15[[#This Row],[Website]],"www.",""),"https://",""), FIND(".", SUBSTITUTE(SUBSTITUTE(Table15[[#This Row],[Website]],"www.",""),"https://","")) - 1),"")</f>
        <v>ecs</v>
      </c>
      <c r="S289" s="7" t="s">
        <v>6452</v>
      </c>
      <c r="T289" s="7" t="s">
        <v>4763</v>
      </c>
      <c r="U289" s="7" t="s">
        <v>11183</v>
      </c>
    </row>
    <row r="290" spans="1:21" ht="15" customHeight="1" x14ac:dyDescent="0.45">
      <c r="A290" s="7" t="s">
        <v>4758</v>
      </c>
      <c r="B290" s="7" t="s">
        <v>11184</v>
      </c>
      <c r="C290" s="7" t="s">
        <v>11185</v>
      </c>
      <c r="D290" s="7"/>
      <c r="E290" s="7" t="s">
        <v>9543</v>
      </c>
      <c r="F290" s="7" t="s">
        <v>11186</v>
      </c>
      <c r="G290" s="7"/>
      <c r="H290" s="7" t="s">
        <v>1602</v>
      </c>
      <c r="I290" s="7" t="s">
        <v>9598</v>
      </c>
      <c r="J290" s="7" t="s">
        <v>9592</v>
      </c>
      <c r="K290" s="7" t="s">
        <v>9144</v>
      </c>
      <c r="L290" s="7" t="s">
        <v>11187</v>
      </c>
      <c r="M290" s="7" t="str">
        <f>LOWER(B290&amp;Table15[[#This Row],[Achternaam]]&amp;L290)</f>
        <v>gerdfranssenswienerberger</v>
      </c>
      <c r="N290" s="7" t="s">
        <v>9151</v>
      </c>
      <c r="O290" s="7" t="s">
        <v>9145</v>
      </c>
      <c r="P290" s="7" t="s">
        <v>9146</v>
      </c>
      <c r="Q290" s="7" t="s">
        <v>11188</v>
      </c>
      <c r="R290" s="7" t="str">
        <f>IFERROR(LEFT(SUBSTITUTE(SUBSTITUTE(Table15[[#This Row],[Website]],"www.",""),"https://",""), FIND(".", SUBSTITUTE(SUBSTITUTE(Table15[[#This Row],[Website]],"www.",""),"https://","")) - 1),"")</f>
        <v>wienerberger</v>
      </c>
      <c r="S290" s="7" t="s">
        <v>9148</v>
      </c>
      <c r="T290" s="7" t="s">
        <v>4763</v>
      </c>
      <c r="U290" s="7" t="s">
        <v>11189</v>
      </c>
    </row>
    <row r="291" spans="1:21" ht="15" customHeight="1" x14ac:dyDescent="0.45">
      <c r="A291" s="7" t="s">
        <v>4758</v>
      </c>
      <c r="B291" s="7" t="s">
        <v>3952</v>
      </c>
      <c r="C291" s="7" t="s">
        <v>3953</v>
      </c>
      <c r="D291" s="7"/>
      <c r="E291" s="7" t="s">
        <v>9543</v>
      </c>
      <c r="F291" s="7" t="s">
        <v>11190</v>
      </c>
      <c r="G291" s="7"/>
      <c r="H291" s="7" t="s">
        <v>10415</v>
      </c>
      <c r="I291" s="7" t="s">
        <v>9555</v>
      </c>
      <c r="J291" s="7" t="s">
        <v>9592</v>
      </c>
      <c r="K291" s="7" t="s">
        <v>8570</v>
      </c>
      <c r="L291" s="7" t="s">
        <v>11191</v>
      </c>
      <c r="M291" s="7" t="str">
        <f>LOWER(B291&amp;Table15[[#This Row],[Achternaam]]&amp;L291)</f>
        <v>véroniquevan de peersynergie</v>
      </c>
      <c r="N291" s="7" t="s">
        <v>4806</v>
      </c>
      <c r="O291" s="7" t="s">
        <v>8571</v>
      </c>
      <c r="P291" s="7" t="s">
        <v>8572</v>
      </c>
      <c r="Q291" s="7" t="s">
        <v>11192</v>
      </c>
      <c r="R291" s="7" t="str">
        <f>IFERROR(LEFT(SUBSTITUTE(SUBSTITUTE(Table15[[#This Row],[Website]],"www.",""),"https://",""), FIND(".", SUBSTITUTE(SUBSTITUTE(Table15[[#This Row],[Website]],"www.",""),"https://","")) - 1),"")</f>
        <v>synergiejobs</v>
      </c>
      <c r="S291" s="7" t="s">
        <v>8574</v>
      </c>
      <c r="T291" s="7" t="s">
        <v>4763</v>
      </c>
      <c r="U291" s="7" t="s">
        <v>11193</v>
      </c>
    </row>
    <row r="292" spans="1:21" ht="15" customHeight="1" x14ac:dyDescent="0.45">
      <c r="A292" s="7" t="s">
        <v>4758</v>
      </c>
      <c r="B292" s="7" t="s">
        <v>3329</v>
      </c>
      <c r="C292" s="7" t="s">
        <v>11194</v>
      </c>
      <c r="D292" s="7"/>
      <c r="E292" s="7" t="s">
        <v>9543</v>
      </c>
      <c r="F292" s="7" t="s">
        <v>11195</v>
      </c>
      <c r="G292" s="7"/>
      <c r="H292" s="7" t="s">
        <v>1602</v>
      </c>
      <c r="I292" s="7" t="s">
        <v>9598</v>
      </c>
      <c r="J292" s="7" t="s">
        <v>8101</v>
      </c>
      <c r="K292" s="7" t="s">
        <v>6825</v>
      </c>
      <c r="L292" s="7" t="s">
        <v>11196</v>
      </c>
      <c r="M292" s="7" t="str">
        <f>LOWER(B292&amp;Table15[[#This Row],[Achternaam]]&amp;L292)</f>
        <v>jandirkxgreenyardprepared</v>
      </c>
      <c r="N292" s="7" t="s">
        <v>6832</v>
      </c>
      <c r="O292" s="7" t="s">
        <v>6826</v>
      </c>
      <c r="P292" s="7" t="s">
        <v>6827</v>
      </c>
      <c r="Q292" s="7" t="s">
        <v>11197</v>
      </c>
      <c r="R292" s="7" t="str">
        <f>IFERROR(LEFT(SUBSTITUTE(SUBSTITUTE(Table15[[#This Row],[Website]],"www.",""),"https://",""), FIND(".", SUBSTITUTE(SUBSTITUTE(Table15[[#This Row],[Website]],"www.",""),"https://","")) - 1),"")</f>
        <v>greenyard</v>
      </c>
      <c r="S292" s="7" t="s">
        <v>4570</v>
      </c>
      <c r="T292" s="7" t="s">
        <v>4763</v>
      </c>
      <c r="U292" s="7" t="s">
        <v>11198</v>
      </c>
    </row>
    <row r="293" spans="1:21" ht="15" customHeight="1" x14ac:dyDescent="0.45">
      <c r="A293" s="7" t="s">
        <v>4758</v>
      </c>
      <c r="B293" s="7" t="s">
        <v>11199</v>
      </c>
      <c r="C293" s="7" t="s">
        <v>11200</v>
      </c>
      <c r="D293" s="7"/>
      <c r="E293" s="7" t="s">
        <v>9543</v>
      </c>
      <c r="F293" s="7" t="s">
        <v>11201</v>
      </c>
      <c r="G293" s="7"/>
      <c r="H293" s="7" t="s">
        <v>11202</v>
      </c>
      <c r="I293" s="7" t="s">
        <v>9555</v>
      </c>
      <c r="J293" s="7" t="s">
        <v>11203</v>
      </c>
      <c r="K293" s="7" t="s">
        <v>5185</v>
      </c>
      <c r="L293" s="7" t="s">
        <v>11204</v>
      </c>
      <c r="M293" s="7" t="str">
        <f>LOWER(B293&amp;Table15[[#This Row],[Achternaam]]&amp;L293)</f>
        <v>joanrollandastrazeneca</v>
      </c>
      <c r="N293" s="7" t="s">
        <v>5060</v>
      </c>
      <c r="O293" s="7" t="s">
        <v>5186</v>
      </c>
      <c r="P293" s="7" t="s">
        <v>5187</v>
      </c>
      <c r="Q293" s="7" t="s">
        <v>11205</v>
      </c>
      <c r="R293" s="7" t="str">
        <f>IFERROR(LEFT(SUBSTITUTE(SUBSTITUTE(Table15[[#This Row],[Website]],"www.",""),"https://",""), FIND(".", SUBSTITUTE(SUBSTITUTE(Table15[[#This Row],[Website]],"www.",""),"https://","")) - 1),"")</f>
        <v>astrazeneca</v>
      </c>
      <c r="S293" s="7" t="s">
        <v>5189</v>
      </c>
      <c r="T293" s="7" t="s">
        <v>4763</v>
      </c>
      <c r="U293" s="7" t="s">
        <v>11206</v>
      </c>
    </row>
    <row r="294" spans="1:21" ht="15" customHeight="1" x14ac:dyDescent="0.45">
      <c r="A294" s="7" t="s">
        <v>4758</v>
      </c>
      <c r="B294" s="7" t="s">
        <v>2061</v>
      </c>
      <c r="C294" s="7" t="s">
        <v>11207</v>
      </c>
      <c r="D294" s="7"/>
      <c r="E294" s="7" t="s">
        <v>9543</v>
      </c>
      <c r="F294" s="7" t="s">
        <v>11208</v>
      </c>
      <c r="G294" s="7"/>
      <c r="H294" s="7" t="s">
        <v>1602</v>
      </c>
      <c r="I294" s="7" t="s">
        <v>9598</v>
      </c>
      <c r="J294" s="7" t="s">
        <v>9592</v>
      </c>
      <c r="K294" s="7" t="s">
        <v>7375</v>
      </c>
      <c r="L294" s="7" t="s">
        <v>11209</v>
      </c>
      <c r="M294" s="7" t="str">
        <f>LOWER(B294&amp;Table15[[#This Row],[Achternaam]]&amp;L294)</f>
        <v>filipde boecklecot</v>
      </c>
      <c r="N294" s="7" t="s">
        <v>5115</v>
      </c>
      <c r="O294" s="7" t="s">
        <v>7376</v>
      </c>
      <c r="P294" s="7" t="s">
        <v>7377</v>
      </c>
      <c r="Q294" s="7" t="s">
        <v>11210</v>
      </c>
      <c r="R294" s="7" t="str">
        <f>IFERROR(LEFT(SUBSTITUTE(SUBSTITUTE(Table15[[#This Row],[Website]],"www.",""),"https://",""), FIND(".", SUBSTITUTE(SUBSTITUTE(Table15[[#This Row],[Website]],"www.",""),"https://","")) - 1),"")</f>
        <v>lecot-fleet</v>
      </c>
      <c r="S294" s="7" t="s">
        <v>7379</v>
      </c>
      <c r="T294" s="7" t="s">
        <v>4763</v>
      </c>
      <c r="U294" s="7" t="s">
        <v>11211</v>
      </c>
    </row>
    <row r="295" spans="1:21" ht="15" customHeight="1" x14ac:dyDescent="0.45">
      <c r="A295" s="7" t="s">
        <v>4758</v>
      </c>
      <c r="B295" s="7" t="s">
        <v>1704</v>
      </c>
      <c r="C295" s="7" t="s">
        <v>10519</v>
      </c>
      <c r="D295" s="7"/>
      <c r="E295" s="7" t="s">
        <v>9543</v>
      </c>
      <c r="F295" s="7" t="s">
        <v>11212</v>
      </c>
      <c r="G295" s="7"/>
      <c r="H295" s="7" t="s">
        <v>11213</v>
      </c>
      <c r="I295" s="7" t="s">
        <v>9598</v>
      </c>
      <c r="J295" s="7" t="s">
        <v>8101</v>
      </c>
      <c r="K295" s="7" t="s">
        <v>6816</v>
      </c>
      <c r="L295" s="7" t="s">
        <v>11214</v>
      </c>
      <c r="M295" s="7" t="str">
        <f>LOWER(B295&amp;Table15[[#This Row],[Achternaam]]&amp;L295)</f>
        <v>frankvorsselmansgreenyardfrozen</v>
      </c>
      <c r="N295" s="7" t="s">
        <v>6824</v>
      </c>
      <c r="O295" s="7" t="s">
        <v>6817</v>
      </c>
      <c r="P295" s="7" t="s">
        <v>6818</v>
      </c>
      <c r="Q295" s="7" t="s">
        <v>11215</v>
      </c>
      <c r="R295" s="7" t="str">
        <f>IFERROR(LEFT(SUBSTITUTE(SUBSTITUTE(Table15[[#This Row],[Website]],"www.",""),"https://",""), FIND(".", SUBSTITUTE(SUBSTITUTE(Table15[[#This Row],[Website]],"www.",""),"https://","")) - 1),"")</f>
        <v>greenyard</v>
      </c>
      <c r="S295" s="7" t="s">
        <v>4570</v>
      </c>
      <c r="T295" s="7" t="s">
        <v>4763</v>
      </c>
      <c r="U295" s="7" t="s">
        <v>11216</v>
      </c>
    </row>
    <row r="296" spans="1:21" ht="15" customHeight="1" x14ac:dyDescent="0.45">
      <c r="A296" s="7" t="s">
        <v>4758</v>
      </c>
      <c r="B296" s="7" t="s">
        <v>11217</v>
      </c>
      <c r="C296" s="7" t="s">
        <v>11218</v>
      </c>
      <c r="D296" s="7"/>
      <c r="E296" s="7" t="s">
        <v>9543</v>
      </c>
      <c r="F296" s="7" t="s">
        <v>11219</v>
      </c>
      <c r="G296" s="7"/>
      <c r="H296" s="7" t="s">
        <v>1480</v>
      </c>
      <c r="I296" s="7" t="s">
        <v>9555</v>
      </c>
      <c r="J296" s="7" t="s">
        <v>9592</v>
      </c>
      <c r="K296" s="7" t="s">
        <v>8627</v>
      </c>
      <c r="L296" s="7" t="s">
        <v>11220</v>
      </c>
      <c r="M296" s="7" t="str">
        <f>LOWER(B296&amp;Table15[[#This Row],[Achternaam]]&amp;L296)</f>
        <v>veravanoostteconnectivity</v>
      </c>
      <c r="N296" s="7" t="s">
        <v>5411</v>
      </c>
      <c r="O296" s="7" t="s">
        <v>8628</v>
      </c>
      <c r="P296" s="7" t="s">
        <v>8629</v>
      </c>
      <c r="Q296" s="7" t="s">
        <v>11221</v>
      </c>
      <c r="R296" s="7" t="str">
        <f>IFERROR(LEFT(SUBSTITUTE(SUBSTITUTE(Table15[[#This Row],[Website]],"www.",""),"https://",""), FIND(".", SUBSTITUTE(SUBSTITUTE(Table15[[#This Row],[Website]],"www.",""),"https://","")) - 1),"")</f>
        <v>tejobs</v>
      </c>
      <c r="S296" s="7" t="s">
        <v>8631</v>
      </c>
      <c r="T296" s="7" t="s">
        <v>4763</v>
      </c>
      <c r="U296" s="7" t="s">
        <v>11222</v>
      </c>
    </row>
    <row r="297" spans="1:21" ht="15" customHeight="1" x14ac:dyDescent="0.45">
      <c r="A297" s="7" t="s">
        <v>4758</v>
      </c>
      <c r="B297" s="7" t="s">
        <v>11223</v>
      </c>
      <c r="C297" s="7" t="s">
        <v>11224</v>
      </c>
      <c r="D297" s="7"/>
      <c r="E297" s="7" t="s">
        <v>9543</v>
      </c>
      <c r="F297" s="7" t="s">
        <v>11225</v>
      </c>
      <c r="G297" s="7"/>
      <c r="H297" s="7" t="s">
        <v>1480</v>
      </c>
      <c r="I297" s="7" t="s">
        <v>9555</v>
      </c>
      <c r="J297" s="7" t="s">
        <v>9556</v>
      </c>
      <c r="K297" s="7" t="s">
        <v>9081</v>
      </c>
      <c r="L297" s="7" t="s">
        <v>11226</v>
      </c>
      <c r="M297" s="7" t="str">
        <f>LOWER(B297&amp;Table15[[#This Row],[Achternaam]]&amp;L297)</f>
        <v>clarastynenvyncke</v>
      </c>
      <c r="N297" s="7" t="s">
        <v>5133</v>
      </c>
      <c r="O297" s="7" t="s">
        <v>9082</v>
      </c>
      <c r="P297" s="7" t="s">
        <v>9083</v>
      </c>
      <c r="Q297" s="7" t="s">
        <v>11227</v>
      </c>
      <c r="R297" s="7" t="str">
        <f>IFERROR(LEFT(SUBSTITUTE(SUBSTITUTE(Table15[[#This Row],[Website]],"www.",""),"https://",""), FIND(".", SUBSTITUTE(SUBSTITUTE(Table15[[#This Row],[Website]],"www.",""),"https://","")) - 1),"")</f>
        <v>vyncke</v>
      </c>
      <c r="S297" s="7" t="s">
        <v>9085</v>
      </c>
      <c r="T297" s="7" t="s">
        <v>4763</v>
      </c>
      <c r="U297" s="7" t="s">
        <v>11228</v>
      </c>
    </row>
    <row r="298" spans="1:21" ht="15" customHeight="1" x14ac:dyDescent="0.45">
      <c r="A298" s="7" t="s">
        <v>4758</v>
      </c>
      <c r="B298" s="7" t="s">
        <v>4482</v>
      </c>
      <c r="C298" s="7" t="s">
        <v>3713</v>
      </c>
      <c r="D298" s="7"/>
      <c r="E298" s="7" t="s">
        <v>9543</v>
      </c>
      <c r="F298" s="7" t="s">
        <v>11229</v>
      </c>
      <c r="G298" s="7"/>
      <c r="H298" s="7" t="s">
        <v>1602</v>
      </c>
      <c r="I298" s="7" t="s">
        <v>9598</v>
      </c>
      <c r="J298" s="7" t="s">
        <v>9592</v>
      </c>
      <c r="K298" s="7" t="s">
        <v>7180</v>
      </c>
      <c r="L298" s="7" t="s">
        <v>11230</v>
      </c>
      <c r="M298" s="7" t="str">
        <f>LOWER(B298&amp;Table15[[#This Row],[Achternaam]]&amp;L298)</f>
        <v>vercammenjohanjsrmicro</v>
      </c>
      <c r="N298" s="7" t="s">
        <v>4918</v>
      </c>
      <c r="O298" s="7" t="s">
        <v>7181</v>
      </c>
      <c r="P298" s="7" t="s">
        <v>7182</v>
      </c>
      <c r="Q298" s="7" t="s">
        <v>11231</v>
      </c>
      <c r="R298" s="7" t="str">
        <f>IFERROR(LEFT(SUBSTITUTE(SUBSTITUTE(Table15[[#This Row],[Website]],"www.",""),"https://",""), FIND(".", SUBSTITUTE(SUBSTITUTE(Table15[[#This Row],[Website]],"www.",""),"https://","")) - 1),"")</f>
        <v>jsrmicro</v>
      </c>
      <c r="S298" s="7" t="s">
        <v>7184</v>
      </c>
      <c r="T298" s="7" t="s">
        <v>4763</v>
      </c>
      <c r="U298" s="7" t="s">
        <v>11232</v>
      </c>
    </row>
    <row r="299" spans="1:21" ht="15" customHeight="1" x14ac:dyDescent="0.45">
      <c r="A299" s="7" t="s">
        <v>4758</v>
      </c>
      <c r="B299" s="7" t="s">
        <v>11233</v>
      </c>
      <c r="C299" s="7" t="s">
        <v>11234</v>
      </c>
      <c r="D299" s="7"/>
      <c r="E299" s="7" t="s">
        <v>9543</v>
      </c>
      <c r="F299" s="7" t="s">
        <v>11235</v>
      </c>
      <c r="G299" s="7"/>
      <c r="H299" s="7" t="s">
        <v>1480</v>
      </c>
      <c r="I299" s="7" t="s">
        <v>9555</v>
      </c>
      <c r="J299" s="7" t="s">
        <v>9556</v>
      </c>
      <c r="K299" s="7" t="s">
        <v>6560</v>
      </c>
      <c r="L299" s="7" t="s">
        <v>11236</v>
      </c>
      <c r="M299" s="7" t="str">
        <f>LOWER(B299&amp;Table15[[#This Row],[Achternaam]]&amp;L299)</f>
        <v>dianekrugereskographics</v>
      </c>
      <c r="N299" s="7" t="s">
        <v>5321</v>
      </c>
      <c r="O299" s="7" t="s">
        <v>6561</v>
      </c>
      <c r="P299" s="7" t="s">
        <v>6562</v>
      </c>
      <c r="Q299" s="7" t="s">
        <v>11237</v>
      </c>
      <c r="R299" s="7" t="str">
        <f>IFERROR(LEFT(SUBSTITUTE(SUBSTITUTE(Table15[[#This Row],[Website]],"www.",""),"https://",""), FIND(".", SUBSTITUTE(SUBSTITUTE(Table15[[#This Row],[Website]],"www.",""),"https://","")) - 1),"")</f>
        <v>esko</v>
      </c>
      <c r="S299" s="7" t="s">
        <v>6564</v>
      </c>
      <c r="T299" s="7" t="s">
        <v>4763</v>
      </c>
      <c r="U299" s="7" t="s">
        <v>11238</v>
      </c>
    </row>
    <row r="300" spans="1:21" ht="15" customHeight="1" x14ac:dyDescent="0.45">
      <c r="A300" s="7" t="s">
        <v>4758</v>
      </c>
      <c r="B300" s="7" t="s">
        <v>11239</v>
      </c>
      <c r="C300" s="7" t="s">
        <v>11240</v>
      </c>
      <c r="D300" s="7"/>
      <c r="E300" s="7" t="s">
        <v>9543</v>
      </c>
      <c r="F300" s="7" t="s">
        <v>11241</v>
      </c>
      <c r="G300" s="7"/>
      <c r="H300" s="7" t="s">
        <v>1480</v>
      </c>
      <c r="I300" s="7" t="s">
        <v>9555</v>
      </c>
      <c r="J300" s="7" t="s">
        <v>9592</v>
      </c>
      <c r="K300" s="7" t="s">
        <v>6764</v>
      </c>
      <c r="L300" s="7" t="s">
        <v>11242</v>
      </c>
      <c r="M300" s="7" t="str">
        <f>LOWER(B300&amp;Table15[[#This Row],[Achternaam]]&amp;L300)</f>
        <v>joellecroteuxgenerallogisticssystems</v>
      </c>
      <c r="N300" s="7" t="s">
        <v>4908</v>
      </c>
      <c r="O300" s="7" t="s">
        <v>6765</v>
      </c>
      <c r="P300" s="7" t="s">
        <v>6766</v>
      </c>
      <c r="Q300" s="7" t="s">
        <v>11243</v>
      </c>
      <c r="R300" s="7" t="str">
        <f>IFERROR(LEFT(SUBSTITUTE(SUBSTITUTE(Table15[[#This Row],[Website]],"www.",""),"https://",""), FIND(".", SUBSTITUTE(SUBSTITUTE(Table15[[#This Row],[Website]],"www.",""),"https://","")) - 1),"")</f>
        <v>primagaz</v>
      </c>
      <c r="S300" s="7" t="s">
        <v>6768</v>
      </c>
      <c r="T300" s="7" t="s">
        <v>4763</v>
      </c>
      <c r="U300" s="7" t="s">
        <v>11244</v>
      </c>
    </row>
    <row r="301" spans="1:21" ht="15" customHeight="1" x14ac:dyDescent="0.45">
      <c r="A301" s="7" t="s">
        <v>4758</v>
      </c>
      <c r="B301" s="7" t="s">
        <v>11245</v>
      </c>
      <c r="C301" s="7" t="s">
        <v>11246</v>
      </c>
      <c r="D301" s="7"/>
      <c r="E301" s="7" t="s">
        <v>9543</v>
      </c>
      <c r="F301" s="7" t="s">
        <v>11247</v>
      </c>
      <c r="G301" s="7"/>
      <c r="H301" s="7" t="s">
        <v>10415</v>
      </c>
      <c r="I301" s="7" t="s">
        <v>9555</v>
      </c>
      <c r="J301" s="7" t="s">
        <v>9556</v>
      </c>
      <c r="K301" s="7" t="s">
        <v>5061</v>
      </c>
      <c r="L301" s="7" t="s">
        <v>11248</v>
      </c>
      <c r="M301" s="7" t="str">
        <f>LOWER(B301&amp;Table15[[#This Row],[Achternaam]]&amp;L301)</f>
        <v>adavan waasanglobelgiancorporation</v>
      </c>
      <c r="N301" s="7" t="s">
        <v>5068</v>
      </c>
      <c r="O301" s="7" t="s">
        <v>5062</v>
      </c>
      <c r="P301" s="7" t="s">
        <v>5063</v>
      </c>
      <c r="Q301" s="7" t="s">
        <v>11249</v>
      </c>
      <c r="R301" s="7" t="str">
        <f>IFERROR(LEFT(SUBSTITUTE(SUBSTITUTE(Table15[[#This Row],[Website]],"www.",""),"https://",""), FIND(".", SUBSTITUTE(SUBSTITUTE(Table15[[#This Row],[Website]],"www.",""),"https://","")) - 1),"")</f>
        <v>abc-engines</v>
      </c>
      <c r="S301" s="7" t="s">
        <v>5065</v>
      </c>
      <c r="T301" s="7" t="s">
        <v>4763</v>
      </c>
      <c r="U301" s="7" t="s">
        <v>11250</v>
      </c>
    </row>
    <row r="302" spans="1:21" ht="15" customHeight="1" x14ac:dyDescent="0.45">
      <c r="A302" s="7" t="s">
        <v>4758</v>
      </c>
      <c r="B302" s="7" t="s">
        <v>3739</v>
      </c>
      <c r="C302" s="7" t="s">
        <v>11251</v>
      </c>
      <c r="D302" s="7"/>
      <c r="E302" s="7" t="s">
        <v>9543</v>
      </c>
      <c r="F302" s="7" t="s">
        <v>11252</v>
      </c>
      <c r="G302" s="7"/>
      <c r="H302" s="7" t="s">
        <v>11253</v>
      </c>
      <c r="I302" s="7" t="s">
        <v>9555</v>
      </c>
      <c r="J302" s="7" t="s">
        <v>9592</v>
      </c>
      <c r="K302" s="7" t="s">
        <v>8868</v>
      </c>
      <c r="L302" s="7" t="s">
        <v>11254</v>
      </c>
      <c r="M302" s="7" t="str">
        <f>LOWER(B302&amp;Table15[[#This Row],[Achternaam]]&amp;L302)</f>
        <v>stevenmuylaertvanhoecke</v>
      </c>
      <c r="N302" s="7" t="s">
        <v>8876</v>
      </c>
      <c r="O302" s="7" t="s">
        <v>8869</v>
      </c>
      <c r="P302" s="7" t="s">
        <v>8870</v>
      </c>
      <c r="Q302" s="7" t="s">
        <v>11255</v>
      </c>
      <c r="R302" s="7" t="str">
        <f>IFERROR(LEFT(SUBSTITUTE(SUBSTITUTE(Table15[[#This Row],[Website]],"www.",""),"https://",""), FIND(".", SUBSTITUTE(SUBSTITUTE(Table15[[#This Row],[Website]],"www.",""),"https://","")) - 1),"")</f>
        <v>vanhoecke</v>
      </c>
      <c r="S302" s="7" t="s">
        <v>8872</v>
      </c>
      <c r="T302" s="7" t="s">
        <v>4763</v>
      </c>
      <c r="U302" s="7" t="s">
        <v>11256</v>
      </c>
    </row>
    <row r="303" spans="1:21" ht="15" customHeight="1" x14ac:dyDescent="0.45">
      <c r="A303" s="7" t="s">
        <v>4758</v>
      </c>
      <c r="B303" s="7" t="s">
        <v>11257</v>
      </c>
      <c r="C303" s="7" t="s">
        <v>11258</v>
      </c>
      <c r="D303" s="7"/>
      <c r="E303" s="7" t="s">
        <v>9543</v>
      </c>
      <c r="F303" s="7" t="s">
        <v>11259</v>
      </c>
      <c r="G303" s="7"/>
      <c r="H303" s="7" t="s">
        <v>1480</v>
      </c>
      <c r="I303" s="7" t="s">
        <v>9555</v>
      </c>
      <c r="J303" s="7" t="s">
        <v>9592</v>
      </c>
      <c r="K303" s="7" t="s">
        <v>11260</v>
      </c>
      <c r="L303" s="7" t="s">
        <v>11261</v>
      </c>
      <c r="M303" s="7" t="str">
        <f>LOWER(B303&amp;Table15[[#This Row],[Achternaam]]&amp;L303)</f>
        <v>pierkepierlalaaccentconstruct</v>
      </c>
      <c r="N303" s="7" t="s">
        <v>4806</v>
      </c>
      <c r="O303" s="7" t="s">
        <v>11262</v>
      </c>
      <c r="P303" s="7" t="s">
        <v>11263</v>
      </c>
      <c r="Q303" s="7" t="s">
        <v>11162</v>
      </c>
      <c r="R303" s="7" t="str">
        <f>IFERROR(LEFT(SUBSTITUTE(SUBSTITUTE(Table15[[#This Row],[Website]],"www.",""),"https://",""), FIND(".", SUBSTITUTE(SUBSTITUTE(Table15[[#This Row],[Website]],"www.",""),"https://","")) - 1),"")</f>
        <v>accentjobs</v>
      </c>
      <c r="S303" s="7" t="s">
        <v>4803</v>
      </c>
      <c r="T303" s="7" t="s">
        <v>4763</v>
      </c>
      <c r="U303" s="7" t="s">
        <v>11264</v>
      </c>
    </row>
    <row r="304" spans="1:21" ht="15" customHeight="1" x14ac:dyDescent="0.45">
      <c r="A304" s="7" t="s">
        <v>4758</v>
      </c>
      <c r="B304" s="7" t="s">
        <v>1973</v>
      </c>
      <c r="C304" s="7" t="s">
        <v>3960</v>
      </c>
      <c r="D304" s="7"/>
      <c r="E304" s="7" t="s">
        <v>9543</v>
      </c>
      <c r="F304" s="7" t="s">
        <v>10756</v>
      </c>
      <c r="G304" s="7"/>
      <c r="H304" s="7" t="s">
        <v>1480</v>
      </c>
      <c r="I304" s="7" t="s">
        <v>9555</v>
      </c>
      <c r="J304" s="7" t="s">
        <v>9592</v>
      </c>
      <c r="K304" s="7" t="s">
        <v>5206</v>
      </c>
      <c r="L304" s="7" t="s">
        <v>11265</v>
      </c>
      <c r="M304" s="7" t="str">
        <f>LOWER(B304&amp;Table15[[#This Row],[Achternaam]]&amp;L304)</f>
        <v>annvan de veldeatlascopcorentaleurope</v>
      </c>
      <c r="N304" s="7" t="s">
        <v>5015</v>
      </c>
      <c r="O304" s="7" t="s">
        <v>5207</v>
      </c>
      <c r="P304" s="7" t="s">
        <v>5208</v>
      </c>
      <c r="Q304" s="7" t="s">
        <v>11266</v>
      </c>
      <c r="R304" s="7" t="str">
        <f>IFERROR(LEFT(SUBSTITUTE(SUBSTITUTE(Table15[[#This Row],[Website]],"www.",""),"https://",""), FIND(".", SUBSTITUTE(SUBSTITUTE(Table15[[#This Row],[Website]],"www.",""),"https://","")) - 1),"")</f>
        <v>atlascopco</v>
      </c>
      <c r="S304" s="7" t="s">
        <v>5201</v>
      </c>
      <c r="T304" s="7" t="s">
        <v>4763</v>
      </c>
      <c r="U304" s="7" t="s">
        <v>11267</v>
      </c>
    </row>
    <row r="305" spans="1:21" ht="15" customHeight="1" x14ac:dyDescent="0.45">
      <c r="A305" s="7" t="s">
        <v>4758</v>
      </c>
      <c r="B305" s="7" t="s">
        <v>2509</v>
      </c>
      <c r="C305" s="7" t="s">
        <v>11268</v>
      </c>
      <c r="D305" s="7"/>
      <c r="E305" s="7" t="s">
        <v>9543</v>
      </c>
      <c r="F305" s="7" t="s">
        <v>11269</v>
      </c>
      <c r="G305" s="7"/>
      <c r="H305" s="7" t="s">
        <v>1480</v>
      </c>
      <c r="I305" s="7" t="s">
        <v>9555</v>
      </c>
      <c r="J305" s="7" t="s">
        <v>9592</v>
      </c>
      <c r="K305" s="7" t="s">
        <v>7883</v>
      </c>
      <c r="L305" s="7" t="s">
        <v>11270</v>
      </c>
      <c r="M305" s="7" t="str">
        <f>LOWER(B305&amp;Table15[[#This Row],[Achternaam]]&amp;L305)</f>
        <v>caroliendanckaertpauwelsconsulting</v>
      </c>
      <c r="N305" s="7" t="s">
        <v>5143</v>
      </c>
      <c r="O305" s="7" t="s">
        <v>7884</v>
      </c>
      <c r="P305" s="7" t="s">
        <v>7885</v>
      </c>
      <c r="Q305" s="7" t="s">
        <v>11271</v>
      </c>
      <c r="R305" s="7" t="str">
        <f>IFERROR(LEFT(SUBSTITUTE(SUBSTITUTE(Table15[[#This Row],[Website]],"www.",""),"https://",""), FIND(".", SUBSTITUTE(SUBSTITUTE(Table15[[#This Row],[Website]],"www.",""),"https://","")) - 1),"")</f>
        <v>pauwelsconsulting</v>
      </c>
      <c r="S305" s="7" t="s">
        <v>7887</v>
      </c>
      <c r="T305" s="7" t="s">
        <v>4763</v>
      </c>
      <c r="U305" s="7" t="s">
        <v>11272</v>
      </c>
    </row>
    <row r="306" spans="1:21" ht="15" customHeight="1" x14ac:dyDescent="0.45">
      <c r="A306" s="7" t="s">
        <v>4758</v>
      </c>
      <c r="B306" s="7" t="s">
        <v>11273</v>
      </c>
      <c r="C306" s="7" t="s">
        <v>11274</v>
      </c>
      <c r="D306" s="7"/>
      <c r="E306" s="7" t="s">
        <v>9543</v>
      </c>
      <c r="F306" s="7" t="s">
        <v>11275</v>
      </c>
      <c r="G306" s="7"/>
      <c r="H306" s="7" t="s">
        <v>11276</v>
      </c>
      <c r="I306" s="7" t="s">
        <v>9555</v>
      </c>
      <c r="J306" s="7" t="s">
        <v>9592</v>
      </c>
      <c r="K306" s="7" t="s">
        <v>9332</v>
      </c>
      <c r="L306" s="7" t="s">
        <v>11277</v>
      </c>
      <c r="M306" s="7" t="str">
        <f>LOWER(B306&amp;Table15[[#This Row],[Achternaam]]&amp;L306)</f>
        <v>miadesmetlotusbakeriescorporate</v>
      </c>
      <c r="N306" s="7" t="s">
        <v>11278</v>
      </c>
      <c r="O306" s="7" t="s">
        <v>11279</v>
      </c>
      <c r="P306" s="7" t="s">
        <v>11280</v>
      </c>
      <c r="Q306" s="7" t="s">
        <v>9690</v>
      </c>
      <c r="R306" s="7" t="str">
        <f>IFERROR(LEFT(SUBSTITUTE(SUBSTITUTE(Table15[[#This Row],[Website]],"www.",""),"https://",""), FIND(".", SUBSTITUTE(SUBSTITUTE(Table15[[#This Row],[Website]],"www.",""),"https://","")) - 1),"")</f>
        <v>lotusbakeries</v>
      </c>
      <c r="S306" s="7" t="s">
        <v>7458</v>
      </c>
      <c r="T306" s="7" t="s">
        <v>4763</v>
      </c>
      <c r="U306" s="7" t="s">
        <v>11281</v>
      </c>
    </row>
    <row r="307" spans="1:21" ht="15" customHeight="1" x14ac:dyDescent="0.45">
      <c r="A307" s="7" t="s">
        <v>4758</v>
      </c>
      <c r="B307" s="7" t="s">
        <v>3739</v>
      </c>
      <c r="C307" s="7" t="s">
        <v>11282</v>
      </c>
      <c r="D307" s="7"/>
      <c r="E307" s="7" t="s">
        <v>9543</v>
      </c>
      <c r="F307" s="7" t="s">
        <v>11283</v>
      </c>
      <c r="G307" s="7"/>
      <c r="H307" s="7" t="s">
        <v>9939</v>
      </c>
      <c r="I307" s="7" t="s">
        <v>9555</v>
      </c>
      <c r="J307" s="7" t="s">
        <v>9556</v>
      </c>
      <c r="K307" s="7" t="s">
        <v>5595</v>
      </c>
      <c r="L307" s="7" t="s">
        <v>11284</v>
      </c>
      <c r="M307" s="7" t="str">
        <f>LOWER(B307&amp;Table15[[#This Row],[Achternaam]]&amp;L307)</f>
        <v>stevencavensbrightplusoutsourcingsolutions</v>
      </c>
      <c r="N307" s="7" t="s">
        <v>5602</v>
      </c>
      <c r="O307" s="7" t="s">
        <v>5596</v>
      </c>
      <c r="P307" s="7" t="s">
        <v>5597</v>
      </c>
      <c r="Q307" s="7" t="s">
        <v>11285</v>
      </c>
      <c r="R307" s="7" t="str">
        <f>IFERROR(LEFT(SUBSTITUTE(SUBSTITUTE(Table15[[#This Row],[Website]],"www.",""),"https://",""), FIND(".", SUBSTITUTE(SUBSTITUTE(Table15[[#This Row],[Website]],"www.",""),"https://","")) - 1),"")</f>
        <v>brightplus</v>
      </c>
      <c r="S307" s="7" t="s">
        <v>5599</v>
      </c>
      <c r="T307" s="7" t="s">
        <v>4763</v>
      </c>
      <c r="U307" s="7" t="s">
        <v>11286</v>
      </c>
    </row>
    <row r="308" spans="1:21" ht="15" customHeight="1" x14ac:dyDescent="0.45">
      <c r="A308" s="7" t="s">
        <v>4758</v>
      </c>
      <c r="B308" s="7" t="s">
        <v>11233</v>
      </c>
      <c r="C308" s="7" t="s">
        <v>11234</v>
      </c>
      <c r="D308" s="7"/>
      <c r="E308" s="7" t="s">
        <v>9543</v>
      </c>
      <c r="F308" s="7" t="s">
        <v>11235</v>
      </c>
      <c r="G308" s="7"/>
      <c r="H308" s="7" t="s">
        <v>1480</v>
      </c>
      <c r="I308" s="7" t="s">
        <v>9555</v>
      </c>
      <c r="J308" s="7" t="s">
        <v>9556</v>
      </c>
      <c r="K308" s="7" t="s">
        <v>11287</v>
      </c>
      <c r="L308" s="7" t="s">
        <v>11288</v>
      </c>
      <c r="M308" s="7" t="str">
        <f>LOWER(B308&amp;Table15[[#This Row],[Achternaam]]&amp;L308)</f>
        <v>dianekrugereskosoftware</v>
      </c>
      <c r="N308" s="7" t="s">
        <v>5761</v>
      </c>
      <c r="O308" s="7" t="s">
        <v>11289</v>
      </c>
      <c r="P308" s="7" t="s">
        <v>11290</v>
      </c>
      <c r="Q308" s="7" t="s">
        <v>11291</v>
      </c>
      <c r="R308" s="7" t="str">
        <f>IFERROR(LEFT(SUBSTITUTE(SUBSTITUTE(Table15[[#This Row],[Website]],"www.",""),"https://",""), FIND(".", SUBSTITUTE(SUBSTITUTE(Table15[[#This Row],[Website]],"www.",""),"https://","")) - 1),"")</f>
        <v>esko</v>
      </c>
      <c r="S308" s="7" t="s">
        <v>6564</v>
      </c>
      <c r="T308" s="7" t="s">
        <v>4763</v>
      </c>
      <c r="U308" s="7" t="s">
        <v>11292</v>
      </c>
    </row>
    <row r="309" spans="1:21" ht="15" customHeight="1" x14ac:dyDescent="0.45">
      <c r="A309" s="7" t="s">
        <v>4758</v>
      </c>
      <c r="B309" s="7" t="s">
        <v>1871</v>
      </c>
      <c r="C309" s="7" t="s">
        <v>11293</v>
      </c>
      <c r="D309" s="7"/>
      <c r="E309" s="7" t="s">
        <v>9543</v>
      </c>
      <c r="F309" s="7" t="s">
        <v>11294</v>
      </c>
      <c r="G309" s="7"/>
      <c r="H309" s="7" t="s">
        <v>10625</v>
      </c>
      <c r="I309" s="7" t="s">
        <v>9555</v>
      </c>
      <c r="J309" s="7" t="s">
        <v>9592</v>
      </c>
      <c r="K309" s="7" t="s">
        <v>7361</v>
      </c>
      <c r="L309" s="7" t="s">
        <v>11295</v>
      </c>
      <c r="M309" s="7" t="str">
        <f>LOWER(B309&amp;Table15[[#This Row],[Achternaam]]&amp;L309)</f>
        <v>miekede leulansweeper</v>
      </c>
      <c r="N309" s="7" t="s">
        <v>4868</v>
      </c>
      <c r="O309" s="7" t="s">
        <v>7362</v>
      </c>
      <c r="P309" s="7" t="s">
        <v>7363</v>
      </c>
      <c r="Q309" s="7" t="s">
        <v>11296</v>
      </c>
      <c r="R309" s="7" t="str">
        <f>IFERROR(LEFT(SUBSTITUTE(SUBSTITUTE(Table15[[#This Row],[Website]],"www.",""),"https://",""), FIND(".", SUBSTITUTE(SUBSTITUTE(Table15[[#This Row],[Website]],"www.",""),"https://","")) - 1),"")</f>
        <v>lansweeper</v>
      </c>
      <c r="S309" s="7" t="s">
        <v>7365</v>
      </c>
      <c r="T309" s="7" t="s">
        <v>4763</v>
      </c>
      <c r="U309" s="7" t="s">
        <v>11297</v>
      </c>
    </row>
    <row r="310" spans="1:21" ht="15" customHeight="1" x14ac:dyDescent="0.45">
      <c r="A310" s="7" t="s">
        <v>4758</v>
      </c>
      <c r="B310" s="7" t="s">
        <v>3782</v>
      </c>
      <c r="C310" s="7" t="s">
        <v>11298</v>
      </c>
      <c r="D310" s="7"/>
      <c r="E310" s="7" t="s">
        <v>9543</v>
      </c>
      <c r="F310" s="7" t="s">
        <v>11299</v>
      </c>
      <c r="G310" s="7"/>
      <c r="H310" s="7" t="s">
        <v>1480</v>
      </c>
      <c r="I310" s="7" t="s">
        <v>9555</v>
      </c>
      <c r="J310" s="7" t="s">
        <v>9556</v>
      </c>
      <c r="K310" s="7" t="s">
        <v>5313</v>
      </c>
      <c r="L310" s="7" t="s">
        <v>11300</v>
      </c>
      <c r="M310" s="7" t="str">
        <f>LOWER(B310&amp;Table15[[#This Row],[Achternaam]]&amp;L310)</f>
        <v>stéphaniedelvauxazo</v>
      </c>
      <c r="N310" s="7" t="s">
        <v>5321</v>
      </c>
      <c r="O310" s="7" t="s">
        <v>5314</v>
      </c>
      <c r="P310" s="7" t="s">
        <v>5315</v>
      </c>
      <c r="Q310" s="7" t="s">
        <v>11301</v>
      </c>
      <c r="R310" s="7" t="str">
        <f>IFERROR(LEFT(SUBSTITUTE(SUBSTITUTE(Table15[[#This Row],[Website]],"www.",""),"https://",""), FIND(".", SUBSTITUTE(SUBSTITUTE(Table15[[#This Row],[Website]],"www.",""),"https://","")) - 1),"")</f>
        <v>azo</v>
      </c>
      <c r="S310" s="7" t="s">
        <v>5317</v>
      </c>
      <c r="T310" s="7" t="s">
        <v>4763</v>
      </c>
      <c r="U310" s="7" t="s">
        <v>11302</v>
      </c>
    </row>
    <row r="311" spans="1:21" ht="15" customHeight="1" x14ac:dyDescent="0.45">
      <c r="A311" s="7" t="s">
        <v>4758</v>
      </c>
      <c r="B311" s="7" t="s">
        <v>2058</v>
      </c>
      <c r="C311" s="7" t="s">
        <v>10983</v>
      </c>
      <c r="D311" s="7"/>
      <c r="E311" s="7" t="s">
        <v>9543</v>
      </c>
      <c r="F311" s="7" t="s">
        <v>10984</v>
      </c>
      <c r="G311" s="7"/>
      <c r="H311" s="7" t="s">
        <v>10111</v>
      </c>
      <c r="I311" s="7" t="s">
        <v>9555</v>
      </c>
      <c r="J311" s="7" t="s">
        <v>9585</v>
      </c>
      <c r="K311" s="7" t="s">
        <v>8797</v>
      </c>
      <c r="L311" s="7" t="s">
        <v>11303</v>
      </c>
      <c r="M311" s="7" t="str">
        <f>LOWER(B311&amp;Table15[[#This Row],[Achternaam]]&amp;L311)</f>
        <v>bertde keysertuiretail</v>
      </c>
      <c r="N311" s="7" t="s">
        <v>8796</v>
      </c>
      <c r="O311" s="7" t="s">
        <v>8798</v>
      </c>
      <c r="P311" s="7" t="s">
        <v>8799</v>
      </c>
      <c r="Q311" s="7" t="s">
        <v>11304</v>
      </c>
      <c r="R311" s="7" t="str">
        <f>IFERROR(LEFT(SUBSTITUTE(SUBSTITUTE(Table15[[#This Row],[Website]],"www.",""),"https://",""), FIND(".", SUBSTITUTE(SUBSTITUTE(Table15[[#This Row],[Website]],"www.",""),"https://","")) - 1),"")</f>
        <v>corporate</v>
      </c>
      <c r="S311" s="7" t="s">
        <v>8801</v>
      </c>
      <c r="T311" s="7" t="s">
        <v>4763</v>
      </c>
      <c r="U311" s="7" t="s">
        <v>11305</v>
      </c>
    </row>
    <row r="312" spans="1:21" ht="15" customHeight="1" x14ac:dyDescent="0.45">
      <c r="A312" s="7" t="s">
        <v>4758</v>
      </c>
      <c r="B312" s="7" t="s">
        <v>11257</v>
      </c>
      <c r="C312" s="7" t="s">
        <v>11258</v>
      </c>
      <c r="D312" s="7"/>
      <c r="E312" s="7" t="s">
        <v>9543</v>
      </c>
      <c r="F312" s="7" t="s">
        <v>11259</v>
      </c>
      <c r="G312" s="7"/>
      <c r="H312" s="7" t="s">
        <v>1480</v>
      </c>
      <c r="I312" s="7" t="s">
        <v>9555</v>
      </c>
      <c r="J312" s="7" t="s">
        <v>9592</v>
      </c>
      <c r="K312" s="7" t="s">
        <v>4799</v>
      </c>
      <c r="L312" s="7" t="s">
        <v>11306</v>
      </c>
      <c r="M312" s="7" t="str">
        <f>LOWER(B312&amp;Table15[[#This Row],[Achternaam]]&amp;L312)</f>
        <v>pierkepierlalaaccent</v>
      </c>
      <c r="N312" s="7" t="s">
        <v>4806</v>
      </c>
      <c r="O312" s="7" t="s">
        <v>4800</v>
      </c>
      <c r="P312" s="7" t="s">
        <v>4801</v>
      </c>
      <c r="Q312" s="7" t="s">
        <v>11162</v>
      </c>
      <c r="R312" s="7" t="str">
        <f>IFERROR(LEFT(SUBSTITUTE(SUBSTITUTE(Table15[[#This Row],[Website]],"www.",""),"https://",""), FIND(".", SUBSTITUTE(SUBSTITUTE(Table15[[#This Row],[Website]],"www.",""),"https://","")) - 1),"")</f>
        <v>accentjobs</v>
      </c>
      <c r="S312" s="7" t="s">
        <v>4803</v>
      </c>
      <c r="T312" s="7" t="s">
        <v>4763</v>
      </c>
      <c r="U312" s="7" t="s">
        <v>11307</v>
      </c>
    </row>
    <row r="313" spans="1:21" ht="15" customHeight="1" x14ac:dyDescent="0.45">
      <c r="A313" s="7" t="s">
        <v>4758</v>
      </c>
      <c r="B313" s="7" t="s">
        <v>1476</v>
      </c>
      <c r="C313" s="7" t="s">
        <v>2059</v>
      </c>
      <c r="D313" s="7"/>
      <c r="E313" s="7" t="s">
        <v>9543</v>
      </c>
      <c r="F313" s="7" t="s">
        <v>11308</v>
      </c>
      <c r="G313" s="7"/>
      <c r="H313" s="7" t="s">
        <v>1480</v>
      </c>
      <c r="I313" s="7" t="s">
        <v>9555</v>
      </c>
      <c r="J313" s="7" t="s">
        <v>9592</v>
      </c>
      <c r="K313" s="7" t="s">
        <v>5912</v>
      </c>
      <c r="L313" s="7" t="s">
        <v>11309</v>
      </c>
      <c r="M313" s="7" t="str">
        <f>LOWER(B313&amp;Table15[[#This Row],[Achternaam]]&amp;L313)</f>
        <v>stephaniede bruynecnhindustrial</v>
      </c>
      <c r="N313" s="7" t="s">
        <v>5068</v>
      </c>
      <c r="O313" s="7" t="s">
        <v>5913</v>
      </c>
      <c r="P313" s="7" t="s">
        <v>5914</v>
      </c>
      <c r="Q313" s="7" t="s">
        <v>11310</v>
      </c>
      <c r="R313" s="7" t="str">
        <f>IFERROR(LEFT(SUBSTITUTE(SUBSTITUTE(Table15[[#This Row],[Website]],"www.",""),"https://",""), FIND(".", SUBSTITUTE(SUBSTITUTE(Table15[[#This Row],[Website]],"www.",""),"https://","")) - 1),"")</f>
        <v>cnhindustrial</v>
      </c>
      <c r="S313" s="7" t="s">
        <v>5915</v>
      </c>
      <c r="T313" s="7" t="s">
        <v>4763</v>
      </c>
      <c r="U313" s="7" t="s">
        <v>11311</v>
      </c>
    </row>
    <row r="314" spans="1:21" ht="15" customHeight="1" x14ac:dyDescent="0.45">
      <c r="A314" s="7" t="s">
        <v>4758</v>
      </c>
      <c r="B314" s="7" t="s">
        <v>2800</v>
      </c>
      <c r="C314" s="7" t="s">
        <v>2801</v>
      </c>
      <c r="D314" s="7"/>
      <c r="E314" s="7" t="s">
        <v>9543</v>
      </c>
      <c r="F314" s="7" t="s">
        <v>10639</v>
      </c>
      <c r="G314" s="7"/>
      <c r="H314" s="7" t="s">
        <v>1480</v>
      </c>
      <c r="I314" s="7" t="s">
        <v>9555</v>
      </c>
      <c r="J314" s="7" t="s">
        <v>9592</v>
      </c>
      <c r="K314" s="7" t="s">
        <v>8903</v>
      </c>
      <c r="L314" s="7" t="s">
        <v>11312</v>
      </c>
      <c r="M314" s="7" t="str">
        <f>LOWER(B314&amp;Table15[[#This Row],[Achternaam]]&amp;L314)</f>
        <v>mariehermannsvandemoortele</v>
      </c>
      <c r="N314" s="7"/>
      <c r="O314" s="7" t="s">
        <v>8904</v>
      </c>
      <c r="P314" s="7" t="s">
        <v>8905</v>
      </c>
      <c r="Q314" s="7" t="s">
        <v>11313</v>
      </c>
      <c r="R314" s="7" t="str">
        <f>IFERROR(LEFT(SUBSTITUTE(SUBSTITUTE(Table15[[#This Row],[Website]],"www.",""),"https://",""), FIND(".", SUBSTITUTE(SUBSTITUTE(Table15[[#This Row],[Website]],"www.",""),"https://","")) - 1),"")</f>
        <v>vandemoortele</v>
      </c>
      <c r="S314" s="7" t="s">
        <v>8906</v>
      </c>
      <c r="T314" s="7" t="s">
        <v>4763</v>
      </c>
      <c r="U314" s="7" t="s">
        <v>11314</v>
      </c>
    </row>
    <row r="315" spans="1:21" ht="15" customHeight="1" x14ac:dyDescent="0.45">
      <c r="A315" s="7" t="s">
        <v>4758</v>
      </c>
      <c r="B315" s="7" t="s">
        <v>2174</v>
      </c>
      <c r="C315" s="7" t="s">
        <v>11315</v>
      </c>
      <c r="D315" s="7"/>
      <c r="E315" s="7" t="s">
        <v>9543</v>
      </c>
      <c r="F315" s="7" t="s">
        <v>11316</v>
      </c>
      <c r="G315" s="7"/>
      <c r="H315" s="7" t="s">
        <v>10415</v>
      </c>
      <c r="I315" s="7" t="s">
        <v>9555</v>
      </c>
      <c r="J315" s="7" t="s">
        <v>9556</v>
      </c>
      <c r="K315" s="7" t="s">
        <v>6203</v>
      </c>
      <c r="L315" s="7" t="s">
        <v>11317</v>
      </c>
      <c r="M315" s="7" t="str">
        <f>LOWER(B315&amp;Table15[[#This Row],[Achternaam]]&amp;L315)</f>
        <v>alinekelchtermansdell</v>
      </c>
      <c r="N315" s="7" t="s">
        <v>11318</v>
      </c>
      <c r="O315" s="7" t="s">
        <v>6204</v>
      </c>
      <c r="P315" s="7" t="s">
        <v>6205</v>
      </c>
      <c r="Q315" s="7" t="s">
        <v>11319</v>
      </c>
      <c r="R315" s="7" t="str">
        <f>IFERROR(LEFT(SUBSTITUTE(SUBSTITUTE(Table15[[#This Row],[Website]],"www.",""),"https://",""), FIND(".", SUBSTITUTE(SUBSTITUTE(Table15[[#This Row],[Website]],"www.",""),"https://","")) - 1),"")</f>
        <v>delltechnologies</v>
      </c>
      <c r="S315" s="7" t="s">
        <v>6206</v>
      </c>
      <c r="T315" s="7" t="s">
        <v>4763</v>
      </c>
      <c r="U315" s="7" t="s">
        <v>11320</v>
      </c>
    </row>
    <row r="316" spans="1:21" ht="15" customHeight="1" x14ac:dyDescent="0.45">
      <c r="A316" s="7" t="s">
        <v>4758</v>
      </c>
      <c r="B316" s="7" t="s">
        <v>11321</v>
      </c>
      <c r="C316" s="7" t="s">
        <v>11322</v>
      </c>
      <c r="D316" s="7"/>
      <c r="E316" s="7" t="s">
        <v>9543</v>
      </c>
      <c r="F316" s="7" t="s">
        <v>11323</v>
      </c>
      <c r="G316" s="7"/>
      <c r="H316" s="7" t="s">
        <v>11324</v>
      </c>
      <c r="I316" s="7" t="s">
        <v>9555</v>
      </c>
      <c r="J316" s="7" t="s">
        <v>9556</v>
      </c>
      <c r="K316" s="7" t="s">
        <v>8679</v>
      </c>
      <c r="L316" s="7" t="s">
        <v>11325</v>
      </c>
      <c r="M316" s="7" t="str">
        <f>LOWER(B316&amp;Table15[[#This Row],[Achternaam]]&amp;L316)</f>
        <v>beatricefoucaud-lepineuxterumobcteurope</v>
      </c>
      <c r="N316" s="7" t="s">
        <v>5060</v>
      </c>
      <c r="O316" s="7" t="s">
        <v>8680</v>
      </c>
      <c r="P316" s="7" t="s">
        <v>8681</v>
      </c>
      <c r="Q316" s="7" t="s">
        <v>11326</v>
      </c>
      <c r="R316" s="7" t="str">
        <f>IFERROR(LEFT(SUBSTITUTE(SUBSTITUTE(Table15[[#This Row],[Website]],"www.",""),"https://",""), FIND(".", SUBSTITUTE(SUBSTITUTE(Table15[[#This Row],[Website]],"www.",""),"https://","")) - 1),"")</f>
        <v>terumobct</v>
      </c>
      <c r="S316" s="7" t="s">
        <v>8682</v>
      </c>
      <c r="T316" s="7" t="s">
        <v>4763</v>
      </c>
      <c r="U316" s="7" t="s">
        <v>11327</v>
      </c>
    </row>
    <row r="317" spans="1:21" ht="15" customHeight="1" x14ac:dyDescent="0.45">
      <c r="A317" s="7" t="s">
        <v>4758</v>
      </c>
      <c r="B317" s="7" t="s">
        <v>3713</v>
      </c>
      <c r="C317" s="7" t="s">
        <v>11328</v>
      </c>
      <c r="D317" s="7"/>
      <c r="E317" s="7" t="s">
        <v>9543</v>
      </c>
      <c r="F317" s="7" t="s">
        <v>11329</v>
      </c>
      <c r="G317" s="7"/>
      <c r="H317" s="7" t="s">
        <v>1480</v>
      </c>
      <c r="I317" s="7" t="s">
        <v>9555</v>
      </c>
      <c r="J317" s="7" t="s">
        <v>9592</v>
      </c>
      <c r="K317" s="7" t="s">
        <v>6139</v>
      </c>
      <c r="L317" s="7" t="s">
        <v>11330</v>
      </c>
      <c r="M317" s="7" t="str">
        <f>LOWER(B317&amp;Table15[[#This Row],[Achternaam]]&amp;L317)</f>
        <v>johanaeyelsdanonerotselaarsp</v>
      </c>
      <c r="N317" s="7" t="s">
        <v>7652</v>
      </c>
      <c r="O317" s="7" t="s">
        <v>6140</v>
      </c>
      <c r="P317" s="7" t="s">
        <v>6141</v>
      </c>
      <c r="Q317" s="7" t="s">
        <v>11331</v>
      </c>
      <c r="R317" s="7" t="str">
        <f>IFERROR(LEFT(SUBSTITUTE(SUBSTITUTE(Table15[[#This Row],[Website]],"www.",""),"https://",""), FIND(".", SUBSTITUTE(SUBSTITUTE(Table15[[#This Row],[Website]],"www.",""),"https://","")) - 1),"")</f>
        <v>danone</v>
      </c>
      <c r="S317" s="7" t="s">
        <v>10171</v>
      </c>
      <c r="T317" s="7"/>
      <c r="U317" s="7" t="s">
        <v>11332</v>
      </c>
    </row>
    <row r="318" spans="1:21" ht="15" customHeight="1" x14ac:dyDescent="0.45">
      <c r="A318" s="7" t="s">
        <v>4758</v>
      </c>
      <c r="B318" s="7" t="s">
        <v>3873</v>
      </c>
      <c r="C318" s="7" t="s">
        <v>11333</v>
      </c>
      <c r="D318" s="7"/>
      <c r="E318" s="7" t="s">
        <v>9543</v>
      </c>
      <c r="F318" s="7" t="s">
        <v>11334</v>
      </c>
      <c r="G318" s="7"/>
      <c r="H318" s="7" t="s">
        <v>1602</v>
      </c>
      <c r="I318" s="7" t="s">
        <v>9598</v>
      </c>
      <c r="J318" s="7" t="s">
        <v>9592</v>
      </c>
      <c r="K318" s="7" t="s">
        <v>154</v>
      </c>
      <c r="L318" s="7" t="s">
        <v>11335</v>
      </c>
      <c r="M318" s="7" t="str">
        <f>LOWER(B318&amp;Table15[[#This Row],[Achternaam]]&amp;L318)</f>
        <v>pieterverhaeghebergeratmonnoyeur</v>
      </c>
      <c r="N318" s="7" t="s">
        <v>5321</v>
      </c>
      <c r="O318" s="7" t="s">
        <v>5421</v>
      </c>
      <c r="P318" s="7" t="s">
        <v>5422</v>
      </c>
      <c r="Q318" s="7" t="s">
        <v>11336</v>
      </c>
      <c r="R318" s="7" t="str">
        <f>IFERROR(LEFT(SUBSTITUTE(SUBSTITUTE(Table15[[#This Row],[Website]],"www.",""),"https://",""), FIND(".", SUBSTITUTE(SUBSTITUTE(Table15[[#This Row],[Website]],"www.",""),"https://","")) - 1),"")</f>
        <v>bergerat-used</v>
      </c>
      <c r="S318" s="7" t="s">
        <v>5423</v>
      </c>
      <c r="T318" s="7" t="s">
        <v>4763</v>
      </c>
      <c r="U318" s="7" t="s">
        <v>11337</v>
      </c>
    </row>
    <row r="319" spans="1:21" ht="15" customHeight="1" x14ac:dyDescent="0.45">
      <c r="A319" s="7" t="s">
        <v>4758</v>
      </c>
      <c r="B319" s="7" t="s">
        <v>11338</v>
      </c>
      <c r="C319" s="7" t="s">
        <v>11339</v>
      </c>
      <c r="D319" s="7"/>
      <c r="E319" s="7" t="s">
        <v>9543</v>
      </c>
      <c r="F319" s="7" t="s">
        <v>11340</v>
      </c>
      <c r="G319" s="7"/>
      <c r="H319" s="7" t="s">
        <v>11276</v>
      </c>
      <c r="I319" s="7" t="s">
        <v>9555</v>
      </c>
      <c r="J319" s="7" t="s">
        <v>9585</v>
      </c>
      <c r="K319" s="7" t="s">
        <v>8337</v>
      </c>
      <c r="L319" s="7" t="s">
        <v>11341</v>
      </c>
      <c r="M319" s="7" t="str">
        <f>LOWER(B319&amp;Table15[[#This Row],[Achternaam]]&amp;L319)</f>
        <v>hermanvan ballartsgs</v>
      </c>
      <c r="N319" s="7" t="s">
        <v>5133</v>
      </c>
      <c r="O319" s="7" t="s">
        <v>8338</v>
      </c>
      <c r="P319" s="7" t="s">
        <v>8339</v>
      </c>
      <c r="Q319" s="7" t="s">
        <v>11342</v>
      </c>
      <c r="R319" s="7" t="str">
        <f>IFERROR(LEFT(SUBSTITUTE(SUBSTITUTE(Table15[[#This Row],[Website]],"www.",""),"https://",""), FIND(".", SUBSTITUTE(SUBSTITUTE(Table15[[#This Row],[Website]],"www.",""),"https://","")) - 1),"")</f>
        <v>sgs</v>
      </c>
      <c r="S319" s="7" t="s">
        <v>8340</v>
      </c>
      <c r="T319" s="7" t="s">
        <v>4763</v>
      </c>
      <c r="U319" s="7" t="s">
        <v>11343</v>
      </c>
    </row>
    <row r="320" spans="1:21" ht="15" customHeight="1" x14ac:dyDescent="0.45">
      <c r="A320" s="7" t="s">
        <v>4758</v>
      </c>
      <c r="B320" s="7" t="s">
        <v>3468</v>
      </c>
      <c r="C320" s="7" t="s">
        <v>11344</v>
      </c>
      <c r="D320" s="7"/>
      <c r="E320" s="7" t="s">
        <v>9543</v>
      </c>
      <c r="F320" s="7" t="s">
        <v>11345</v>
      </c>
      <c r="G320" s="7"/>
      <c r="H320" s="7" t="s">
        <v>1480</v>
      </c>
      <c r="I320" s="7" t="s">
        <v>9555</v>
      </c>
      <c r="J320" s="7" t="s">
        <v>9592</v>
      </c>
      <c r="K320" s="7" t="s">
        <v>7989</v>
      </c>
      <c r="L320" s="7" t="s">
        <v>11346</v>
      </c>
      <c r="M320" s="7" t="str">
        <f>LOWER(B320&amp;Table15[[#This Row],[Achternaam]]&amp;L320)</f>
        <v>marleenbrouxpricewaterhousecoopers</v>
      </c>
      <c r="N320" s="7" t="s">
        <v>4868</v>
      </c>
      <c r="O320" s="7" t="s">
        <v>7990</v>
      </c>
      <c r="P320" s="7" t="s">
        <v>7991</v>
      </c>
      <c r="Q320" s="7" t="s">
        <v>11030</v>
      </c>
      <c r="R320" s="7" t="str">
        <f>IFERROR(LEFT(SUBSTITUTE(SUBSTITUTE(Table15[[#This Row],[Website]],"www.",""),"https://",""), FIND(".", SUBSTITUTE(SUBSTITUTE(Table15[[#This Row],[Website]],"www.",""),"https://","")) - 1),"")</f>
        <v>pwc</v>
      </c>
      <c r="S320" s="7" t="s">
        <v>7992</v>
      </c>
      <c r="T320" s="7" t="s">
        <v>4763</v>
      </c>
      <c r="U320" s="7" t="s">
        <v>11347</v>
      </c>
    </row>
    <row r="321" spans="1:21" ht="15" customHeight="1" x14ac:dyDescent="0.45">
      <c r="A321" s="7" t="s">
        <v>4758</v>
      </c>
      <c r="B321" s="7" t="s">
        <v>3934</v>
      </c>
      <c r="C321" s="7" t="s">
        <v>11348</v>
      </c>
      <c r="D321" s="7"/>
      <c r="E321" s="7" t="s">
        <v>9543</v>
      </c>
      <c r="F321" s="7" t="s">
        <v>11349</v>
      </c>
      <c r="G321" s="7"/>
      <c r="H321" s="7" t="s">
        <v>1480</v>
      </c>
      <c r="I321" s="7" t="s">
        <v>9555</v>
      </c>
      <c r="J321" s="7" t="s">
        <v>9556</v>
      </c>
      <c r="K321" s="7" t="s">
        <v>6068</v>
      </c>
      <c r="L321" s="7" t="s">
        <v>11350</v>
      </c>
      <c r="M321" s="7" t="str">
        <f>LOWER(B321&amp;Table15[[#This Row],[Achternaam]]&amp;L321)</f>
        <v>roelvan auselooscpsp</v>
      </c>
      <c r="N321" s="7" t="s">
        <v>6745</v>
      </c>
      <c r="O321" s="7" t="s">
        <v>6069</v>
      </c>
      <c r="P321" s="7" t="s">
        <v>6070</v>
      </c>
      <c r="Q321" s="7" t="s">
        <v>11351</v>
      </c>
      <c r="R321" s="7" t="str">
        <f>IFERROR(LEFT(SUBSTITUTE(SUBSTITUTE(Table15[[#This Row],[Website]],"www.",""),"https://",""), FIND(".", SUBSTITUTE(SUBSTITUTE(Table15[[#This Row],[Website]],"www.",""),"https://","")) - 1),"")</f>
        <v>centerparcs</v>
      </c>
      <c r="S321" s="7" t="s">
        <v>6071</v>
      </c>
      <c r="T321" s="7" t="s">
        <v>4763</v>
      </c>
      <c r="U321" s="7" t="s">
        <v>11352</v>
      </c>
    </row>
    <row r="322" spans="1:21" ht="15" customHeight="1" x14ac:dyDescent="0.45">
      <c r="A322" s="7" t="s">
        <v>4758</v>
      </c>
      <c r="B322" s="7" t="s">
        <v>11353</v>
      </c>
      <c r="C322" s="7" t="s">
        <v>11354</v>
      </c>
      <c r="D322" s="7"/>
      <c r="E322" s="7" t="s">
        <v>9543</v>
      </c>
      <c r="F322" s="7" t="s">
        <v>11355</v>
      </c>
      <c r="G322" s="7"/>
      <c r="H322" s="7" t="s">
        <v>11356</v>
      </c>
      <c r="I322" s="7" t="s">
        <v>9555</v>
      </c>
      <c r="J322" s="7" t="s">
        <v>9592</v>
      </c>
      <c r="K322" s="7" t="s">
        <v>6594</v>
      </c>
      <c r="L322" s="7" t="s">
        <v>11357</v>
      </c>
      <c r="M322" s="7" t="str">
        <f>LOWER(B322&amp;Table15[[#This Row],[Achternaam]]&amp;L322)</f>
        <v>laurenceleclercqeuphonybenelux</v>
      </c>
      <c r="N322" s="7" t="s">
        <v>5399</v>
      </c>
      <c r="O322" s="7" t="s">
        <v>6595</v>
      </c>
      <c r="P322" s="7" t="s">
        <v>6596</v>
      </c>
      <c r="Q322" s="7" t="s">
        <v>11358</v>
      </c>
      <c r="R322" s="7" t="str">
        <f>IFERROR(LEFT(SUBSTITUTE(SUBSTITUTE(Table15[[#This Row],[Website]],"www.",""),"https://",""), FIND(".", SUBSTITUTE(SUBSTITUTE(Table15[[#This Row],[Website]],"www.",""),"https://","")) - 1),"")</f>
        <v>euphony</v>
      </c>
      <c r="S322" s="7" t="s">
        <v>6597</v>
      </c>
      <c r="T322" s="7" t="s">
        <v>4763</v>
      </c>
      <c r="U322" s="7" t="s">
        <v>11359</v>
      </c>
    </row>
    <row r="323" spans="1:21" ht="15" customHeight="1" x14ac:dyDescent="0.45">
      <c r="A323" s="7" t="s">
        <v>4758</v>
      </c>
      <c r="B323" s="7" t="s">
        <v>11239</v>
      </c>
      <c r="C323" s="7" t="s">
        <v>11240</v>
      </c>
      <c r="D323" s="7"/>
      <c r="E323" s="7" t="s">
        <v>9543</v>
      </c>
      <c r="F323" s="7" t="s">
        <v>11241</v>
      </c>
      <c r="G323" s="7"/>
      <c r="H323" s="7" t="s">
        <v>1480</v>
      </c>
      <c r="I323" s="7" t="s">
        <v>9555</v>
      </c>
      <c r="J323" s="7" t="s">
        <v>9592</v>
      </c>
      <c r="K323" s="7" t="s">
        <v>6786</v>
      </c>
      <c r="L323" s="7" t="s">
        <v>11360</v>
      </c>
      <c r="M323" s="7" t="str">
        <f>LOWER(B323&amp;Table15[[#This Row],[Achternaam]]&amp;L323)</f>
        <v>joellecroteuxglsdistribution</v>
      </c>
      <c r="N323" s="7" t="s">
        <v>6631</v>
      </c>
      <c r="O323" s="7" t="s">
        <v>6787</v>
      </c>
      <c r="P323" s="7" t="s">
        <v>6788</v>
      </c>
      <c r="Q323" s="7" t="s">
        <v>11361</v>
      </c>
      <c r="R323" s="7" t="str">
        <f>IFERROR(LEFT(SUBSTITUTE(SUBSTITUTE(Table15[[#This Row],[Website]],"www.",""),"https://",""), FIND(".", SUBSTITUTE(SUBSTITUTE(Table15[[#This Row],[Website]],"www.",""),"https://","")) - 1),"")</f>
        <v>gls-group</v>
      </c>
      <c r="S323" s="7" t="s">
        <v>6789</v>
      </c>
      <c r="T323" s="7" t="s">
        <v>4763</v>
      </c>
      <c r="U323" s="7" t="s">
        <v>11362</v>
      </c>
    </row>
    <row r="324" spans="1:21" ht="15" customHeight="1" x14ac:dyDescent="0.45">
      <c r="A324" s="7" t="s">
        <v>4758</v>
      </c>
      <c r="B324" s="7" t="s">
        <v>2127</v>
      </c>
      <c r="C324" s="7" t="s">
        <v>10973</v>
      </c>
      <c r="D324" s="7"/>
      <c r="E324" s="7" t="s">
        <v>9543</v>
      </c>
      <c r="F324" s="7" t="s">
        <v>10974</v>
      </c>
      <c r="G324" s="7"/>
      <c r="H324" s="7" t="s">
        <v>1480</v>
      </c>
      <c r="I324" s="7" t="s">
        <v>9555</v>
      </c>
      <c r="J324" s="7" t="s">
        <v>9592</v>
      </c>
      <c r="K324" s="7" t="s">
        <v>5665</v>
      </c>
      <c r="L324" s="7" t="s">
        <v>11363</v>
      </c>
      <c r="M324" s="7" t="str">
        <f>LOWER(B324&amp;Table15[[#This Row],[Achternaam]]&amp;L324)</f>
        <v>woutercromheeckecargillr&amp;dcentreeurope</v>
      </c>
      <c r="N324" s="7" t="s">
        <v>11364</v>
      </c>
      <c r="O324" s="7" t="s">
        <v>5666</v>
      </c>
      <c r="P324" s="7" t="s">
        <v>5667</v>
      </c>
      <c r="Q324" s="7" t="s">
        <v>11365</v>
      </c>
      <c r="R324" s="7" t="str">
        <f>IFERROR(LEFT(SUBSTITUTE(SUBSTITUTE(Table15[[#This Row],[Website]],"www.",""),"https://",""), FIND(".", SUBSTITUTE(SUBSTITUTE(Table15[[#This Row],[Website]],"www.",""),"https://","")) - 1),"")</f>
        <v>cargill</v>
      </c>
      <c r="S324" s="7" t="s">
        <v>5668</v>
      </c>
      <c r="T324" s="7" t="s">
        <v>4763</v>
      </c>
      <c r="U324" s="7" t="s">
        <v>11366</v>
      </c>
    </row>
    <row r="325" spans="1:21" ht="15" customHeight="1" x14ac:dyDescent="0.45">
      <c r="A325" s="7" t="s">
        <v>4758</v>
      </c>
      <c r="B325" s="7" t="s">
        <v>3269</v>
      </c>
      <c r="C325" s="7" t="s">
        <v>11367</v>
      </c>
      <c r="D325" s="7"/>
      <c r="E325" s="7" t="s">
        <v>9543</v>
      </c>
      <c r="F325" s="7" t="s">
        <v>11368</v>
      </c>
      <c r="G325" s="7" t="s">
        <v>9553</v>
      </c>
      <c r="H325" s="7" t="s">
        <v>11369</v>
      </c>
      <c r="I325" s="7" t="s">
        <v>9555</v>
      </c>
      <c r="J325" s="7" t="s">
        <v>9556</v>
      </c>
      <c r="K325" s="7" t="s">
        <v>6403</v>
      </c>
      <c r="L325" s="7" t="s">
        <v>11370</v>
      </c>
      <c r="M325" s="7" t="str">
        <f>LOWER(B325&amp;Table15[[#This Row],[Achternaam]]&amp;L325)</f>
        <v>joachimverrijckendupontdenemours()</v>
      </c>
      <c r="N325" s="7" t="s">
        <v>4918</v>
      </c>
      <c r="O325" s="7" t="s">
        <v>6404</v>
      </c>
      <c r="P325" s="7" t="s">
        <v>6405</v>
      </c>
      <c r="Q325" s="7" t="s">
        <v>11371</v>
      </c>
      <c r="R325" s="7" t="str">
        <f>IFERROR(LEFT(SUBSTITUTE(SUBSTITUTE(Table15[[#This Row],[Website]],"www.",""),"https://",""), FIND(".", SUBSTITUTE(SUBSTITUTE(Table15[[#This Row],[Website]],"www.",""),"https://","")) - 1),"")</f>
        <v>dupontdenemours</v>
      </c>
      <c r="S325" s="7" t="s">
        <v>6406</v>
      </c>
      <c r="T325" s="7" t="s">
        <v>4763</v>
      </c>
      <c r="U325" s="7" t="s">
        <v>11372</v>
      </c>
    </row>
    <row r="326" spans="1:21" ht="15" customHeight="1" x14ac:dyDescent="0.45">
      <c r="A326" s="7" t="s">
        <v>4758</v>
      </c>
      <c r="B326" s="7" t="s">
        <v>2058</v>
      </c>
      <c r="C326" s="7" t="s">
        <v>10983</v>
      </c>
      <c r="D326" s="7"/>
      <c r="E326" s="7" t="s">
        <v>9543</v>
      </c>
      <c r="F326" s="7" t="s">
        <v>10984</v>
      </c>
      <c r="G326" s="7"/>
      <c r="H326" s="7" t="s">
        <v>10111</v>
      </c>
      <c r="I326" s="7" t="s">
        <v>9555</v>
      </c>
      <c r="J326" s="7" t="s">
        <v>9585</v>
      </c>
      <c r="K326" s="7" t="s">
        <v>8644</v>
      </c>
      <c r="L326" s="7" t="s">
        <v>11373</v>
      </c>
      <c r="M326" s="7" t="str">
        <f>LOWER(B326&amp;Table15[[#This Row],[Achternaam]]&amp;L326)</f>
        <v>bertde keysertec4jets</v>
      </c>
      <c r="N326" s="7" t="s">
        <v>8796</v>
      </c>
      <c r="O326" s="7" t="s">
        <v>8645</v>
      </c>
      <c r="P326" s="7" t="s">
        <v>8646</v>
      </c>
      <c r="Q326" s="7" t="s">
        <v>11374</v>
      </c>
      <c r="R326" s="7" t="str">
        <f>IFERROR(LEFT(SUBSTITUTE(SUBSTITUTE(Table15[[#This Row],[Website]],"www.",""),"https://",""), FIND(".", SUBSTITUTE(SUBSTITUTE(Table15[[#This Row],[Website]],"www.",""),"https://","")) - 1),"")</f>
        <v>tui</v>
      </c>
      <c r="S326" s="7" t="s">
        <v>8647</v>
      </c>
      <c r="T326" s="7" t="s">
        <v>4763</v>
      </c>
      <c r="U326" s="7" t="s">
        <v>11375</v>
      </c>
    </row>
    <row r="327" spans="1:21" ht="15" customHeight="1" x14ac:dyDescent="0.45">
      <c r="A327" s="7" t="s">
        <v>4758</v>
      </c>
      <c r="B327" s="7" t="s">
        <v>10695</v>
      </c>
      <c r="C327" s="7" t="s">
        <v>10696</v>
      </c>
      <c r="D327" s="7"/>
      <c r="E327" s="7" t="s">
        <v>9543</v>
      </c>
      <c r="F327" s="7" t="s">
        <v>10698</v>
      </c>
      <c r="G327" s="7"/>
      <c r="H327" s="7" t="s">
        <v>10699</v>
      </c>
      <c r="I327" s="7" t="s">
        <v>9546</v>
      </c>
      <c r="J327" s="7" t="s">
        <v>9592</v>
      </c>
      <c r="K327" s="7" t="s">
        <v>6311</v>
      </c>
      <c r="L327" s="7" t="s">
        <v>11376</v>
      </c>
      <c r="M327" s="7" t="str">
        <f>LOWER(B327&amp;Table15[[#This Row],[Achternaam]]&amp;L327)</f>
        <v>sylvienoeldhlglobalforwarding()</v>
      </c>
      <c r="N327" s="7" t="s">
        <v>9234</v>
      </c>
      <c r="O327" s="7" t="s">
        <v>6312</v>
      </c>
      <c r="P327" s="7" t="s">
        <v>6313</v>
      </c>
      <c r="Q327" s="7" t="s">
        <v>11377</v>
      </c>
      <c r="R327" s="7" t="str">
        <f>IFERROR(LEFT(SUBSTITUTE(SUBSTITUTE(Table15[[#This Row],[Website]],"www.",""),"https://",""), FIND(".", SUBSTITUTE(SUBSTITUTE(Table15[[#This Row],[Website]],"www.",""),"https://","")) - 1),"")</f>
        <v>dhl</v>
      </c>
      <c r="S327" s="7" t="s">
        <v>10171</v>
      </c>
      <c r="T327" s="7"/>
    </row>
    <row r="328" spans="1:21" ht="15" customHeight="1" x14ac:dyDescent="0.45">
      <c r="A328" s="7" t="s">
        <v>4758</v>
      </c>
      <c r="B328" s="7" t="s">
        <v>11378</v>
      </c>
      <c r="C328" s="7" t="s">
        <v>11379</v>
      </c>
      <c r="D328" s="7"/>
      <c r="E328" s="7" t="s">
        <v>9543</v>
      </c>
      <c r="F328" s="7" t="s">
        <v>11380</v>
      </c>
      <c r="G328" s="7"/>
      <c r="H328" s="7" t="s">
        <v>10111</v>
      </c>
      <c r="I328" s="7" t="s">
        <v>9555</v>
      </c>
      <c r="J328" s="7" t="s">
        <v>9585</v>
      </c>
      <c r="K328" s="7" t="s">
        <v>11381</v>
      </c>
      <c r="L328" s="7" t="s">
        <v>11382</v>
      </c>
      <c r="M328" s="7" t="str">
        <f>LOWER(B328&amp;Table15[[#This Row],[Achternaam]]&amp;L328)</f>
        <v>jessicalambrechtaldi</v>
      </c>
      <c r="N328" s="7" t="s">
        <v>4834</v>
      </c>
      <c r="O328" s="7" t="s">
        <v>11383</v>
      </c>
      <c r="P328" s="7" t="s">
        <v>11384</v>
      </c>
      <c r="Q328" s="7" t="s">
        <v>11385</v>
      </c>
      <c r="R328" s="7" t="str">
        <f>IFERROR(LEFT(SUBSTITUTE(SUBSTITUTE(Table15[[#This Row],[Website]],"www.",""),"https://",""), FIND(".", SUBSTITUTE(SUBSTITUTE(Table15[[#This Row],[Website]],"www.",""),"https://","")) - 1),"")</f>
        <v>aldi</v>
      </c>
      <c r="S328" s="7" t="s">
        <v>10171</v>
      </c>
      <c r="T328" s="7"/>
    </row>
    <row r="329" spans="1:21" ht="15" customHeight="1" x14ac:dyDescent="0.45">
      <c r="A329" s="7" t="s">
        <v>4758</v>
      </c>
      <c r="B329" s="7" t="s">
        <v>3699</v>
      </c>
      <c r="C329" s="7" t="s">
        <v>11386</v>
      </c>
      <c r="D329" s="7"/>
      <c r="E329" s="7" t="s">
        <v>9543</v>
      </c>
      <c r="F329" s="7" t="s">
        <v>11387</v>
      </c>
      <c r="G329" s="7"/>
      <c r="H329" s="7" t="s">
        <v>1480</v>
      </c>
      <c r="I329" s="7" t="s">
        <v>9555</v>
      </c>
      <c r="J329" s="7" t="s">
        <v>9592</v>
      </c>
      <c r="K329" s="7" t="s">
        <v>4845</v>
      </c>
      <c r="L329" s="7" t="s">
        <v>11388</v>
      </c>
      <c r="M329" s="7" t="str">
        <f>LOWER(B329&amp;Table15[[#This Row],[Achternaam]]&amp;L329)</f>
        <v>marialanzaadeccopersonnelservices</v>
      </c>
      <c r="N329" s="7" t="s">
        <v>4806</v>
      </c>
      <c r="O329" s="7" t="s">
        <v>4846</v>
      </c>
      <c r="P329" s="7" t="s">
        <v>4847</v>
      </c>
      <c r="Q329" s="7" t="s">
        <v>11389</v>
      </c>
      <c r="R329" s="7" t="str">
        <f>IFERROR(LEFT(SUBSTITUTE(SUBSTITUTE(Table15[[#This Row],[Website]],"www.",""),"https://",""), FIND(".", SUBSTITUTE(SUBSTITUTE(Table15[[#This Row],[Website]],"www.",""),"https://","")) - 1),"")</f>
        <v>adecco</v>
      </c>
      <c r="S329" s="7" t="s">
        <v>10171</v>
      </c>
      <c r="T329" s="7"/>
    </row>
    <row r="330" spans="1:21" ht="15" customHeight="1" x14ac:dyDescent="0.45">
      <c r="A330" s="7" t="s">
        <v>4758</v>
      </c>
      <c r="B330" s="7" t="s">
        <v>10695</v>
      </c>
      <c r="C330" s="7" t="s">
        <v>10696</v>
      </c>
      <c r="D330" s="7"/>
      <c r="E330" s="7" t="s">
        <v>9543</v>
      </c>
      <c r="F330" s="7" t="s">
        <v>10698</v>
      </c>
      <c r="G330" s="7"/>
      <c r="H330" s="7" t="s">
        <v>10699</v>
      </c>
      <c r="I330" s="7" t="s">
        <v>9546</v>
      </c>
      <c r="J330" s="7" t="s">
        <v>9592</v>
      </c>
      <c r="K330" s="7" t="s">
        <v>11390</v>
      </c>
      <c r="L330" s="7" t="s">
        <v>11391</v>
      </c>
      <c r="M330" s="7" t="str">
        <f>LOWER(B330&amp;Table15[[#This Row],[Achternaam]]&amp;L330)</f>
        <v>sylvienoeldhlinternational</v>
      </c>
      <c r="N330" s="7" t="s">
        <v>7964</v>
      </c>
      <c r="O330" s="7" t="s">
        <v>11392</v>
      </c>
      <c r="P330" s="7" t="s">
        <v>11393</v>
      </c>
      <c r="Q330" s="7" t="s">
        <v>11394</v>
      </c>
      <c r="R330" s="7" t="str">
        <f>IFERROR(LEFT(SUBSTITUTE(SUBSTITUTE(Table15[[#This Row],[Website]],"www.",""),"https://",""), FIND(".", SUBSTITUTE(SUBSTITUTE(Table15[[#This Row],[Website]],"www.",""),"https://","")) - 1),"")</f>
        <v>dhlexpress</v>
      </c>
      <c r="S330" s="7" t="s">
        <v>10171</v>
      </c>
      <c r="T330" s="7"/>
    </row>
    <row r="331" spans="1:21" ht="15" customHeight="1" x14ac:dyDescent="0.45">
      <c r="A331" s="7" t="s">
        <v>4758</v>
      </c>
      <c r="B331" s="7" t="s">
        <v>3941</v>
      </c>
      <c r="C331" s="7" t="s">
        <v>11395</v>
      </c>
      <c r="D331" s="7"/>
      <c r="E331" s="7" t="s">
        <v>9543</v>
      </c>
      <c r="F331" s="7" t="s">
        <v>11396</v>
      </c>
      <c r="G331" s="7"/>
      <c r="H331" s="7" t="s">
        <v>1480</v>
      </c>
      <c r="I331" s="7" t="s">
        <v>9555</v>
      </c>
      <c r="J331" s="7" t="s">
        <v>9556</v>
      </c>
      <c r="K331" s="7" t="s">
        <v>6601</v>
      </c>
      <c r="L331" s="7" t="s">
        <v>11397</v>
      </c>
      <c r="M331" s="7" t="str">
        <f>LOWER(B331&amp;Table15[[#This Row],[Achternaam]]&amp;L331)</f>
        <v>marijketavernierevaleurope</v>
      </c>
      <c r="N331" s="7" t="s">
        <v>5528</v>
      </c>
      <c r="O331" s="7" t="s">
        <v>6602</v>
      </c>
      <c r="P331" s="7" t="s">
        <v>6603</v>
      </c>
      <c r="Q331" s="7" t="s">
        <v>11398</v>
      </c>
      <c r="R331" s="7" t="str">
        <f>IFERROR(LEFT(SUBSTITUTE(SUBSTITUTE(Table15[[#This Row],[Website]],"www.",""),"https://",""), FIND(".", SUBSTITUTE(SUBSTITUTE(Table15[[#This Row],[Website]],"www.",""),"https://","")) - 1),"")</f>
        <v>evalevoh</v>
      </c>
      <c r="S331" s="7" t="s">
        <v>10171</v>
      </c>
      <c r="T331" s="7"/>
    </row>
    <row r="332" spans="1:21" ht="15" customHeight="1" x14ac:dyDescent="0.45">
      <c r="A332" s="7" t="s">
        <v>4758</v>
      </c>
      <c r="B332" s="7" t="s">
        <v>1467</v>
      </c>
      <c r="C332" s="7" t="s">
        <v>3157</v>
      </c>
      <c r="D332" s="7"/>
      <c r="E332" s="7" t="s">
        <v>9543</v>
      </c>
      <c r="F332" s="7" t="s">
        <v>11399</v>
      </c>
      <c r="G332" s="7"/>
      <c r="H332" s="7" t="s">
        <v>10111</v>
      </c>
      <c r="I332" s="7" t="s">
        <v>9555</v>
      </c>
      <c r="J332" s="7" t="s">
        <v>9592</v>
      </c>
      <c r="K332" s="7" t="s">
        <v>7758</v>
      </c>
      <c r="L332" s="7" t="s">
        <v>11400</v>
      </c>
      <c r="M332" s="7" t="str">
        <f>LOWER(B332&amp;Table15[[#This Row],[Achternaam]]&amp;L332)</f>
        <v>erwinmartensnitto</v>
      </c>
      <c r="N332" s="7" t="s">
        <v>6894</v>
      </c>
      <c r="O332" s="7" t="s">
        <v>7759</v>
      </c>
      <c r="P332" s="7" t="s">
        <v>7760</v>
      </c>
      <c r="Q332" s="7" t="s">
        <v>11401</v>
      </c>
      <c r="R332" s="7" t="str">
        <f>IFERROR(LEFT(SUBSTITUTE(SUBSTITUTE(Table15[[#This Row],[Website]],"www.",""),"https://",""), FIND(".", SUBSTITUTE(SUBSTITUTE(Table15[[#This Row],[Website]],"www.",""),"https://","")) - 1),"")</f>
        <v>nitto</v>
      </c>
      <c r="S332" s="7" t="s">
        <v>10171</v>
      </c>
      <c r="T332" s="7"/>
    </row>
    <row r="333" spans="1:21" ht="15" customHeight="1" x14ac:dyDescent="0.45">
      <c r="A333" s="7" t="s">
        <v>4758</v>
      </c>
      <c r="B333" s="7" t="s">
        <v>1586</v>
      </c>
      <c r="C333" s="7" t="s">
        <v>11402</v>
      </c>
      <c r="D333" s="7"/>
      <c r="E333" s="7" t="s">
        <v>9543</v>
      </c>
      <c r="F333" s="7" t="s">
        <v>11403</v>
      </c>
      <c r="G333" s="7"/>
      <c r="H333" s="7" t="s">
        <v>1480</v>
      </c>
      <c r="I333" s="7" t="s">
        <v>9555</v>
      </c>
      <c r="J333" s="7" t="s">
        <v>9556</v>
      </c>
      <c r="K333" s="7" t="s">
        <v>5879</v>
      </c>
      <c r="L333" s="7" t="s">
        <v>11404</v>
      </c>
      <c r="M333" s="7" t="str">
        <f>LOWER(B333&amp;Table15[[#This Row],[Achternaam]]&amp;L333)</f>
        <v>jokevan scharencleaningmasters</v>
      </c>
      <c r="N333" s="7" t="s">
        <v>6113</v>
      </c>
      <c r="O333" s="7" t="s">
        <v>5880</v>
      </c>
      <c r="P333" s="7" t="s">
        <v>5881</v>
      </c>
      <c r="Q333" s="7" t="s">
        <v>11405</v>
      </c>
      <c r="R333" s="7" t="str">
        <f>IFERROR(LEFT(SUBSTITUTE(SUBSTITUTE(Table15[[#This Row],[Website]],"www.",""),"https://",""), FIND(".", SUBSTITUTE(SUBSTITUTE(Table15[[#This Row],[Website]],"www.",""),"https://","")) - 1),"")</f>
        <v>multimasters</v>
      </c>
      <c r="S333" s="7" t="s">
        <v>10171</v>
      </c>
      <c r="T333" s="7"/>
    </row>
    <row r="334" spans="1:21" ht="15" customHeight="1" x14ac:dyDescent="0.45">
      <c r="A334" s="7" t="s">
        <v>4758</v>
      </c>
      <c r="B334" s="7" t="s">
        <v>11406</v>
      </c>
      <c r="C334" s="7" t="s">
        <v>3208</v>
      </c>
      <c r="D334" s="7"/>
      <c r="E334" s="7" t="s">
        <v>9543</v>
      </c>
      <c r="F334" s="7" t="s">
        <v>11407</v>
      </c>
      <c r="G334" s="7"/>
      <c r="H334" s="7" t="s">
        <v>1602</v>
      </c>
      <c r="I334" s="7" t="s">
        <v>9598</v>
      </c>
      <c r="J334" s="7" t="s">
        <v>9592</v>
      </c>
      <c r="K334" s="7" t="s">
        <v>11408</v>
      </c>
      <c r="L334" s="7" t="s">
        <v>11409</v>
      </c>
      <c r="M334" s="7" t="str">
        <f>LOWER(B334&amp;Table15[[#This Row],[Achternaam]]&amp;L334)</f>
        <v>karelmertensdhlecommerce()</v>
      </c>
      <c r="N334" s="7" t="s">
        <v>9234</v>
      </c>
      <c r="O334" s="7" t="s">
        <v>11410</v>
      </c>
      <c r="P334" s="7" t="s">
        <v>11411</v>
      </c>
      <c r="Q334" s="7" t="s">
        <v>11412</v>
      </c>
      <c r="R334" s="7" t="str">
        <f>IFERROR(LEFT(SUBSTITUTE(SUBSTITUTE(Table15[[#This Row],[Website]],"www.",""),"https://",""), FIND(".", SUBSTITUTE(SUBSTITUTE(Table15[[#This Row],[Website]],"www.",""),"https://","")) - 1),"")</f>
        <v>dhlparcel</v>
      </c>
      <c r="S334" s="7" t="s">
        <v>10171</v>
      </c>
      <c r="T334" s="7"/>
    </row>
    <row r="335" spans="1:21" ht="15" customHeight="1" x14ac:dyDescent="0.45">
      <c r="A335" s="7" t="s">
        <v>4758</v>
      </c>
      <c r="B335" s="7" t="s">
        <v>11413</v>
      </c>
      <c r="C335" s="7" t="s">
        <v>11414</v>
      </c>
      <c r="D335" s="7"/>
      <c r="E335" s="7" t="s">
        <v>9543</v>
      </c>
      <c r="F335" s="7" t="s">
        <v>11415</v>
      </c>
      <c r="G335" s="7"/>
      <c r="H335" s="7" t="s">
        <v>9583</v>
      </c>
      <c r="I335" s="7" t="s">
        <v>9584</v>
      </c>
      <c r="J335" s="7" t="s">
        <v>9585</v>
      </c>
      <c r="K335" s="7" t="s">
        <v>7898</v>
      </c>
      <c r="L335" s="7" t="s">
        <v>11416</v>
      </c>
      <c r="M335" s="7" t="str">
        <f>LOWER(B335&amp;Table15[[#This Row],[Achternaam]]&amp;L335)</f>
        <v>karlijnlippenspetersime</v>
      </c>
      <c r="N335" s="7" t="s">
        <v>5068</v>
      </c>
      <c r="O335" s="7" t="s">
        <v>7899</v>
      </c>
      <c r="P335" s="7" t="s">
        <v>7900</v>
      </c>
      <c r="Q335" s="7" t="s">
        <v>11417</v>
      </c>
      <c r="R335" s="7" t="str">
        <f>IFERROR(LEFT(SUBSTITUTE(SUBSTITUTE(Table15[[#This Row],[Website]],"www.",""),"https://",""), FIND(".", SUBSTITUTE(SUBSTITUTE(Table15[[#This Row],[Website]],"www.",""),"https://","")) - 1),"")</f>
        <v>petersime</v>
      </c>
      <c r="S335" s="7" t="s">
        <v>10171</v>
      </c>
      <c r="T335" s="7"/>
    </row>
    <row r="336" spans="1:21" ht="15" customHeight="1" x14ac:dyDescent="0.45">
      <c r="A336" s="7" t="s">
        <v>1938</v>
      </c>
      <c r="B336" s="7" t="s">
        <v>11418</v>
      </c>
      <c r="C336" s="7" t="s">
        <v>11419</v>
      </c>
      <c r="D336" s="7" t="s">
        <v>11420</v>
      </c>
      <c r="F336" s="7"/>
      <c r="G336" s="7"/>
      <c r="H336" s="7"/>
      <c r="I336" s="7" t="s">
        <v>1406</v>
      </c>
      <c r="J336" s="7"/>
      <c r="K336" s="7" t="s">
        <v>9235</v>
      </c>
      <c r="L336" s="7" t="str">
        <f t="shared" ref="L336:L399" si="4">SUBSTITUTE(SUBSTITUTE(SUBSTITUTE(SUBSTITUTE(SUBSTITUTE(SUBSTITUTE(SUBSTITUTE(SUBSTITUTE(SUBSTITUTE(SUBSTITUTE(SUBSTITUTE(SUBSTITUTE(SUBSTITUTE(LOWER(K336),".",""),"-","")," bvba",""),"belgië",""),"belgium","")," nv","")," bv",""),"group",""),"groep","")," ", ""),"é","e"),"è","e"),"à","a")</f>
        <v>peri</v>
      </c>
      <c r="M336" s="7" t="str">
        <f>LOWER(B336&amp;Table15[[#This Row],[Achternaam]]&amp;L336)</f>
        <v>antonettede hommelperi</v>
      </c>
      <c r="N336" s="7"/>
      <c r="O336" s="7"/>
      <c r="P336" s="7"/>
      <c r="Q336" s="7"/>
      <c r="R336" s="7" t="str">
        <f>IFERROR(LEFT(SUBSTITUTE(SUBSTITUTE(Table15[[#This Row],[Website]],"www.",""),"https://",""), FIND(".", SUBSTITUTE(SUBSTITUTE(Table15[[#This Row],[Website]],"www.",""),"https://","")) - 1),"")</f>
        <v/>
      </c>
      <c r="S336" s="7" t="s">
        <v>11421</v>
      </c>
      <c r="T336" s="7"/>
    </row>
    <row r="337" spans="1:20" ht="15" customHeight="1" x14ac:dyDescent="0.45">
      <c r="A337" s="7" t="s">
        <v>1938</v>
      </c>
      <c r="B337" s="7" t="s">
        <v>1441</v>
      </c>
      <c r="C337" s="7" t="s">
        <v>11422</v>
      </c>
      <c r="D337" s="7" t="s">
        <v>11423</v>
      </c>
      <c r="F337" s="7"/>
      <c r="G337" s="7"/>
      <c r="H337" s="7"/>
      <c r="I337" s="7" t="s">
        <v>1480</v>
      </c>
      <c r="J337" s="7"/>
      <c r="K337" s="7" t="s">
        <v>9236</v>
      </c>
      <c r="L337" s="7" t="str">
        <f t="shared" si="4"/>
        <v>biocodexbenelux</v>
      </c>
      <c r="M337" s="7" t="str">
        <f>LOWER(B337&amp;Table15[[#This Row],[Achternaam]]&amp;L337)</f>
        <v>alexandremarcos diazbiocodexbenelux</v>
      </c>
      <c r="N337" s="7"/>
      <c r="O337" s="7"/>
      <c r="P337" s="7"/>
      <c r="Q337" s="7"/>
      <c r="R337" s="7" t="str">
        <f>IFERROR(LEFT(SUBSTITUTE(SUBSTITUTE(Table15[[#This Row],[Website]],"www.",""),"https://",""), FIND(".", SUBSTITUTE(SUBSTITUTE(Table15[[#This Row],[Website]],"www.",""),"https://","")) - 1),"")</f>
        <v/>
      </c>
      <c r="S337" s="7" t="s">
        <v>11424</v>
      </c>
      <c r="T337" s="7"/>
    </row>
    <row r="338" spans="1:20" ht="15" customHeight="1" x14ac:dyDescent="0.45">
      <c r="A338" s="7" t="s">
        <v>1938</v>
      </c>
      <c r="B338" s="7" t="s">
        <v>11425</v>
      </c>
      <c r="C338" s="7" t="s">
        <v>11426</v>
      </c>
      <c r="D338" s="7" t="s">
        <v>11427</v>
      </c>
      <c r="F338" s="7"/>
      <c r="G338" s="7"/>
      <c r="H338" s="7"/>
      <c r="I338" s="7" t="s">
        <v>11428</v>
      </c>
      <c r="J338" s="7"/>
      <c r="K338" s="7" t="s">
        <v>9237</v>
      </c>
      <c r="L338" s="7" t="str">
        <f t="shared" si="4"/>
        <v>spie</v>
      </c>
      <c r="M338" s="7" t="str">
        <f>LOWER(B338&amp;Table15[[#This Row],[Achternaam]]&amp;L338)</f>
        <v>annikvandeputtespie</v>
      </c>
      <c r="N338" s="7"/>
      <c r="O338" s="7"/>
      <c r="P338" s="7"/>
      <c r="Q338" s="7"/>
      <c r="R338" s="7" t="str">
        <f>IFERROR(LEFT(SUBSTITUTE(SUBSTITUTE(Table15[[#This Row],[Website]],"www.",""),"https://",""), FIND(".", SUBSTITUTE(SUBSTITUTE(Table15[[#This Row],[Website]],"www.",""),"https://","")) - 1),"")</f>
        <v/>
      </c>
      <c r="S338" s="7" t="s">
        <v>11429</v>
      </c>
      <c r="T338" s="7"/>
    </row>
    <row r="339" spans="1:20" ht="15" customHeight="1" x14ac:dyDescent="0.45">
      <c r="A339" s="7" t="s">
        <v>1938</v>
      </c>
      <c r="B339" s="7" t="s">
        <v>1638</v>
      </c>
      <c r="C339" s="7" t="s">
        <v>11430</v>
      </c>
      <c r="D339" s="7" t="s">
        <v>11431</v>
      </c>
      <c r="F339" s="7"/>
      <c r="G339" s="7"/>
      <c r="H339" s="7"/>
      <c r="I339" s="7" t="s">
        <v>11432</v>
      </c>
      <c r="J339" s="7"/>
      <c r="K339" s="7" t="s">
        <v>9239</v>
      </c>
      <c r="L339" s="7" t="str">
        <f t="shared" si="4"/>
        <v>idealstandardinternational</v>
      </c>
      <c r="M339" s="7" t="str">
        <f>LOWER(B339&amp;Table15[[#This Row],[Achternaam]]&amp;L339)</f>
        <v>annickbollenidealstandardinternational</v>
      </c>
      <c r="N339" s="7"/>
      <c r="O339" s="7"/>
      <c r="P339" s="7"/>
      <c r="Q339" s="7"/>
      <c r="R339" s="7" t="str">
        <f>IFERROR(LEFT(SUBSTITUTE(SUBSTITUTE(Table15[[#This Row],[Website]],"www.",""),"https://",""), FIND(".", SUBSTITUTE(SUBSTITUTE(Table15[[#This Row],[Website]],"www.",""),"https://","")) - 1),"")</f>
        <v/>
      </c>
      <c r="S339" s="7" t="s">
        <v>10171</v>
      </c>
      <c r="T339" s="7"/>
    </row>
    <row r="340" spans="1:20" ht="15" customHeight="1" x14ac:dyDescent="0.45">
      <c r="A340" s="7" t="s">
        <v>1938</v>
      </c>
      <c r="B340" s="7" t="s">
        <v>11433</v>
      </c>
      <c r="C340" s="7" t="s">
        <v>11434</v>
      </c>
      <c r="D340" s="7" t="s">
        <v>11435</v>
      </c>
      <c r="F340" s="7"/>
      <c r="G340" s="7"/>
      <c r="H340" s="7"/>
      <c r="I340" s="7" t="s">
        <v>11436</v>
      </c>
      <c r="J340" s="7"/>
      <c r="K340" s="7" t="s">
        <v>9240</v>
      </c>
      <c r="L340" s="7" t="str">
        <f t="shared" si="4"/>
        <v>schreder</v>
      </c>
      <c r="M340" s="7" t="str">
        <f>LOWER(B340&amp;Table15[[#This Row],[Achternaam]]&amp;L340)</f>
        <v>anne-catherineeversschreder</v>
      </c>
      <c r="N340" s="7"/>
      <c r="O340" s="7"/>
      <c r="P340" s="7"/>
      <c r="Q340" s="7"/>
      <c r="R340" s="7" t="str">
        <f>IFERROR(LEFT(SUBSTITUTE(SUBSTITUTE(Table15[[#This Row],[Website]],"www.",""),"https://",""), FIND(".", SUBSTITUTE(SUBSTITUTE(Table15[[#This Row],[Website]],"www.",""),"https://","")) - 1),"")</f>
        <v/>
      </c>
      <c r="S340" s="7" t="s">
        <v>11437</v>
      </c>
      <c r="T340" s="7"/>
    </row>
    <row r="341" spans="1:20" ht="15" customHeight="1" x14ac:dyDescent="0.45">
      <c r="A341" s="7" t="s">
        <v>1938</v>
      </c>
      <c r="B341" s="7" t="s">
        <v>11438</v>
      </c>
      <c r="C341" s="7" t="s">
        <v>11439</v>
      </c>
      <c r="D341" s="7" t="s">
        <v>11440</v>
      </c>
      <c r="F341" s="7"/>
      <c r="G341" s="7"/>
      <c r="H341" s="7"/>
      <c r="I341" s="7" t="s">
        <v>11441</v>
      </c>
      <c r="J341" s="7"/>
      <c r="K341" s="7" t="s">
        <v>9241</v>
      </c>
      <c r="L341" s="7" t="str">
        <f t="shared" si="4"/>
        <v>luminus</v>
      </c>
      <c r="M341" s="7" t="str">
        <f>LOWER(B341&amp;Table15[[#This Row],[Achternaam]]&amp;L341)</f>
        <v>adrienmarchitelliluminus</v>
      </c>
      <c r="N341" s="7"/>
      <c r="O341" s="7"/>
      <c r="P341" s="7"/>
      <c r="Q341" s="7"/>
      <c r="R341" s="7" t="str">
        <f>IFERROR(LEFT(SUBSTITUTE(SUBSTITUTE(Table15[[#This Row],[Website]],"www.",""),"https://",""), FIND(".", SUBSTITUTE(SUBSTITUTE(Table15[[#This Row],[Website]],"www.",""),"https://","")) - 1),"")</f>
        <v/>
      </c>
      <c r="S341" s="7" t="s">
        <v>11442</v>
      </c>
      <c r="T341" s="7"/>
    </row>
    <row r="342" spans="1:20" ht="15" customHeight="1" x14ac:dyDescent="0.45">
      <c r="A342" s="7" t="s">
        <v>1938</v>
      </c>
      <c r="B342" s="7" t="s">
        <v>11443</v>
      </c>
      <c r="C342" s="7" t="s">
        <v>11444</v>
      </c>
      <c r="D342" s="7" t="s">
        <v>11445</v>
      </c>
      <c r="F342" s="7"/>
      <c r="G342" s="7"/>
      <c r="H342" s="7"/>
      <c r="I342" s="7" t="s">
        <v>1602</v>
      </c>
      <c r="J342" s="7"/>
      <c r="K342" s="7" t="s">
        <v>2377</v>
      </c>
      <c r="L342" s="7" t="str">
        <f t="shared" si="4"/>
        <v>denys</v>
      </c>
      <c r="M342" s="7" t="str">
        <f>LOWER(B342&amp;Table15[[#This Row],[Achternaam]]&amp;L342)</f>
        <v>aekevan den broekedenys</v>
      </c>
      <c r="N342" s="7"/>
      <c r="O342" s="7"/>
      <c r="P342" s="7"/>
      <c r="Q342" s="7"/>
      <c r="R342" s="7" t="str">
        <f>IFERROR(LEFT(SUBSTITUTE(SUBSTITUTE(Table15[[#This Row],[Website]],"www.",""),"https://",""), FIND(".", SUBSTITUTE(SUBSTITUTE(Table15[[#This Row],[Website]],"www.",""),"https://","")) - 1),"")</f>
        <v/>
      </c>
      <c r="S342" s="7" t="s">
        <v>10171</v>
      </c>
      <c r="T342" s="7"/>
    </row>
    <row r="343" spans="1:20" ht="15" customHeight="1" x14ac:dyDescent="0.45">
      <c r="A343" s="7" t="s">
        <v>1938</v>
      </c>
      <c r="B343" s="7" t="s">
        <v>11446</v>
      </c>
      <c r="C343" s="7" t="s">
        <v>11447</v>
      </c>
      <c r="D343" s="7" t="s">
        <v>11448</v>
      </c>
      <c r="F343" s="7"/>
      <c r="G343" s="7"/>
      <c r="H343" s="7"/>
      <c r="I343" s="7" t="s">
        <v>1602</v>
      </c>
      <c r="J343" s="7"/>
      <c r="K343" s="7" t="s">
        <v>11449</v>
      </c>
      <c r="L343" s="7" t="str">
        <f t="shared" si="4"/>
        <v>envalior</v>
      </c>
      <c r="M343" s="7" t="str">
        <f>LOWER(B343&amp;Table15[[#This Row],[Achternaam]]&amp;L343)</f>
        <v>alaincoolsenvalior</v>
      </c>
      <c r="N343" s="7"/>
      <c r="O343" s="7"/>
      <c r="P343" s="7"/>
      <c r="Q343" s="7"/>
      <c r="R343" s="7" t="str">
        <f>IFERROR(LEFT(SUBSTITUTE(SUBSTITUTE(Table15[[#This Row],[Website]],"www.",""),"https://",""), FIND(".", SUBSTITUTE(SUBSTITUTE(Table15[[#This Row],[Website]],"www.",""),"https://","")) - 1),"")</f>
        <v/>
      </c>
      <c r="S343" s="7" t="s">
        <v>10171</v>
      </c>
      <c r="T343" s="7"/>
    </row>
    <row r="344" spans="1:20" ht="15" customHeight="1" x14ac:dyDescent="0.45">
      <c r="A344" s="7" t="s">
        <v>1938</v>
      </c>
      <c r="B344" s="7" t="s">
        <v>11446</v>
      </c>
      <c r="C344" s="7" t="s">
        <v>11450</v>
      </c>
      <c r="D344" s="7" t="s">
        <v>11451</v>
      </c>
      <c r="F344" s="7"/>
      <c r="G344" s="7"/>
      <c r="H344" s="7"/>
      <c r="I344" s="7" t="s">
        <v>11452</v>
      </c>
      <c r="J344" s="7"/>
      <c r="K344" s="7" t="s">
        <v>11453</v>
      </c>
      <c r="L344" s="7" t="str">
        <f t="shared" si="4"/>
        <v>atlascopcoairpower</v>
      </c>
      <c r="M344" s="7" t="str">
        <f>LOWER(B344&amp;Table15[[#This Row],[Achternaam]]&amp;L344)</f>
        <v>alainde dauwatlascopcoairpower</v>
      </c>
      <c r="N344" s="7"/>
      <c r="O344" s="7"/>
      <c r="P344" s="7"/>
      <c r="Q344" s="7"/>
      <c r="R344" s="7" t="str">
        <f>IFERROR(LEFT(SUBSTITUTE(SUBSTITUTE(Table15[[#This Row],[Website]],"www.",""),"https://",""), FIND(".", SUBSTITUTE(SUBSTITUTE(Table15[[#This Row],[Website]],"www.",""),"https://","")) - 1),"")</f>
        <v/>
      </c>
      <c r="S344" s="7" t="s">
        <v>10171</v>
      </c>
      <c r="T344" s="7"/>
    </row>
    <row r="345" spans="1:20" ht="15" customHeight="1" x14ac:dyDescent="0.45">
      <c r="A345" s="7" t="s">
        <v>1938</v>
      </c>
      <c r="B345" s="7" t="s">
        <v>1454</v>
      </c>
      <c r="C345" s="7" t="s">
        <v>10658</v>
      </c>
      <c r="D345" s="7" t="s">
        <v>11454</v>
      </c>
      <c r="F345" s="7"/>
      <c r="G345" s="7"/>
      <c r="H345" s="7"/>
      <c r="I345" s="7" t="s">
        <v>1602</v>
      </c>
      <c r="J345" s="7"/>
      <c r="K345" s="7" t="s">
        <v>9242</v>
      </c>
      <c r="L345" s="7" t="str">
        <f t="shared" si="4"/>
        <v>popelin</v>
      </c>
      <c r="M345" s="7" t="str">
        <f>LOWER(B345&amp;Table15[[#This Row],[Achternaam]]&amp;L345)</f>
        <v>alexandravan loopopelin</v>
      </c>
      <c r="N345" s="7"/>
      <c r="O345" s="7"/>
      <c r="P345" s="7"/>
      <c r="Q345" s="7"/>
      <c r="R345" s="7" t="str">
        <f>IFERROR(LEFT(SUBSTITUTE(SUBSTITUTE(Table15[[#This Row],[Website]],"www.",""),"https://",""), FIND(".", SUBSTITUTE(SUBSTITUTE(Table15[[#This Row],[Website]],"www.",""),"https://","")) - 1),"")</f>
        <v/>
      </c>
      <c r="S345" s="7" t="s">
        <v>10171</v>
      </c>
      <c r="T345" s="7"/>
    </row>
    <row r="346" spans="1:20" ht="15" customHeight="1" x14ac:dyDescent="0.45">
      <c r="A346" s="7" t="s">
        <v>1938</v>
      </c>
      <c r="B346" s="7" t="s">
        <v>2047</v>
      </c>
      <c r="C346" s="7" t="s">
        <v>11455</v>
      </c>
      <c r="D346" s="7" t="s">
        <v>11456</v>
      </c>
      <c r="F346" s="7"/>
      <c r="G346" s="7"/>
      <c r="H346" s="7"/>
      <c r="I346" s="7" t="s">
        <v>1480</v>
      </c>
      <c r="J346" s="7"/>
      <c r="K346" s="7" t="s">
        <v>11457</v>
      </c>
      <c r="L346" s="7" t="str">
        <f t="shared" si="4"/>
        <v>kbcautolease</v>
      </c>
      <c r="M346" s="7" t="str">
        <f>LOWER(B346&amp;Table15[[#This Row],[Achternaam]]&amp;L346)</f>
        <v>anboonkbcautolease</v>
      </c>
      <c r="N346" s="7"/>
      <c r="O346" s="7"/>
      <c r="P346" s="7"/>
      <c r="Q346" s="7"/>
      <c r="R346" s="7" t="str">
        <f>IFERROR(LEFT(SUBSTITUTE(SUBSTITUTE(Table15[[#This Row],[Website]],"www.",""),"https://",""), FIND(".", SUBSTITUTE(SUBSTITUTE(Table15[[#This Row],[Website]],"www.",""),"https://","")) - 1),"")</f>
        <v/>
      </c>
      <c r="S346" s="7" t="s">
        <v>10171</v>
      </c>
      <c r="T346" s="7"/>
    </row>
    <row r="347" spans="1:20" ht="15" customHeight="1" x14ac:dyDescent="0.45">
      <c r="A347" s="7" t="s">
        <v>1938</v>
      </c>
      <c r="B347" s="7" t="s">
        <v>2047</v>
      </c>
      <c r="C347" s="7" t="s">
        <v>11458</v>
      </c>
      <c r="D347" s="7" t="s">
        <v>11459</v>
      </c>
      <c r="F347" s="7"/>
      <c r="G347" s="7"/>
      <c r="H347" s="7"/>
      <c r="I347" s="7" t="s">
        <v>11460</v>
      </c>
      <c r="J347" s="7"/>
      <c r="K347" s="7" t="s">
        <v>11461</v>
      </c>
      <c r="L347" s="7" t="str">
        <f t="shared" si="4"/>
        <v>nitto</v>
      </c>
      <c r="M347" s="7" t="str">
        <f>LOWER(B347&amp;Table15[[#This Row],[Achternaam]]&amp;L347)</f>
        <v>anpauwelsnitto</v>
      </c>
      <c r="N347" s="7"/>
      <c r="O347" s="7"/>
      <c r="P347" s="7"/>
      <c r="Q347" s="7"/>
      <c r="R347" s="7" t="str">
        <f>IFERROR(LEFT(SUBSTITUTE(SUBSTITUTE(Table15[[#This Row],[Website]],"www.",""),"https://",""), FIND(".", SUBSTITUTE(SUBSTITUTE(Table15[[#This Row],[Website]],"www.",""),"https://","")) - 1),"")</f>
        <v/>
      </c>
      <c r="S347" s="7" t="s">
        <v>10171</v>
      </c>
      <c r="T347" s="7"/>
    </row>
    <row r="348" spans="1:20" ht="15" customHeight="1" x14ac:dyDescent="0.45">
      <c r="A348" s="7" t="s">
        <v>1938</v>
      </c>
      <c r="B348" s="7" t="s">
        <v>10595</v>
      </c>
      <c r="C348" s="7" t="s">
        <v>10596</v>
      </c>
      <c r="D348" s="7" t="s">
        <v>11462</v>
      </c>
      <c r="F348" s="7"/>
      <c r="G348" s="7"/>
      <c r="H348" s="7"/>
      <c r="I348" s="7" t="s">
        <v>1480</v>
      </c>
      <c r="J348" s="7"/>
      <c r="K348" s="7" t="s">
        <v>9243</v>
      </c>
      <c r="L348" s="7" t="str">
        <f t="shared" si="4"/>
        <v>circetbenelux</v>
      </c>
      <c r="M348" s="7" t="str">
        <f>LOWER(B348&amp;Table15[[#This Row],[Achternaam]]&amp;L348)</f>
        <v>andycardoncircetbenelux</v>
      </c>
      <c r="N348" s="7"/>
      <c r="O348" s="7"/>
      <c r="P348" s="7"/>
      <c r="Q348" s="7"/>
      <c r="R348" s="7" t="str">
        <f>IFERROR(LEFT(SUBSTITUTE(SUBSTITUTE(Table15[[#This Row],[Website]],"www.",""),"https://",""), FIND(".", SUBSTITUTE(SUBSTITUTE(Table15[[#This Row],[Website]],"www.",""),"https://","")) - 1),"")</f>
        <v/>
      </c>
      <c r="S348" s="7" t="s">
        <v>11463</v>
      </c>
      <c r="T348" s="7"/>
    </row>
    <row r="349" spans="1:20" ht="15" customHeight="1" x14ac:dyDescent="0.45">
      <c r="A349" s="7" t="s">
        <v>1938</v>
      </c>
      <c r="B349" s="7" t="s">
        <v>4107</v>
      </c>
      <c r="C349" s="7" t="s">
        <v>11464</v>
      </c>
      <c r="D349" s="7" t="s">
        <v>11465</v>
      </c>
      <c r="F349" s="7"/>
      <c r="G349" s="7"/>
      <c r="H349" s="7"/>
      <c r="I349" s="7" t="s">
        <v>1480</v>
      </c>
      <c r="J349" s="7"/>
      <c r="K349" s="7" t="s">
        <v>11466</v>
      </c>
      <c r="L349" s="7" t="str">
        <f t="shared" si="4"/>
        <v>pss</v>
      </c>
      <c r="M349" s="7" t="str">
        <f>LOWER(B349&amp;Table15[[#This Row],[Achternaam]]&amp;L349)</f>
        <v>angeliqueroelandtpss</v>
      </c>
      <c r="N349" s="7"/>
      <c r="O349" s="7"/>
      <c r="P349" s="7"/>
      <c r="Q349" s="7"/>
      <c r="R349" s="7" t="str">
        <f>IFERROR(LEFT(SUBSTITUTE(SUBSTITUTE(Table15[[#This Row],[Website]],"www.",""),"https://",""), FIND(".", SUBSTITUTE(SUBSTITUTE(Table15[[#This Row],[Website]],"www.",""),"https://","")) - 1),"")</f>
        <v/>
      </c>
      <c r="S349" s="7" t="s">
        <v>10171</v>
      </c>
      <c r="T349" s="7"/>
    </row>
    <row r="350" spans="1:20" ht="15" customHeight="1" x14ac:dyDescent="0.45">
      <c r="A350" s="7" t="s">
        <v>1938</v>
      </c>
      <c r="B350" s="7" t="s">
        <v>4107</v>
      </c>
      <c r="C350" s="7" t="s">
        <v>11467</v>
      </c>
      <c r="D350" s="7" t="s">
        <v>11468</v>
      </c>
      <c r="F350" s="7"/>
      <c r="G350" s="7"/>
      <c r="H350" s="7"/>
      <c r="I350" s="7" t="s">
        <v>1480</v>
      </c>
      <c r="J350" s="7"/>
      <c r="K350" s="7" t="s">
        <v>9244</v>
      </c>
      <c r="L350" s="7" t="str">
        <f t="shared" si="4"/>
        <v>agaris</v>
      </c>
      <c r="M350" s="7" t="str">
        <f>LOWER(B350&amp;Table15[[#This Row],[Achternaam]]&amp;L350)</f>
        <v>angeliquevan der jeugtagaris</v>
      </c>
      <c r="N350" s="7"/>
      <c r="O350" s="7"/>
      <c r="P350" s="7"/>
      <c r="Q350" s="7"/>
      <c r="R350" s="7" t="str">
        <f>IFERROR(LEFT(SUBSTITUTE(SUBSTITUTE(Table15[[#This Row],[Website]],"www.",""),"https://",""), FIND(".", SUBSTITUTE(SUBSTITUTE(Table15[[#This Row],[Website]],"www.",""),"https://","")) - 1),"")</f>
        <v/>
      </c>
      <c r="S350" s="7" t="s">
        <v>10171</v>
      </c>
      <c r="T350" s="7"/>
    </row>
    <row r="351" spans="1:20" ht="15" customHeight="1" x14ac:dyDescent="0.45">
      <c r="A351" s="7" t="s">
        <v>1938</v>
      </c>
      <c r="B351" s="7" t="s">
        <v>11469</v>
      </c>
      <c r="C351" s="7" t="s">
        <v>11470</v>
      </c>
      <c r="D351" s="7" t="s">
        <v>11471</v>
      </c>
      <c r="F351" s="7"/>
      <c r="G351" s="7"/>
      <c r="H351" s="7"/>
      <c r="I351" s="7" t="s">
        <v>1602</v>
      </c>
      <c r="J351" s="7"/>
      <c r="K351" s="7" t="s">
        <v>11472</v>
      </c>
      <c r="L351" s="7" t="str">
        <f t="shared" si="4"/>
        <v>cegeka</v>
      </c>
      <c r="M351" s="7" t="str">
        <f>LOWER(B351&amp;Table15[[#This Row],[Achternaam]]&amp;L351)</f>
        <v>anikstalmanscegeka</v>
      </c>
      <c r="N351" s="7"/>
      <c r="O351" s="7"/>
      <c r="P351" s="7"/>
      <c r="Q351" s="7"/>
      <c r="R351" s="7" t="str">
        <f>IFERROR(LEFT(SUBSTITUTE(SUBSTITUTE(Table15[[#This Row],[Website]],"www.",""),"https://",""), FIND(".", SUBSTITUTE(SUBSTITUTE(Table15[[#This Row],[Website]],"www.",""),"https://","")) - 1),"")</f>
        <v/>
      </c>
      <c r="S351" s="7" t="s">
        <v>11473</v>
      </c>
      <c r="T351" s="7"/>
    </row>
    <row r="352" spans="1:20" ht="15" customHeight="1" x14ac:dyDescent="0.45">
      <c r="A352" s="7" t="s">
        <v>1938</v>
      </c>
      <c r="B352" s="7" t="s">
        <v>11474</v>
      </c>
      <c r="C352" s="7" t="s">
        <v>11475</v>
      </c>
      <c r="D352" s="7" t="s">
        <v>11476</v>
      </c>
      <c r="F352" s="7"/>
      <c r="G352" s="7"/>
      <c r="H352" s="7"/>
      <c r="I352" s="7" t="s">
        <v>1480</v>
      </c>
      <c r="J352" s="7"/>
      <c r="K352" s="7" t="s">
        <v>9245</v>
      </c>
      <c r="L352" s="7" t="str">
        <f t="shared" si="4"/>
        <v>rhenussharedservicecenter</v>
      </c>
      <c r="M352" s="7" t="str">
        <f>LOWER(B352&amp;Table15[[#This Row],[Achternaam]]&amp;L352)</f>
        <v>anjaanthonissenrhenussharedservicecenter</v>
      </c>
      <c r="N352" s="7"/>
      <c r="O352" s="7"/>
      <c r="P352" s="7"/>
      <c r="Q352" s="7"/>
      <c r="R352" s="7" t="str">
        <f>IFERROR(LEFT(SUBSTITUTE(SUBSTITUTE(Table15[[#This Row],[Website]],"www.",""),"https://",""), FIND(".", SUBSTITUTE(SUBSTITUTE(Table15[[#This Row],[Website]],"www.",""),"https://","")) - 1),"")</f>
        <v/>
      </c>
      <c r="S352" s="7" t="s">
        <v>10171</v>
      </c>
      <c r="T352" s="7"/>
    </row>
    <row r="353" spans="1:20" ht="15" customHeight="1" x14ac:dyDescent="0.45">
      <c r="A353" s="7" t="s">
        <v>1938</v>
      </c>
      <c r="B353" s="7" t="s">
        <v>1691</v>
      </c>
      <c r="C353" s="7" t="s">
        <v>1868</v>
      </c>
      <c r="D353" s="7" t="s">
        <v>11477</v>
      </c>
      <c r="F353" s="7"/>
      <c r="G353" s="7"/>
      <c r="H353" s="7"/>
      <c r="I353" s="7" t="s">
        <v>11478</v>
      </c>
      <c r="J353" s="7"/>
      <c r="K353" s="7" t="s">
        <v>9246</v>
      </c>
      <c r="L353" s="7" t="str">
        <f t="shared" si="4"/>
        <v>facilcorporate</v>
      </c>
      <c r="M353" s="7" t="str">
        <f>LOWER(B353&amp;Table15[[#This Row],[Achternaam]]&amp;L353)</f>
        <v>ankecoenenfacilcorporate</v>
      </c>
      <c r="N353" s="7"/>
      <c r="O353" s="7"/>
      <c r="P353" s="7"/>
      <c r="Q353" s="7"/>
      <c r="R353" s="7" t="str">
        <f>IFERROR(LEFT(SUBSTITUTE(SUBSTITUTE(Table15[[#This Row],[Website]],"www.",""),"https://",""), FIND(".", SUBSTITUTE(SUBSTITUTE(Table15[[#This Row],[Website]],"www.",""),"https://","")) - 1),"")</f>
        <v/>
      </c>
      <c r="S353" s="7" t="s">
        <v>11479</v>
      </c>
      <c r="T353" s="7"/>
    </row>
    <row r="354" spans="1:20" ht="15" customHeight="1" x14ac:dyDescent="0.45">
      <c r="A354" s="7" t="s">
        <v>1938</v>
      </c>
      <c r="B354" s="7" t="s">
        <v>1691</v>
      </c>
      <c r="C354" s="7" t="s">
        <v>11480</v>
      </c>
      <c r="D354" s="7" t="s">
        <v>11481</v>
      </c>
      <c r="F354" s="7"/>
      <c r="G354" s="7"/>
      <c r="H354" s="7"/>
      <c r="I354" s="7" t="s">
        <v>11482</v>
      </c>
      <c r="J354" s="7"/>
      <c r="K354" s="7" t="s">
        <v>11483</v>
      </c>
      <c r="L354" s="7" t="str">
        <f t="shared" si="4"/>
        <v>zfwindpowerantwerpen</v>
      </c>
      <c r="M354" s="7" t="str">
        <f>LOWER(B354&amp;Table15[[#This Row],[Achternaam]]&amp;L354)</f>
        <v>ankehabetszfwindpowerantwerpen</v>
      </c>
      <c r="N354" s="7"/>
      <c r="O354" s="7"/>
      <c r="P354" s="7"/>
      <c r="Q354" s="7"/>
      <c r="R354" s="7" t="str">
        <f>IFERROR(LEFT(SUBSTITUTE(SUBSTITUTE(Table15[[#This Row],[Website]],"www.",""),"https://",""), FIND(".", SUBSTITUTE(SUBSTITUTE(Table15[[#This Row],[Website]],"www.",""),"https://","")) - 1),"")</f>
        <v/>
      </c>
      <c r="S354" s="7" t="s">
        <v>10171</v>
      </c>
      <c r="T354" s="7"/>
    </row>
    <row r="355" spans="1:20" ht="15" customHeight="1" x14ac:dyDescent="0.45">
      <c r="A355" s="7" t="s">
        <v>1938</v>
      </c>
      <c r="B355" s="7" t="s">
        <v>11484</v>
      </c>
      <c r="C355" s="7" t="s">
        <v>11485</v>
      </c>
      <c r="D355" s="7" t="s">
        <v>11486</v>
      </c>
      <c r="F355" s="7"/>
      <c r="G355" s="7"/>
      <c r="H355" s="7"/>
      <c r="I355" s="7" t="s">
        <v>1480</v>
      </c>
      <c r="J355" s="7"/>
      <c r="K355" s="7" t="s">
        <v>9247</v>
      </c>
      <c r="L355" s="7" t="str">
        <f t="shared" si="4"/>
        <v>ebroingredientsf</v>
      </c>
      <c r="M355" s="7" t="str">
        <f>LOWER(B355&amp;Table15[[#This Row],[Achternaam]]&amp;L355)</f>
        <v>ankievan heckeebroingredientsf</v>
      </c>
      <c r="N355" s="7"/>
      <c r="O355" s="7"/>
      <c r="P355" s="7"/>
      <c r="Q355" s="7"/>
      <c r="R355" s="7" t="str">
        <f>IFERROR(LEFT(SUBSTITUTE(SUBSTITUTE(Table15[[#This Row],[Website]],"www.",""),"https://",""), FIND(".", SUBSTITUTE(SUBSTITUTE(Table15[[#This Row],[Website]],"www.",""),"https://","")) - 1),"")</f>
        <v/>
      </c>
      <c r="S355" s="7" t="s">
        <v>10171</v>
      </c>
      <c r="T355" s="7"/>
    </row>
    <row r="356" spans="1:20" ht="15" customHeight="1" x14ac:dyDescent="0.45">
      <c r="A356" s="7" t="s">
        <v>1938</v>
      </c>
      <c r="B356" s="7" t="s">
        <v>1973</v>
      </c>
      <c r="C356" s="7" t="s">
        <v>1846</v>
      </c>
      <c r="D356" s="7" t="s">
        <v>11487</v>
      </c>
      <c r="F356" s="7"/>
      <c r="G356" s="7"/>
      <c r="H356" s="7"/>
      <c r="I356" s="7" t="s">
        <v>1480</v>
      </c>
      <c r="J356" s="7"/>
      <c r="K356" s="7" t="s">
        <v>9248</v>
      </c>
      <c r="L356" s="7" t="str">
        <f t="shared" si="4"/>
        <v>nikonmetrologyeurope</v>
      </c>
      <c r="M356" s="7" t="str">
        <f>LOWER(B356&amp;Table15[[#This Row],[Achternaam]]&amp;L356)</f>
        <v>annceulemansnikonmetrologyeurope</v>
      </c>
      <c r="N356" s="7"/>
      <c r="O356" s="7"/>
      <c r="P356" s="7"/>
      <c r="Q356" s="7"/>
      <c r="R356" s="7" t="str">
        <f>IFERROR(LEFT(SUBSTITUTE(SUBSTITUTE(Table15[[#This Row],[Website]],"www.",""),"https://",""), FIND(".", SUBSTITUTE(SUBSTITUTE(Table15[[#This Row],[Website]],"www.",""),"https://","")) - 1),"")</f>
        <v/>
      </c>
      <c r="S356" s="7" t="s">
        <v>11488</v>
      </c>
      <c r="T356" s="7"/>
    </row>
    <row r="357" spans="1:20" ht="15" customHeight="1" x14ac:dyDescent="0.45">
      <c r="A357" s="7" t="s">
        <v>1938</v>
      </c>
      <c r="B357" s="7" t="s">
        <v>1973</v>
      </c>
      <c r="C357" s="7" t="s">
        <v>11489</v>
      </c>
      <c r="D357" s="7" t="s">
        <v>11490</v>
      </c>
      <c r="F357" s="7"/>
      <c r="G357" s="7"/>
      <c r="H357" s="7"/>
      <c r="I357" s="7" t="s">
        <v>1737</v>
      </c>
      <c r="J357" s="7"/>
      <c r="K357" s="7" t="s">
        <v>9249</v>
      </c>
      <c r="L357" s="7" t="str">
        <f t="shared" si="4"/>
        <v>pelsis</v>
      </c>
      <c r="M357" s="7" t="str">
        <f>LOWER(B357&amp;Table15[[#This Row],[Achternaam]]&amp;L357)</f>
        <v>annde roeypelsis</v>
      </c>
      <c r="N357" s="7"/>
      <c r="O357" s="7"/>
      <c r="P357" s="7"/>
      <c r="Q357" s="7"/>
      <c r="R357" s="7" t="str">
        <f>IFERROR(LEFT(SUBSTITUTE(SUBSTITUTE(Table15[[#This Row],[Website]],"www.",""),"https://",""), FIND(".", SUBSTITUTE(SUBSTITUTE(Table15[[#This Row],[Website]],"www.",""),"https://","")) - 1),"")</f>
        <v/>
      </c>
      <c r="S357" s="7" t="s">
        <v>11491</v>
      </c>
      <c r="T357" s="7"/>
    </row>
    <row r="358" spans="1:20" ht="15" customHeight="1" x14ac:dyDescent="0.45">
      <c r="A358" s="7" t="s">
        <v>1938</v>
      </c>
      <c r="B358" s="7" t="s">
        <v>1973</v>
      </c>
      <c r="C358" s="7" t="s">
        <v>2451</v>
      </c>
      <c r="D358" s="7" t="s">
        <v>11492</v>
      </c>
      <c r="F358" s="7"/>
      <c r="G358" s="7"/>
      <c r="H358" s="7"/>
      <c r="I358" s="7" t="s">
        <v>1480</v>
      </c>
      <c r="J358" s="7"/>
      <c r="K358" s="7" t="s">
        <v>6705</v>
      </c>
      <c r="L358" s="7" t="str">
        <f t="shared" si="4"/>
        <v>frieslandcampina</v>
      </c>
      <c r="M358" s="7" t="str">
        <f>LOWER(B358&amp;Table15[[#This Row],[Achternaam]]&amp;L358)</f>
        <v>anndierickxfrieslandcampina</v>
      </c>
      <c r="N358" s="7"/>
      <c r="O358" s="7"/>
      <c r="P358" s="7"/>
      <c r="Q358" s="7"/>
      <c r="R358" s="7" t="str">
        <f>IFERROR(LEFT(SUBSTITUTE(SUBSTITUTE(Table15[[#This Row],[Website]],"www.",""),"https://",""), FIND(".", SUBSTITUTE(SUBSTITUTE(Table15[[#This Row],[Website]],"www.",""),"https://","")) - 1),"")</f>
        <v/>
      </c>
      <c r="S358" s="7" t="s">
        <v>10171</v>
      </c>
      <c r="T358" s="7"/>
    </row>
    <row r="359" spans="1:20" ht="15" customHeight="1" x14ac:dyDescent="0.45">
      <c r="A359" s="7" t="s">
        <v>1938</v>
      </c>
      <c r="B359" s="7" t="s">
        <v>1973</v>
      </c>
      <c r="C359" s="7" t="s">
        <v>11493</v>
      </c>
      <c r="D359" s="7" t="s">
        <v>11494</v>
      </c>
      <c r="F359" s="7"/>
      <c r="G359" s="7"/>
      <c r="H359" s="7"/>
      <c r="I359" s="7" t="s">
        <v>11495</v>
      </c>
      <c r="J359" s="7"/>
      <c r="K359" s="7" t="s">
        <v>11496</v>
      </c>
      <c r="L359" s="7" t="str">
        <f t="shared" si="4"/>
        <v>renewi</v>
      </c>
      <c r="M359" s="7" t="str">
        <f>LOWER(B359&amp;Table15[[#This Row],[Achternaam]]&amp;L359)</f>
        <v>annmulkensrenewi</v>
      </c>
      <c r="N359" s="7"/>
      <c r="O359" s="7"/>
      <c r="P359" s="7"/>
      <c r="Q359" s="7"/>
      <c r="R359" s="7" t="str">
        <f>IFERROR(LEFT(SUBSTITUTE(SUBSTITUTE(Table15[[#This Row],[Website]],"www.",""),"https://",""), FIND(".", SUBSTITUTE(SUBSTITUTE(Table15[[#This Row],[Website]],"www.",""),"https://","")) - 1),"")</f>
        <v/>
      </c>
      <c r="S359" s="7" t="s">
        <v>11497</v>
      </c>
      <c r="T359" s="7"/>
    </row>
    <row r="360" spans="1:20" ht="15" customHeight="1" x14ac:dyDescent="0.45">
      <c r="A360" s="7" t="s">
        <v>1938</v>
      </c>
      <c r="B360" s="7" t="s">
        <v>1973</v>
      </c>
      <c r="C360" s="7" t="s">
        <v>11498</v>
      </c>
      <c r="D360" s="7" t="s">
        <v>11499</v>
      </c>
      <c r="F360" s="7"/>
      <c r="G360" s="7"/>
      <c r="H360" s="7"/>
      <c r="I360" s="7" t="s">
        <v>1480</v>
      </c>
      <c r="J360" s="7"/>
      <c r="K360" s="7" t="s">
        <v>9250</v>
      </c>
      <c r="L360" s="7" t="str">
        <f t="shared" si="4"/>
        <v>qinetiqspace</v>
      </c>
      <c r="M360" s="7" t="str">
        <f>LOWER(B360&amp;Table15[[#This Row],[Achternaam]]&amp;L360)</f>
        <v>annsnelsqinetiqspace</v>
      </c>
      <c r="N360" s="7"/>
      <c r="O360" s="7"/>
      <c r="P360" s="7"/>
      <c r="Q360" s="7"/>
      <c r="R360" s="7" t="str">
        <f>IFERROR(LEFT(SUBSTITUTE(SUBSTITUTE(Table15[[#This Row],[Website]],"www.",""),"https://",""), FIND(".", SUBSTITUTE(SUBSTITUTE(Table15[[#This Row],[Website]],"www.",""),"https://","")) - 1),"")</f>
        <v/>
      </c>
      <c r="S360" s="7" t="s">
        <v>10171</v>
      </c>
      <c r="T360" s="7"/>
    </row>
    <row r="361" spans="1:20" ht="15" customHeight="1" x14ac:dyDescent="0.45">
      <c r="A361" s="7" t="s">
        <v>1938</v>
      </c>
      <c r="B361" s="7" t="s">
        <v>1973</v>
      </c>
      <c r="C361" s="7" t="s">
        <v>11500</v>
      </c>
      <c r="D361" s="7" t="s">
        <v>11501</v>
      </c>
      <c r="F361" s="7"/>
      <c r="G361" s="7"/>
      <c r="H361" s="7"/>
      <c r="I361" s="7" t="s">
        <v>11502</v>
      </c>
      <c r="J361" s="7"/>
      <c r="K361" s="7" t="s">
        <v>11503</v>
      </c>
      <c r="L361" s="7" t="str">
        <f t="shared" si="4"/>
        <v>pfizerservicecompany</v>
      </c>
      <c r="M361" s="7" t="str">
        <f>LOWER(B361&amp;Table15[[#This Row],[Achternaam]]&amp;L361)</f>
        <v>annstaspfizerservicecompany</v>
      </c>
      <c r="N361" s="7"/>
      <c r="O361" s="7"/>
      <c r="P361" s="7"/>
      <c r="Q361" s="7"/>
      <c r="R361" s="7" t="str">
        <f>IFERROR(LEFT(SUBSTITUTE(SUBSTITUTE(Table15[[#This Row],[Website]],"www.",""),"https://",""), FIND(".", SUBSTITUTE(SUBSTITUTE(Table15[[#This Row],[Website]],"www.",""),"https://","")) - 1),"")</f>
        <v/>
      </c>
      <c r="S361" s="7" t="s">
        <v>10171</v>
      </c>
      <c r="T361" s="7"/>
    </row>
    <row r="362" spans="1:20" ht="15" customHeight="1" x14ac:dyDescent="0.45">
      <c r="A362" s="7" t="s">
        <v>1938</v>
      </c>
      <c r="B362" s="7" t="s">
        <v>1973</v>
      </c>
      <c r="C362" s="7" t="s">
        <v>4077</v>
      </c>
      <c r="D362" s="7" t="s">
        <v>11504</v>
      </c>
      <c r="F362" s="7"/>
      <c r="G362" s="7"/>
      <c r="H362" s="7"/>
      <c r="I362" s="7" t="s">
        <v>1781</v>
      </c>
      <c r="J362" s="7"/>
      <c r="K362" s="7" t="s">
        <v>9251</v>
      </c>
      <c r="L362" s="7" t="str">
        <f t="shared" si="4"/>
        <v>cartamunditurnhout</v>
      </c>
      <c r="M362" s="7" t="str">
        <f>LOWER(B362&amp;Table15[[#This Row],[Achternaam]]&amp;L362)</f>
        <v>annvan dyckcartamunditurnhout</v>
      </c>
      <c r="N362" s="7"/>
      <c r="O362" s="7"/>
      <c r="P362" s="7"/>
      <c r="Q362" s="7"/>
      <c r="R362" s="7" t="str">
        <f>IFERROR(LEFT(SUBSTITUTE(SUBSTITUTE(Table15[[#This Row],[Website]],"www.",""),"https://",""), FIND(".", SUBSTITUTE(SUBSTITUTE(Table15[[#This Row],[Website]],"www.",""),"https://","")) - 1),"")</f>
        <v/>
      </c>
      <c r="S362" s="7" t="s">
        <v>11505</v>
      </c>
      <c r="T362" s="7"/>
    </row>
    <row r="363" spans="1:20" ht="15" customHeight="1" x14ac:dyDescent="0.45">
      <c r="A363" s="7" t="s">
        <v>1938</v>
      </c>
      <c r="B363" s="7" t="s">
        <v>1973</v>
      </c>
      <c r="C363" s="7" t="s">
        <v>11506</v>
      </c>
      <c r="D363" s="7" t="s">
        <v>11507</v>
      </c>
      <c r="F363" s="7"/>
      <c r="G363" s="7"/>
      <c r="H363" s="7"/>
      <c r="I363" s="7" t="s">
        <v>1602</v>
      </c>
      <c r="J363" s="7"/>
      <c r="K363" s="7" t="s">
        <v>9252</v>
      </c>
      <c r="L363" s="7" t="str">
        <f t="shared" si="4"/>
        <v>brouwerijhaacht</v>
      </c>
      <c r="M363" s="7" t="str">
        <f>LOWER(B363&amp;Table15[[#This Row],[Achternaam]]&amp;L363)</f>
        <v>annvandeginstebrouwerijhaacht</v>
      </c>
      <c r="N363" s="7"/>
      <c r="O363" s="7"/>
      <c r="P363" s="7"/>
      <c r="Q363" s="7"/>
      <c r="R363" s="7" t="str">
        <f>IFERROR(LEFT(SUBSTITUTE(SUBSTITUTE(Table15[[#This Row],[Website]],"www.",""),"https://",""), FIND(".", SUBSTITUTE(SUBSTITUTE(Table15[[#This Row],[Website]],"www.",""),"https://","")) - 1),"")</f>
        <v/>
      </c>
      <c r="S363" s="7" t="s">
        <v>11508</v>
      </c>
      <c r="T363" s="7"/>
    </row>
    <row r="364" spans="1:20" ht="15" customHeight="1" x14ac:dyDescent="0.45">
      <c r="A364" s="7" t="s">
        <v>1938</v>
      </c>
      <c r="B364" s="7" t="s">
        <v>1973</v>
      </c>
      <c r="C364" s="7" t="s">
        <v>4482</v>
      </c>
      <c r="D364" s="7" t="s">
        <v>11509</v>
      </c>
      <c r="F364" s="7"/>
      <c r="G364" s="7"/>
      <c r="H364" s="7"/>
      <c r="I364" s="7" t="s">
        <v>11478</v>
      </c>
      <c r="J364" s="7"/>
      <c r="K364" s="7" t="s">
        <v>11510</v>
      </c>
      <c r="L364" s="7" t="str">
        <f t="shared" si="4"/>
        <v>continentalautomotivebenelux</v>
      </c>
      <c r="M364" s="7" t="str">
        <f>LOWER(B364&amp;Table15[[#This Row],[Achternaam]]&amp;L364)</f>
        <v>annvercammencontinentalautomotivebenelux</v>
      </c>
      <c r="N364" s="7"/>
      <c r="O364" s="7"/>
      <c r="P364" s="7"/>
      <c r="Q364" s="7"/>
      <c r="R364" s="7" t="str">
        <f>IFERROR(LEFT(SUBSTITUTE(SUBSTITUTE(Table15[[#This Row],[Website]],"www.",""),"https://",""), FIND(".", SUBSTITUTE(SUBSTITUTE(Table15[[#This Row],[Website]],"www.",""),"https://","")) - 1),"")</f>
        <v/>
      </c>
      <c r="S364" s="7" t="s">
        <v>10171</v>
      </c>
      <c r="T364" s="7"/>
    </row>
    <row r="365" spans="1:20" ht="15" customHeight="1" x14ac:dyDescent="0.45">
      <c r="A365" s="7" t="s">
        <v>1938</v>
      </c>
      <c r="B365" s="7" t="s">
        <v>1973</v>
      </c>
      <c r="C365" s="7" t="s">
        <v>11511</v>
      </c>
      <c r="D365" s="7" t="s">
        <v>11512</v>
      </c>
      <c r="F365" s="7"/>
      <c r="G365" s="7"/>
      <c r="H365" s="7"/>
      <c r="I365" s="7" t="s">
        <v>11513</v>
      </c>
      <c r="J365" s="7"/>
      <c r="K365" s="7" t="s">
        <v>9253</v>
      </c>
      <c r="L365" s="7" t="str">
        <f t="shared" si="4"/>
        <v>eurochemantwerp</v>
      </c>
      <c r="M365" s="7" t="str">
        <f>LOWER(B365&amp;Table15[[#This Row],[Achternaam]]&amp;L365)</f>
        <v>annverhoeveneurochemantwerp</v>
      </c>
      <c r="N365" s="7"/>
      <c r="O365" s="7"/>
      <c r="P365" s="7"/>
      <c r="Q365" s="7"/>
      <c r="R365" s="7" t="str">
        <f>IFERROR(LEFT(SUBSTITUTE(SUBSTITUTE(Table15[[#This Row],[Website]],"www.",""),"https://",""), FIND(".", SUBSTITUTE(SUBSTITUTE(Table15[[#This Row],[Website]],"www.",""),"https://","")) - 1),"")</f>
        <v/>
      </c>
      <c r="S365" s="7" t="s">
        <v>11514</v>
      </c>
      <c r="T365" s="7"/>
    </row>
    <row r="366" spans="1:20" ht="15" customHeight="1" x14ac:dyDescent="0.45">
      <c r="A366" s="7" t="s">
        <v>1938</v>
      </c>
      <c r="B366" s="7" t="s">
        <v>11515</v>
      </c>
      <c r="C366" s="7" t="s">
        <v>11516</v>
      </c>
      <c r="D366" s="7" t="s">
        <v>11517</v>
      </c>
      <c r="F366" s="7"/>
      <c r="G366" s="7"/>
      <c r="H366" s="7"/>
      <c r="I366" s="7" t="s">
        <v>1480</v>
      </c>
      <c r="J366" s="7"/>
      <c r="K366" s="7" t="s">
        <v>9254</v>
      </c>
      <c r="L366" s="7" t="str">
        <f t="shared" si="4"/>
        <v>compagnied'entreprisescfe</v>
      </c>
      <c r="M366" s="7" t="str">
        <f>LOWER(B366&amp;Table15[[#This Row],[Achternaam]]&amp;L366)</f>
        <v>ronaldbreynecompagnied'entreprisescfe</v>
      </c>
      <c r="N366" s="7"/>
      <c r="O366" s="7"/>
      <c r="P366" s="7"/>
      <c r="Q366" s="7"/>
      <c r="R366" s="7" t="str">
        <f>IFERROR(LEFT(SUBSTITUTE(SUBSTITUTE(Table15[[#This Row],[Website]],"www.",""),"https://",""), FIND(".", SUBSTITUTE(SUBSTITUTE(Table15[[#This Row],[Website]],"www.",""),"https://","")) - 1),"")</f>
        <v/>
      </c>
      <c r="S366" s="7" t="s">
        <v>10171</v>
      </c>
      <c r="T366" s="7"/>
    </row>
    <row r="367" spans="1:20" ht="15" customHeight="1" x14ac:dyDescent="0.45">
      <c r="A367" s="7" t="s">
        <v>1938</v>
      </c>
      <c r="B367" s="7" t="s">
        <v>1973</v>
      </c>
      <c r="C367" s="7" t="s">
        <v>2201</v>
      </c>
      <c r="D367" s="7" t="s">
        <v>11518</v>
      </c>
      <c r="F367" s="7"/>
      <c r="G367" s="7"/>
      <c r="H367" s="7"/>
      <c r="I367" s="7" t="s">
        <v>1480</v>
      </c>
      <c r="J367" s="7"/>
      <c r="K367" s="7" t="s">
        <v>9255</v>
      </c>
      <c r="L367" s="7" t="str">
        <f t="shared" si="4"/>
        <v>gosselin</v>
      </c>
      <c r="M367" s="7" t="str">
        <f>LOWER(B367&amp;Table15[[#This Row],[Achternaam]]&amp;L367)</f>
        <v>annde schuttergosselin</v>
      </c>
      <c r="N367" s="7"/>
      <c r="O367" s="7"/>
      <c r="P367" s="7"/>
      <c r="Q367" s="7"/>
      <c r="R367" s="7" t="str">
        <f>IFERROR(LEFT(SUBSTITUTE(SUBSTITUTE(Table15[[#This Row],[Website]],"www.",""),"https://",""), FIND(".", SUBSTITUTE(SUBSTITUTE(Table15[[#This Row],[Website]],"www.",""),"https://","")) - 1),"")</f>
        <v/>
      </c>
      <c r="S367" s="7" t="s">
        <v>11519</v>
      </c>
      <c r="T367" s="7"/>
    </row>
    <row r="368" spans="1:20" ht="15" customHeight="1" x14ac:dyDescent="0.45">
      <c r="A368" s="7" t="s">
        <v>1938</v>
      </c>
      <c r="B368" s="7" t="s">
        <v>2649</v>
      </c>
      <c r="C368" s="7" t="s">
        <v>2702</v>
      </c>
      <c r="D368" s="7" t="s">
        <v>11520</v>
      </c>
      <c r="F368" s="7"/>
      <c r="G368" s="7"/>
      <c r="H368" s="7"/>
      <c r="I368" s="7" t="s">
        <v>11521</v>
      </c>
      <c r="J368" s="7"/>
      <c r="K368" s="7" t="s">
        <v>11522</v>
      </c>
      <c r="L368" s="7" t="str">
        <f t="shared" si="4"/>
        <v>vaillant</v>
      </c>
      <c r="M368" s="7" t="str">
        <f>LOWER(B368&amp;Table15[[#This Row],[Achternaam]]&amp;L368)</f>
        <v>annegoovaertsvaillant</v>
      </c>
      <c r="N368" s="7"/>
      <c r="O368" s="7"/>
      <c r="P368" s="7"/>
      <c r="Q368" s="7"/>
      <c r="R368" s="7" t="str">
        <f>IFERROR(LEFT(SUBSTITUTE(SUBSTITUTE(Table15[[#This Row],[Website]],"www.",""),"https://",""), FIND(".", SUBSTITUTE(SUBSTITUTE(Table15[[#This Row],[Website]],"www.",""),"https://","")) - 1),"")</f>
        <v/>
      </c>
      <c r="S368" s="7" t="s">
        <v>11523</v>
      </c>
      <c r="T368" s="7"/>
    </row>
    <row r="369" spans="1:20" ht="15" customHeight="1" x14ac:dyDescent="0.45">
      <c r="A369" s="7" t="s">
        <v>1938</v>
      </c>
      <c r="B369" s="7" t="s">
        <v>2649</v>
      </c>
      <c r="C369" s="7" t="s">
        <v>11524</v>
      </c>
      <c r="D369" s="7" t="s">
        <v>11525</v>
      </c>
      <c r="F369" s="7"/>
      <c r="G369" s="7"/>
      <c r="H369" s="7"/>
      <c r="I369" s="7" t="s">
        <v>1602</v>
      </c>
      <c r="J369" s="7"/>
      <c r="K369" s="7" t="s">
        <v>9256</v>
      </c>
      <c r="L369" s="7" t="str">
        <f t="shared" si="4"/>
        <v>fluxys</v>
      </c>
      <c r="M369" s="7" t="str">
        <f>LOWER(B369&amp;Table15[[#This Row],[Achternaam]]&amp;L369)</f>
        <v>annevander schuerenfluxys</v>
      </c>
      <c r="N369" s="7"/>
      <c r="O369" s="7"/>
      <c r="P369" s="7"/>
      <c r="Q369" s="7"/>
      <c r="R369" s="7" t="str">
        <f>IFERROR(LEFT(SUBSTITUTE(SUBSTITUTE(Table15[[#This Row],[Website]],"www.",""),"https://",""), FIND(".", SUBSTITUTE(SUBSTITUTE(Table15[[#This Row],[Website]],"www.",""),"https://","")) - 1),"")</f>
        <v/>
      </c>
      <c r="S369" s="7" t="s">
        <v>11526</v>
      </c>
      <c r="T369" s="7"/>
    </row>
    <row r="370" spans="1:20" ht="15" customHeight="1" x14ac:dyDescent="0.45">
      <c r="A370" s="7" t="s">
        <v>1938</v>
      </c>
      <c r="B370" s="7" t="s">
        <v>2649</v>
      </c>
      <c r="C370" s="7" t="s">
        <v>11527</v>
      </c>
      <c r="D370" s="7" t="s">
        <v>11528</v>
      </c>
      <c r="F370" s="7"/>
      <c r="G370" s="7"/>
      <c r="H370" s="7"/>
      <c r="I370" s="7" t="s">
        <v>1480</v>
      </c>
      <c r="J370" s="7"/>
      <c r="K370" s="7" t="s">
        <v>9257</v>
      </c>
      <c r="L370" s="7" t="str">
        <f t="shared" si="4"/>
        <v>scabel</v>
      </c>
      <c r="M370" s="7" t="str">
        <f>LOWER(B370&amp;Table15[[#This Row],[Achternaam]]&amp;L370)</f>
        <v>annevinhscabel</v>
      </c>
      <c r="N370" s="7"/>
      <c r="O370" s="7"/>
      <c r="P370" s="7"/>
      <c r="Q370" s="7"/>
      <c r="R370" s="7" t="str">
        <f>IFERROR(LEFT(SUBSTITUTE(SUBSTITUTE(Table15[[#This Row],[Website]],"www.",""),"https://",""), FIND(".", SUBSTITUTE(SUBSTITUTE(Table15[[#This Row],[Website]],"www.",""),"https://","")) - 1),"")</f>
        <v/>
      </c>
      <c r="S370" s="7" t="s">
        <v>11529</v>
      </c>
      <c r="T370" s="7"/>
    </row>
    <row r="371" spans="1:20" ht="15" customHeight="1" x14ac:dyDescent="0.45">
      <c r="A371" s="7" t="s">
        <v>1938</v>
      </c>
      <c r="B371" s="7" t="s">
        <v>4671</v>
      </c>
      <c r="C371" s="7" t="s">
        <v>11530</v>
      </c>
      <c r="D371" s="7" t="s">
        <v>11531</v>
      </c>
      <c r="F371" s="7"/>
      <c r="G371" s="7"/>
      <c r="H371" s="7"/>
      <c r="I371" s="7" t="s">
        <v>11532</v>
      </c>
      <c r="J371" s="7"/>
      <c r="K371" s="7" t="s">
        <v>9258</v>
      </c>
      <c r="L371" s="7" t="str">
        <f t="shared" si="4"/>
        <v>h&amp;m</v>
      </c>
      <c r="M371" s="7" t="str">
        <f>LOWER(B371&amp;Table15[[#This Row],[Achternaam]]&amp;L371)</f>
        <v>anneleenabbeelh&amp;m</v>
      </c>
      <c r="N371" s="7"/>
      <c r="O371" s="7"/>
      <c r="P371" s="7"/>
      <c r="Q371" s="7"/>
      <c r="R371" s="7" t="str">
        <f>IFERROR(LEFT(SUBSTITUTE(SUBSTITUTE(Table15[[#This Row],[Website]],"www.",""),"https://",""), FIND(".", SUBSTITUTE(SUBSTITUTE(Table15[[#This Row],[Website]],"www.",""),"https://","")) - 1),"")</f>
        <v/>
      </c>
      <c r="S371" s="7" t="s">
        <v>11533</v>
      </c>
      <c r="T371" s="7"/>
    </row>
    <row r="372" spans="1:20" ht="15" customHeight="1" x14ac:dyDescent="0.45">
      <c r="A372" s="7" t="s">
        <v>1938</v>
      </c>
      <c r="B372" s="7" t="s">
        <v>4671</v>
      </c>
      <c r="C372" s="7" t="s">
        <v>11534</v>
      </c>
      <c r="D372" s="7" t="s">
        <v>11535</v>
      </c>
      <c r="F372" s="7"/>
      <c r="G372" s="7"/>
      <c r="H372" s="7"/>
      <c r="I372" s="7" t="s">
        <v>1749</v>
      </c>
      <c r="J372" s="7"/>
      <c r="K372" s="7" t="s">
        <v>9246</v>
      </c>
      <c r="L372" s="7" t="str">
        <f t="shared" si="4"/>
        <v>facilcorporate</v>
      </c>
      <c r="M372" s="7" t="str">
        <f>LOWER(B372&amp;Table15[[#This Row],[Achternaam]]&amp;L372)</f>
        <v>anneleenklapsfacilcorporate</v>
      </c>
      <c r="N372" s="7"/>
      <c r="O372" s="7"/>
      <c r="P372" s="7"/>
      <c r="Q372" s="7"/>
      <c r="R372" s="7" t="str">
        <f>IFERROR(LEFT(SUBSTITUTE(SUBSTITUTE(Table15[[#This Row],[Website]],"www.",""),"https://",""), FIND(".", SUBSTITUTE(SUBSTITUTE(Table15[[#This Row],[Website]],"www.",""),"https://","")) - 1),"")</f>
        <v/>
      </c>
      <c r="S372" s="7" t="s">
        <v>10171</v>
      </c>
      <c r="T372" s="7"/>
    </row>
    <row r="373" spans="1:20" ht="15" customHeight="1" x14ac:dyDescent="0.45">
      <c r="A373" s="7" t="s">
        <v>1938</v>
      </c>
      <c r="B373" s="7" t="s">
        <v>11536</v>
      </c>
      <c r="C373" s="7" t="s">
        <v>1978</v>
      </c>
      <c r="D373" s="7" t="s">
        <v>11537</v>
      </c>
      <c r="F373" s="7"/>
      <c r="G373" s="7"/>
      <c r="H373" s="7"/>
      <c r="I373" s="7" t="s">
        <v>1602</v>
      </c>
      <c r="J373" s="7"/>
      <c r="K373" s="7" t="s">
        <v>9259</v>
      </c>
      <c r="L373" s="7" t="str">
        <f t="shared" si="4"/>
        <v>signpost</v>
      </c>
      <c r="M373" s="7" t="str">
        <f>LOWER(B373&amp;Table15[[#This Row],[Achternaam]]&amp;L373)</f>
        <v>berlaenanneliessignpost</v>
      </c>
      <c r="N373" s="7"/>
      <c r="O373" s="7"/>
      <c r="P373" s="7"/>
      <c r="Q373" s="7"/>
      <c r="R373" s="7" t="str">
        <f>IFERROR(LEFT(SUBSTITUTE(SUBSTITUTE(Table15[[#This Row],[Website]],"www.",""),"https://",""), FIND(".", SUBSTITUTE(SUBSTITUTE(Table15[[#This Row],[Website]],"www.",""),"https://","")) - 1),"")</f>
        <v/>
      </c>
      <c r="S373" s="7" t="s">
        <v>10171</v>
      </c>
      <c r="T373" s="7"/>
    </row>
    <row r="374" spans="1:20" ht="15" customHeight="1" x14ac:dyDescent="0.45">
      <c r="A374" s="7" t="s">
        <v>1938</v>
      </c>
      <c r="B374" s="7" t="s">
        <v>11425</v>
      </c>
      <c r="C374" s="7" t="s">
        <v>4212</v>
      </c>
      <c r="D374" s="7" t="s">
        <v>11538</v>
      </c>
      <c r="F374" s="7"/>
      <c r="G374" s="7"/>
      <c r="H374" s="7"/>
      <c r="I374" s="7" t="s">
        <v>1480</v>
      </c>
      <c r="J374" s="7"/>
      <c r="K374" s="7" t="s">
        <v>657</v>
      </c>
      <c r="L374" s="7" t="str">
        <f t="shared" si="4"/>
        <v>iko</v>
      </c>
      <c r="M374" s="7" t="str">
        <f>LOWER(B374&amp;Table15[[#This Row],[Achternaam]]&amp;L374)</f>
        <v>annikvan looyiko</v>
      </c>
      <c r="N374" s="7"/>
      <c r="O374" s="7"/>
      <c r="P374" s="7"/>
      <c r="Q374" s="7"/>
      <c r="R374" s="7" t="str">
        <f>IFERROR(LEFT(SUBSTITUTE(SUBSTITUTE(Table15[[#This Row],[Website]],"www.",""),"https://",""), FIND(".", SUBSTITUTE(SUBSTITUTE(Table15[[#This Row],[Website]],"www.",""),"https://","")) - 1),"")</f>
        <v/>
      </c>
      <c r="S374" s="7" t="s">
        <v>11539</v>
      </c>
      <c r="T374" s="7"/>
    </row>
    <row r="375" spans="1:20" ht="15" customHeight="1" x14ac:dyDescent="0.45">
      <c r="A375" s="7" t="s">
        <v>1938</v>
      </c>
      <c r="B375" s="7" t="s">
        <v>10232</v>
      </c>
      <c r="C375" s="7" t="s">
        <v>10233</v>
      </c>
      <c r="D375" s="7" t="s">
        <v>11540</v>
      </c>
      <c r="F375" s="7"/>
      <c r="G375" s="7"/>
      <c r="H375" s="7"/>
      <c r="I375" s="7" t="s">
        <v>1480</v>
      </c>
      <c r="J375" s="7"/>
      <c r="K375" s="7" t="s">
        <v>6302</v>
      </c>
      <c r="L375" s="7" t="str">
        <f t="shared" si="4"/>
        <v>dfds</v>
      </c>
      <c r="M375" s="7" t="str">
        <f>LOWER(B375&amp;Table15[[#This Row],[Achternaam]]&amp;L375)</f>
        <v>annarubbensdfds</v>
      </c>
      <c r="N375" s="7"/>
      <c r="O375" s="7"/>
      <c r="P375" s="7"/>
      <c r="Q375" s="7"/>
      <c r="R375" s="7" t="str">
        <f>IFERROR(LEFT(SUBSTITUTE(SUBSTITUTE(Table15[[#This Row],[Website]],"www.",""),"https://",""), FIND(".", SUBSTITUTE(SUBSTITUTE(Table15[[#This Row],[Website]],"www.",""),"https://","")) - 1),"")</f>
        <v/>
      </c>
      <c r="S375" s="7" t="s">
        <v>11541</v>
      </c>
      <c r="T375" s="7"/>
    </row>
    <row r="376" spans="1:20" ht="15" customHeight="1" x14ac:dyDescent="0.45">
      <c r="A376" s="7" t="s">
        <v>1938</v>
      </c>
      <c r="B376" s="7" t="s">
        <v>11542</v>
      </c>
      <c r="C376" s="7" t="s">
        <v>11543</v>
      </c>
      <c r="D376" s="7" t="s">
        <v>11544</v>
      </c>
      <c r="F376" s="7"/>
      <c r="G376" s="7"/>
      <c r="H376" s="7"/>
      <c r="I376" s="7" t="s">
        <v>1480</v>
      </c>
      <c r="J376" s="7"/>
      <c r="K376" s="7" t="s">
        <v>9260</v>
      </c>
      <c r="L376" s="7" t="str">
        <f t="shared" si="4"/>
        <v>cmacgm</v>
      </c>
      <c r="M376" s="7" t="str">
        <f>LOWER(B376&amp;Table15[[#This Row],[Achternaam]]&amp;L376)</f>
        <v>katrijncornilcmacgm</v>
      </c>
      <c r="N376" s="7"/>
      <c r="O376" s="7"/>
      <c r="P376" s="7"/>
      <c r="Q376" s="7"/>
      <c r="R376" s="7" t="str">
        <f>IFERROR(LEFT(SUBSTITUTE(SUBSTITUTE(Table15[[#This Row],[Website]],"www.",""),"https://",""), FIND(".", SUBSTITUTE(SUBSTITUTE(Table15[[#This Row],[Website]],"www.",""),"https://","")) - 1),"")</f>
        <v/>
      </c>
      <c r="S376" s="7" t="s">
        <v>10171</v>
      </c>
      <c r="T376" s="7"/>
    </row>
    <row r="377" spans="1:20" ht="15" customHeight="1" x14ac:dyDescent="0.45">
      <c r="A377" s="7" t="s">
        <v>1938</v>
      </c>
      <c r="B377" s="7" t="s">
        <v>11545</v>
      </c>
      <c r="C377" s="7" t="s">
        <v>3129</v>
      </c>
      <c r="D377" s="7" t="s">
        <v>11546</v>
      </c>
      <c r="F377" s="7"/>
      <c r="G377" s="7"/>
      <c r="H377" s="7"/>
      <c r="I377" s="7" t="s">
        <v>1480</v>
      </c>
      <c r="J377" s="7"/>
      <c r="K377" s="7" t="s">
        <v>9261</v>
      </c>
      <c r="L377" s="7" t="str">
        <f t="shared" si="4"/>
        <v>bose</v>
      </c>
      <c r="M377" s="7" t="str">
        <f>LOWER(B377&amp;Table15[[#This Row],[Achternaam]]&amp;L377)</f>
        <v>anuschkaluyckxbose</v>
      </c>
      <c r="N377" s="7"/>
      <c r="O377" s="7"/>
      <c r="P377" s="7"/>
      <c r="Q377" s="7"/>
      <c r="R377" s="7" t="str">
        <f>IFERROR(LEFT(SUBSTITUTE(SUBSTITUTE(Table15[[#This Row],[Website]],"www.",""),"https://",""), FIND(".", SUBSTITUTE(SUBSTITUTE(Table15[[#This Row],[Website]],"www.",""),"https://","")) - 1),"")</f>
        <v/>
      </c>
      <c r="S377" s="7" t="s">
        <v>11547</v>
      </c>
      <c r="T377" s="7"/>
    </row>
    <row r="378" spans="1:20" ht="15" customHeight="1" x14ac:dyDescent="0.45">
      <c r="A378" s="7" t="s">
        <v>1938</v>
      </c>
      <c r="B378" s="7" t="s">
        <v>11548</v>
      </c>
      <c r="C378" s="7" t="s">
        <v>11549</v>
      </c>
      <c r="D378" s="7" t="s">
        <v>11550</v>
      </c>
      <c r="F378" s="7"/>
      <c r="G378" s="7"/>
      <c r="H378" s="7"/>
      <c r="I378" s="7" t="s">
        <v>11551</v>
      </c>
      <c r="J378" s="7"/>
      <c r="K378" s="7" t="s">
        <v>7454</v>
      </c>
      <c r="L378" s="7" t="str">
        <f t="shared" si="4"/>
        <v>lotusbakeries</v>
      </c>
      <c r="M378" s="7" t="str">
        <f>LOWER(B378&amp;Table15[[#This Row],[Achternaam]]&amp;L378)</f>
        <v>evyvan den brandelotusbakeries</v>
      </c>
      <c r="N378" s="7"/>
      <c r="O378" s="7"/>
      <c r="P378" s="7"/>
      <c r="Q378" s="7"/>
      <c r="R378" s="7" t="str">
        <f>IFERROR(LEFT(SUBSTITUTE(SUBSTITUTE(Table15[[#This Row],[Website]],"www.",""),"https://",""), FIND(".", SUBSTITUTE(SUBSTITUTE(Table15[[#This Row],[Website]],"www.",""),"https://","")) - 1),"")</f>
        <v/>
      </c>
      <c r="S378" s="7" t="s">
        <v>10171</v>
      </c>
      <c r="T378" s="7"/>
    </row>
    <row r="379" spans="1:20" ht="15" customHeight="1" x14ac:dyDescent="0.45">
      <c r="A379" s="7" t="s">
        <v>1938</v>
      </c>
      <c r="B379" s="7" t="s">
        <v>2924</v>
      </c>
      <c r="C379" s="7" t="s">
        <v>2062</v>
      </c>
      <c r="D379" s="7" t="s">
        <v>11552</v>
      </c>
      <c r="F379" s="7"/>
      <c r="G379" s="7"/>
      <c r="H379" s="7"/>
      <c r="I379" s="7" t="s">
        <v>1480</v>
      </c>
      <c r="J379" s="7"/>
      <c r="K379" s="7" t="s">
        <v>11553</v>
      </c>
      <c r="L379" s="7" t="str">
        <f t="shared" si="4"/>
        <v>galapagos</v>
      </c>
      <c r="M379" s="7" t="str">
        <f>LOWER(B379&amp;Table15[[#This Row],[Achternaam]]&amp;L379)</f>
        <v>astridde clercqgalapagos</v>
      </c>
      <c r="N379" s="7"/>
      <c r="O379" s="7"/>
      <c r="P379" s="7"/>
      <c r="Q379" s="7"/>
      <c r="R379" s="7" t="str">
        <f>IFERROR(LEFT(SUBSTITUTE(SUBSTITUTE(Table15[[#This Row],[Website]],"www.",""),"https://",""), FIND(".", SUBSTITUTE(SUBSTITUTE(Table15[[#This Row],[Website]],"www.",""),"https://","")) - 1),"")</f>
        <v/>
      </c>
      <c r="S379" s="7" t="s">
        <v>11554</v>
      </c>
      <c r="T379" s="7"/>
    </row>
    <row r="380" spans="1:20" ht="15" customHeight="1" x14ac:dyDescent="0.45">
      <c r="A380" s="7" t="s">
        <v>1938</v>
      </c>
      <c r="B380" s="7" t="s">
        <v>2353</v>
      </c>
      <c r="C380" s="7" t="s">
        <v>11555</v>
      </c>
      <c r="D380" s="7" t="s">
        <v>11556</v>
      </c>
      <c r="F380" s="7"/>
      <c r="G380" s="7"/>
      <c r="H380" s="7"/>
      <c r="I380" s="7" t="s">
        <v>1602</v>
      </c>
      <c r="J380" s="7"/>
      <c r="K380" s="7" t="s">
        <v>9237</v>
      </c>
      <c r="L380" s="7" t="str">
        <f t="shared" si="4"/>
        <v>spie</v>
      </c>
      <c r="M380" s="7" t="str">
        <f>LOWER(B380&amp;Table15[[#This Row],[Achternaam]]&amp;L380)</f>
        <v>audreyvanimpespie</v>
      </c>
      <c r="N380" s="7"/>
      <c r="O380" s="7"/>
      <c r="P380" s="7"/>
      <c r="Q380" s="7"/>
      <c r="R380" s="7" t="str">
        <f>IFERROR(LEFT(SUBSTITUTE(SUBSTITUTE(Table15[[#This Row],[Website]],"www.",""),"https://",""), FIND(".", SUBSTITUTE(SUBSTITUTE(Table15[[#This Row],[Website]],"www.",""),"https://","")) - 1),"")</f>
        <v/>
      </c>
      <c r="S380" s="7" t="s">
        <v>11557</v>
      </c>
      <c r="T380" s="7"/>
    </row>
    <row r="381" spans="1:20" ht="15" customHeight="1" x14ac:dyDescent="0.45">
      <c r="A381" s="7" t="s">
        <v>1938</v>
      </c>
      <c r="B381" s="7" t="s">
        <v>11558</v>
      </c>
      <c r="C381" s="7" t="s">
        <v>11559</v>
      </c>
      <c r="D381" s="7" t="s">
        <v>11560</v>
      </c>
      <c r="F381" s="7"/>
      <c r="G381" s="7"/>
      <c r="H381" s="7"/>
      <c r="I381" s="7" t="s">
        <v>11561</v>
      </c>
      <c r="J381" s="7"/>
      <c r="K381" s="7" t="s">
        <v>9262</v>
      </c>
      <c r="L381" s="7" t="str">
        <f t="shared" si="4"/>
        <v>barrycallebaut</v>
      </c>
      <c r="M381" s="7" t="str">
        <f>LOWER(B381&amp;Table15[[#This Row],[Achternaam]]&amp;L381)</f>
        <v>auralieblauwbloemebarrycallebaut</v>
      </c>
      <c r="N381" s="7"/>
      <c r="O381" s="7"/>
      <c r="P381" s="7"/>
      <c r="Q381" s="7"/>
      <c r="R381" s="7" t="str">
        <f>IFERROR(LEFT(SUBSTITUTE(SUBSTITUTE(Table15[[#This Row],[Website]],"www.",""),"https://",""), FIND(".", SUBSTITUTE(SUBSTITUTE(Table15[[#This Row],[Website]],"www.",""),"https://","")) - 1),"")</f>
        <v/>
      </c>
      <c r="S381" s="7" t="s">
        <v>11562</v>
      </c>
      <c r="T381" s="7"/>
    </row>
    <row r="382" spans="1:20" ht="15" customHeight="1" x14ac:dyDescent="0.45">
      <c r="A382" s="7" t="s">
        <v>1938</v>
      </c>
      <c r="B382" s="7" t="s">
        <v>2058</v>
      </c>
      <c r="C382" s="7" t="s">
        <v>11563</v>
      </c>
      <c r="D382" s="7" t="s">
        <v>11564</v>
      </c>
      <c r="F382" s="7"/>
      <c r="G382" s="7"/>
      <c r="H382" s="7"/>
      <c r="I382" s="7" t="s">
        <v>1737</v>
      </c>
      <c r="J382" s="7"/>
      <c r="K382" s="7" t="s">
        <v>2935</v>
      </c>
      <c r="L382" s="7" t="str">
        <f t="shared" si="4"/>
        <v>konings</v>
      </c>
      <c r="M382" s="7" t="str">
        <f>LOWER(B382&amp;Table15[[#This Row],[Achternaam]]&amp;L382)</f>
        <v>bertgoyvaertskonings</v>
      </c>
      <c r="N382" s="7"/>
      <c r="O382" s="7"/>
      <c r="P382" s="7"/>
      <c r="Q382" s="7"/>
      <c r="R382" s="7" t="str">
        <f>IFERROR(LEFT(SUBSTITUTE(SUBSTITUTE(Table15[[#This Row],[Website]],"www.",""),"https://",""), FIND(".", SUBSTITUTE(SUBSTITUTE(Table15[[#This Row],[Website]],"www.",""),"https://","")) - 1),"")</f>
        <v/>
      </c>
      <c r="S382" s="7" t="s">
        <v>11565</v>
      </c>
      <c r="T382" s="7"/>
    </row>
    <row r="383" spans="1:20" ht="15" customHeight="1" x14ac:dyDescent="0.45">
      <c r="A383" s="7" t="s">
        <v>1938</v>
      </c>
      <c r="B383" s="7" t="s">
        <v>3912</v>
      </c>
      <c r="C383" s="7" t="s">
        <v>11566</v>
      </c>
      <c r="D383" s="7" t="s">
        <v>11567</v>
      </c>
      <c r="F383" s="7"/>
      <c r="G383" s="7"/>
      <c r="H383" s="7"/>
      <c r="I383" s="7" t="s">
        <v>11568</v>
      </c>
      <c r="J383" s="7"/>
      <c r="K383" s="7" t="s">
        <v>9263</v>
      </c>
      <c r="L383" s="7" t="str">
        <f t="shared" si="4"/>
        <v>sligroispcbxl</v>
      </c>
      <c r="M383" s="7" t="str">
        <f>LOWER(B383&amp;Table15[[#This Row],[Achternaam]]&amp;L383)</f>
        <v>bartbeertensligroispcbxl</v>
      </c>
      <c r="N383" s="7"/>
      <c r="O383" s="7"/>
      <c r="P383" s="7"/>
      <c r="Q383" s="7"/>
      <c r="R383" s="7" t="str">
        <f>IFERROR(LEFT(SUBSTITUTE(SUBSTITUTE(Table15[[#This Row],[Website]],"www.",""),"https://",""), FIND(".", SUBSTITUTE(SUBSTITUTE(Table15[[#This Row],[Website]],"www.",""),"https://","")) - 1),"")</f>
        <v/>
      </c>
      <c r="S383" s="7" t="s">
        <v>10171</v>
      </c>
      <c r="T383" s="7"/>
    </row>
    <row r="384" spans="1:20" ht="15" customHeight="1" x14ac:dyDescent="0.45">
      <c r="A384" s="7" t="s">
        <v>1938</v>
      </c>
      <c r="B384" s="7" t="s">
        <v>3912</v>
      </c>
      <c r="C384" s="7" t="s">
        <v>11569</v>
      </c>
      <c r="D384" s="7" t="s">
        <v>11570</v>
      </c>
      <c r="F384" s="7"/>
      <c r="G384" s="7"/>
      <c r="H384" s="7"/>
      <c r="I384" s="7" t="s">
        <v>11452</v>
      </c>
      <c r="J384" s="7"/>
      <c r="K384" s="7" t="s">
        <v>5033</v>
      </c>
      <c r="L384" s="7" t="str">
        <f t="shared" si="4"/>
        <v>aluminiumduffel</v>
      </c>
      <c r="M384" s="7" t="str">
        <f>LOWER(B384&amp;Table15[[#This Row],[Achternaam]]&amp;L384)</f>
        <v>bartbuystaluminiumduffel</v>
      </c>
      <c r="N384" s="7"/>
      <c r="O384" s="7"/>
      <c r="P384" s="7"/>
      <c r="Q384" s="7"/>
      <c r="R384" s="7" t="str">
        <f>IFERROR(LEFT(SUBSTITUTE(SUBSTITUTE(Table15[[#This Row],[Website]],"www.",""),"https://",""), FIND(".", SUBSTITUTE(SUBSTITUTE(Table15[[#This Row],[Website]],"www.",""),"https://","")) - 1),"")</f>
        <v/>
      </c>
      <c r="S384" s="7" t="s">
        <v>11571</v>
      </c>
      <c r="T384" s="7"/>
    </row>
    <row r="385" spans="1:20" ht="15" customHeight="1" x14ac:dyDescent="0.45">
      <c r="A385" s="7" t="s">
        <v>1938</v>
      </c>
      <c r="B385" s="7" t="s">
        <v>3912</v>
      </c>
      <c r="C385" s="7" t="s">
        <v>11572</v>
      </c>
      <c r="D385" s="7" t="s">
        <v>11573</v>
      </c>
      <c r="F385" s="7"/>
      <c r="G385" s="7"/>
      <c r="H385" s="7"/>
      <c r="I385" s="7" t="s">
        <v>11574</v>
      </c>
      <c r="J385" s="7"/>
      <c r="K385" s="7" t="s">
        <v>9264</v>
      </c>
      <c r="L385" s="7" t="str">
        <f t="shared" si="4"/>
        <v>fedrusinternational</v>
      </c>
      <c r="M385" s="7" t="str">
        <f>LOWER(B385&amp;Table15[[#This Row],[Achternaam]]&amp;L385)</f>
        <v>bartgeldhoffedrusinternational</v>
      </c>
      <c r="N385" s="7"/>
      <c r="O385" s="7"/>
      <c r="P385" s="7"/>
      <c r="Q385" s="7"/>
      <c r="R385" s="7" t="str">
        <f>IFERROR(LEFT(SUBSTITUTE(SUBSTITUTE(Table15[[#This Row],[Website]],"www.",""),"https://",""), FIND(".", SUBSTITUTE(SUBSTITUTE(Table15[[#This Row],[Website]],"www.",""),"https://","")) - 1),"")</f>
        <v/>
      </c>
      <c r="S385" s="7" t="s">
        <v>11575</v>
      </c>
      <c r="T385" s="7"/>
    </row>
    <row r="386" spans="1:20" ht="15" customHeight="1" x14ac:dyDescent="0.45">
      <c r="A386" s="7" t="s">
        <v>1938</v>
      </c>
      <c r="B386" s="7" t="s">
        <v>3912</v>
      </c>
      <c r="C386" s="7" t="s">
        <v>2981</v>
      </c>
      <c r="D386" s="7" t="s">
        <v>11576</v>
      </c>
      <c r="F386" s="7"/>
      <c r="G386" s="7"/>
      <c r="H386" s="7"/>
      <c r="I386" s="7" t="s">
        <v>11577</v>
      </c>
      <c r="J386" s="7"/>
      <c r="K386" s="7" t="s">
        <v>11578</v>
      </c>
      <c r="L386" s="7" t="str">
        <f t="shared" si="4"/>
        <v>carglass</v>
      </c>
      <c r="M386" s="7" t="str">
        <f>LOWER(B386&amp;Table15[[#This Row],[Achternaam]]&amp;L386)</f>
        <v>bartlambrechtscarglass</v>
      </c>
      <c r="N386" s="7"/>
      <c r="O386" s="7"/>
      <c r="P386" s="7"/>
      <c r="Q386" s="7"/>
      <c r="R386" s="7" t="str">
        <f>IFERROR(LEFT(SUBSTITUTE(SUBSTITUTE(Table15[[#This Row],[Website]],"www.",""),"https://",""), FIND(".", SUBSTITUTE(SUBSTITUTE(Table15[[#This Row],[Website]],"www.",""),"https://","")) - 1),"")</f>
        <v/>
      </c>
      <c r="S386" s="7" t="s">
        <v>11579</v>
      </c>
      <c r="T386" s="7"/>
    </row>
    <row r="387" spans="1:20" ht="15" customHeight="1" x14ac:dyDescent="0.45">
      <c r="A387" s="7" t="s">
        <v>1938</v>
      </c>
      <c r="B387" s="7" t="s">
        <v>3912</v>
      </c>
      <c r="C387" s="7" t="s">
        <v>11580</v>
      </c>
      <c r="D387" s="7" t="s">
        <v>11581</v>
      </c>
      <c r="F387" s="7"/>
      <c r="G387" s="7"/>
      <c r="H387" s="7"/>
      <c r="I387" s="7" t="s">
        <v>1421</v>
      </c>
      <c r="J387" s="7"/>
      <c r="K387" s="7" t="s">
        <v>9265</v>
      </c>
      <c r="L387" s="7" t="str">
        <f t="shared" si="4"/>
        <v>dpgmedia</v>
      </c>
      <c r="M387" s="7" t="str">
        <f>LOWER(B387&amp;Table15[[#This Row],[Achternaam]]&amp;L387)</f>
        <v>bartremmeriedpgmedia</v>
      </c>
      <c r="N387" s="7"/>
      <c r="O387" s="7"/>
      <c r="P387" s="7"/>
      <c r="Q387" s="7"/>
      <c r="R387" s="7" t="str">
        <f>IFERROR(LEFT(SUBSTITUTE(SUBSTITUTE(Table15[[#This Row],[Website]],"www.",""),"https://",""), FIND(".", SUBSTITUTE(SUBSTITUTE(Table15[[#This Row],[Website]],"www.",""),"https://","")) - 1),"")</f>
        <v/>
      </c>
      <c r="S387" s="7" t="s">
        <v>11582</v>
      </c>
      <c r="T387" s="7"/>
    </row>
    <row r="388" spans="1:20" ht="15" customHeight="1" x14ac:dyDescent="0.45">
      <c r="A388" s="7" t="s">
        <v>1938</v>
      </c>
      <c r="B388" s="7" t="s">
        <v>3912</v>
      </c>
      <c r="C388" s="7" t="s">
        <v>11583</v>
      </c>
      <c r="D388" s="7" t="s">
        <v>11584</v>
      </c>
      <c r="F388" s="7"/>
      <c r="G388" s="7"/>
      <c r="H388" s="7"/>
      <c r="I388" s="7" t="s">
        <v>1480</v>
      </c>
      <c r="J388" s="7"/>
      <c r="K388" s="7" t="s">
        <v>11585</v>
      </c>
      <c r="L388" s="7" t="str">
        <f t="shared" si="4"/>
        <v>ineosaromatics</v>
      </c>
      <c r="M388" s="7" t="str">
        <f>LOWER(B388&amp;Table15[[#This Row],[Achternaam]]&amp;L388)</f>
        <v>bartvan den broeckineosaromatics</v>
      </c>
      <c r="N388" s="7"/>
      <c r="O388" s="7"/>
      <c r="P388" s="7"/>
      <c r="Q388" s="7"/>
      <c r="R388" s="7" t="str">
        <f>IFERROR(LEFT(SUBSTITUTE(SUBSTITUTE(Table15[[#This Row],[Website]],"www.",""),"https://",""), FIND(".", SUBSTITUTE(SUBSTITUTE(Table15[[#This Row],[Website]],"www.",""),"https://","")) - 1),"")</f>
        <v/>
      </c>
      <c r="S388" s="7" t="s">
        <v>11586</v>
      </c>
      <c r="T388" s="7"/>
    </row>
    <row r="389" spans="1:20" ht="15" customHeight="1" x14ac:dyDescent="0.45">
      <c r="A389" s="7" t="s">
        <v>1938</v>
      </c>
      <c r="B389" s="7" t="s">
        <v>3912</v>
      </c>
      <c r="C389" s="7" t="s">
        <v>11587</v>
      </c>
      <c r="D389" s="7" t="s">
        <v>11588</v>
      </c>
      <c r="F389" s="7"/>
      <c r="G389" s="7"/>
      <c r="H389" s="7"/>
      <c r="I389" s="7" t="s">
        <v>1480</v>
      </c>
      <c r="J389" s="7"/>
      <c r="K389" s="7" t="s">
        <v>9266</v>
      </c>
      <c r="L389" s="7" t="str">
        <f t="shared" si="4"/>
        <v>dhlsupplychain</v>
      </c>
      <c r="M389" s="7" t="str">
        <f>LOWER(B389&amp;Table15[[#This Row],[Achternaam]]&amp;L389)</f>
        <v>bartvan der veldendhlsupplychain</v>
      </c>
      <c r="N389" s="7"/>
      <c r="O389" s="7"/>
      <c r="P389" s="7"/>
      <c r="Q389" s="7"/>
      <c r="R389" s="7" t="str">
        <f>IFERROR(LEFT(SUBSTITUTE(SUBSTITUTE(Table15[[#This Row],[Website]],"www.",""),"https://",""), FIND(".", SUBSTITUTE(SUBSTITUTE(Table15[[#This Row],[Website]],"www.",""),"https://","")) - 1),"")</f>
        <v/>
      </c>
      <c r="S389" s="7" t="s">
        <v>10171</v>
      </c>
      <c r="T389" s="7"/>
    </row>
    <row r="390" spans="1:20" ht="15" customHeight="1" x14ac:dyDescent="0.45">
      <c r="A390" s="7" t="s">
        <v>1938</v>
      </c>
      <c r="B390" s="7" t="s">
        <v>3912</v>
      </c>
      <c r="C390" s="7" t="s">
        <v>11589</v>
      </c>
      <c r="D390" s="7" t="s">
        <v>11590</v>
      </c>
      <c r="F390" s="7"/>
      <c r="G390" s="7"/>
      <c r="H390" s="7"/>
      <c r="I390" s="7" t="s">
        <v>11591</v>
      </c>
      <c r="J390" s="7"/>
      <c r="K390" s="7" t="s">
        <v>11592</v>
      </c>
      <c r="L390" s="7" t="str">
        <f t="shared" si="4"/>
        <v>mediahuis</v>
      </c>
      <c r="M390" s="7" t="str">
        <f>LOWER(B390&amp;Table15[[#This Row],[Achternaam]]&amp;L390)</f>
        <v>bartver elstmediahuis</v>
      </c>
      <c r="N390" s="7"/>
      <c r="O390" s="7"/>
      <c r="P390" s="7"/>
      <c r="Q390" s="7"/>
      <c r="R390" s="7" t="str">
        <f>IFERROR(LEFT(SUBSTITUTE(SUBSTITUTE(Table15[[#This Row],[Website]],"www.",""),"https://",""), FIND(".", SUBSTITUTE(SUBSTITUTE(Table15[[#This Row],[Website]],"www.",""),"https://","")) - 1),"")</f>
        <v/>
      </c>
      <c r="S390" s="7" t="s">
        <v>11593</v>
      </c>
      <c r="T390" s="7"/>
    </row>
    <row r="391" spans="1:20" ht="15" customHeight="1" x14ac:dyDescent="0.45">
      <c r="A391" s="7" t="s">
        <v>1938</v>
      </c>
      <c r="B391" s="7" t="s">
        <v>3912</v>
      </c>
      <c r="C391" s="7" t="s">
        <v>11511</v>
      </c>
      <c r="D391" s="7" t="s">
        <v>11594</v>
      </c>
      <c r="F391" s="7"/>
      <c r="G391" s="7"/>
      <c r="H391" s="7"/>
      <c r="I391" s="7" t="s">
        <v>1480</v>
      </c>
      <c r="J391" s="7"/>
      <c r="K391" s="7" t="s">
        <v>11595</v>
      </c>
      <c r="L391" s="7" t="str">
        <f t="shared" si="4"/>
        <v>kaneka</v>
      </c>
      <c r="M391" s="7" t="str">
        <f>LOWER(B391&amp;Table15[[#This Row],[Achternaam]]&amp;L391)</f>
        <v>bartverhoevenkaneka</v>
      </c>
      <c r="N391" s="7"/>
      <c r="O391" s="7"/>
      <c r="P391" s="7"/>
      <c r="Q391" s="7"/>
      <c r="R391" s="7" t="str">
        <f>IFERROR(LEFT(SUBSTITUTE(SUBSTITUTE(Table15[[#This Row],[Website]],"www.",""),"https://",""), FIND(".", SUBSTITUTE(SUBSTITUTE(Table15[[#This Row],[Website]],"www.",""),"https://","")) - 1),"")</f>
        <v/>
      </c>
      <c r="S391" s="7" t="s">
        <v>10171</v>
      </c>
      <c r="T391" s="7"/>
    </row>
    <row r="392" spans="1:20" ht="15" customHeight="1" x14ac:dyDescent="0.45">
      <c r="A392" s="7" t="s">
        <v>1938</v>
      </c>
      <c r="B392" s="7" t="s">
        <v>3912</v>
      </c>
      <c r="C392" s="7" t="s">
        <v>11596</v>
      </c>
      <c r="D392" s="7" t="s">
        <v>11597</v>
      </c>
      <c r="F392" s="7"/>
      <c r="G392" s="7"/>
      <c r="H392" s="7"/>
      <c r="I392" s="7" t="s">
        <v>1602</v>
      </c>
      <c r="J392" s="7"/>
      <c r="K392" s="7" t="s">
        <v>9267</v>
      </c>
      <c r="L392" s="7" t="str">
        <f t="shared" si="4"/>
        <v>safranaircraftengineservicesbrussels</v>
      </c>
      <c r="M392" s="7" t="str">
        <f>LOWER(B392&amp;Table15[[#This Row],[Achternaam]]&amp;L392)</f>
        <v>bartwauterssafranaircraftengineservicesbrussels</v>
      </c>
      <c r="N392" s="7"/>
      <c r="O392" s="7"/>
      <c r="P392" s="7"/>
      <c r="Q392" s="7"/>
      <c r="R392" s="7" t="str">
        <f>IFERROR(LEFT(SUBSTITUTE(SUBSTITUTE(Table15[[#This Row],[Website]],"www.",""),"https://",""), FIND(".", SUBSTITUTE(SUBSTITUTE(Table15[[#This Row],[Website]],"www.",""),"https://","")) - 1),"")</f>
        <v/>
      </c>
      <c r="S392" s="7" t="s">
        <v>10171</v>
      </c>
      <c r="T392" s="7"/>
    </row>
    <row r="393" spans="1:20" ht="15" customHeight="1" x14ac:dyDescent="0.45">
      <c r="A393" s="7" t="s">
        <v>1938</v>
      </c>
      <c r="B393" s="7" t="s">
        <v>11598</v>
      </c>
      <c r="C393" s="7" t="s">
        <v>11599</v>
      </c>
      <c r="D393" s="7" t="s">
        <v>11600</v>
      </c>
      <c r="F393" s="7"/>
      <c r="G393" s="7"/>
      <c r="H393" s="7"/>
      <c r="I393" s="7" t="s">
        <v>11601</v>
      </c>
      <c r="J393" s="7"/>
      <c r="K393" s="7" t="s">
        <v>9268</v>
      </c>
      <c r="L393" s="7" t="str">
        <f t="shared" si="4"/>
        <v>johnson&amp;johnson</v>
      </c>
      <c r="M393" s="7" t="str">
        <f>LOWER(B393&amp;Table15[[#This Row],[Achternaam]]&amp;L393)</f>
        <v>brittade meyerjohnson&amp;johnson</v>
      </c>
      <c r="N393" s="7"/>
      <c r="O393" s="7"/>
      <c r="P393" s="7"/>
      <c r="Q393" s="7"/>
      <c r="R393" s="7" t="str">
        <f>IFERROR(LEFT(SUBSTITUTE(SUBSTITUTE(Table15[[#This Row],[Website]],"www.",""),"https://",""), FIND(".", SUBSTITUTE(SUBSTITUTE(Table15[[#This Row],[Website]],"www.",""),"https://","")) - 1),"")</f>
        <v/>
      </c>
      <c r="S393" s="7" t="s">
        <v>10171</v>
      </c>
      <c r="T393" s="7"/>
    </row>
    <row r="394" spans="1:20" ht="15" customHeight="1" x14ac:dyDescent="0.45">
      <c r="A394" s="7" t="s">
        <v>1938</v>
      </c>
      <c r="B394" s="7" t="s">
        <v>11602</v>
      </c>
      <c r="C394" s="7" t="s">
        <v>11603</v>
      </c>
      <c r="D394" s="7" t="s">
        <v>11604</v>
      </c>
      <c r="F394" s="7"/>
      <c r="G394" s="7"/>
      <c r="H394" s="7"/>
      <c r="I394" s="7" t="s">
        <v>1602</v>
      </c>
      <c r="J394" s="7"/>
      <c r="K394" s="7" t="s">
        <v>9269</v>
      </c>
      <c r="L394" s="7" t="str">
        <f t="shared" si="4"/>
        <v>imes</v>
      </c>
      <c r="M394" s="7" t="str">
        <f>LOWER(B394&amp;Table15[[#This Row],[Achternaam]]&amp;L394)</f>
        <v>beatrijsramaekersimes</v>
      </c>
      <c r="N394" s="7"/>
      <c r="O394" s="7"/>
      <c r="P394" s="7"/>
      <c r="Q394" s="7"/>
      <c r="R394" s="7" t="str">
        <f>IFERROR(LEFT(SUBSTITUTE(SUBSTITUTE(Table15[[#This Row],[Website]],"www.",""),"https://",""), FIND(".", SUBSTITUTE(SUBSTITUTE(Table15[[#This Row],[Website]],"www.",""),"https://","")) - 1),"")</f>
        <v/>
      </c>
      <c r="S394" s="7" t="s">
        <v>11605</v>
      </c>
      <c r="T394" s="7"/>
    </row>
    <row r="395" spans="1:20" ht="15" customHeight="1" x14ac:dyDescent="0.45">
      <c r="A395" s="7" t="s">
        <v>1938</v>
      </c>
      <c r="B395" s="7" t="s">
        <v>2058</v>
      </c>
      <c r="C395" s="7" t="s">
        <v>11606</v>
      </c>
      <c r="D395" s="7" t="s">
        <v>11607</v>
      </c>
      <c r="F395" s="7"/>
      <c r="G395" s="7"/>
      <c r="H395" s="7"/>
      <c r="I395" s="7" t="s">
        <v>1480</v>
      </c>
      <c r="J395" s="7"/>
      <c r="K395" s="7" t="s">
        <v>9270</v>
      </c>
      <c r="L395" s="7" t="str">
        <f t="shared" si="4"/>
        <v>bmwbelux</v>
      </c>
      <c r="M395" s="7" t="str">
        <f>LOWER(B395&amp;Table15[[#This Row],[Achternaam]]&amp;L395)</f>
        <v>bertlaurierbmwbelux</v>
      </c>
      <c r="N395" s="7"/>
      <c r="O395" s="7"/>
      <c r="P395" s="7"/>
      <c r="Q395" s="7"/>
      <c r="R395" s="7" t="str">
        <f>IFERROR(LEFT(SUBSTITUTE(SUBSTITUTE(Table15[[#This Row],[Website]],"www.",""),"https://",""), FIND(".", SUBSTITUTE(SUBSTITUTE(Table15[[#This Row],[Website]],"www.",""),"https://","")) - 1),"")</f>
        <v/>
      </c>
      <c r="S395" s="7" t="s">
        <v>11608</v>
      </c>
      <c r="T395" s="7"/>
    </row>
    <row r="396" spans="1:20" ht="15" customHeight="1" x14ac:dyDescent="0.45">
      <c r="A396" s="7" t="s">
        <v>1938</v>
      </c>
      <c r="B396" s="7" t="s">
        <v>2058</v>
      </c>
      <c r="C396" s="7" t="s">
        <v>11609</v>
      </c>
      <c r="D396" s="7" t="s">
        <v>11610</v>
      </c>
      <c r="F396" s="7"/>
      <c r="G396" s="7"/>
      <c r="H396" s="7"/>
      <c r="I396" s="7" t="s">
        <v>1480</v>
      </c>
      <c r="J396" s="7"/>
      <c r="K396" s="7" t="s">
        <v>9271</v>
      </c>
      <c r="L396" s="7" t="str">
        <f t="shared" si="4"/>
        <v>dhlfreight</v>
      </c>
      <c r="M396" s="7" t="str">
        <f>LOWER(B396&amp;Table15[[#This Row],[Achternaam]]&amp;L396)</f>
        <v>bertvan muylderdhlfreight</v>
      </c>
      <c r="N396" s="7"/>
      <c r="O396" s="7"/>
      <c r="P396" s="7"/>
      <c r="Q396" s="7"/>
      <c r="R396" s="7" t="str">
        <f>IFERROR(LEFT(SUBSTITUTE(SUBSTITUTE(Table15[[#This Row],[Website]],"www.",""),"https://",""), FIND(".", SUBSTITUTE(SUBSTITUTE(Table15[[#This Row],[Website]],"www.",""),"https://","")) - 1),"")</f>
        <v/>
      </c>
      <c r="S396" s="7" t="s">
        <v>11611</v>
      </c>
      <c r="T396" s="7"/>
    </row>
    <row r="397" spans="1:20" ht="15" customHeight="1" x14ac:dyDescent="0.45">
      <c r="A397" s="7" t="s">
        <v>1938</v>
      </c>
      <c r="B397" s="7" t="s">
        <v>2058</v>
      </c>
      <c r="C397" s="7" t="s">
        <v>11612</v>
      </c>
      <c r="D397" s="7" t="s">
        <v>11613</v>
      </c>
      <c r="F397" s="7"/>
      <c r="G397" s="7"/>
      <c r="H397" s="7"/>
      <c r="I397" s="7" t="s">
        <v>1602</v>
      </c>
      <c r="J397" s="7"/>
      <c r="K397" s="7" t="s">
        <v>9272</v>
      </c>
      <c r="L397" s="7" t="str">
        <f t="shared" si="4"/>
        <v>septentrio</v>
      </c>
      <c r="M397" s="7" t="str">
        <f>LOWER(B397&amp;Table15[[#This Row],[Achternaam]]&amp;L397)</f>
        <v>bertvan grinderbeekseptentrio</v>
      </c>
      <c r="N397" s="7"/>
      <c r="O397" s="7"/>
      <c r="P397" s="7"/>
      <c r="Q397" s="7"/>
      <c r="R397" s="7" t="str">
        <f>IFERROR(LEFT(SUBSTITUTE(SUBSTITUTE(Table15[[#This Row],[Website]],"www.",""),"https://",""), FIND(".", SUBSTITUTE(SUBSTITUTE(Table15[[#This Row],[Website]],"www.",""),"https://","")) - 1),"")</f>
        <v/>
      </c>
      <c r="S397" s="7" t="s">
        <v>10171</v>
      </c>
      <c r="T397" s="7"/>
    </row>
    <row r="398" spans="1:20" ht="15" customHeight="1" x14ac:dyDescent="0.45">
      <c r="A398" s="7" t="s">
        <v>1938</v>
      </c>
      <c r="B398" s="7" t="s">
        <v>4488</v>
      </c>
      <c r="C398" s="7" t="s">
        <v>2671</v>
      </c>
      <c r="D398" s="7" t="s">
        <v>11614</v>
      </c>
      <c r="F398" s="7"/>
      <c r="G398" s="7"/>
      <c r="H398" s="7"/>
      <c r="I398" s="7" t="s">
        <v>11615</v>
      </c>
      <c r="J398" s="7"/>
      <c r="K398" s="7" t="s">
        <v>9273</v>
      </c>
      <c r="L398" s="7" t="str">
        <f t="shared" si="4"/>
        <v>electrolux</v>
      </c>
      <c r="M398" s="7" t="str">
        <f>LOWER(B398&amp;Table15[[#This Row],[Achternaam]]&amp;L398)</f>
        <v>bettygieliselectrolux</v>
      </c>
      <c r="N398" s="7"/>
      <c r="O398" s="7"/>
      <c r="P398" s="7"/>
      <c r="Q398" s="7"/>
      <c r="R398" s="7" t="str">
        <f>IFERROR(LEFT(SUBSTITUTE(SUBSTITUTE(Table15[[#This Row],[Website]],"www.",""),"https://",""), FIND(".", SUBSTITUTE(SUBSTITUTE(Table15[[#This Row],[Website]],"www.",""),"https://","")) - 1),"")</f>
        <v/>
      </c>
      <c r="S398" s="7" t="s">
        <v>11616</v>
      </c>
      <c r="T398" s="7"/>
    </row>
    <row r="399" spans="1:20" ht="15" customHeight="1" x14ac:dyDescent="0.45">
      <c r="A399" s="7" t="s">
        <v>1938</v>
      </c>
      <c r="B399" s="7" t="s">
        <v>1435</v>
      </c>
      <c r="C399" s="7" t="s">
        <v>11617</v>
      </c>
      <c r="D399" s="7" t="s">
        <v>11618</v>
      </c>
      <c r="F399" s="7"/>
      <c r="G399" s="7"/>
      <c r="H399" s="7"/>
      <c r="I399" s="7" t="s">
        <v>1737</v>
      </c>
      <c r="J399" s="7"/>
      <c r="K399" s="7" t="s">
        <v>9274</v>
      </c>
      <c r="L399" s="7" t="str">
        <f t="shared" si="4"/>
        <v>nipromedicaleurope</v>
      </c>
      <c r="M399" s="7" t="str">
        <f>LOWER(B399&amp;Table15[[#This Row],[Achternaam]]&amp;L399)</f>
        <v>bramvan bambostnipromedicaleurope</v>
      </c>
      <c r="N399" s="7"/>
      <c r="O399" s="7"/>
      <c r="P399" s="7"/>
      <c r="Q399" s="7"/>
      <c r="R399" s="7" t="str">
        <f>IFERROR(LEFT(SUBSTITUTE(SUBSTITUTE(Table15[[#This Row],[Website]],"www.",""),"https://",""), FIND(".", SUBSTITUTE(SUBSTITUTE(Table15[[#This Row],[Website]],"www.",""),"https://","")) - 1),"")</f>
        <v/>
      </c>
      <c r="S399" s="7" t="s">
        <v>10171</v>
      </c>
      <c r="T399" s="7"/>
    </row>
    <row r="400" spans="1:20" ht="15" customHeight="1" x14ac:dyDescent="0.45">
      <c r="A400" s="7" t="s">
        <v>1938</v>
      </c>
      <c r="B400" s="7" t="s">
        <v>11619</v>
      </c>
      <c r="C400" s="7" t="s">
        <v>11344</v>
      </c>
      <c r="D400" s="7" t="s">
        <v>11620</v>
      </c>
      <c r="F400" s="7"/>
      <c r="G400" s="7"/>
      <c r="H400" s="7"/>
      <c r="I400" s="7" t="s">
        <v>1749</v>
      </c>
      <c r="J400" s="7"/>
      <c r="K400" s="7" t="s">
        <v>9275</v>
      </c>
      <c r="L400" s="7" t="str">
        <f t="shared" ref="L400:L463" si="5">SUBSTITUTE(SUBSTITUTE(SUBSTITUTE(SUBSTITUTE(SUBSTITUTE(SUBSTITUTE(SUBSTITUTE(SUBSTITUTE(SUBSTITUTE(SUBSTITUTE(SUBSTITUTE(SUBSTITUTE(SUBSTITUTE(LOWER(K400),".",""),"-","")," bvba",""),"belgië",""),"belgium","")," nv","")," bv",""),"group",""),"groep","")," ", ""),"é","e"),"è","e"),"à","a")</f>
        <v>graco</v>
      </c>
      <c r="M400" s="7" t="str">
        <f>LOWER(B400&amp;Table15[[#This Row],[Achternaam]]&amp;L400)</f>
        <v>carinabrouxgraco</v>
      </c>
      <c r="N400" s="7"/>
      <c r="O400" s="7"/>
      <c r="P400" s="7"/>
      <c r="Q400" s="7"/>
      <c r="R400" s="7" t="str">
        <f>IFERROR(LEFT(SUBSTITUTE(SUBSTITUTE(Table15[[#This Row],[Website]],"www.",""),"https://",""), FIND(".", SUBSTITUTE(SUBSTITUTE(Table15[[#This Row],[Website]],"www.",""),"https://","")) - 1),"")</f>
        <v/>
      </c>
      <c r="S400" s="7" t="s">
        <v>11621</v>
      </c>
      <c r="T400" s="7"/>
    </row>
    <row r="401" spans="1:20" ht="15" customHeight="1" x14ac:dyDescent="0.45">
      <c r="A401" s="7" t="s">
        <v>1938</v>
      </c>
      <c r="B401" s="7" t="s">
        <v>10282</v>
      </c>
      <c r="C401" s="7" t="s">
        <v>11622</v>
      </c>
      <c r="D401" s="7" t="s">
        <v>11623</v>
      </c>
      <c r="F401" s="7"/>
      <c r="G401" s="7"/>
      <c r="H401" s="7"/>
      <c r="I401" s="7" t="s">
        <v>1480</v>
      </c>
      <c r="J401" s="7"/>
      <c r="K401" s="7" t="s">
        <v>9276</v>
      </c>
      <c r="L401" s="7" t="str">
        <f t="shared" si="5"/>
        <v>atlascopcopowertoolsdistribution</v>
      </c>
      <c r="M401" s="7" t="str">
        <f>LOWER(B401&amp;Table15[[#This Row],[Achternaam]]&amp;L401)</f>
        <v>carinefrederixatlascopcopowertoolsdistribution</v>
      </c>
      <c r="N401" s="7"/>
      <c r="O401" s="7"/>
      <c r="P401" s="7"/>
      <c r="Q401" s="7"/>
      <c r="R401" s="7" t="str">
        <f>IFERROR(LEFT(SUBSTITUTE(SUBSTITUTE(Table15[[#This Row],[Website]],"www.",""),"https://",""), FIND(".", SUBSTITUTE(SUBSTITUTE(Table15[[#This Row],[Website]],"www.",""),"https://","")) - 1),"")</f>
        <v/>
      </c>
      <c r="S401" s="7" t="s">
        <v>11624</v>
      </c>
      <c r="T401" s="7"/>
    </row>
    <row r="402" spans="1:20" ht="15" customHeight="1" x14ac:dyDescent="0.45">
      <c r="A402" s="7" t="s">
        <v>1938</v>
      </c>
      <c r="B402" s="7" t="s">
        <v>10282</v>
      </c>
      <c r="C402" s="7" t="s">
        <v>11625</v>
      </c>
      <c r="D402" s="7" t="s">
        <v>11626</v>
      </c>
      <c r="F402" s="7"/>
      <c r="G402" s="7"/>
      <c r="H402" s="7"/>
      <c r="I402" s="7" t="s">
        <v>1421</v>
      </c>
      <c r="J402" s="7"/>
      <c r="K402" s="7" t="s">
        <v>9277</v>
      </c>
      <c r="L402" s="7" t="str">
        <f t="shared" si="5"/>
        <v>delpharmdrogenbos</v>
      </c>
      <c r="M402" s="7" t="str">
        <f>LOWER(B402&amp;Table15[[#This Row],[Achternaam]]&amp;L402)</f>
        <v>carinelombadelpharmdrogenbos</v>
      </c>
      <c r="N402" s="7"/>
      <c r="O402" s="7"/>
      <c r="P402" s="7"/>
      <c r="Q402" s="7"/>
      <c r="R402" s="7" t="str">
        <f>IFERROR(LEFT(SUBSTITUTE(SUBSTITUTE(Table15[[#This Row],[Website]],"www.",""),"https://",""), FIND(".", SUBSTITUTE(SUBSTITUTE(Table15[[#This Row],[Website]],"www.",""),"https://","")) - 1),"")</f>
        <v/>
      </c>
      <c r="S402" s="7" t="s">
        <v>10171</v>
      </c>
      <c r="T402" s="7"/>
    </row>
    <row r="403" spans="1:20" ht="15" customHeight="1" x14ac:dyDescent="0.45">
      <c r="A403" s="7" t="s">
        <v>1938</v>
      </c>
      <c r="B403" s="7" t="s">
        <v>2334</v>
      </c>
      <c r="C403" s="7" t="s">
        <v>11627</v>
      </c>
      <c r="D403" s="7" t="s">
        <v>11628</v>
      </c>
      <c r="F403" s="7"/>
      <c r="G403" s="7"/>
      <c r="H403" s="7"/>
      <c r="I403" s="7" t="s">
        <v>1480</v>
      </c>
      <c r="J403" s="7"/>
      <c r="K403" s="7" t="s">
        <v>9278</v>
      </c>
      <c r="L403" s="7" t="str">
        <f t="shared" si="5"/>
        <v>bockhold</v>
      </c>
      <c r="M403" s="7" t="str">
        <f>LOWER(B403&amp;Table15[[#This Row],[Achternaam]]&amp;L403)</f>
        <v>carolcustersbockhold</v>
      </c>
      <c r="N403" s="7"/>
      <c r="O403" s="7"/>
      <c r="P403" s="7"/>
      <c r="Q403" s="7"/>
      <c r="R403" s="7" t="str">
        <f>IFERROR(LEFT(SUBSTITUTE(SUBSTITUTE(Table15[[#This Row],[Website]],"www.",""),"https://",""), FIND(".", SUBSTITUTE(SUBSTITUTE(Table15[[#This Row],[Website]],"www.",""),"https://","")) - 1),"")</f>
        <v/>
      </c>
      <c r="S403" s="7" t="s">
        <v>11629</v>
      </c>
      <c r="T403" s="7"/>
    </row>
    <row r="404" spans="1:20" ht="15" customHeight="1" x14ac:dyDescent="0.45">
      <c r="A404" s="7" t="s">
        <v>1938</v>
      </c>
      <c r="B404" s="7" t="s">
        <v>2225</v>
      </c>
      <c r="C404" s="7" t="s">
        <v>11630</v>
      </c>
      <c r="D404" s="7" t="s">
        <v>11631</v>
      </c>
      <c r="F404" s="7"/>
      <c r="G404" s="7"/>
      <c r="H404" s="7"/>
      <c r="I404" s="7" t="s">
        <v>11632</v>
      </c>
      <c r="J404" s="7"/>
      <c r="K404" s="7" t="s">
        <v>9279</v>
      </c>
      <c r="L404" s="7" t="str">
        <f t="shared" si="5"/>
        <v>lawtereurope</v>
      </c>
      <c r="M404" s="7" t="str">
        <f>LOWER(B404&amp;Table15[[#This Row],[Achternaam]]&amp;L404)</f>
        <v>carolinedobbelaerelawtereurope</v>
      </c>
      <c r="N404" s="7"/>
      <c r="O404" s="7"/>
      <c r="P404" s="7"/>
      <c r="Q404" s="7"/>
      <c r="R404" s="7" t="str">
        <f>IFERROR(LEFT(SUBSTITUTE(SUBSTITUTE(Table15[[#This Row],[Website]],"www.",""),"https://",""), FIND(".", SUBSTITUTE(SUBSTITUTE(Table15[[#This Row],[Website]],"www.",""),"https://","")) - 1),"")</f>
        <v/>
      </c>
      <c r="S404" s="7" t="s">
        <v>11633</v>
      </c>
      <c r="T404" s="7"/>
    </row>
    <row r="405" spans="1:20" ht="15" customHeight="1" x14ac:dyDescent="0.45">
      <c r="A405" s="7" t="s">
        <v>1938</v>
      </c>
      <c r="B405" s="7" t="s">
        <v>2225</v>
      </c>
      <c r="C405" s="7" t="s">
        <v>11634</v>
      </c>
      <c r="D405" s="7" t="s">
        <v>11635</v>
      </c>
      <c r="F405" s="7"/>
      <c r="G405" s="7"/>
      <c r="H405" s="7"/>
      <c r="I405" s="7" t="s">
        <v>1480</v>
      </c>
      <c r="J405" s="7"/>
      <c r="K405" s="7" t="s">
        <v>11636</v>
      </c>
      <c r="L405" s="7" t="str">
        <f t="shared" si="5"/>
        <v>vanhoecke</v>
      </c>
      <c r="M405" s="7" t="str">
        <f>LOWER(B405&amp;Table15[[#This Row],[Achternaam]]&amp;L405)</f>
        <v>carolinehulpiauvanhoecke</v>
      </c>
      <c r="N405" s="7"/>
      <c r="O405" s="7"/>
      <c r="P405" s="7"/>
      <c r="Q405" s="7"/>
      <c r="R405" s="7" t="str">
        <f>IFERROR(LEFT(SUBSTITUTE(SUBSTITUTE(Table15[[#This Row],[Website]],"www.",""),"https://",""), FIND(".", SUBSTITUTE(SUBSTITUTE(Table15[[#This Row],[Website]],"www.",""),"https://","")) - 1),"")</f>
        <v/>
      </c>
      <c r="S405" s="7" t="s">
        <v>10171</v>
      </c>
      <c r="T405" s="7"/>
    </row>
    <row r="406" spans="1:20" ht="15" customHeight="1" x14ac:dyDescent="0.45">
      <c r="A406" s="7" t="s">
        <v>1938</v>
      </c>
      <c r="B406" s="7" t="s">
        <v>2225</v>
      </c>
      <c r="C406" s="7" t="s">
        <v>11637</v>
      </c>
      <c r="D406" s="7" t="s">
        <v>11638</v>
      </c>
      <c r="F406" s="7"/>
      <c r="G406" s="7"/>
      <c r="H406" s="7"/>
      <c r="I406" s="7" t="s">
        <v>11639</v>
      </c>
      <c r="J406" s="7"/>
      <c r="K406" s="7" t="s">
        <v>9280</v>
      </c>
      <c r="L406" s="7" t="str">
        <f t="shared" si="5"/>
        <v>bardbenelux</v>
      </c>
      <c r="M406" s="7" t="str">
        <f>LOWER(B406&amp;Table15[[#This Row],[Achternaam]]&amp;L406)</f>
        <v>carolinevanelderenbardbenelux</v>
      </c>
      <c r="N406" s="7"/>
      <c r="O406" s="7"/>
      <c r="P406" s="7"/>
      <c r="Q406" s="7"/>
      <c r="R406" s="7" t="str">
        <f>IFERROR(LEFT(SUBSTITUTE(SUBSTITUTE(Table15[[#This Row],[Website]],"www.",""),"https://",""), FIND(".", SUBSTITUTE(SUBSTITUTE(Table15[[#This Row],[Website]],"www.",""),"https://","")) - 1),"")</f>
        <v/>
      </c>
      <c r="S406" s="7" t="s">
        <v>11640</v>
      </c>
      <c r="T406" s="7"/>
    </row>
    <row r="407" spans="1:20" ht="15" customHeight="1" x14ac:dyDescent="0.45">
      <c r="A407" s="7" t="s">
        <v>1938</v>
      </c>
      <c r="B407" s="7" t="s">
        <v>1486</v>
      </c>
      <c r="C407" s="7" t="s">
        <v>11641</v>
      </c>
      <c r="D407" s="7" t="s">
        <v>11642</v>
      </c>
      <c r="F407" s="7"/>
      <c r="G407" s="7"/>
      <c r="H407" s="7"/>
      <c r="I407" s="7" t="s">
        <v>11643</v>
      </c>
      <c r="J407" s="7"/>
      <c r="K407" s="7" t="s">
        <v>9281</v>
      </c>
      <c r="L407" s="7" t="str">
        <f t="shared" si="5"/>
        <v>golazosports</v>
      </c>
      <c r="M407" s="7" t="str">
        <f>LOWER(B407&amp;Table15[[#This Row],[Achternaam]]&amp;L407)</f>
        <v>catherineamelootgolazosports</v>
      </c>
      <c r="N407" s="7"/>
      <c r="O407" s="7"/>
      <c r="P407" s="7"/>
      <c r="Q407" s="7"/>
      <c r="R407" s="7" t="str">
        <f>IFERROR(LEFT(SUBSTITUTE(SUBSTITUTE(Table15[[#This Row],[Website]],"www.",""),"https://",""), FIND(".", SUBSTITUTE(SUBSTITUTE(Table15[[#This Row],[Website]],"www.",""),"https://","")) - 1),"")</f>
        <v/>
      </c>
      <c r="S407" s="7" t="s">
        <v>11644</v>
      </c>
      <c r="T407" s="7"/>
    </row>
    <row r="408" spans="1:20" ht="15" customHeight="1" x14ac:dyDescent="0.45">
      <c r="A408" s="7" t="s">
        <v>1938</v>
      </c>
      <c r="B408" s="7" t="s">
        <v>2225</v>
      </c>
      <c r="C408" s="7" t="s">
        <v>11645</v>
      </c>
      <c r="D408" s="7" t="s">
        <v>11646</v>
      </c>
      <c r="F408" s="7"/>
      <c r="G408" s="7"/>
      <c r="H408" s="7"/>
      <c r="I408" s="7" t="s">
        <v>1480</v>
      </c>
      <c r="J408" s="7"/>
      <c r="K408" s="7" t="s">
        <v>9282</v>
      </c>
      <c r="L408" s="7" t="str">
        <f t="shared" si="5"/>
        <v>tectum</v>
      </c>
      <c r="M408" s="7" t="str">
        <f>LOWER(B408&amp;Table15[[#This Row],[Achternaam]]&amp;L408)</f>
        <v>carolineclitstectum</v>
      </c>
      <c r="N408" s="7"/>
      <c r="O408" s="7"/>
      <c r="P408" s="7"/>
      <c r="Q408" s="7"/>
      <c r="R408" s="7" t="str">
        <f>IFERROR(LEFT(SUBSTITUTE(SUBSTITUTE(Table15[[#This Row],[Website]],"www.",""),"https://",""), FIND(".", SUBSTITUTE(SUBSTITUTE(Table15[[#This Row],[Website]],"www.",""),"https://","")) - 1),"")</f>
        <v/>
      </c>
      <c r="S408" s="7" t="s">
        <v>11647</v>
      </c>
      <c r="T408" s="7"/>
    </row>
    <row r="409" spans="1:20" ht="15" customHeight="1" x14ac:dyDescent="0.45">
      <c r="A409" s="7" t="s">
        <v>1938</v>
      </c>
      <c r="B409" s="7" t="s">
        <v>11648</v>
      </c>
      <c r="C409" s="7" t="s">
        <v>11649</v>
      </c>
      <c r="D409" s="7" t="s">
        <v>11650</v>
      </c>
      <c r="F409" s="7"/>
      <c r="G409" s="7"/>
      <c r="H409" s="7"/>
      <c r="I409" s="7" t="s">
        <v>1602</v>
      </c>
      <c r="J409" s="7"/>
      <c r="K409" s="7" t="s">
        <v>9283</v>
      </c>
      <c r="L409" s="7" t="str">
        <f t="shared" si="5"/>
        <v>argenx</v>
      </c>
      <c r="M409" s="7" t="str">
        <f>LOWER(B409&amp;Table15[[#This Row],[Achternaam]]&amp;L409)</f>
        <v>clarencedumonargenx</v>
      </c>
      <c r="N409" s="7"/>
      <c r="O409" s="7"/>
      <c r="P409" s="7"/>
      <c r="Q409" s="7"/>
      <c r="R409" s="7" t="str">
        <f>IFERROR(LEFT(SUBSTITUTE(SUBSTITUTE(Table15[[#This Row],[Website]],"www.",""),"https://",""), FIND(".", SUBSTITUTE(SUBSTITUTE(Table15[[#This Row],[Website]],"www.",""),"https://","")) - 1),"")</f>
        <v/>
      </c>
      <c r="S409" s="7" t="s">
        <v>10171</v>
      </c>
      <c r="T409" s="7"/>
    </row>
    <row r="410" spans="1:20" ht="15" customHeight="1" x14ac:dyDescent="0.45">
      <c r="A410" s="7" t="s">
        <v>1938</v>
      </c>
      <c r="B410" s="7" t="s">
        <v>11651</v>
      </c>
      <c r="C410" s="7" t="s">
        <v>11652</v>
      </c>
      <c r="D410" s="7" t="s">
        <v>11653</v>
      </c>
      <c r="F410" s="7"/>
      <c r="G410" s="7"/>
      <c r="H410" s="7"/>
      <c r="I410" s="7" t="s">
        <v>1480</v>
      </c>
      <c r="J410" s="7"/>
      <c r="K410" s="7" t="s">
        <v>1131</v>
      </c>
      <c r="L410" s="7" t="str">
        <f t="shared" si="5"/>
        <v>specialfruit</v>
      </c>
      <c r="M410" s="7" t="str">
        <f>LOWER(B410&amp;Table15[[#This Row],[Achternaam]]&amp;L410)</f>
        <v>chantalkemlandspecialfruit</v>
      </c>
      <c r="N410" s="7"/>
      <c r="O410" s="7"/>
      <c r="P410" s="7"/>
      <c r="Q410" s="7"/>
      <c r="R410" s="7" t="str">
        <f>IFERROR(LEFT(SUBSTITUTE(SUBSTITUTE(Table15[[#This Row],[Website]],"www.",""),"https://",""), FIND(".", SUBSTITUTE(SUBSTITUTE(Table15[[#This Row],[Website]],"www.",""),"https://","")) - 1),"")</f>
        <v/>
      </c>
      <c r="S410" s="7" t="s">
        <v>11654</v>
      </c>
      <c r="T410" s="7"/>
    </row>
    <row r="411" spans="1:20" ht="15" customHeight="1" x14ac:dyDescent="0.45">
      <c r="A411" s="7" t="s">
        <v>1938</v>
      </c>
      <c r="B411" s="7" t="s">
        <v>11651</v>
      </c>
      <c r="C411" s="7" t="s">
        <v>11655</v>
      </c>
      <c r="D411" s="7" t="s">
        <v>11656</v>
      </c>
      <c r="F411" s="7"/>
      <c r="G411" s="7"/>
      <c r="H411" s="7"/>
      <c r="I411" s="7" t="s">
        <v>1480</v>
      </c>
      <c r="J411" s="7"/>
      <c r="K411" s="7" t="s">
        <v>9284</v>
      </c>
      <c r="L411" s="7" t="str">
        <f t="shared" si="5"/>
        <v>mathieugijbels</v>
      </c>
      <c r="M411" s="7" t="str">
        <f>LOWER(B411&amp;Table15[[#This Row],[Achternaam]]&amp;L411)</f>
        <v>chantalvanakenmathieugijbels</v>
      </c>
      <c r="N411" s="7"/>
      <c r="O411" s="7"/>
      <c r="P411" s="7"/>
      <c r="Q411" s="7"/>
      <c r="R411" s="7" t="str">
        <f>IFERROR(LEFT(SUBSTITUTE(SUBSTITUTE(Table15[[#This Row],[Website]],"www.",""),"https://",""), FIND(".", SUBSTITUTE(SUBSTITUTE(Table15[[#This Row],[Website]],"www.",""),"https://","")) - 1),"")</f>
        <v/>
      </c>
      <c r="S411" s="7" t="s">
        <v>10171</v>
      </c>
      <c r="T411" s="7"/>
    </row>
    <row r="412" spans="1:20" ht="15" customHeight="1" x14ac:dyDescent="0.45">
      <c r="A412" s="7" t="s">
        <v>1938</v>
      </c>
      <c r="B412" s="7" t="s">
        <v>11657</v>
      </c>
      <c r="C412" s="7" t="s">
        <v>4694</v>
      </c>
      <c r="D412" s="7" t="s">
        <v>11658</v>
      </c>
      <c r="F412" s="7"/>
      <c r="G412" s="7"/>
      <c r="H412" s="7"/>
      <c r="I412" s="7" t="s">
        <v>1480</v>
      </c>
      <c r="J412" s="7"/>
      <c r="K412" s="7" t="s">
        <v>9285</v>
      </c>
      <c r="L412" s="7" t="str">
        <f t="shared" si="5"/>
        <v>vmd</v>
      </c>
      <c r="M412" s="7" t="str">
        <f>LOWER(B412&amp;Table15[[#This Row],[Achternaam]]&amp;L412)</f>
        <v>charlienwoutersvmd</v>
      </c>
      <c r="N412" s="7"/>
      <c r="O412" s="7"/>
      <c r="P412" s="7"/>
      <c r="Q412" s="7"/>
      <c r="R412" s="7" t="str">
        <f>IFERROR(LEFT(SUBSTITUTE(SUBSTITUTE(Table15[[#This Row],[Website]],"www.",""),"https://",""), FIND(".", SUBSTITUTE(SUBSTITUTE(Table15[[#This Row],[Website]],"www.",""),"https://","")) - 1),"")</f>
        <v/>
      </c>
      <c r="S412" s="7" t="s">
        <v>10171</v>
      </c>
      <c r="T412" s="7"/>
    </row>
    <row r="413" spans="1:20" ht="15" customHeight="1" x14ac:dyDescent="0.45">
      <c r="A413" s="7" t="s">
        <v>1938</v>
      </c>
      <c r="B413" s="7" t="s">
        <v>9617</v>
      </c>
      <c r="C413" s="7" t="s">
        <v>11659</v>
      </c>
      <c r="D413" s="7" t="s">
        <v>11660</v>
      </c>
      <c r="F413" s="7"/>
      <c r="G413" s="7"/>
      <c r="H413" s="7"/>
      <c r="I413" s="7" t="s">
        <v>11661</v>
      </c>
      <c r="J413" s="7"/>
      <c r="K413" s="7" t="s">
        <v>9286</v>
      </c>
      <c r="L413" s="7" t="str">
        <f t="shared" si="5"/>
        <v>imec</v>
      </c>
      <c r="M413" s="7" t="str">
        <f>LOWER(B413&amp;Table15[[#This Row],[Achternaam]]&amp;L413)</f>
        <v>chrisbeendersimec</v>
      </c>
      <c r="N413" s="7"/>
      <c r="O413" s="7"/>
      <c r="P413" s="7"/>
      <c r="Q413" s="7"/>
      <c r="R413" s="7" t="str">
        <f>IFERROR(LEFT(SUBSTITUTE(SUBSTITUTE(Table15[[#This Row],[Website]],"www.",""),"https://",""), FIND(".", SUBSTITUTE(SUBSTITUTE(Table15[[#This Row],[Website]],"www.",""),"https://","")) - 1),"")</f>
        <v/>
      </c>
      <c r="S413" s="7" t="s">
        <v>10171</v>
      </c>
      <c r="T413" s="7"/>
    </row>
    <row r="414" spans="1:20" ht="15" customHeight="1" x14ac:dyDescent="0.45">
      <c r="A414" s="7" t="s">
        <v>1938</v>
      </c>
      <c r="B414" s="7" t="s">
        <v>3360</v>
      </c>
      <c r="C414" s="7" t="s">
        <v>9853</v>
      </c>
      <c r="D414" s="7" t="s">
        <v>11662</v>
      </c>
      <c r="F414" s="7"/>
      <c r="G414" s="7"/>
      <c r="H414" s="7"/>
      <c r="I414" s="7" t="s">
        <v>1480</v>
      </c>
      <c r="J414" s="7"/>
      <c r="K414" s="7" t="s">
        <v>9287</v>
      </c>
      <c r="L414" s="7" t="str">
        <f t="shared" si="5"/>
        <v>lyfra</v>
      </c>
      <c r="M414" s="7" t="str">
        <f>LOWER(B414&amp;Table15[[#This Row],[Achternaam]]&amp;L414)</f>
        <v>christelde greeflyfra</v>
      </c>
      <c r="N414" s="7"/>
      <c r="O414" s="7"/>
      <c r="P414" s="7"/>
      <c r="Q414" s="7"/>
      <c r="R414" s="7" t="str">
        <f>IFERROR(LEFT(SUBSTITUTE(SUBSTITUTE(Table15[[#This Row],[Website]],"www.",""),"https://",""), FIND(".", SUBSTITUTE(SUBSTITUTE(Table15[[#This Row],[Website]],"www.",""),"https://","")) - 1),"")</f>
        <v/>
      </c>
      <c r="S414" s="7" t="s">
        <v>11663</v>
      </c>
      <c r="T414" s="7"/>
    </row>
    <row r="415" spans="1:20" ht="15" customHeight="1" x14ac:dyDescent="0.45">
      <c r="A415" s="7" t="s">
        <v>1938</v>
      </c>
      <c r="B415" s="7" t="s">
        <v>3360</v>
      </c>
      <c r="C415" s="7" t="s">
        <v>11664</v>
      </c>
      <c r="D415" s="7" t="s">
        <v>11665</v>
      </c>
      <c r="F415" s="7"/>
      <c r="G415" s="7"/>
      <c r="H415" s="7"/>
      <c r="I415" s="7" t="s">
        <v>1737</v>
      </c>
      <c r="J415" s="7"/>
      <c r="K415" s="7" t="s">
        <v>9288</v>
      </c>
      <c r="L415" s="7" t="str">
        <f t="shared" si="5"/>
        <v>spacewell</v>
      </c>
      <c r="M415" s="7" t="str">
        <f>LOWER(B415&amp;Table15[[#This Row],[Achternaam]]&amp;L415)</f>
        <v>christelvan bortelspacewell</v>
      </c>
      <c r="N415" s="7"/>
      <c r="O415" s="7"/>
      <c r="P415" s="7"/>
      <c r="Q415" s="7"/>
      <c r="R415" s="7" t="str">
        <f>IFERROR(LEFT(SUBSTITUTE(SUBSTITUTE(Table15[[#This Row],[Website]],"www.",""),"https://",""), FIND(".", SUBSTITUTE(SUBSTITUTE(Table15[[#This Row],[Website]],"www.",""),"https://","")) - 1),"")</f>
        <v/>
      </c>
      <c r="S415" s="7" t="s">
        <v>11666</v>
      </c>
      <c r="T415" s="7"/>
    </row>
    <row r="416" spans="1:20" ht="15" customHeight="1" x14ac:dyDescent="0.45">
      <c r="A416" s="7" t="s">
        <v>1938</v>
      </c>
      <c r="B416" s="7" t="s">
        <v>11178</v>
      </c>
      <c r="C416" s="7" t="s">
        <v>11667</v>
      </c>
      <c r="D416" s="7" t="s">
        <v>11668</v>
      </c>
      <c r="F416" s="7"/>
      <c r="G416" s="7"/>
      <c r="H416" s="7"/>
      <c r="I416" s="7" t="s">
        <v>1602</v>
      </c>
      <c r="J416" s="7"/>
      <c r="K416" s="7" t="s">
        <v>5989</v>
      </c>
      <c r="L416" s="7" t="str">
        <f t="shared" si="5"/>
        <v>confiserieleonidas</v>
      </c>
      <c r="M416" s="7" t="str">
        <f>LOWER(B416&amp;Table15[[#This Row],[Achternaam]]&amp;L416)</f>
        <v>christellelempereurconfiserieleonidas</v>
      </c>
      <c r="N416" s="7"/>
      <c r="O416" s="7"/>
      <c r="P416" s="7"/>
      <c r="Q416" s="7"/>
      <c r="R416" s="7" t="str">
        <f>IFERROR(LEFT(SUBSTITUTE(SUBSTITUTE(Table15[[#This Row],[Website]],"www.",""),"https://",""), FIND(".", SUBSTITUTE(SUBSTITUTE(Table15[[#This Row],[Website]],"www.",""),"https://","")) - 1),"")</f>
        <v/>
      </c>
      <c r="S416" s="7" t="s">
        <v>11669</v>
      </c>
      <c r="T416" s="7"/>
    </row>
    <row r="417" spans="1:20" ht="15" customHeight="1" x14ac:dyDescent="0.45">
      <c r="A417" s="7" t="s">
        <v>1938</v>
      </c>
      <c r="B417" s="7" t="s">
        <v>11670</v>
      </c>
      <c r="C417" s="7" t="s">
        <v>11671</v>
      </c>
      <c r="D417" s="7" t="s">
        <v>11672</v>
      </c>
      <c r="F417" s="7"/>
      <c r="G417" s="7"/>
      <c r="H417" s="7"/>
      <c r="I417" s="7" t="s">
        <v>11673</v>
      </c>
      <c r="J417" s="7"/>
      <c r="K417" s="7" t="s">
        <v>9289</v>
      </c>
      <c r="L417" s="7" t="str">
        <f t="shared" si="5"/>
        <v>zoetis</v>
      </c>
      <c r="M417" s="7" t="str">
        <f>LOWER(B417&amp;Table15[[#This Row],[Achternaam]]&amp;L417)</f>
        <v>christianebuffierzoetis</v>
      </c>
      <c r="N417" s="7"/>
      <c r="O417" s="7"/>
      <c r="P417" s="7"/>
      <c r="Q417" s="7"/>
      <c r="R417" s="7" t="str">
        <f>IFERROR(LEFT(SUBSTITUTE(SUBSTITUTE(Table15[[#This Row],[Website]],"www.",""),"https://",""), FIND(".", SUBSTITUTE(SUBSTITUTE(Table15[[#This Row],[Website]],"www.",""),"https://","")) - 1),"")</f>
        <v/>
      </c>
      <c r="S417" s="7" t="s">
        <v>10171</v>
      </c>
      <c r="T417" s="7"/>
    </row>
    <row r="418" spans="1:20" ht="15" customHeight="1" x14ac:dyDescent="0.45">
      <c r="A418" s="7" t="s">
        <v>1938</v>
      </c>
      <c r="B418" s="7" t="s">
        <v>3639</v>
      </c>
      <c r="C418" s="7" t="s">
        <v>11674</v>
      </c>
      <c r="D418" s="7" t="s">
        <v>11675</v>
      </c>
      <c r="F418" s="7"/>
      <c r="G418" s="7"/>
      <c r="H418" s="7"/>
      <c r="I418" s="7" t="s">
        <v>1602</v>
      </c>
      <c r="J418" s="7"/>
      <c r="K418" s="7" t="s">
        <v>9290</v>
      </c>
      <c r="L418" s="7" t="str">
        <f t="shared" si="5"/>
        <v>vanroeybe</v>
      </c>
      <c r="M418" s="7" t="str">
        <f>LOWER(B418&amp;Table15[[#This Row],[Achternaam]]&amp;L418)</f>
        <v>cindygorissenvanroeybe</v>
      </c>
      <c r="N418" s="7"/>
      <c r="O418" s="7"/>
      <c r="P418" s="7"/>
      <c r="Q418" s="7"/>
      <c r="R418" s="7" t="str">
        <f>IFERROR(LEFT(SUBSTITUTE(SUBSTITUTE(Table15[[#This Row],[Website]],"www.",""),"https://",""), FIND(".", SUBSTITUTE(SUBSTITUTE(Table15[[#This Row],[Website]],"www.",""),"https://","")) - 1),"")</f>
        <v/>
      </c>
      <c r="S418" s="7" t="s">
        <v>11676</v>
      </c>
      <c r="T418" s="7"/>
    </row>
    <row r="419" spans="1:20" ht="15" customHeight="1" x14ac:dyDescent="0.45">
      <c r="A419" s="7" t="s">
        <v>1938</v>
      </c>
      <c r="B419" s="7" t="s">
        <v>1546</v>
      </c>
      <c r="C419" s="7" t="s">
        <v>11677</v>
      </c>
      <c r="D419" s="7" t="s">
        <v>11678</v>
      </c>
      <c r="F419" s="7"/>
      <c r="G419" s="7"/>
      <c r="H419" s="7"/>
      <c r="I419" s="7" t="s">
        <v>1480</v>
      </c>
      <c r="J419" s="7"/>
      <c r="K419" s="7" t="s">
        <v>9291</v>
      </c>
      <c r="L419" s="7" t="str">
        <f t="shared" si="5"/>
        <v>houben</v>
      </c>
      <c r="M419" s="7" t="str">
        <f>LOWER(B419&amp;Table15[[#This Row],[Achternaam]]&amp;L419)</f>
        <v>claireloyenshouben</v>
      </c>
      <c r="N419" s="7"/>
      <c r="O419" s="7"/>
      <c r="P419" s="7"/>
      <c r="Q419" s="7"/>
      <c r="R419" s="7" t="str">
        <f>IFERROR(LEFT(SUBSTITUTE(SUBSTITUTE(Table15[[#This Row],[Website]],"www.",""),"https://",""), FIND(".", SUBSTITUTE(SUBSTITUTE(Table15[[#This Row],[Website]],"www.",""),"https://","")) - 1),"")</f>
        <v/>
      </c>
      <c r="S419" s="7" t="s">
        <v>11679</v>
      </c>
      <c r="T419" s="7"/>
    </row>
    <row r="420" spans="1:20" ht="15" customHeight="1" x14ac:dyDescent="0.45">
      <c r="A420" s="7" t="s">
        <v>1938</v>
      </c>
      <c r="B420" s="7" t="s">
        <v>1546</v>
      </c>
      <c r="C420" s="7" t="s">
        <v>11680</v>
      </c>
      <c r="D420" s="7" t="s">
        <v>11681</v>
      </c>
      <c r="F420" s="7"/>
      <c r="G420" s="7"/>
      <c r="H420" s="7"/>
      <c r="I420" s="7" t="s">
        <v>1480</v>
      </c>
      <c r="J420" s="7"/>
      <c r="K420" s="7" t="s">
        <v>9292</v>
      </c>
      <c r="L420" s="7" t="str">
        <f t="shared" si="5"/>
        <v>elia</v>
      </c>
      <c r="M420" s="7" t="str">
        <f>LOWER(B420&amp;Table15[[#This Row],[Achternaam]]&amp;L420)</f>
        <v>clairetomasinaelia</v>
      </c>
      <c r="N420" s="7"/>
      <c r="O420" s="7"/>
      <c r="P420" s="7"/>
      <c r="Q420" s="7"/>
      <c r="R420" s="7" t="str">
        <f>IFERROR(LEFT(SUBSTITUTE(SUBSTITUTE(Table15[[#This Row],[Website]],"www.",""),"https://",""), FIND(".", SUBSTITUTE(SUBSTITUTE(Table15[[#This Row],[Website]],"www.",""),"https://","")) - 1),"")</f>
        <v/>
      </c>
      <c r="S420" s="7" t="s">
        <v>11682</v>
      </c>
      <c r="T420" s="7"/>
    </row>
    <row r="421" spans="1:20" ht="15" customHeight="1" x14ac:dyDescent="0.45">
      <c r="A421" s="7" t="s">
        <v>1938</v>
      </c>
      <c r="B421" s="7" t="s">
        <v>11683</v>
      </c>
      <c r="C421" s="7" t="s">
        <v>11684</v>
      </c>
      <c r="D421" s="7" t="s">
        <v>11685</v>
      </c>
      <c r="F421" s="7"/>
      <c r="G421" s="7"/>
      <c r="H421" s="7"/>
      <c r="I421" s="7" t="s">
        <v>1421</v>
      </c>
      <c r="J421" s="7"/>
      <c r="K421" s="7" t="s">
        <v>9293</v>
      </c>
      <c r="L421" s="7" t="str">
        <f t="shared" si="5"/>
        <v>ompartners</v>
      </c>
      <c r="M421" s="7" t="str">
        <f>LOWER(B421&amp;Table15[[#This Row],[Achternaam]]&amp;L421)</f>
        <v>cathelinelourdauxompartners</v>
      </c>
      <c r="N421" s="7"/>
      <c r="O421" s="7"/>
      <c r="P421" s="7"/>
      <c r="Q421" s="7"/>
      <c r="R421" s="7" t="str">
        <f>IFERROR(LEFT(SUBSTITUTE(SUBSTITUTE(Table15[[#This Row],[Website]],"www.",""),"https://",""), FIND(".", SUBSTITUTE(SUBSTITUTE(Table15[[#This Row],[Website]],"www.",""),"https://","")) - 1),"")</f>
        <v/>
      </c>
      <c r="S421" s="7" t="s">
        <v>11686</v>
      </c>
      <c r="T421" s="7"/>
    </row>
    <row r="422" spans="1:20" ht="15" customHeight="1" x14ac:dyDescent="0.45">
      <c r="A422" s="7" t="s">
        <v>1938</v>
      </c>
      <c r="B422" s="7" t="s">
        <v>2509</v>
      </c>
      <c r="C422" s="7" t="s">
        <v>11687</v>
      </c>
      <c r="D422" s="7" t="s">
        <v>11688</v>
      </c>
      <c r="F422" s="7"/>
      <c r="G422" s="7"/>
      <c r="H422" s="7"/>
      <c r="I422" s="7" t="s">
        <v>11689</v>
      </c>
      <c r="J422" s="7"/>
      <c r="K422" s="7" t="s">
        <v>9294</v>
      </c>
      <c r="L422" s="7" t="str">
        <f t="shared" si="5"/>
        <v>amgen</v>
      </c>
      <c r="M422" s="7" t="str">
        <f>LOWER(B422&amp;Table15[[#This Row],[Achternaam]]&amp;L422)</f>
        <v>carolienmarcelleamgen</v>
      </c>
      <c r="N422" s="7"/>
      <c r="O422" s="7"/>
      <c r="P422" s="7"/>
      <c r="Q422" s="7"/>
      <c r="R422" s="7" t="str">
        <f>IFERROR(LEFT(SUBSTITUTE(SUBSTITUTE(Table15[[#This Row],[Website]],"www.",""),"https://",""), FIND(".", SUBSTITUTE(SUBSTITUTE(Table15[[#This Row],[Website]],"www.",""),"https://","")) - 1),"")</f>
        <v/>
      </c>
      <c r="S422" s="7" t="s">
        <v>11690</v>
      </c>
      <c r="T422" s="7"/>
    </row>
    <row r="423" spans="1:20" ht="15" customHeight="1" x14ac:dyDescent="0.45">
      <c r="A423" s="7" t="s">
        <v>1938</v>
      </c>
      <c r="B423" s="7" t="s">
        <v>11691</v>
      </c>
      <c r="C423" s="7" t="s">
        <v>11692</v>
      </c>
      <c r="D423" s="7" t="s">
        <v>11693</v>
      </c>
      <c r="F423" s="7"/>
      <c r="G423" s="7"/>
      <c r="H423" s="7"/>
      <c r="I423" s="7" t="s">
        <v>11694</v>
      </c>
      <c r="J423" s="7"/>
      <c r="K423" s="7" t="s">
        <v>9295</v>
      </c>
      <c r="L423" s="7" t="str">
        <f t="shared" si="5"/>
        <v>demedredging</v>
      </c>
      <c r="M423" s="7" t="str">
        <f>LOWER(B423&amp;Table15[[#This Row],[Achternaam]]&amp;L423)</f>
        <v>jurgencopdemedredging</v>
      </c>
      <c r="N423" s="7"/>
      <c r="O423" s="7"/>
      <c r="P423" s="7"/>
      <c r="Q423" s="7"/>
      <c r="R423" s="7" t="str">
        <f>IFERROR(LEFT(SUBSTITUTE(SUBSTITUTE(Table15[[#This Row],[Website]],"www.",""),"https://",""), FIND(".", SUBSTITUTE(SUBSTITUTE(Table15[[#This Row],[Website]],"www.",""),"https://","")) - 1),"")</f>
        <v/>
      </c>
      <c r="S423" s="7" t="s">
        <v>10171</v>
      </c>
      <c r="T423" s="7"/>
    </row>
    <row r="424" spans="1:20" ht="15" customHeight="1" x14ac:dyDescent="0.45">
      <c r="A424" s="7" t="s">
        <v>1938</v>
      </c>
      <c r="B424" s="7" t="s">
        <v>11695</v>
      </c>
      <c r="C424" s="7" t="s">
        <v>11696</v>
      </c>
      <c r="D424" s="7" t="s">
        <v>11697</v>
      </c>
      <c r="F424" s="7"/>
      <c r="G424" s="7"/>
      <c r="H424" s="7"/>
      <c r="I424" s="7" t="s">
        <v>11632</v>
      </c>
      <c r="J424" s="7"/>
      <c r="K424" s="7" t="s">
        <v>9296</v>
      </c>
      <c r="L424" s="7" t="str">
        <f t="shared" si="5"/>
        <v>solvaypharmaceuticalssa</v>
      </c>
      <c r="M424" s="7" t="str">
        <f>LOWER(B424&amp;Table15[[#This Row],[Achternaam]]&amp;L424)</f>
        <v>corneliaandersonsolvaypharmaceuticalssa</v>
      </c>
      <c r="N424" s="7"/>
      <c r="O424" s="7"/>
      <c r="P424" s="7"/>
      <c r="Q424" s="7"/>
      <c r="R424" s="7" t="str">
        <f>IFERROR(LEFT(SUBSTITUTE(SUBSTITUTE(Table15[[#This Row],[Website]],"www.",""),"https://",""), FIND(".", SUBSTITUTE(SUBSTITUTE(Table15[[#This Row],[Website]],"www.",""),"https://","")) - 1),"")</f>
        <v/>
      </c>
      <c r="S424" s="7" t="s">
        <v>10171</v>
      </c>
      <c r="T424" s="7"/>
    </row>
    <row r="425" spans="1:20" ht="15" customHeight="1" x14ac:dyDescent="0.45">
      <c r="A425" s="7" t="s">
        <v>1938</v>
      </c>
      <c r="B425" s="7" t="s">
        <v>2454</v>
      </c>
      <c r="C425" s="7" t="s">
        <v>10795</v>
      </c>
      <c r="D425" s="7" t="s">
        <v>11698</v>
      </c>
      <c r="F425" s="7"/>
      <c r="G425" s="7"/>
      <c r="H425" s="7"/>
      <c r="I425" s="7" t="s">
        <v>1480</v>
      </c>
      <c r="J425" s="7"/>
      <c r="K425" s="7" t="s">
        <v>11595</v>
      </c>
      <c r="L425" s="7" t="str">
        <f t="shared" si="5"/>
        <v>kaneka</v>
      </c>
      <c r="M425" s="7" t="str">
        <f>LOWER(B425&amp;Table15[[#This Row],[Achternaam]]&amp;L425)</f>
        <v>dannynijskaneka</v>
      </c>
      <c r="N425" s="7"/>
      <c r="O425" s="7"/>
      <c r="P425" s="7"/>
      <c r="Q425" s="7"/>
      <c r="R425" s="7" t="str">
        <f>IFERROR(LEFT(SUBSTITUTE(SUBSTITUTE(Table15[[#This Row],[Website]],"www.",""),"https://",""), FIND(".", SUBSTITUTE(SUBSTITUTE(Table15[[#This Row],[Website]],"www.",""),"https://","")) - 1),"")</f>
        <v/>
      </c>
      <c r="S425" s="7" t="s">
        <v>10171</v>
      </c>
      <c r="T425" s="7"/>
    </row>
    <row r="426" spans="1:20" ht="15" customHeight="1" x14ac:dyDescent="0.45">
      <c r="A426" s="7" t="s">
        <v>1938</v>
      </c>
      <c r="B426" s="7" t="s">
        <v>11699</v>
      </c>
      <c r="C426" s="7" t="s">
        <v>1909</v>
      </c>
      <c r="D426" s="7" t="s">
        <v>11700</v>
      </c>
      <c r="F426" s="7"/>
      <c r="G426" s="7"/>
      <c r="H426" s="7"/>
      <c r="I426" s="7" t="s">
        <v>1480</v>
      </c>
      <c r="J426" s="7"/>
      <c r="K426" s="7" t="s">
        <v>9297</v>
      </c>
      <c r="L426" s="7" t="str">
        <f t="shared" si="5"/>
        <v>zuidnatie</v>
      </c>
      <c r="M426" s="7" t="str">
        <f>LOWER(B426&amp;Table15[[#This Row],[Achternaam]]&amp;L426)</f>
        <v>daphnecorneliszuidnatie</v>
      </c>
      <c r="N426" s="7"/>
      <c r="O426" s="7"/>
      <c r="P426" s="7"/>
      <c r="Q426" s="7"/>
      <c r="R426" s="7" t="str">
        <f>IFERROR(LEFT(SUBSTITUTE(SUBSTITUTE(Table15[[#This Row],[Website]],"www.",""),"https://",""), FIND(".", SUBSTITUTE(SUBSTITUTE(Table15[[#This Row],[Website]],"www.",""),"https://","")) - 1),"")</f>
        <v/>
      </c>
      <c r="S426" s="7" t="s">
        <v>11701</v>
      </c>
      <c r="T426" s="7"/>
    </row>
    <row r="427" spans="1:20" ht="15" customHeight="1" x14ac:dyDescent="0.45">
      <c r="A427" s="7" t="s">
        <v>1938</v>
      </c>
      <c r="B427" s="7" t="s">
        <v>3166</v>
      </c>
      <c r="C427" s="7" t="s">
        <v>11702</v>
      </c>
      <c r="D427" s="7" t="s">
        <v>11703</v>
      </c>
      <c r="F427" s="7"/>
      <c r="G427" s="7"/>
      <c r="H427" s="7"/>
      <c r="I427" s="7" t="s">
        <v>11704</v>
      </c>
      <c r="J427" s="7"/>
      <c r="K427" s="7" t="s">
        <v>9298</v>
      </c>
      <c r="L427" s="7" t="str">
        <f t="shared" si="5"/>
        <v>ravagocoordinationcenter</v>
      </c>
      <c r="M427" s="7" t="str">
        <f>LOWER(B427&amp;Table15[[#This Row],[Achternaam]]&amp;L427)</f>
        <v>daphnéroussisravagocoordinationcenter</v>
      </c>
      <c r="N427" s="7"/>
      <c r="O427" s="7"/>
      <c r="P427" s="7"/>
      <c r="Q427" s="7"/>
      <c r="R427" s="7" t="str">
        <f>IFERROR(LEFT(SUBSTITUTE(SUBSTITUTE(Table15[[#This Row],[Website]],"www.",""),"https://",""), FIND(".", SUBSTITUTE(SUBSTITUTE(Table15[[#This Row],[Website]],"www.",""),"https://","")) - 1),"")</f>
        <v/>
      </c>
      <c r="S427" s="7" t="s">
        <v>10171</v>
      </c>
      <c r="T427" s="7"/>
    </row>
    <row r="428" spans="1:20" ht="15" customHeight="1" x14ac:dyDescent="0.45">
      <c r="A428" s="7" t="s">
        <v>1938</v>
      </c>
      <c r="B428" s="7" t="s">
        <v>1960</v>
      </c>
      <c r="C428" s="7" t="s">
        <v>11705</v>
      </c>
      <c r="D428" s="7" t="s">
        <v>11706</v>
      </c>
      <c r="F428" s="7"/>
      <c r="G428" s="7"/>
      <c r="H428" s="7"/>
      <c r="I428" s="7" t="s">
        <v>11707</v>
      </c>
      <c r="J428" s="7"/>
      <c r="K428" s="7" t="s">
        <v>9299</v>
      </c>
      <c r="L428" s="7" t="str">
        <f t="shared" si="5"/>
        <v>abbotvascularinternational</v>
      </c>
      <c r="M428" s="7" t="str">
        <f>LOWER(B428&amp;Table15[[#This Row],[Achternaam]]&amp;L428)</f>
        <v>davidhouzé-cambierabbotvascularinternational</v>
      </c>
      <c r="N428" s="7"/>
      <c r="O428" s="7"/>
      <c r="P428" s="7"/>
      <c r="Q428" s="7"/>
      <c r="R428" s="7" t="str">
        <f>IFERROR(LEFT(SUBSTITUTE(SUBSTITUTE(Table15[[#This Row],[Website]],"www.",""),"https://",""), FIND(".", SUBSTITUTE(SUBSTITUTE(Table15[[#This Row],[Website]],"www.",""),"https://","")) - 1),"")</f>
        <v/>
      </c>
      <c r="S428" s="7" t="s">
        <v>11708</v>
      </c>
      <c r="T428" s="7"/>
    </row>
    <row r="429" spans="1:20" ht="15" customHeight="1" x14ac:dyDescent="0.45">
      <c r="A429" s="7" t="s">
        <v>1938</v>
      </c>
      <c r="B429" s="7" t="s">
        <v>1960</v>
      </c>
      <c r="C429" s="7" t="s">
        <v>11251</v>
      </c>
      <c r="D429" s="7" t="s">
        <v>11709</v>
      </c>
      <c r="F429" s="7"/>
      <c r="G429" s="7"/>
      <c r="H429" s="7"/>
      <c r="I429" s="7" t="s">
        <v>1602</v>
      </c>
      <c r="J429" s="7"/>
      <c r="K429" s="7" t="s">
        <v>11710</v>
      </c>
      <c r="L429" s="7" t="str">
        <f t="shared" si="5"/>
        <v>volvocar</v>
      </c>
      <c r="M429" s="7" t="str">
        <f>LOWER(B429&amp;Table15[[#This Row],[Achternaam]]&amp;L429)</f>
        <v>davidmuylaertvolvocar</v>
      </c>
      <c r="N429" s="7"/>
      <c r="O429" s="7"/>
      <c r="P429" s="7"/>
      <c r="Q429" s="7"/>
      <c r="R429" s="7" t="str">
        <f>IFERROR(LEFT(SUBSTITUTE(SUBSTITUTE(Table15[[#This Row],[Website]],"www.",""),"https://",""), FIND(".", SUBSTITUTE(SUBSTITUTE(Table15[[#This Row],[Website]],"www.",""),"https://","")) - 1),"")</f>
        <v/>
      </c>
      <c r="S429" s="7" t="s">
        <v>10171</v>
      </c>
      <c r="T429" s="7"/>
    </row>
    <row r="430" spans="1:20" ht="15" customHeight="1" x14ac:dyDescent="0.45">
      <c r="A430" s="7" t="s">
        <v>1938</v>
      </c>
      <c r="B430" s="7" t="s">
        <v>3074</v>
      </c>
      <c r="C430" s="7" t="s">
        <v>11711</v>
      </c>
      <c r="D430" s="7" t="s">
        <v>11712</v>
      </c>
      <c r="F430" s="7"/>
      <c r="G430" s="7"/>
      <c r="H430" s="7"/>
      <c r="I430" s="7" t="s">
        <v>11713</v>
      </c>
      <c r="J430" s="7"/>
      <c r="K430" s="7" t="s">
        <v>9268</v>
      </c>
      <c r="L430" s="7" t="str">
        <f t="shared" si="5"/>
        <v>johnson&amp;johnson</v>
      </c>
      <c r="M430" s="7" t="str">
        <f>LOWER(B430&amp;Table15[[#This Row],[Achternaam]]&amp;L430)</f>
        <v>dominiquechristiaensjohnson&amp;johnson</v>
      </c>
      <c r="N430" s="7"/>
      <c r="O430" s="7"/>
      <c r="P430" s="7"/>
      <c r="Q430" s="7"/>
      <c r="R430" s="7" t="str">
        <f>IFERROR(LEFT(SUBSTITUTE(SUBSTITUTE(Table15[[#This Row],[Website]],"www.",""),"https://",""), FIND(".", SUBSTITUTE(SUBSTITUTE(Table15[[#This Row],[Website]],"www.",""),"https://","")) - 1),"")</f>
        <v/>
      </c>
      <c r="S430" s="7" t="s">
        <v>11714</v>
      </c>
      <c r="T430" s="7"/>
    </row>
    <row r="431" spans="1:20" ht="15" customHeight="1" x14ac:dyDescent="0.45">
      <c r="A431" s="7" t="s">
        <v>1938</v>
      </c>
      <c r="B431" s="7" t="s">
        <v>2767</v>
      </c>
      <c r="C431" s="7" t="s">
        <v>11715</v>
      </c>
      <c r="D431" s="7" t="s">
        <v>11716</v>
      </c>
      <c r="F431" s="7"/>
      <c r="G431" s="7"/>
      <c r="H431" s="7"/>
      <c r="I431" s="7" t="s">
        <v>1602</v>
      </c>
      <c r="J431" s="7"/>
      <c r="K431" s="7" t="s">
        <v>9300</v>
      </c>
      <c r="L431" s="7" t="str">
        <f t="shared" si="5"/>
        <v>horecalogisticservice</v>
      </c>
      <c r="M431" s="7" t="str">
        <f>LOWER(B431&amp;Table15[[#This Row],[Achternaam]]&amp;L431)</f>
        <v>katiadeknophorecalogisticservice</v>
      </c>
      <c r="N431" s="7"/>
      <c r="O431" s="7"/>
      <c r="P431" s="7"/>
      <c r="Q431" s="7"/>
      <c r="R431" s="7" t="str">
        <f>IFERROR(LEFT(SUBSTITUTE(SUBSTITUTE(Table15[[#This Row],[Website]],"www.",""),"https://",""), FIND(".", SUBSTITUTE(SUBSTITUTE(Table15[[#This Row],[Website]],"www.",""),"https://","")) - 1),"")</f>
        <v/>
      </c>
      <c r="S431" s="7" t="s">
        <v>11717</v>
      </c>
      <c r="T431" s="7"/>
    </row>
    <row r="432" spans="1:20" ht="15" customHeight="1" x14ac:dyDescent="0.45">
      <c r="A432" s="7" t="s">
        <v>1938</v>
      </c>
      <c r="B432" s="7" t="s">
        <v>1515</v>
      </c>
      <c r="C432" s="7" t="s">
        <v>11718</v>
      </c>
      <c r="D432" s="7" t="s">
        <v>11719</v>
      </c>
      <c r="F432" s="7"/>
      <c r="G432" s="7"/>
      <c r="H432" s="7"/>
      <c r="I432" s="7" t="s">
        <v>11720</v>
      </c>
      <c r="J432" s="7"/>
      <c r="K432" s="7" t="s">
        <v>9301</v>
      </c>
      <c r="L432" s="7" t="str">
        <f t="shared" si="5"/>
        <v>procter&amp;gamblehealth</v>
      </c>
      <c r="M432" s="7" t="str">
        <f>LOWER(B432&amp;Table15[[#This Row],[Achternaam]]&amp;L432)</f>
        <v>hildedelmoteprocter&amp;gamblehealth</v>
      </c>
      <c r="N432" s="7"/>
      <c r="O432" s="7"/>
      <c r="P432" s="7"/>
      <c r="Q432" s="7"/>
      <c r="R432" s="7" t="str">
        <f>IFERROR(LEFT(SUBSTITUTE(SUBSTITUTE(Table15[[#This Row],[Website]],"www.",""),"https://",""), FIND(".", SUBSTITUTE(SUBSTITUTE(Table15[[#This Row],[Website]],"www.",""),"https://","")) - 1),"")</f>
        <v/>
      </c>
      <c r="S432" s="7" t="s">
        <v>11721</v>
      </c>
      <c r="T432" s="7"/>
    </row>
    <row r="433" spans="1:20" ht="15" customHeight="1" x14ac:dyDescent="0.45">
      <c r="A433" s="7" t="s">
        <v>1938</v>
      </c>
      <c r="B433" s="7" t="s">
        <v>3358</v>
      </c>
      <c r="C433" s="7" t="s">
        <v>11722</v>
      </c>
      <c r="D433" s="7" t="s">
        <v>11723</v>
      </c>
      <c r="F433" s="7"/>
      <c r="G433" s="7"/>
      <c r="H433" s="7"/>
      <c r="I433" s="7" t="s">
        <v>11724</v>
      </c>
      <c r="J433" s="7"/>
      <c r="K433" s="7" t="s">
        <v>9295</v>
      </c>
      <c r="L433" s="7" t="str">
        <f t="shared" si="5"/>
        <v>demedredging</v>
      </c>
      <c r="M433" s="7" t="str">
        <f>LOWER(B433&amp;Table15[[#This Row],[Achternaam]]&amp;L433)</f>
        <v>karinedhaenensdemedredging</v>
      </c>
      <c r="N433" s="7"/>
      <c r="O433" s="7"/>
      <c r="P433" s="7"/>
      <c r="Q433" s="7"/>
      <c r="R433" s="7" t="str">
        <f>IFERROR(LEFT(SUBSTITUTE(SUBSTITUTE(Table15[[#This Row],[Website]],"www.",""),"https://",""), FIND(".", SUBSTITUTE(SUBSTITUTE(Table15[[#This Row],[Website]],"www.",""),"https://","")) - 1),"")</f>
        <v/>
      </c>
      <c r="S433" s="7" t="s">
        <v>11725</v>
      </c>
      <c r="T433" s="7"/>
    </row>
    <row r="434" spans="1:20" ht="15" customHeight="1" x14ac:dyDescent="0.45">
      <c r="A434" s="7" t="s">
        <v>1938</v>
      </c>
      <c r="B434" s="7" t="s">
        <v>11726</v>
      </c>
      <c r="C434" s="7" t="s">
        <v>11727</v>
      </c>
      <c r="D434" s="7" t="s">
        <v>11728</v>
      </c>
      <c r="F434" s="7"/>
      <c r="G434" s="7"/>
      <c r="H434" s="7"/>
      <c r="I434" s="7" t="s">
        <v>1602</v>
      </c>
      <c r="J434" s="7"/>
      <c r="K434" s="7" t="s">
        <v>9302</v>
      </c>
      <c r="L434" s="7" t="str">
        <f t="shared" si="5"/>
        <v>proximus</v>
      </c>
      <c r="M434" s="7" t="str">
        <f>LOWER(B434&amp;Table15[[#This Row],[Achternaam]]&amp;L434)</f>
        <v>didierghysenproximus</v>
      </c>
      <c r="N434" s="7"/>
      <c r="O434" s="7"/>
      <c r="P434" s="7"/>
      <c r="Q434" s="7"/>
      <c r="R434" s="7" t="str">
        <f>IFERROR(LEFT(SUBSTITUTE(SUBSTITUTE(Table15[[#This Row],[Website]],"www.",""),"https://",""), FIND(".", SUBSTITUTE(SUBSTITUTE(Table15[[#This Row],[Website]],"www.",""),"https://","")) - 1),"")</f>
        <v/>
      </c>
      <c r="S434" s="7" t="s">
        <v>11729</v>
      </c>
      <c r="T434" s="7"/>
    </row>
    <row r="435" spans="1:20" ht="15" customHeight="1" x14ac:dyDescent="0.45">
      <c r="A435" s="7" t="s">
        <v>1938</v>
      </c>
      <c r="B435" s="7" t="s">
        <v>11730</v>
      </c>
      <c r="C435" s="7" t="s">
        <v>11731</v>
      </c>
      <c r="D435" s="7" t="s">
        <v>11732</v>
      </c>
      <c r="F435" s="7"/>
      <c r="G435" s="7"/>
      <c r="H435" s="7"/>
      <c r="I435" s="7" t="s">
        <v>1602</v>
      </c>
      <c r="J435" s="7"/>
      <c r="K435" s="7" t="s">
        <v>11733</v>
      </c>
      <c r="L435" s="7" t="str">
        <f t="shared" si="5"/>
        <v>aldi</v>
      </c>
      <c r="M435" s="7" t="str">
        <f>LOWER(B435&amp;Table15[[#This Row],[Achternaam]]&amp;L435)</f>
        <v>dimitribatailliealdi</v>
      </c>
      <c r="N435" s="7"/>
      <c r="O435" s="7"/>
      <c r="P435" s="7"/>
      <c r="Q435" s="7"/>
      <c r="R435" s="7" t="str">
        <f>IFERROR(LEFT(SUBSTITUTE(SUBSTITUTE(Table15[[#This Row],[Website]],"www.",""),"https://",""), FIND(".", SUBSTITUTE(SUBSTITUTE(Table15[[#This Row],[Website]],"www.",""),"https://","")) - 1),"")</f>
        <v/>
      </c>
      <c r="S435" s="7" t="s">
        <v>10171</v>
      </c>
      <c r="T435" s="7"/>
    </row>
    <row r="436" spans="1:20" ht="15" customHeight="1" x14ac:dyDescent="0.45">
      <c r="A436" s="7" t="s">
        <v>1938</v>
      </c>
      <c r="B436" s="7" t="s">
        <v>11730</v>
      </c>
      <c r="C436" s="7" t="s">
        <v>11734</v>
      </c>
      <c r="D436" s="7" t="s">
        <v>11735</v>
      </c>
      <c r="F436" s="7"/>
      <c r="G436" s="7"/>
      <c r="H436" s="7"/>
      <c r="I436" s="7" t="s">
        <v>11502</v>
      </c>
      <c r="J436" s="7"/>
      <c r="K436" s="7" t="s">
        <v>9289</v>
      </c>
      <c r="L436" s="7" t="str">
        <f t="shared" si="5"/>
        <v>zoetis</v>
      </c>
      <c r="M436" s="7" t="str">
        <f>LOWER(B436&amp;Table15[[#This Row],[Achternaam]]&amp;L436)</f>
        <v>dimitrimorelzoetis</v>
      </c>
      <c r="N436" s="7"/>
      <c r="O436" s="7"/>
      <c r="P436" s="7"/>
      <c r="Q436" s="7"/>
      <c r="R436" s="7" t="str">
        <f>IFERROR(LEFT(SUBSTITUTE(SUBSTITUTE(Table15[[#This Row],[Website]],"www.",""),"https://",""), FIND(".", SUBSTITUTE(SUBSTITUTE(Table15[[#This Row],[Website]],"www.",""),"https://","")) - 1),"")</f>
        <v/>
      </c>
      <c r="S436" s="7" t="s">
        <v>10171</v>
      </c>
      <c r="T436" s="7"/>
    </row>
    <row r="437" spans="1:20" ht="15" customHeight="1" x14ac:dyDescent="0.45">
      <c r="A437" s="7" t="s">
        <v>1938</v>
      </c>
      <c r="B437" s="7" t="s">
        <v>11730</v>
      </c>
      <c r="C437" s="7" t="s">
        <v>11736</v>
      </c>
      <c r="D437" s="7" t="s">
        <v>11737</v>
      </c>
      <c r="F437" s="7"/>
      <c r="G437" s="7"/>
      <c r="H437" s="7"/>
      <c r="I437" s="7" t="s">
        <v>1480</v>
      </c>
      <c r="J437" s="7"/>
      <c r="K437" s="7" t="s">
        <v>9303</v>
      </c>
      <c r="L437" s="7" t="str">
        <f t="shared" si="5"/>
        <v>total</v>
      </c>
      <c r="M437" s="7" t="str">
        <f>LOWER(B437&amp;Table15[[#This Row],[Achternaam]]&amp;L437)</f>
        <v>dimitripevenagetotal</v>
      </c>
      <c r="N437" s="7"/>
      <c r="O437" s="7"/>
      <c r="P437" s="7"/>
      <c r="Q437" s="7"/>
      <c r="R437" s="7" t="str">
        <f>IFERROR(LEFT(SUBSTITUTE(SUBSTITUTE(Table15[[#This Row],[Website]],"www.",""),"https://",""), FIND(".", SUBSTITUTE(SUBSTITUTE(Table15[[#This Row],[Website]],"www.",""),"https://","")) - 1),"")</f>
        <v/>
      </c>
      <c r="S437" s="7" t="s">
        <v>11738</v>
      </c>
      <c r="T437" s="7"/>
    </row>
    <row r="438" spans="1:20" ht="15" customHeight="1" x14ac:dyDescent="0.45">
      <c r="A438" s="7" t="s">
        <v>1938</v>
      </c>
      <c r="B438" s="7" t="s">
        <v>11730</v>
      </c>
      <c r="C438" s="7" t="s">
        <v>11739</v>
      </c>
      <c r="D438" s="7" t="s">
        <v>11740</v>
      </c>
      <c r="F438" s="7"/>
      <c r="G438" s="7"/>
      <c r="H438" s="7"/>
      <c r="I438" s="7" t="s">
        <v>1480</v>
      </c>
      <c r="J438" s="7"/>
      <c r="K438" s="7" t="s">
        <v>9245</v>
      </c>
      <c r="L438" s="7" t="str">
        <f t="shared" si="5"/>
        <v>rhenussharedservicecenter</v>
      </c>
      <c r="M438" s="7" t="str">
        <f>LOWER(B438&amp;Table15[[#This Row],[Achternaam]]&amp;L438)</f>
        <v>dimitrivan delsenrhenussharedservicecenter</v>
      </c>
      <c r="N438" s="7"/>
      <c r="O438" s="7"/>
      <c r="P438" s="7"/>
      <c r="Q438" s="7"/>
      <c r="R438" s="7" t="str">
        <f>IFERROR(LEFT(SUBSTITUTE(SUBSTITUTE(Table15[[#This Row],[Website]],"www.",""),"https://",""), FIND(".", SUBSTITUTE(SUBSTITUTE(Table15[[#This Row],[Website]],"www.",""),"https://","")) - 1),"")</f>
        <v/>
      </c>
      <c r="S438" s="7" t="s">
        <v>11741</v>
      </c>
      <c r="T438" s="7"/>
    </row>
    <row r="439" spans="1:20" ht="15" customHeight="1" x14ac:dyDescent="0.45">
      <c r="A439" s="7" t="s">
        <v>1938</v>
      </c>
      <c r="B439" s="7" t="s">
        <v>4124</v>
      </c>
      <c r="C439" s="7" t="s">
        <v>11742</v>
      </c>
      <c r="D439" s="7" t="s">
        <v>11743</v>
      </c>
      <c r="F439" s="7"/>
      <c r="G439" s="7"/>
      <c r="H439" s="7"/>
      <c r="I439" s="7" t="s">
        <v>10100</v>
      </c>
      <c r="J439" s="7"/>
      <c r="K439" s="7" t="s">
        <v>9304</v>
      </c>
      <c r="L439" s="7" t="str">
        <f t="shared" si="5"/>
        <v>agfa</v>
      </c>
      <c r="M439" s="7" t="str">
        <f>LOWER(B439&amp;Table15[[#This Row],[Achternaam]]&amp;L439)</f>
        <v>dirkvan peeragfa</v>
      </c>
      <c r="N439" s="7"/>
      <c r="O439" s="7"/>
      <c r="P439" s="7"/>
      <c r="Q439" s="7"/>
      <c r="R439" s="7" t="str">
        <f>IFERROR(LEFT(SUBSTITUTE(SUBSTITUTE(Table15[[#This Row],[Website]],"www.",""),"https://",""), FIND(".", SUBSTITUTE(SUBSTITUTE(Table15[[#This Row],[Website]],"www.",""),"https://","")) - 1),"")</f>
        <v/>
      </c>
      <c r="S439" s="7" t="s">
        <v>10171</v>
      </c>
      <c r="T439" s="7"/>
    </row>
    <row r="440" spans="1:20" ht="15" customHeight="1" x14ac:dyDescent="0.45">
      <c r="A440" s="7" t="s">
        <v>1938</v>
      </c>
      <c r="B440" s="7" t="s">
        <v>11744</v>
      </c>
      <c r="C440" s="7" t="s">
        <v>11745</v>
      </c>
      <c r="D440" s="7" t="s">
        <v>11746</v>
      </c>
      <c r="F440" s="7"/>
      <c r="G440" s="7"/>
      <c r="H440" s="7"/>
      <c r="I440" s="7" t="s">
        <v>11747</v>
      </c>
      <c r="J440" s="7"/>
      <c r="K440" s="7" t="s">
        <v>9305</v>
      </c>
      <c r="L440" s="7" t="str">
        <f t="shared" si="5"/>
        <v>delhaizelelion/deleeuw</v>
      </c>
      <c r="M440" s="7" t="str">
        <f>LOWER(B440&amp;Table15[[#This Row],[Achternaam]]&amp;L440)</f>
        <v>dominieklenoirdelhaizelelion/deleeuw</v>
      </c>
      <c r="N440" s="7"/>
      <c r="O440" s="7"/>
      <c r="P440" s="7"/>
      <c r="Q440" s="7"/>
      <c r="R440" s="7" t="str">
        <f>IFERROR(LEFT(SUBSTITUTE(SUBSTITUTE(Table15[[#This Row],[Website]],"www.",""),"https://",""), FIND(".", SUBSTITUTE(SUBSTITUTE(Table15[[#This Row],[Website]],"www.",""),"https://","")) - 1),"")</f>
        <v/>
      </c>
      <c r="S440" s="7" t="s">
        <v>11748</v>
      </c>
      <c r="T440" s="7"/>
    </row>
    <row r="441" spans="1:20" ht="15" customHeight="1" x14ac:dyDescent="0.45">
      <c r="A441" s="7" t="s">
        <v>1938</v>
      </c>
      <c r="B441" s="7" t="s">
        <v>3074</v>
      </c>
      <c r="C441" s="7" t="s">
        <v>11749</v>
      </c>
      <c r="D441" s="7" t="s">
        <v>11750</v>
      </c>
      <c r="F441" s="7"/>
      <c r="G441" s="7"/>
      <c r="H441" s="7"/>
      <c r="I441" s="7" t="s">
        <v>1480</v>
      </c>
      <c r="J441" s="7"/>
      <c r="K441" s="7" t="s">
        <v>9306</v>
      </c>
      <c r="L441" s="7" t="str">
        <f t="shared" si="5"/>
        <v>zeb</v>
      </c>
      <c r="M441" s="7" t="str">
        <f>LOWER(B441&amp;Table15[[#This Row],[Achternaam]]&amp;L441)</f>
        <v>dominiquede maesschalckzeb</v>
      </c>
      <c r="N441" s="7"/>
      <c r="O441" s="7"/>
      <c r="P441" s="7"/>
      <c r="Q441" s="7"/>
      <c r="R441" s="7" t="str">
        <f>IFERROR(LEFT(SUBSTITUTE(SUBSTITUTE(Table15[[#This Row],[Website]],"www.",""),"https://",""), FIND(".", SUBSTITUTE(SUBSTITUTE(Table15[[#This Row],[Website]],"www.",""),"https://","")) - 1),"")</f>
        <v/>
      </c>
      <c r="S441" s="7" t="s">
        <v>11751</v>
      </c>
      <c r="T441" s="7"/>
    </row>
    <row r="442" spans="1:20" ht="15" customHeight="1" x14ac:dyDescent="0.45">
      <c r="A442" s="7" t="s">
        <v>1938</v>
      </c>
      <c r="B442" s="7" t="s">
        <v>11752</v>
      </c>
      <c r="C442" s="7" t="s">
        <v>11753</v>
      </c>
      <c r="D442" s="7" t="s">
        <v>11754</v>
      </c>
      <c r="F442" s="7"/>
      <c r="G442" s="7"/>
      <c r="H442" s="7"/>
      <c r="I442" s="7" t="s">
        <v>1480</v>
      </c>
      <c r="J442" s="7"/>
      <c r="K442" s="7" t="s">
        <v>9307</v>
      </c>
      <c r="L442" s="7" t="str">
        <f t="shared" si="5"/>
        <v>elilillybenelux</v>
      </c>
      <c r="M442" s="7" t="str">
        <f>LOWER(B442&amp;Table15[[#This Row],[Achternaam]]&amp;L442)</f>
        <v>delfinedubuselilillybenelux</v>
      </c>
      <c r="N442" s="7"/>
      <c r="O442" s="7"/>
      <c r="P442" s="7"/>
      <c r="Q442" s="7"/>
      <c r="R442" s="7" t="str">
        <f>IFERROR(LEFT(SUBSTITUTE(SUBSTITUTE(Table15[[#This Row],[Website]],"www.",""),"https://",""), FIND(".", SUBSTITUTE(SUBSTITUTE(Table15[[#This Row],[Website]],"www.",""),"https://","")) - 1),"")</f>
        <v/>
      </c>
      <c r="S442" s="7" t="s">
        <v>11755</v>
      </c>
      <c r="T442" s="7"/>
    </row>
    <row r="443" spans="1:20" ht="15" customHeight="1" x14ac:dyDescent="0.45">
      <c r="A443" s="7" t="s">
        <v>1938</v>
      </c>
      <c r="B443" s="7" t="s">
        <v>11756</v>
      </c>
      <c r="C443" s="7" t="s">
        <v>11757</v>
      </c>
      <c r="D443" s="7" t="s">
        <v>11758</v>
      </c>
      <c r="F443" s="7"/>
      <c r="G443" s="7"/>
      <c r="H443" s="7"/>
      <c r="I443" s="7" t="s">
        <v>1480</v>
      </c>
      <c r="J443" s="7"/>
      <c r="K443" s="7" t="s">
        <v>11759</v>
      </c>
      <c r="L443" s="7" t="str">
        <f t="shared" si="5"/>
        <v>trixxojobs</v>
      </c>
      <c r="M443" s="7" t="str">
        <f>LOWER(B443&amp;Table15[[#This Row],[Achternaam]]&amp;L443)</f>
        <v>emmyernotstrixxojobs</v>
      </c>
      <c r="N443" s="7"/>
      <c r="O443" s="7"/>
      <c r="P443" s="7"/>
      <c r="Q443" s="7"/>
      <c r="R443" s="7" t="str">
        <f>IFERROR(LEFT(SUBSTITUTE(SUBSTITUTE(Table15[[#This Row],[Website]],"www.",""),"https://",""), FIND(".", SUBSTITUTE(SUBSTITUTE(Table15[[#This Row],[Website]],"www.",""),"https://","")) - 1),"")</f>
        <v/>
      </c>
      <c r="S443" s="7" t="s">
        <v>11760</v>
      </c>
      <c r="T443" s="7"/>
    </row>
    <row r="444" spans="1:20" ht="15" customHeight="1" x14ac:dyDescent="0.45">
      <c r="A444" s="7" t="s">
        <v>1938</v>
      </c>
      <c r="B444" s="7" t="s">
        <v>11761</v>
      </c>
      <c r="C444" s="7" t="s">
        <v>2896</v>
      </c>
      <c r="D444" s="7" t="s">
        <v>11762</v>
      </c>
      <c r="F444" s="7"/>
      <c r="G444" s="7"/>
      <c r="H444" s="7"/>
      <c r="I444" s="7" t="s">
        <v>1480</v>
      </c>
      <c r="J444" s="7"/>
      <c r="K444" s="7" t="s">
        <v>9308</v>
      </c>
      <c r="L444" s="7" t="str">
        <f t="shared" si="5"/>
        <v>manuportlogistics</v>
      </c>
      <c r="M444" s="7" t="str">
        <f>LOWER(B444&amp;Table15[[#This Row],[Achternaam]]&amp;L444)</f>
        <v>evertjanssensmanuportlogistics</v>
      </c>
      <c r="N444" s="7"/>
      <c r="O444" s="7"/>
      <c r="P444" s="7"/>
      <c r="Q444" s="7"/>
      <c r="R444" s="7" t="str">
        <f>IFERROR(LEFT(SUBSTITUTE(SUBSTITUTE(Table15[[#This Row],[Website]],"www.",""),"https://",""), FIND(".", SUBSTITUTE(SUBSTITUTE(Table15[[#This Row],[Website]],"www.",""),"https://","")) - 1),"")</f>
        <v/>
      </c>
      <c r="S444" s="7" t="s">
        <v>11763</v>
      </c>
      <c r="T444" s="7"/>
    </row>
    <row r="445" spans="1:20" ht="15" customHeight="1" x14ac:dyDescent="0.45">
      <c r="A445" s="7" t="s">
        <v>1938</v>
      </c>
      <c r="B445" s="7" t="s">
        <v>3145</v>
      </c>
      <c r="C445" s="7" t="s">
        <v>11764</v>
      </c>
      <c r="D445" s="7" t="s">
        <v>11765</v>
      </c>
      <c r="F445" s="7"/>
      <c r="G445" s="7"/>
      <c r="H445" s="7"/>
      <c r="I445" s="7" t="s">
        <v>1480</v>
      </c>
      <c r="J445" s="7"/>
      <c r="K445" s="7" t="s">
        <v>9309</v>
      </c>
      <c r="L445" s="7" t="str">
        <f t="shared" si="5"/>
        <v>alidesrealestateinvestmentandmanagement</v>
      </c>
      <c r="M445" s="7" t="str">
        <f>LOWER(B445&amp;Table15[[#This Row],[Achternaam]]&amp;L445)</f>
        <v>elslootensalidesrealestateinvestmentandmanagement</v>
      </c>
      <c r="N445" s="7"/>
      <c r="O445" s="7"/>
      <c r="P445" s="7"/>
      <c r="Q445" s="7"/>
      <c r="R445" s="7" t="str">
        <f>IFERROR(LEFT(SUBSTITUTE(SUBSTITUTE(Table15[[#This Row],[Website]],"www.",""),"https://",""), FIND(".", SUBSTITUTE(SUBSTITUTE(Table15[[#This Row],[Website]],"www.",""),"https://","")) - 1),"")</f>
        <v/>
      </c>
      <c r="S445" s="7" t="s">
        <v>10171</v>
      </c>
      <c r="T445" s="7"/>
    </row>
    <row r="446" spans="1:20" ht="15" customHeight="1" x14ac:dyDescent="0.45">
      <c r="A446" s="7" t="s">
        <v>1938</v>
      </c>
      <c r="B446" s="7" t="s">
        <v>4141</v>
      </c>
      <c r="C446" s="7" t="s">
        <v>11766</v>
      </c>
      <c r="D446" s="7" t="s">
        <v>11767</v>
      </c>
      <c r="F446" s="7"/>
      <c r="G446" s="7"/>
      <c r="H446" s="7"/>
      <c r="I446" s="7" t="s">
        <v>1480</v>
      </c>
      <c r="J446" s="7"/>
      <c r="K446" s="7" t="s">
        <v>11768</v>
      </c>
      <c r="L446" s="7" t="str">
        <f t="shared" si="5"/>
        <v>sdworxpeoplesolutions</v>
      </c>
      <c r="M446" s="7" t="str">
        <f>LOWER(B446&amp;Table15[[#This Row],[Achternaam]]&amp;L446)</f>
        <v>eefmalusdworxpeoplesolutions</v>
      </c>
      <c r="N446" s="7"/>
      <c r="O446" s="7"/>
      <c r="P446" s="7"/>
      <c r="Q446" s="7"/>
      <c r="R446" s="7" t="str">
        <f>IFERROR(LEFT(SUBSTITUTE(SUBSTITUTE(Table15[[#This Row],[Website]],"www.",""),"https://",""), FIND(".", SUBSTITUTE(SUBSTITUTE(Table15[[#This Row],[Website]],"www.",""),"https://","")) - 1),"")</f>
        <v/>
      </c>
      <c r="S446" s="7" t="s">
        <v>10171</v>
      </c>
      <c r="T446" s="7"/>
    </row>
    <row r="447" spans="1:20" ht="15" customHeight="1" x14ac:dyDescent="0.45">
      <c r="A447" s="7" t="s">
        <v>1938</v>
      </c>
      <c r="B447" s="7" t="s">
        <v>11769</v>
      </c>
      <c r="C447" s="7" t="s">
        <v>11770</v>
      </c>
      <c r="D447" s="7" t="s">
        <v>11771</v>
      </c>
      <c r="F447" s="7"/>
      <c r="G447" s="7"/>
      <c r="H447" s="7"/>
      <c r="I447" s="7" t="s">
        <v>1480</v>
      </c>
      <c r="J447" s="7"/>
      <c r="K447" s="7" t="s">
        <v>9310</v>
      </c>
      <c r="L447" s="7" t="str">
        <f t="shared" si="5"/>
        <v>audibrusselssa:nv</v>
      </c>
      <c r="M447" s="7" t="str">
        <f>LOWER(B447&amp;Table15[[#This Row],[Achternaam]]&amp;L447)</f>
        <v>eimanel hmoudaudibrusselssa:nv</v>
      </c>
      <c r="N447" s="7"/>
      <c r="O447" s="7"/>
      <c r="P447" s="7"/>
      <c r="Q447" s="7"/>
      <c r="R447" s="7" t="str">
        <f>IFERROR(LEFT(SUBSTITUTE(SUBSTITUTE(Table15[[#This Row],[Website]],"www.",""),"https://",""), FIND(".", SUBSTITUTE(SUBSTITUTE(Table15[[#This Row],[Website]],"www.",""),"https://","")) - 1),"")</f>
        <v/>
      </c>
      <c r="S447" s="7" t="s">
        <v>11772</v>
      </c>
      <c r="T447" s="7"/>
    </row>
    <row r="448" spans="1:20" ht="15" customHeight="1" x14ac:dyDescent="0.45">
      <c r="A448" s="7" t="s">
        <v>1938</v>
      </c>
      <c r="B448" s="7" t="s">
        <v>11773</v>
      </c>
      <c r="C448" s="7" t="s">
        <v>11774</v>
      </c>
      <c r="D448" s="7" t="s">
        <v>11775</v>
      </c>
      <c r="F448" s="7"/>
      <c r="G448" s="7"/>
      <c r="H448" s="7"/>
      <c r="I448" s="7" t="s">
        <v>1480</v>
      </c>
      <c r="J448" s="7"/>
      <c r="K448" s="7" t="s">
        <v>9311</v>
      </c>
      <c r="L448" s="7" t="str">
        <f t="shared" si="5"/>
        <v>msc</v>
      </c>
      <c r="M448" s="7" t="str">
        <f>LOWER(B448&amp;Table15[[#This Row],[Achternaam]]&amp;L448)</f>
        <v>elenasecuianumsc</v>
      </c>
      <c r="N448" s="7"/>
      <c r="O448" s="7"/>
      <c r="P448" s="7"/>
      <c r="Q448" s="7"/>
      <c r="R448" s="7" t="str">
        <f>IFERROR(LEFT(SUBSTITUTE(SUBSTITUTE(Table15[[#This Row],[Website]],"www.",""),"https://",""), FIND(".", SUBSTITUTE(SUBSTITUTE(Table15[[#This Row],[Website]],"www.",""),"https://","")) - 1),"")</f>
        <v/>
      </c>
      <c r="S448" s="7" t="s">
        <v>11776</v>
      </c>
      <c r="T448" s="7"/>
    </row>
    <row r="449" spans="1:20" ht="15" customHeight="1" x14ac:dyDescent="0.45">
      <c r="A449" s="7" t="s">
        <v>1938</v>
      </c>
      <c r="B449" s="7" t="s">
        <v>3785</v>
      </c>
      <c r="C449" s="7" t="s">
        <v>3620</v>
      </c>
      <c r="D449" s="7" t="s">
        <v>11777</v>
      </c>
      <c r="F449" s="7"/>
      <c r="G449" s="7"/>
      <c r="H449" s="7"/>
      <c r="I449" s="7" t="s">
        <v>1480</v>
      </c>
      <c r="J449" s="7"/>
      <c r="K449" s="7" t="s">
        <v>9312</v>
      </c>
      <c r="L449" s="7" t="str">
        <f t="shared" si="5"/>
        <v>euronav</v>
      </c>
      <c r="M449" s="7" t="str">
        <f>LOWER(B449&amp;Table15[[#This Row],[Achternaam]]&amp;L449)</f>
        <v>elinesegerseuronav</v>
      </c>
      <c r="N449" s="7"/>
      <c r="O449" s="7"/>
      <c r="P449" s="7"/>
      <c r="Q449" s="7"/>
      <c r="R449" s="7" t="str">
        <f>IFERROR(LEFT(SUBSTITUTE(SUBSTITUTE(Table15[[#This Row],[Website]],"www.",""),"https://",""), FIND(".", SUBSTITUTE(SUBSTITUTE(Table15[[#This Row],[Website]],"www.",""),"https://","")) - 1),"")</f>
        <v/>
      </c>
      <c r="S449" s="7" t="s">
        <v>10171</v>
      </c>
      <c r="T449" s="7"/>
    </row>
    <row r="450" spans="1:20" ht="15" customHeight="1" x14ac:dyDescent="0.45">
      <c r="A450" s="7" t="s">
        <v>1938</v>
      </c>
      <c r="B450" s="7" t="s">
        <v>3785</v>
      </c>
      <c r="C450" s="7" t="s">
        <v>11778</v>
      </c>
      <c r="D450" s="7" t="s">
        <v>11779</v>
      </c>
      <c r="F450" s="7"/>
      <c r="G450" s="7"/>
      <c r="H450" s="7"/>
      <c r="I450" s="7" t="s">
        <v>1781</v>
      </c>
      <c r="J450" s="7"/>
      <c r="K450" s="7" t="s">
        <v>9313</v>
      </c>
      <c r="L450" s="7" t="str">
        <f t="shared" si="5"/>
        <v>azeliscorporateservices</v>
      </c>
      <c r="M450" s="7" t="str">
        <f>LOWER(B450&amp;Table15[[#This Row],[Achternaam]]&amp;L450)</f>
        <v>elinevergauweazeliscorporateservices</v>
      </c>
      <c r="N450" s="7"/>
      <c r="O450" s="7"/>
      <c r="P450" s="7"/>
      <c r="Q450" s="7"/>
      <c r="R450" s="7" t="str">
        <f>IFERROR(LEFT(SUBSTITUTE(SUBSTITUTE(Table15[[#This Row],[Website]],"www.",""),"https://",""), FIND(".", SUBSTITUTE(SUBSTITUTE(Table15[[#This Row],[Website]],"www.",""),"https://","")) - 1),"")</f>
        <v/>
      </c>
      <c r="S450" s="7" t="s">
        <v>11780</v>
      </c>
      <c r="T450" s="7"/>
    </row>
    <row r="451" spans="1:20" ht="15" customHeight="1" x14ac:dyDescent="0.45">
      <c r="A451" s="7" t="s">
        <v>1938</v>
      </c>
      <c r="B451" s="7" t="s">
        <v>1919</v>
      </c>
      <c r="C451" s="7" t="s">
        <v>1920</v>
      </c>
      <c r="D451" s="7" t="s">
        <v>1921</v>
      </c>
      <c r="F451" s="7"/>
      <c r="G451" s="7"/>
      <c r="H451" s="7"/>
      <c r="I451" s="7" t="s">
        <v>1480</v>
      </c>
      <c r="J451" s="7"/>
      <c r="K451" s="7" t="s">
        <v>9314</v>
      </c>
      <c r="L451" s="7" t="str">
        <f t="shared" si="5"/>
        <v>astarawesterneurope</v>
      </c>
      <c r="M451" s="7" t="str">
        <f>LOWER(B451&amp;Table15[[#This Row],[Achternaam]]&amp;L451)</f>
        <v>elisabethcraenenastarawesterneurope</v>
      </c>
      <c r="N451" s="7"/>
      <c r="O451" s="7"/>
      <c r="P451" s="7"/>
      <c r="Q451" s="7"/>
      <c r="R451" s="7" t="str">
        <f>IFERROR(LEFT(SUBSTITUTE(SUBSTITUTE(Table15[[#This Row],[Website]],"www.",""),"https://",""), FIND(".", SUBSTITUTE(SUBSTITUTE(Table15[[#This Row],[Website]],"www.",""),"https://","")) - 1),"")</f>
        <v/>
      </c>
      <c r="S451" s="7" t="s">
        <v>1922</v>
      </c>
      <c r="T451" s="7"/>
    </row>
    <row r="452" spans="1:20" ht="15" customHeight="1" x14ac:dyDescent="0.45">
      <c r="A452" s="7" t="s">
        <v>1938</v>
      </c>
      <c r="B452" s="7" t="s">
        <v>2390</v>
      </c>
      <c r="C452" s="7" t="s">
        <v>11781</v>
      </c>
      <c r="D452" s="7" t="s">
        <v>11782</v>
      </c>
      <c r="F452" s="7"/>
      <c r="G452" s="7"/>
      <c r="H452" s="7"/>
      <c r="I452" s="7" t="s">
        <v>1602</v>
      </c>
      <c r="J452" s="7"/>
      <c r="K452" s="7" t="s">
        <v>9315</v>
      </c>
      <c r="L452" s="7" t="str">
        <f t="shared" si="5"/>
        <v>aertssen</v>
      </c>
      <c r="M452" s="7" t="str">
        <f>LOWER(B452&amp;Table15[[#This Row],[Achternaam]]&amp;L452)</f>
        <v>elkedefosséaertssen</v>
      </c>
      <c r="N452" s="7"/>
      <c r="O452" s="7"/>
      <c r="P452" s="7"/>
      <c r="Q452" s="7"/>
      <c r="R452" s="7" t="str">
        <f>IFERROR(LEFT(SUBSTITUTE(SUBSTITUTE(Table15[[#This Row],[Website]],"www.",""),"https://",""), FIND(".", SUBSTITUTE(SUBSTITUTE(Table15[[#This Row],[Website]],"www.",""),"https://","")) - 1),"")</f>
        <v/>
      </c>
      <c r="S452" s="7" t="s">
        <v>10171</v>
      </c>
      <c r="T452" s="7"/>
    </row>
    <row r="453" spans="1:20" ht="15" customHeight="1" x14ac:dyDescent="0.45">
      <c r="A453" s="7" t="s">
        <v>1938</v>
      </c>
      <c r="B453" s="7" t="s">
        <v>2390</v>
      </c>
      <c r="C453" s="7" t="s">
        <v>11783</v>
      </c>
      <c r="D453" s="7" t="s">
        <v>11784</v>
      </c>
      <c r="F453" s="7"/>
      <c r="G453" s="7"/>
      <c r="H453" s="7"/>
      <c r="I453" s="7" t="s">
        <v>11785</v>
      </c>
      <c r="J453" s="7"/>
      <c r="K453" s="7" t="s">
        <v>9316</v>
      </c>
      <c r="L453" s="7" t="str">
        <f t="shared" si="5"/>
        <v>yusenlogistics(benelux)</v>
      </c>
      <c r="M453" s="7" t="str">
        <f>LOWER(B453&amp;Table15[[#This Row],[Achternaam]]&amp;L453)</f>
        <v>elkepringelsyusenlogistics(benelux)</v>
      </c>
      <c r="N453" s="7"/>
      <c r="O453" s="7"/>
      <c r="P453" s="7"/>
      <c r="Q453" s="7"/>
      <c r="R453" s="7" t="str">
        <f>IFERROR(LEFT(SUBSTITUTE(SUBSTITUTE(Table15[[#This Row],[Website]],"www.",""),"https://",""), FIND(".", SUBSTITUTE(SUBSTITUTE(Table15[[#This Row],[Website]],"www.",""),"https://","")) - 1),"")</f>
        <v/>
      </c>
      <c r="S453" s="7" t="s">
        <v>10171</v>
      </c>
      <c r="T453" s="7"/>
    </row>
    <row r="454" spans="1:20" ht="15" customHeight="1" x14ac:dyDescent="0.45">
      <c r="A454" s="7" t="s">
        <v>1938</v>
      </c>
      <c r="B454" s="7" t="s">
        <v>2390</v>
      </c>
      <c r="C454" s="7" t="s">
        <v>11786</v>
      </c>
      <c r="D454" s="7" t="s">
        <v>11787</v>
      </c>
      <c r="F454" s="7"/>
      <c r="G454" s="7"/>
      <c r="H454" s="7"/>
      <c r="I454" s="7" t="s">
        <v>1480</v>
      </c>
      <c r="J454" s="7"/>
      <c r="K454" s="7" t="s">
        <v>9317</v>
      </c>
      <c r="L454" s="7" t="str">
        <f t="shared" si="5"/>
        <v>beliving</v>
      </c>
      <c r="M454" s="7" t="str">
        <f>LOWER(B454&amp;Table15[[#This Row],[Achternaam]]&amp;L454)</f>
        <v>elkevan de wallebeliving</v>
      </c>
      <c r="N454" s="7"/>
      <c r="O454" s="7"/>
      <c r="P454" s="7"/>
      <c r="Q454" s="7"/>
      <c r="R454" s="7" t="str">
        <f>IFERROR(LEFT(SUBSTITUTE(SUBSTITUTE(Table15[[#This Row],[Website]],"www.",""),"https://",""), FIND(".", SUBSTITUTE(SUBSTITUTE(Table15[[#This Row],[Website]],"www.",""),"https://","")) - 1),"")</f>
        <v/>
      </c>
      <c r="S454" s="7" t="s">
        <v>10171</v>
      </c>
      <c r="T454" s="7"/>
    </row>
    <row r="455" spans="1:20" ht="15" customHeight="1" x14ac:dyDescent="0.45">
      <c r="A455" s="7" t="s">
        <v>1938</v>
      </c>
      <c r="B455" s="7" t="s">
        <v>2390</v>
      </c>
      <c r="C455" s="7" t="s">
        <v>11788</v>
      </c>
      <c r="D455" s="7" t="s">
        <v>11789</v>
      </c>
      <c r="F455" s="7"/>
      <c r="G455" s="7"/>
      <c r="H455" s="7"/>
      <c r="I455" s="7" t="s">
        <v>11790</v>
      </c>
      <c r="J455" s="7"/>
      <c r="K455" s="7" t="s">
        <v>11791</v>
      </c>
      <c r="L455" s="7" t="str">
        <f t="shared" si="5"/>
        <v>gbfoods</v>
      </c>
      <c r="M455" s="7" t="str">
        <f>LOWER(B455&amp;Table15[[#This Row],[Achternaam]]&amp;L455)</f>
        <v>elkedekortgbfoods</v>
      </c>
      <c r="N455" s="7"/>
      <c r="O455" s="7"/>
      <c r="P455" s="7"/>
      <c r="Q455" s="7"/>
      <c r="R455" s="7" t="str">
        <f>IFERROR(LEFT(SUBSTITUTE(SUBSTITUTE(Table15[[#This Row],[Website]],"www.",""),"https://",""), FIND(".", SUBSTITUTE(SUBSTITUTE(Table15[[#This Row],[Website]],"www.",""),"https://","")) - 1),"")</f>
        <v/>
      </c>
      <c r="S455" s="7" t="s">
        <v>11792</v>
      </c>
      <c r="T455" s="7"/>
    </row>
    <row r="456" spans="1:20" ht="15" customHeight="1" x14ac:dyDescent="0.45">
      <c r="A456" s="7" t="s">
        <v>1938</v>
      </c>
      <c r="B456" s="7" t="s">
        <v>11793</v>
      </c>
      <c r="C456" s="7" t="s">
        <v>11794</v>
      </c>
      <c r="D456" s="7" t="s">
        <v>11795</v>
      </c>
      <c r="F456" s="7"/>
      <c r="G456" s="7"/>
      <c r="H456" s="7"/>
      <c r="I456" s="7" t="s">
        <v>11796</v>
      </c>
      <c r="J456" s="7"/>
      <c r="K456" s="7" t="s">
        <v>11797</v>
      </c>
      <c r="L456" s="7" t="str">
        <f t="shared" si="5"/>
        <v>dssmithpackaging</v>
      </c>
      <c r="M456" s="7" t="str">
        <f>LOWER(B456&amp;Table15[[#This Row],[Achternaam]]&amp;L456)</f>
        <v>elladewaeledssmithpackaging</v>
      </c>
      <c r="N456" s="7"/>
      <c r="O456" s="7"/>
      <c r="P456" s="7"/>
      <c r="Q456" s="7"/>
      <c r="R456" s="7" t="str">
        <f>IFERROR(LEFT(SUBSTITUTE(SUBSTITUTE(Table15[[#This Row],[Website]],"www.",""),"https://",""), FIND(".", SUBSTITUTE(SUBSTITUTE(Table15[[#This Row],[Website]],"www.",""),"https://","")) - 1),"")</f>
        <v/>
      </c>
      <c r="S456" s="7" t="s">
        <v>10171</v>
      </c>
      <c r="T456" s="7"/>
    </row>
    <row r="457" spans="1:20" ht="15" customHeight="1" x14ac:dyDescent="0.45">
      <c r="A457" s="7" t="s">
        <v>1938</v>
      </c>
      <c r="B457" s="7" t="s">
        <v>2400</v>
      </c>
      <c r="C457" s="7" t="s">
        <v>11798</v>
      </c>
      <c r="D457" s="7" t="s">
        <v>11799</v>
      </c>
      <c r="F457" s="7"/>
      <c r="G457" s="7"/>
      <c r="H457" s="7"/>
      <c r="I457" s="7" t="s">
        <v>1480</v>
      </c>
      <c r="J457" s="7"/>
      <c r="K457" s="7" t="s">
        <v>9318</v>
      </c>
      <c r="L457" s="7" t="str">
        <f t="shared" si="5"/>
        <v>graphius</v>
      </c>
      <c r="M457" s="7" t="str">
        <f>LOWER(B457&amp;Table15[[#This Row],[Achternaam]]&amp;L457)</f>
        <v>ellende vuystgraphius</v>
      </c>
      <c r="N457" s="7"/>
      <c r="O457" s="7"/>
      <c r="P457" s="7"/>
      <c r="Q457" s="7"/>
      <c r="R457" s="7" t="str">
        <f>IFERROR(LEFT(SUBSTITUTE(SUBSTITUTE(Table15[[#This Row],[Website]],"www.",""),"https://",""), FIND(".", SUBSTITUTE(SUBSTITUTE(Table15[[#This Row],[Website]],"www.",""),"https://","")) - 1),"")</f>
        <v/>
      </c>
      <c r="S457" s="7" t="s">
        <v>10171</v>
      </c>
      <c r="T457" s="7"/>
    </row>
    <row r="458" spans="1:20" ht="15" customHeight="1" x14ac:dyDescent="0.45">
      <c r="A458" s="7" t="s">
        <v>1938</v>
      </c>
      <c r="B458" s="7" t="s">
        <v>2400</v>
      </c>
      <c r="C458" s="7" t="s">
        <v>11800</v>
      </c>
      <c r="D458" s="7" t="s">
        <v>11801</v>
      </c>
      <c r="F458" s="7"/>
      <c r="G458" s="7"/>
      <c r="H458" s="7"/>
      <c r="I458" s="7" t="s">
        <v>1602</v>
      </c>
      <c r="J458" s="7"/>
      <c r="K458" s="7" t="s">
        <v>9319</v>
      </c>
      <c r="L458" s="7" t="str">
        <f t="shared" si="5"/>
        <v>indigopark</v>
      </c>
      <c r="M458" s="7" t="str">
        <f>LOWER(B458&amp;Table15[[#This Row],[Achternaam]]&amp;L458)</f>
        <v>ellensoeteindigopark</v>
      </c>
      <c r="N458" s="7"/>
      <c r="O458" s="7"/>
      <c r="P458" s="7"/>
      <c r="Q458" s="7"/>
      <c r="R458" s="7" t="str">
        <f>IFERROR(LEFT(SUBSTITUTE(SUBSTITUTE(Table15[[#This Row],[Website]],"www.",""),"https://",""), FIND(".", SUBSTITUTE(SUBSTITUTE(Table15[[#This Row],[Website]],"www.",""),"https://","")) - 1),"")</f>
        <v/>
      </c>
      <c r="S458" s="7" t="s">
        <v>10171</v>
      </c>
      <c r="T458" s="7"/>
    </row>
    <row r="459" spans="1:20" ht="15" customHeight="1" x14ac:dyDescent="0.45">
      <c r="A459" s="7" t="s">
        <v>1938</v>
      </c>
      <c r="B459" s="7" t="s">
        <v>2400</v>
      </c>
      <c r="C459" s="7" t="s">
        <v>11802</v>
      </c>
      <c r="D459" s="7" t="s">
        <v>11803</v>
      </c>
      <c r="F459" s="7"/>
      <c r="G459" s="7"/>
      <c r="H459" s="7"/>
      <c r="I459" s="7" t="s">
        <v>11804</v>
      </c>
      <c r="J459" s="7"/>
      <c r="K459" s="7" t="s">
        <v>11805</v>
      </c>
      <c r="L459" s="7" t="str">
        <f t="shared" si="5"/>
        <v>renotec</v>
      </c>
      <c r="M459" s="7" t="str">
        <f>LOWER(B459&amp;Table15[[#This Row],[Achternaam]]&amp;L459)</f>
        <v>ellentuyteleersrenotec</v>
      </c>
      <c r="N459" s="7"/>
      <c r="O459" s="7"/>
      <c r="P459" s="7"/>
      <c r="Q459" s="7"/>
      <c r="R459" s="7" t="str">
        <f>IFERROR(LEFT(SUBSTITUTE(SUBSTITUTE(Table15[[#This Row],[Website]],"www.",""),"https://",""), FIND(".", SUBSTITUTE(SUBSTITUTE(Table15[[#This Row],[Website]],"www.",""),"https://","")) - 1),"")</f>
        <v/>
      </c>
      <c r="S459" s="7" t="s">
        <v>11806</v>
      </c>
      <c r="T459" s="7"/>
    </row>
    <row r="460" spans="1:20" ht="15" customHeight="1" x14ac:dyDescent="0.45">
      <c r="A460" s="7" t="s">
        <v>1938</v>
      </c>
      <c r="B460" s="7" t="s">
        <v>2400</v>
      </c>
      <c r="C460" s="7" t="s">
        <v>11807</v>
      </c>
      <c r="D460" s="7" t="s">
        <v>11808</v>
      </c>
      <c r="F460" s="7"/>
      <c r="G460" s="7"/>
      <c r="H460" s="7"/>
      <c r="I460" s="7" t="s">
        <v>1480</v>
      </c>
      <c r="J460" s="7"/>
      <c r="K460" s="7" t="s">
        <v>9320</v>
      </c>
      <c r="L460" s="7" t="str">
        <f t="shared" si="5"/>
        <v>somatisystems</v>
      </c>
      <c r="M460" s="7" t="str">
        <f>LOWER(B460&amp;Table15[[#This Row],[Achternaam]]&amp;L460)</f>
        <v>ellenwalravenssomatisystems</v>
      </c>
      <c r="N460" s="7"/>
      <c r="O460" s="7"/>
      <c r="P460" s="7"/>
      <c r="Q460" s="7"/>
      <c r="R460" s="7" t="str">
        <f>IFERROR(LEFT(SUBSTITUTE(SUBSTITUTE(Table15[[#This Row],[Website]],"www.",""),"https://",""), FIND(".", SUBSTITUTE(SUBSTITUTE(Table15[[#This Row],[Website]],"www.",""),"https://","")) - 1),"")</f>
        <v/>
      </c>
      <c r="S460" s="7" t="s">
        <v>10171</v>
      </c>
      <c r="T460" s="7"/>
    </row>
    <row r="461" spans="1:20" ht="15" customHeight="1" x14ac:dyDescent="0.45">
      <c r="A461" s="7" t="s">
        <v>1938</v>
      </c>
      <c r="B461" s="7" t="s">
        <v>2054</v>
      </c>
      <c r="C461" s="7" t="s">
        <v>2055</v>
      </c>
      <c r="D461" s="7" t="s">
        <v>2056</v>
      </c>
      <c r="F461" s="7"/>
      <c r="G461" s="7"/>
      <c r="H461" s="7"/>
      <c r="I461" s="7" t="s">
        <v>1737</v>
      </c>
      <c r="J461" s="7"/>
      <c r="K461" s="7" t="s">
        <v>9321</v>
      </c>
      <c r="L461" s="7" t="str">
        <f t="shared" si="5"/>
        <v>qbdgrowth</v>
      </c>
      <c r="M461" s="7" t="str">
        <f>LOWER(B461&amp;Table15[[#This Row],[Achternaam]]&amp;L461)</f>
        <v>ellyde bruynqbdgrowth</v>
      </c>
      <c r="N461" s="7"/>
      <c r="O461" s="7"/>
      <c r="P461" s="7"/>
      <c r="Q461" s="7"/>
      <c r="R461" s="7" t="str">
        <f>IFERROR(LEFT(SUBSTITUTE(SUBSTITUTE(Table15[[#This Row],[Website]],"www.",""),"https://",""), FIND(".", SUBSTITUTE(SUBSTITUTE(Table15[[#This Row],[Website]],"www.",""),"https://","")) - 1),"")</f>
        <v/>
      </c>
      <c r="S461" s="7" t="s">
        <v>2057</v>
      </c>
      <c r="T461" s="7"/>
    </row>
    <row r="462" spans="1:20" ht="15" customHeight="1" x14ac:dyDescent="0.45">
      <c r="A462" s="7" t="s">
        <v>1938</v>
      </c>
      <c r="B462" s="7" t="s">
        <v>3145</v>
      </c>
      <c r="C462" s="7" t="s">
        <v>11809</v>
      </c>
      <c r="D462" s="7" t="s">
        <v>11810</v>
      </c>
      <c r="F462" s="7"/>
      <c r="G462" s="7"/>
      <c r="H462" s="7"/>
      <c r="I462" s="7" t="s">
        <v>11811</v>
      </c>
      <c r="J462" s="7"/>
      <c r="K462" s="7" t="s">
        <v>11483</v>
      </c>
      <c r="L462" s="7" t="str">
        <f t="shared" si="5"/>
        <v>zfwindpowerantwerpen</v>
      </c>
      <c r="M462" s="7" t="str">
        <f>LOWER(B462&amp;Table15[[#This Row],[Achternaam]]&amp;L462)</f>
        <v>elsdierckxzfwindpowerantwerpen</v>
      </c>
      <c r="N462" s="7"/>
      <c r="O462" s="7"/>
      <c r="P462" s="7"/>
      <c r="Q462" s="7"/>
      <c r="R462" s="7" t="str">
        <f>IFERROR(LEFT(SUBSTITUTE(SUBSTITUTE(Table15[[#This Row],[Website]],"www.",""),"https://",""), FIND(".", SUBSTITUTE(SUBSTITUTE(Table15[[#This Row],[Website]],"www.",""),"https://","")) - 1),"")</f>
        <v/>
      </c>
      <c r="S462" s="7" t="s">
        <v>11812</v>
      </c>
      <c r="T462" s="7"/>
    </row>
    <row r="463" spans="1:20" ht="15" customHeight="1" x14ac:dyDescent="0.45">
      <c r="A463" s="7" t="s">
        <v>1938</v>
      </c>
      <c r="B463" s="7" t="s">
        <v>3145</v>
      </c>
      <c r="C463" s="7" t="s">
        <v>11813</v>
      </c>
      <c r="D463" s="7" t="s">
        <v>11814</v>
      </c>
      <c r="F463" s="7"/>
      <c r="G463" s="7"/>
      <c r="H463" s="7"/>
      <c r="I463" s="7" t="s">
        <v>11815</v>
      </c>
      <c r="J463" s="7"/>
      <c r="K463" s="7" t="s">
        <v>9280</v>
      </c>
      <c r="L463" s="7" t="str">
        <f t="shared" si="5"/>
        <v>bardbenelux</v>
      </c>
      <c r="M463" s="7" t="str">
        <f>LOWER(B463&amp;Table15[[#This Row],[Achternaam]]&amp;L463)</f>
        <v>elsmabildebardbenelux</v>
      </c>
      <c r="N463" s="7"/>
      <c r="O463" s="7"/>
      <c r="P463" s="7"/>
      <c r="Q463" s="7"/>
      <c r="R463" s="7" t="str">
        <f>IFERROR(LEFT(SUBSTITUTE(SUBSTITUTE(Table15[[#This Row],[Website]],"www.",""),"https://",""), FIND(".", SUBSTITUTE(SUBSTITUTE(Table15[[#This Row],[Website]],"www.",""),"https://","")) - 1),"")</f>
        <v/>
      </c>
      <c r="S463" s="7" t="s">
        <v>10171</v>
      </c>
      <c r="T463" s="7"/>
    </row>
    <row r="464" spans="1:20" ht="15" customHeight="1" x14ac:dyDescent="0.45">
      <c r="A464" s="7" t="s">
        <v>1938</v>
      </c>
      <c r="B464" s="7" t="s">
        <v>3145</v>
      </c>
      <c r="C464" s="7" t="s">
        <v>4362</v>
      </c>
      <c r="D464" s="7" t="s">
        <v>11816</v>
      </c>
      <c r="F464" s="7"/>
      <c r="G464" s="7"/>
      <c r="H464" s="7"/>
      <c r="I464" s="7" t="s">
        <v>1480</v>
      </c>
      <c r="J464" s="7"/>
      <c r="K464" s="7" t="s">
        <v>9322</v>
      </c>
      <c r="L464" s="7" t="str">
        <f t="shared" ref="L464:L527" si="6">SUBSTITUTE(SUBSTITUTE(SUBSTITUTE(SUBSTITUTE(SUBSTITUTE(SUBSTITUTE(SUBSTITUTE(SUBSTITUTE(SUBSTITUTE(SUBSTITUTE(SUBSTITUTE(SUBSTITUTE(SUBSTITUTE(LOWER(K464),".",""),"-","")," bvba",""),"belgië",""),"belgium","")," nv","")," bv",""),"group",""),"groep","")," ", ""),"é","e"),"è","e"),"à","a")</f>
        <v>thvvandenbusschequbus</v>
      </c>
      <c r="M464" s="7" t="str">
        <f>LOWER(B464&amp;Table15[[#This Row],[Achternaam]]&amp;L464)</f>
        <v>elsvandenbusschethvvandenbusschequbus</v>
      </c>
      <c r="N464" s="7"/>
      <c r="O464" s="7"/>
      <c r="P464" s="7"/>
      <c r="Q464" s="7"/>
      <c r="R464" s="7" t="str">
        <f>IFERROR(LEFT(SUBSTITUTE(SUBSTITUTE(Table15[[#This Row],[Website]],"www.",""),"https://",""), FIND(".", SUBSTITUTE(SUBSTITUTE(Table15[[#This Row],[Website]],"www.",""),"https://","")) - 1),"")</f>
        <v/>
      </c>
      <c r="S464" s="7" t="s">
        <v>10171</v>
      </c>
      <c r="T464" s="7"/>
    </row>
    <row r="465" spans="1:20" ht="15" customHeight="1" x14ac:dyDescent="0.45">
      <c r="A465" s="7" t="s">
        <v>1938</v>
      </c>
      <c r="B465" s="7" t="s">
        <v>3145</v>
      </c>
      <c r="C465" s="7" t="s">
        <v>11817</v>
      </c>
      <c r="D465" s="7" t="s">
        <v>11818</v>
      </c>
      <c r="F465" s="7"/>
      <c r="G465" s="7"/>
      <c r="H465" s="7"/>
      <c r="I465" s="7" t="s">
        <v>1480</v>
      </c>
      <c r="J465" s="7"/>
      <c r="K465" s="7" t="s">
        <v>9323</v>
      </c>
      <c r="L465" s="7" t="str">
        <f t="shared" si="6"/>
        <v>torfsimportservice</v>
      </c>
      <c r="M465" s="7" t="str">
        <f>LOWER(B465&amp;Table15[[#This Row],[Achternaam]]&amp;L465)</f>
        <v>elsvan keymeulentorfsimportservice</v>
      </c>
      <c r="N465" s="7"/>
      <c r="O465" s="7"/>
      <c r="P465" s="7"/>
      <c r="Q465" s="7"/>
      <c r="R465" s="7" t="str">
        <f>IFERROR(LEFT(SUBSTITUTE(SUBSTITUTE(Table15[[#This Row],[Website]],"www.",""),"https://",""), FIND(".", SUBSTITUTE(SUBSTITUTE(Table15[[#This Row],[Website]],"www.",""),"https://","")) - 1),"")</f>
        <v/>
      </c>
      <c r="S465" s="7" t="s">
        <v>11819</v>
      </c>
      <c r="T465" s="7"/>
    </row>
    <row r="466" spans="1:20" ht="15" customHeight="1" x14ac:dyDescent="0.45">
      <c r="A466" s="7" t="s">
        <v>1938</v>
      </c>
      <c r="B466" s="7" t="s">
        <v>3145</v>
      </c>
      <c r="C466" s="7" t="s">
        <v>11813</v>
      </c>
      <c r="D466" s="7" t="s">
        <v>11820</v>
      </c>
      <c r="F466" s="7"/>
      <c r="G466" s="7"/>
      <c r="H466" s="7"/>
      <c r="I466" s="7" t="s">
        <v>11821</v>
      </c>
      <c r="J466" s="7"/>
      <c r="K466" s="7" t="s">
        <v>9324</v>
      </c>
      <c r="L466" s="7" t="str">
        <f t="shared" si="6"/>
        <v>bectondickinsonbenelux</v>
      </c>
      <c r="M466" s="7" t="str">
        <f>LOWER(B466&amp;Table15[[#This Row],[Achternaam]]&amp;L466)</f>
        <v>elsmabildebectondickinsonbenelux</v>
      </c>
      <c r="N466" s="7"/>
      <c r="O466" s="7"/>
      <c r="P466" s="7"/>
      <c r="Q466" s="7"/>
      <c r="R466" s="7" t="str">
        <f>IFERROR(LEFT(SUBSTITUTE(SUBSTITUTE(Table15[[#This Row],[Website]],"www.",""),"https://",""), FIND(".", SUBSTITUTE(SUBSTITUTE(Table15[[#This Row],[Website]],"www.",""),"https://","")) - 1),"")</f>
        <v/>
      </c>
      <c r="S466" s="7" t="s">
        <v>11822</v>
      </c>
      <c r="T466" s="7"/>
    </row>
    <row r="467" spans="1:20" ht="15" customHeight="1" x14ac:dyDescent="0.45">
      <c r="A467" s="7" t="s">
        <v>1938</v>
      </c>
      <c r="B467" s="7" t="s">
        <v>11823</v>
      </c>
      <c r="C467" s="7" t="s">
        <v>3146</v>
      </c>
      <c r="D467" s="7" t="s">
        <v>11824</v>
      </c>
      <c r="F467" s="7"/>
      <c r="G467" s="7"/>
      <c r="H467" s="7"/>
      <c r="I467" s="7" t="s">
        <v>1480</v>
      </c>
      <c r="J467" s="7"/>
      <c r="K467" s="7" t="s">
        <v>9325</v>
      </c>
      <c r="L467" s="7" t="str">
        <f t="shared" si="6"/>
        <v>thecookwarecompany</v>
      </c>
      <c r="M467" s="7" t="str">
        <f>LOWER(B467&amp;Table15[[#This Row],[Achternaam]]&amp;L467)</f>
        <v>emilymaesthecookwarecompany</v>
      </c>
      <c r="N467" s="7"/>
      <c r="O467" s="7"/>
      <c r="P467" s="7"/>
      <c r="Q467" s="7"/>
      <c r="R467" s="7" t="str">
        <f>IFERROR(LEFT(SUBSTITUTE(SUBSTITUTE(Table15[[#This Row],[Website]],"www.",""),"https://",""), FIND(".", SUBSTITUTE(SUBSTITUTE(Table15[[#This Row],[Website]],"www.",""),"https://","")) - 1),"")</f>
        <v/>
      </c>
      <c r="S467" s="7" t="s">
        <v>10171</v>
      </c>
      <c r="T467" s="7"/>
    </row>
    <row r="468" spans="1:20" ht="15" customHeight="1" x14ac:dyDescent="0.45">
      <c r="A468" s="7" t="s">
        <v>1938</v>
      </c>
      <c r="B468" s="7" t="s">
        <v>3119</v>
      </c>
      <c r="C468" s="7" t="s">
        <v>11825</v>
      </c>
      <c r="D468" s="7" t="s">
        <v>11826</v>
      </c>
      <c r="F468" s="7"/>
      <c r="G468" s="7"/>
      <c r="H468" s="7"/>
      <c r="I468" s="7" t="s">
        <v>1602</v>
      </c>
      <c r="J468" s="7"/>
      <c r="K468" s="7" t="s">
        <v>11827</v>
      </c>
      <c r="L468" s="7" t="str">
        <f t="shared" si="6"/>
        <v>saintgobainconstructionproducts</v>
      </c>
      <c r="M468" s="7" t="str">
        <f>LOWER(B468&amp;Table15[[#This Row],[Achternaam]]&amp;L468)</f>
        <v>ericverbaenensaintgobainconstructionproducts</v>
      </c>
      <c r="N468" s="7"/>
      <c r="O468" s="7"/>
      <c r="P468" s="7"/>
      <c r="Q468" s="7"/>
      <c r="R468" s="7" t="str">
        <f>IFERROR(LEFT(SUBSTITUTE(SUBSTITUTE(Table15[[#This Row],[Website]],"www.",""),"https://",""), FIND(".", SUBSTITUTE(SUBSTITUTE(Table15[[#This Row],[Website]],"www.",""),"https://","")) - 1),"")</f>
        <v/>
      </c>
      <c r="S468" s="7" t="s">
        <v>11828</v>
      </c>
      <c r="T468" s="7"/>
    </row>
    <row r="469" spans="1:20" ht="15" customHeight="1" x14ac:dyDescent="0.45">
      <c r="A469" s="7" t="s">
        <v>1938</v>
      </c>
      <c r="B469" s="7" t="s">
        <v>11829</v>
      </c>
      <c r="C469" s="7" t="s">
        <v>11830</v>
      </c>
      <c r="D469" s="7" t="s">
        <v>11831</v>
      </c>
      <c r="F469" s="7"/>
      <c r="G469" s="7"/>
      <c r="H469" s="7"/>
      <c r="I469" s="7" t="s">
        <v>11832</v>
      </c>
      <c r="J469" s="7"/>
      <c r="K469" s="7" t="s">
        <v>9306</v>
      </c>
      <c r="L469" s="7" t="str">
        <f t="shared" si="6"/>
        <v>zeb</v>
      </c>
      <c r="M469" s="7" t="str">
        <f>LOWER(B469&amp;Table15[[#This Row],[Achternaam]]&amp;L469)</f>
        <v>erikameeszeb</v>
      </c>
      <c r="N469" s="7"/>
      <c r="O469" s="7"/>
      <c r="P469" s="7"/>
      <c r="Q469" s="7"/>
      <c r="R469" s="7" t="str">
        <f>IFERROR(LEFT(SUBSTITUTE(SUBSTITUTE(Table15[[#This Row],[Website]],"www.",""),"https://",""), FIND(".", SUBSTITUTE(SUBSTITUTE(Table15[[#This Row],[Website]],"www.",""),"https://","")) - 1),"")</f>
        <v/>
      </c>
      <c r="S469" s="7" t="s">
        <v>11833</v>
      </c>
      <c r="T469" s="7"/>
    </row>
    <row r="470" spans="1:20" ht="15" customHeight="1" x14ac:dyDescent="0.45">
      <c r="A470" s="7" t="s">
        <v>1938</v>
      </c>
      <c r="B470" s="7" t="s">
        <v>1467</v>
      </c>
      <c r="C470" s="7" t="s">
        <v>3157</v>
      </c>
      <c r="D470" s="7" t="s">
        <v>11834</v>
      </c>
      <c r="F470" s="7"/>
      <c r="G470" s="7"/>
      <c r="H470" s="7"/>
      <c r="I470" s="7" t="s">
        <v>1480</v>
      </c>
      <c r="J470" s="7"/>
      <c r="K470" s="7" t="s">
        <v>11461</v>
      </c>
      <c r="L470" s="7" t="str">
        <f t="shared" si="6"/>
        <v>nitto</v>
      </c>
      <c r="M470" s="7" t="str">
        <f>LOWER(B470&amp;Table15[[#This Row],[Achternaam]]&amp;L470)</f>
        <v>erwinmartensnitto</v>
      </c>
      <c r="N470" s="7"/>
      <c r="O470" s="7"/>
      <c r="P470" s="7"/>
      <c r="Q470" s="7"/>
      <c r="R470" s="7" t="str">
        <f>IFERROR(LEFT(SUBSTITUTE(SUBSTITUTE(Table15[[#This Row],[Website]],"www.",""),"https://",""), FIND(".", SUBSTITUTE(SUBSTITUTE(Table15[[#This Row],[Website]],"www.",""),"https://","")) - 1),"")</f>
        <v/>
      </c>
      <c r="S470" s="7" t="s">
        <v>11835</v>
      </c>
      <c r="T470" s="7"/>
    </row>
    <row r="471" spans="1:20" ht="15" customHeight="1" x14ac:dyDescent="0.45">
      <c r="A471" s="7" t="s">
        <v>1938</v>
      </c>
      <c r="B471" s="7" t="s">
        <v>1467</v>
      </c>
      <c r="C471" s="7" t="s">
        <v>11836</v>
      </c>
      <c r="D471" s="7" t="s">
        <v>11837</v>
      </c>
      <c r="F471" s="7"/>
      <c r="G471" s="7"/>
      <c r="H471" s="7"/>
      <c r="I471" s="7" t="s">
        <v>1480</v>
      </c>
      <c r="J471" s="7"/>
      <c r="K471" s="7" t="s">
        <v>9326</v>
      </c>
      <c r="L471" s="7" t="str">
        <f t="shared" si="6"/>
        <v>hbtrading</v>
      </c>
      <c r="M471" s="7" t="str">
        <f>LOWER(B471&amp;Table15[[#This Row],[Achternaam]]&amp;L471)</f>
        <v>erwinmetdepenninghenhbtrading</v>
      </c>
      <c r="N471" s="7"/>
      <c r="O471" s="7"/>
      <c r="P471" s="7"/>
      <c r="Q471" s="7"/>
      <c r="R471" s="7" t="str">
        <f>IFERROR(LEFT(SUBSTITUTE(SUBSTITUTE(Table15[[#This Row],[Website]],"www.",""),"https://",""), FIND(".", SUBSTITUTE(SUBSTITUTE(Table15[[#This Row],[Website]],"www.",""),"https://","")) - 1),"")</f>
        <v/>
      </c>
      <c r="S471" s="7" t="s">
        <v>11838</v>
      </c>
      <c r="T471" s="7"/>
    </row>
    <row r="472" spans="1:20" ht="15" customHeight="1" x14ac:dyDescent="0.45">
      <c r="A472" s="7" t="s">
        <v>1938</v>
      </c>
      <c r="B472" s="7" t="s">
        <v>11839</v>
      </c>
      <c r="C472" s="7" t="s">
        <v>11840</v>
      </c>
      <c r="D472" s="7" t="s">
        <v>11841</v>
      </c>
      <c r="F472" s="7"/>
      <c r="G472" s="7"/>
      <c r="H472" s="7"/>
      <c r="I472" s="7" t="s">
        <v>1480</v>
      </c>
      <c r="J472" s="7"/>
      <c r="K472" s="7" t="s">
        <v>9327</v>
      </c>
      <c r="L472" s="7" t="str">
        <f t="shared" si="6"/>
        <v>sipwell</v>
      </c>
      <c r="M472" s="7" t="str">
        <f>LOWER(B472&amp;Table15[[#This Row],[Achternaam]]&amp;L472)</f>
        <v>eskiengelssipwell</v>
      </c>
      <c r="N472" s="7"/>
      <c r="O472" s="7"/>
      <c r="P472" s="7"/>
      <c r="Q472" s="7"/>
      <c r="R472" s="7" t="str">
        <f>IFERROR(LEFT(SUBSTITUTE(SUBSTITUTE(Table15[[#This Row],[Website]],"www.",""),"https://",""), FIND(".", SUBSTITUTE(SUBSTITUTE(Table15[[#This Row],[Website]],"www.",""),"https://","")) - 1),"")</f>
        <v/>
      </c>
      <c r="S472" s="7" t="s">
        <v>10171</v>
      </c>
      <c r="T472" s="7"/>
    </row>
    <row r="473" spans="1:20" ht="15" customHeight="1" x14ac:dyDescent="0.45">
      <c r="A473" s="7" t="s">
        <v>1938</v>
      </c>
      <c r="B473" s="7" t="s">
        <v>4503</v>
      </c>
      <c r="C473" s="7" t="s">
        <v>11842</v>
      </c>
      <c r="D473" s="7" t="s">
        <v>11843</v>
      </c>
      <c r="F473" s="7"/>
      <c r="G473" s="7"/>
      <c r="H473" s="7"/>
      <c r="I473" s="7" t="s">
        <v>1602</v>
      </c>
      <c r="J473" s="7"/>
      <c r="K473" s="7" t="s">
        <v>9328</v>
      </c>
      <c r="L473" s="7" t="str">
        <f t="shared" si="6"/>
        <v>interparking</v>
      </c>
      <c r="M473" s="7" t="str">
        <f>LOWER(B473&amp;Table15[[#This Row],[Achternaam]]&amp;L473)</f>
        <v>emmanueltytecainterparking</v>
      </c>
      <c r="N473" s="7"/>
      <c r="O473" s="7"/>
      <c r="P473" s="7"/>
      <c r="Q473" s="7"/>
      <c r="R473" s="7" t="str">
        <f>IFERROR(LEFT(SUBSTITUTE(SUBSTITUTE(Table15[[#This Row],[Website]],"www.",""),"https://",""), FIND(".", SUBSTITUTE(SUBSTITUTE(Table15[[#This Row],[Website]],"www.",""),"https://","")) - 1),"")</f>
        <v/>
      </c>
      <c r="S473" s="7" t="s">
        <v>10171</v>
      </c>
      <c r="T473" s="7"/>
    </row>
    <row r="474" spans="1:20" ht="15" customHeight="1" x14ac:dyDescent="0.45">
      <c r="A474" s="7" t="s">
        <v>1938</v>
      </c>
      <c r="B474" s="7" t="s">
        <v>2771</v>
      </c>
      <c r="C474" s="7" t="s">
        <v>3223</v>
      </c>
      <c r="D474" s="7" t="s">
        <v>11844</v>
      </c>
      <c r="F474" s="7"/>
      <c r="G474" s="7"/>
      <c r="H474" s="7"/>
      <c r="I474" s="7" t="s">
        <v>1602</v>
      </c>
      <c r="J474" s="7"/>
      <c r="K474" s="7" t="s">
        <v>9329</v>
      </c>
      <c r="L474" s="7" t="str">
        <f t="shared" si="6"/>
        <v>impact</v>
      </c>
      <c r="M474" s="7" t="str">
        <f>LOWER(B474&amp;Table15[[#This Row],[Achternaam]]&amp;L474)</f>
        <v>evamichielsenimpact</v>
      </c>
      <c r="N474" s="7"/>
      <c r="O474" s="7"/>
      <c r="P474" s="7"/>
      <c r="Q474" s="7"/>
      <c r="R474" s="7" t="str">
        <f>IFERROR(LEFT(SUBSTITUTE(SUBSTITUTE(Table15[[#This Row],[Website]],"www.",""),"https://",""), FIND(".", SUBSTITUTE(SUBSTITUTE(Table15[[#This Row],[Website]],"www.",""),"https://","")) - 1),"")</f>
        <v/>
      </c>
      <c r="S474" s="7" t="s">
        <v>11845</v>
      </c>
      <c r="T474" s="7"/>
    </row>
    <row r="475" spans="1:20" ht="15" customHeight="1" x14ac:dyDescent="0.45">
      <c r="A475" s="7" t="s">
        <v>1938</v>
      </c>
      <c r="B475" s="7" t="s">
        <v>2432</v>
      </c>
      <c r="C475" s="7" t="s">
        <v>11846</v>
      </c>
      <c r="D475" s="7" t="s">
        <v>11847</v>
      </c>
      <c r="F475" s="7"/>
      <c r="G475" s="7"/>
      <c r="H475" s="7"/>
      <c r="I475" s="7" t="s">
        <v>1602</v>
      </c>
      <c r="J475" s="7"/>
      <c r="K475" s="7" t="s">
        <v>9246</v>
      </c>
      <c r="L475" s="7" t="str">
        <f t="shared" si="6"/>
        <v>facilcorporate</v>
      </c>
      <c r="M475" s="7" t="str">
        <f>LOWER(B475&amp;Table15[[#This Row],[Achternaam]]&amp;L475)</f>
        <v>evelienulenaersfacilcorporate</v>
      </c>
      <c r="N475" s="7"/>
      <c r="O475" s="7"/>
      <c r="P475" s="7"/>
      <c r="Q475" s="7"/>
      <c r="R475" s="7" t="str">
        <f>IFERROR(LEFT(SUBSTITUTE(SUBSTITUTE(Table15[[#This Row],[Website]],"www.",""),"https://",""), FIND(".", SUBSTITUTE(SUBSTITUTE(Table15[[#This Row],[Website]],"www.",""),"https://","")) - 1),"")</f>
        <v/>
      </c>
      <c r="S475" s="7" t="s">
        <v>10171</v>
      </c>
      <c r="T475" s="7"/>
    </row>
    <row r="476" spans="1:20" ht="15" customHeight="1" x14ac:dyDescent="0.45">
      <c r="A476" s="7" t="s">
        <v>1938</v>
      </c>
      <c r="B476" s="7" t="s">
        <v>2432</v>
      </c>
      <c r="C476" s="7" t="s">
        <v>11848</v>
      </c>
      <c r="D476" s="7" t="s">
        <v>11849</v>
      </c>
      <c r="F476" s="7"/>
      <c r="G476" s="7"/>
      <c r="H476" s="7"/>
      <c r="I476" s="7" t="s">
        <v>11850</v>
      </c>
      <c r="J476" s="7"/>
      <c r="K476" s="7" t="s">
        <v>11851</v>
      </c>
      <c r="L476" s="7" t="str">
        <f t="shared" si="6"/>
        <v>komatsueuropeinternational</v>
      </c>
      <c r="M476" s="7" t="str">
        <f>LOWER(B476&amp;Table15[[#This Row],[Achternaam]]&amp;L476)</f>
        <v>evelienvanderstappenkomatsueuropeinternational</v>
      </c>
      <c r="N476" s="7"/>
      <c r="O476" s="7"/>
      <c r="P476" s="7"/>
      <c r="Q476" s="7"/>
      <c r="R476" s="7" t="str">
        <f>IFERROR(LEFT(SUBSTITUTE(SUBSTITUTE(Table15[[#This Row],[Website]],"www.",""),"https://",""), FIND(".", SUBSTITUTE(SUBSTITUTE(Table15[[#This Row],[Website]],"www.",""),"https://","")) - 1),"")</f>
        <v/>
      </c>
      <c r="S476" s="7" t="s">
        <v>10171</v>
      </c>
      <c r="T476" s="7"/>
    </row>
    <row r="477" spans="1:20" ht="15" customHeight="1" x14ac:dyDescent="0.45">
      <c r="A477" s="7" t="s">
        <v>1938</v>
      </c>
      <c r="B477" s="7" t="s">
        <v>10528</v>
      </c>
      <c r="C477" s="7" t="s">
        <v>11794</v>
      </c>
      <c r="D477" s="7" t="s">
        <v>11852</v>
      </c>
      <c r="F477" s="7"/>
      <c r="G477" s="7"/>
      <c r="H477" s="7"/>
      <c r="I477" s="7" t="s">
        <v>1480</v>
      </c>
      <c r="J477" s="7"/>
      <c r="K477" s="7" t="s">
        <v>9330</v>
      </c>
      <c r="L477" s="7" t="str">
        <f t="shared" si="6"/>
        <v>quartes</v>
      </c>
      <c r="M477" s="7" t="str">
        <f>LOWER(B477&amp;Table15[[#This Row],[Achternaam]]&amp;L477)</f>
        <v>evelinedewaelequartes</v>
      </c>
      <c r="N477" s="7"/>
      <c r="O477" s="7"/>
      <c r="P477" s="7"/>
      <c r="Q477" s="7"/>
      <c r="R477" s="7" t="str">
        <f>IFERROR(LEFT(SUBSTITUTE(SUBSTITUTE(Table15[[#This Row],[Website]],"www.",""),"https://",""), FIND(".", SUBSTITUTE(SUBSTITUTE(Table15[[#This Row],[Website]],"www.",""),"https://","")) - 1),"")</f>
        <v/>
      </c>
      <c r="S477" s="7" t="s">
        <v>10171</v>
      </c>
      <c r="T477" s="7"/>
    </row>
    <row r="478" spans="1:20" ht="15" customHeight="1" x14ac:dyDescent="0.45">
      <c r="A478" s="7" t="s">
        <v>1938</v>
      </c>
      <c r="B478" s="7" t="s">
        <v>10528</v>
      </c>
      <c r="C478" s="7" t="s">
        <v>11853</v>
      </c>
      <c r="D478" s="7" t="s">
        <v>11854</v>
      </c>
      <c r="F478" s="7"/>
      <c r="G478" s="7"/>
      <c r="H478" s="7"/>
      <c r="I478" s="7" t="s">
        <v>11855</v>
      </c>
      <c r="J478" s="7"/>
      <c r="K478" s="7" t="s">
        <v>11797</v>
      </c>
      <c r="L478" s="7" t="str">
        <f t="shared" si="6"/>
        <v>dssmithpackaging</v>
      </c>
      <c r="M478" s="7" t="str">
        <f>LOWER(B478&amp;Table15[[#This Row],[Achternaam]]&amp;L478)</f>
        <v>evelinevan beverdssmithpackaging</v>
      </c>
      <c r="N478" s="7"/>
      <c r="O478" s="7"/>
      <c r="P478" s="7"/>
      <c r="Q478" s="7"/>
      <c r="R478" s="7" t="str">
        <f>IFERROR(LEFT(SUBSTITUTE(SUBSTITUTE(Table15[[#This Row],[Website]],"www.",""),"https://",""), FIND(".", SUBSTITUTE(SUBSTITUTE(Table15[[#This Row],[Website]],"www.",""),"https://","")) - 1),"")</f>
        <v/>
      </c>
      <c r="S478" s="7" t="s">
        <v>10171</v>
      </c>
      <c r="T478" s="7"/>
    </row>
    <row r="479" spans="1:20" ht="15" customHeight="1" x14ac:dyDescent="0.45">
      <c r="A479" s="7" t="s">
        <v>1938</v>
      </c>
      <c r="B479" s="7" t="s">
        <v>10528</v>
      </c>
      <c r="C479" s="7" t="s">
        <v>4668</v>
      </c>
      <c r="D479" s="7" t="s">
        <v>11856</v>
      </c>
      <c r="F479" s="7"/>
      <c r="G479" s="7"/>
      <c r="H479" s="7"/>
      <c r="I479" s="7" t="s">
        <v>11428</v>
      </c>
      <c r="J479" s="7"/>
      <c r="K479" s="7" t="s">
        <v>9331</v>
      </c>
      <c r="L479" s="7" t="str">
        <f t="shared" si="6"/>
        <v>strabagbrvz</v>
      </c>
      <c r="M479" s="7" t="str">
        <f>LOWER(B479&amp;Table15[[#This Row],[Achternaam]]&amp;L479)</f>
        <v>evelinewillemsstrabagbrvz</v>
      </c>
      <c r="N479" s="7"/>
      <c r="O479" s="7"/>
      <c r="P479" s="7"/>
      <c r="Q479" s="7"/>
      <c r="R479" s="7" t="str">
        <f>IFERROR(LEFT(SUBSTITUTE(SUBSTITUTE(Table15[[#This Row],[Website]],"www.",""),"https://",""), FIND(".", SUBSTITUTE(SUBSTITUTE(Table15[[#This Row],[Website]],"www.",""),"https://","")) - 1),"")</f>
        <v/>
      </c>
      <c r="S479" s="7" t="s">
        <v>10171</v>
      </c>
      <c r="T479" s="7"/>
    </row>
    <row r="480" spans="1:20" ht="15" customHeight="1" x14ac:dyDescent="0.45">
      <c r="A480" s="7" t="s">
        <v>1938</v>
      </c>
      <c r="B480" s="7" t="s">
        <v>11548</v>
      </c>
      <c r="C480" s="7" t="s">
        <v>11549</v>
      </c>
      <c r="D480" s="7" t="s">
        <v>11857</v>
      </c>
      <c r="F480" s="7"/>
      <c r="G480" s="7"/>
      <c r="H480" s="7"/>
      <c r="I480" s="7" t="s">
        <v>11551</v>
      </c>
      <c r="J480" s="7"/>
      <c r="K480" s="7" t="s">
        <v>9332</v>
      </c>
      <c r="L480" s="7" t="str">
        <f t="shared" si="6"/>
        <v>lotusbakeriescorporate</v>
      </c>
      <c r="M480" s="7" t="str">
        <f>LOWER(B480&amp;Table15[[#This Row],[Achternaam]]&amp;L480)</f>
        <v>evyvan den brandelotusbakeriescorporate</v>
      </c>
      <c r="N480" s="7"/>
      <c r="O480" s="7"/>
      <c r="P480" s="7"/>
      <c r="Q480" s="7"/>
      <c r="R480" s="7" t="str">
        <f>IFERROR(LEFT(SUBSTITUTE(SUBSTITUTE(Table15[[#This Row],[Website]],"www.",""),"https://",""), FIND(".", SUBSTITUTE(SUBSTITUTE(Table15[[#This Row],[Website]],"www.",""),"https://","")) - 1),"")</f>
        <v/>
      </c>
      <c r="S480" s="7" t="s">
        <v>10171</v>
      </c>
      <c r="T480" s="7"/>
    </row>
    <row r="481" spans="1:20" ht="15" customHeight="1" x14ac:dyDescent="0.45">
      <c r="A481" s="7" t="s">
        <v>1938</v>
      </c>
      <c r="B481" s="7" t="s">
        <v>9676</v>
      </c>
      <c r="C481" s="7" t="s">
        <v>3945</v>
      </c>
      <c r="D481" s="7" t="s">
        <v>11858</v>
      </c>
      <c r="F481" s="7"/>
      <c r="G481" s="7"/>
      <c r="H481" s="7"/>
      <c r="I481" s="7" t="s">
        <v>1602</v>
      </c>
      <c r="J481" s="7"/>
      <c r="K481" s="7" t="s">
        <v>9333</v>
      </c>
      <c r="L481" s="7" t="str">
        <f t="shared" si="6"/>
        <v>algistbruggeman</v>
      </c>
      <c r="M481" s="7" t="str">
        <f>LOWER(B481&amp;Table15[[#This Row],[Achternaam]]&amp;L481)</f>
        <v>florencevan dammealgistbruggeman</v>
      </c>
      <c r="N481" s="7"/>
      <c r="O481" s="7"/>
      <c r="P481" s="7"/>
      <c r="Q481" s="7"/>
      <c r="R481" s="7" t="str">
        <f>IFERROR(LEFT(SUBSTITUTE(SUBSTITUTE(Table15[[#This Row],[Website]],"www.",""),"https://",""), FIND(".", SUBSTITUTE(SUBSTITUTE(Table15[[#This Row],[Website]],"www.",""),"https://","")) - 1),"")</f>
        <v/>
      </c>
      <c r="S481" s="7" t="s">
        <v>10171</v>
      </c>
      <c r="T481" s="7"/>
    </row>
    <row r="482" spans="1:20" ht="15" customHeight="1" x14ac:dyDescent="0.45">
      <c r="A482" s="7" t="s">
        <v>1938</v>
      </c>
      <c r="B482" s="7" t="s">
        <v>1797</v>
      </c>
      <c r="C482" s="7" t="s">
        <v>11859</v>
      </c>
      <c r="D482" s="7" t="s">
        <v>11860</v>
      </c>
      <c r="F482" s="7"/>
      <c r="G482" s="7"/>
      <c r="H482" s="7"/>
      <c r="I482" s="7" t="s">
        <v>1720</v>
      </c>
      <c r="J482" s="7"/>
      <c r="K482" s="7" t="s">
        <v>9242</v>
      </c>
      <c r="L482" s="7" t="str">
        <f t="shared" si="6"/>
        <v>popelin</v>
      </c>
      <c r="M482" s="7" t="str">
        <f>LOWER(B482&amp;Table15[[#This Row],[Achternaam]]&amp;L482)</f>
        <v>fabiennevanwynsberghepopelin</v>
      </c>
      <c r="N482" s="7"/>
      <c r="O482" s="7"/>
      <c r="P482" s="7"/>
      <c r="Q482" s="7"/>
      <c r="R482" s="7" t="str">
        <f>IFERROR(LEFT(SUBSTITUTE(SUBSTITUTE(Table15[[#This Row],[Website]],"www.",""),"https://",""), FIND(".", SUBSTITUTE(SUBSTITUTE(Table15[[#This Row],[Website]],"www.",""),"https://","")) - 1),"")</f>
        <v/>
      </c>
      <c r="S482" s="7" t="s">
        <v>11861</v>
      </c>
      <c r="T482" s="7"/>
    </row>
    <row r="483" spans="1:20" ht="15" customHeight="1" x14ac:dyDescent="0.45">
      <c r="A483" s="7" t="s">
        <v>1938</v>
      </c>
      <c r="B483" s="7" t="s">
        <v>1621</v>
      </c>
      <c r="C483" s="7" t="s">
        <v>11862</v>
      </c>
      <c r="D483" s="7" t="s">
        <v>11863</v>
      </c>
      <c r="F483" s="7"/>
      <c r="G483" s="7"/>
      <c r="H483" s="7"/>
      <c r="I483" s="7" t="s">
        <v>11864</v>
      </c>
      <c r="J483" s="7"/>
      <c r="K483" s="7" t="s">
        <v>9334</v>
      </c>
      <c r="L483" s="7" t="str">
        <f t="shared" si="6"/>
        <v>vanhool</v>
      </c>
      <c r="M483" s="7" t="str">
        <f>LOWER(B483&amp;Table15[[#This Row],[Achternaam]]&amp;L483)</f>
        <v>femkegoordenvanhool</v>
      </c>
      <c r="N483" s="7"/>
      <c r="O483" s="7"/>
      <c r="P483" s="7"/>
      <c r="Q483" s="7"/>
      <c r="R483" s="7" t="str">
        <f>IFERROR(LEFT(SUBSTITUTE(SUBSTITUTE(Table15[[#This Row],[Website]],"www.",""),"https://",""), FIND(".", SUBSTITUTE(SUBSTITUTE(Table15[[#This Row],[Website]],"www.",""),"https://","")) - 1),"")</f>
        <v/>
      </c>
      <c r="S483" s="7" t="s">
        <v>11865</v>
      </c>
      <c r="T483" s="7"/>
    </row>
    <row r="484" spans="1:20" ht="15" customHeight="1" x14ac:dyDescent="0.45">
      <c r="A484" s="7" t="s">
        <v>1938</v>
      </c>
      <c r="B484" s="7" t="s">
        <v>2061</v>
      </c>
      <c r="C484" s="7" t="s">
        <v>3366</v>
      </c>
      <c r="D484" s="7" t="s">
        <v>11866</v>
      </c>
      <c r="F484" s="7"/>
      <c r="G484" s="7"/>
      <c r="H484" s="7"/>
      <c r="I484" s="7" t="s">
        <v>1602</v>
      </c>
      <c r="J484" s="7"/>
      <c r="K484" s="7" t="s">
        <v>9335</v>
      </c>
      <c r="L484" s="7" t="str">
        <f t="shared" si="6"/>
        <v>nikecustomerservicecenter</v>
      </c>
      <c r="M484" s="7" t="str">
        <f>LOWER(B484&amp;Table15[[#This Row],[Achternaam]]&amp;L484)</f>
        <v>filippeetersnikecustomerservicecenter</v>
      </c>
      <c r="N484" s="7"/>
      <c r="O484" s="7"/>
      <c r="P484" s="7"/>
      <c r="Q484" s="7"/>
      <c r="R484" s="7" t="str">
        <f>IFERROR(LEFT(SUBSTITUTE(SUBSTITUTE(Table15[[#This Row],[Website]],"www.",""),"https://",""), FIND(".", SUBSTITUTE(SUBSTITUTE(Table15[[#This Row],[Website]],"www.",""),"https://","")) - 1),"")</f>
        <v/>
      </c>
      <c r="S484" s="7" t="s">
        <v>10171</v>
      </c>
      <c r="T484" s="7"/>
    </row>
    <row r="485" spans="1:20" ht="15" customHeight="1" x14ac:dyDescent="0.45">
      <c r="A485" s="7" t="s">
        <v>1938</v>
      </c>
      <c r="B485" s="7" t="s">
        <v>11867</v>
      </c>
      <c r="C485" s="7" t="s">
        <v>11868</v>
      </c>
      <c r="D485" s="7" t="s">
        <v>11869</v>
      </c>
      <c r="F485" s="7"/>
      <c r="G485" s="7"/>
      <c r="H485" s="7"/>
      <c r="I485" s="7" t="s">
        <v>1480</v>
      </c>
      <c r="J485" s="7"/>
      <c r="K485" s="7" t="s">
        <v>11870</v>
      </c>
      <c r="L485" s="7" t="str">
        <f t="shared" si="6"/>
        <v>antargaz</v>
      </c>
      <c r="M485" s="7" t="str">
        <f>LOWER(B485&amp;Table15[[#This Row],[Achternaam]]&amp;L485)</f>
        <v>filizbenoelantargaz</v>
      </c>
      <c r="N485" s="7"/>
      <c r="O485" s="7"/>
      <c r="P485" s="7"/>
      <c r="Q485" s="7"/>
      <c r="R485" s="7" t="str">
        <f>IFERROR(LEFT(SUBSTITUTE(SUBSTITUTE(Table15[[#This Row],[Website]],"www.",""),"https://",""), FIND(".", SUBSTITUTE(SUBSTITUTE(Table15[[#This Row],[Website]],"www.",""),"https://","")) - 1),"")</f>
        <v/>
      </c>
      <c r="S485" s="7" t="s">
        <v>11871</v>
      </c>
      <c r="T485" s="7"/>
    </row>
    <row r="486" spans="1:20" ht="15" customHeight="1" x14ac:dyDescent="0.45">
      <c r="A486" s="7" t="s">
        <v>1938</v>
      </c>
      <c r="B486" s="7" t="s">
        <v>11872</v>
      </c>
      <c r="C486" s="7" t="s">
        <v>11873</v>
      </c>
      <c r="D486" s="7" t="s">
        <v>11874</v>
      </c>
      <c r="F486" s="7"/>
      <c r="G486" s="7"/>
      <c r="H486" s="7"/>
      <c r="I486" s="7" t="s">
        <v>11875</v>
      </c>
      <c r="J486" s="7"/>
      <c r="K486" s="7" t="s">
        <v>9305</v>
      </c>
      <c r="L486" s="7" t="str">
        <f t="shared" si="6"/>
        <v>delhaizelelion/deleeuw</v>
      </c>
      <c r="M486" s="7" t="str">
        <f>LOWER(B486&amp;Table15[[#This Row],[Achternaam]]&amp;L486)</f>
        <v>françoisemorboisdelhaizelelion/deleeuw</v>
      </c>
      <c r="N486" s="7"/>
      <c r="O486" s="7"/>
      <c r="P486" s="7"/>
      <c r="Q486" s="7"/>
      <c r="R486" s="7" t="str">
        <f>IFERROR(LEFT(SUBSTITUTE(SUBSTITUTE(Table15[[#This Row],[Website]],"www.",""),"https://",""), FIND(".", SUBSTITUTE(SUBSTITUTE(Table15[[#This Row],[Website]],"www.",""),"https://","")) - 1),"")</f>
        <v/>
      </c>
      <c r="S486" s="7" t="s">
        <v>10171</v>
      </c>
      <c r="T486" s="7"/>
    </row>
    <row r="487" spans="1:20" ht="15" customHeight="1" x14ac:dyDescent="0.45">
      <c r="A487" s="7" t="s">
        <v>1938</v>
      </c>
      <c r="B487" s="7" t="s">
        <v>11876</v>
      </c>
      <c r="C487" s="7" t="s">
        <v>2022</v>
      </c>
      <c r="D487" s="7" t="s">
        <v>11877</v>
      </c>
      <c r="F487" s="7"/>
      <c r="G487" s="7"/>
      <c r="H487" s="7"/>
      <c r="I487" s="7" t="s">
        <v>1480</v>
      </c>
      <c r="J487" s="7"/>
      <c r="K487" s="7" t="s">
        <v>9336</v>
      </c>
      <c r="L487" s="7" t="str">
        <f t="shared" si="6"/>
        <v>onlyhumans</v>
      </c>
      <c r="M487" s="7" t="str">
        <f>LOWER(B487&amp;Table15[[#This Row],[Achternaam]]&amp;L487)</f>
        <v>frande backeronlyhumans</v>
      </c>
      <c r="N487" s="7"/>
      <c r="O487" s="7"/>
      <c r="P487" s="7"/>
      <c r="Q487" s="7"/>
      <c r="R487" s="7" t="str">
        <f>IFERROR(LEFT(SUBSTITUTE(SUBSTITUTE(Table15[[#This Row],[Website]],"www.",""),"https://",""), FIND(".", SUBSTITUTE(SUBSTITUTE(Table15[[#This Row],[Website]],"www.",""),"https://","")) - 1),"")</f>
        <v/>
      </c>
      <c r="S487" s="7" t="s">
        <v>11878</v>
      </c>
      <c r="T487" s="7"/>
    </row>
    <row r="488" spans="1:20" ht="15" customHeight="1" x14ac:dyDescent="0.45">
      <c r="A488" s="7" t="s">
        <v>1938</v>
      </c>
      <c r="B488" s="7" t="s">
        <v>11872</v>
      </c>
      <c r="C488" s="7" t="s">
        <v>9919</v>
      </c>
      <c r="D488" s="7" t="s">
        <v>11879</v>
      </c>
      <c r="F488" s="7"/>
      <c r="G488" s="7"/>
      <c r="H488" s="7"/>
      <c r="I488" s="7" t="s">
        <v>1480</v>
      </c>
      <c r="J488" s="7"/>
      <c r="K488" s="7" t="s">
        <v>9337</v>
      </c>
      <c r="L488" s="7" t="str">
        <f t="shared" si="6"/>
        <v>volkswagend'ieterenfinance</v>
      </c>
      <c r="M488" s="7" t="str">
        <f>LOWER(B488&amp;Table15[[#This Row],[Achternaam]]&amp;L488)</f>
        <v>françoisegorisvolkswagend'ieterenfinance</v>
      </c>
      <c r="N488" s="7"/>
      <c r="O488" s="7"/>
      <c r="P488" s="7"/>
      <c r="Q488" s="7"/>
      <c r="R488" s="7" t="str">
        <f>IFERROR(LEFT(SUBSTITUTE(SUBSTITUTE(Table15[[#This Row],[Website]],"www.",""),"https://",""), FIND(".", SUBSTITUTE(SUBSTITUTE(Table15[[#This Row],[Website]],"www.",""),"https://","")) - 1),"")</f>
        <v/>
      </c>
      <c r="S488" s="7" t="s">
        <v>11880</v>
      </c>
      <c r="T488" s="7"/>
    </row>
    <row r="489" spans="1:20" ht="15" customHeight="1" x14ac:dyDescent="0.45">
      <c r="A489" s="7" t="s">
        <v>1938</v>
      </c>
      <c r="B489" s="7" t="s">
        <v>1704</v>
      </c>
      <c r="C489" s="7" t="s">
        <v>11881</v>
      </c>
      <c r="D489" s="7" t="s">
        <v>11882</v>
      </c>
      <c r="F489" s="7"/>
      <c r="G489" s="7"/>
      <c r="H489" s="7"/>
      <c r="I489" s="7" t="s">
        <v>1480</v>
      </c>
      <c r="J489" s="7"/>
      <c r="K489" s="7" t="s">
        <v>9338</v>
      </c>
      <c r="L489" s="7" t="str">
        <f t="shared" si="6"/>
        <v>stobart</v>
      </c>
      <c r="M489" s="7" t="str">
        <f>LOWER(B489&amp;Table15[[#This Row],[Achternaam]]&amp;L489)</f>
        <v>frankhoebersstobart</v>
      </c>
      <c r="N489" s="7"/>
      <c r="O489" s="7"/>
      <c r="P489" s="7"/>
      <c r="Q489" s="7"/>
      <c r="R489" s="7" t="str">
        <f>IFERROR(LEFT(SUBSTITUTE(SUBSTITUTE(Table15[[#This Row],[Website]],"www.",""),"https://",""), FIND(".", SUBSTITUTE(SUBSTITUTE(Table15[[#This Row],[Website]],"www.",""),"https://","")) - 1),"")</f>
        <v/>
      </c>
      <c r="S489" s="7" t="s">
        <v>10171</v>
      </c>
      <c r="T489" s="7"/>
    </row>
    <row r="490" spans="1:20" ht="15" customHeight="1" x14ac:dyDescent="0.45">
      <c r="A490" s="7" t="s">
        <v>1938</v>
      </c>
      <c r="B490" s="7" t="s">
        <v>1704</v>
      </c>
      <c r="C490" s="7" t="s">
        <v>10519</v>
      </c>
      <c r="D490" s="7" t="s">
        <v>11883</v>
      </c>
      <c r="F490" s="7"/>
      <c r="G490" s="7"/>
      <c r="H490" s="7"/>
      <c r="I490" s="7" t="s">
        <v>11884</v>
      </c>
      <c r="J490" s="7"/>
      <c r="K490" s="7" t="s">
        <v>9339</v>
      </c>
      <c r="L490" s="7" t="str">
        <f t="shared" si="6"/>
        <v>greenyardfresh</v>
      </c>
      <c r="M490" s="7" t="str">
        <f>LOWER(B490&amp;Table15[[#This Row],[Achternaam]]&amp;L490)</f>
        <v>frankvorsselmansgreenyardfresh</v>
      </c>
      <c r="N490" s="7"/>
      <c r="O490" s="7"/>
      <c r="P490" s="7"/>
      <c r="Q490" s="7"/>
      <c r="R490" s="7" t="str">
        <f>IFERROR(LEFT(SUBSTITUTE(SUBSTITUTE(Table15[[#This Row],[Website]],"www.",""),"https://",""), FIND(".", SUBSTITUTE(SUBSTITUTE(Table15[[#This Row],[Website]],"www.",""),"https://","")) - 1),"")</f>
        <v/>
      </c>
      <c r="S490" s="7" t="s">
        <v>10171</v>
      </c>
      <c r="T490" s="7"/>
    </row>
    <row r="491" spans="1:20" ht="15" customHeight="1" x14ac:dyDescent="0.45">
      <c r="A491" s="7" t="s">
        <v>1938</v>
      </c>
      <c r="B491" s="7" t="s">
        <v>4639</v>
      </c>
      <c r="C491" s="7" t="s">
        <v>11885</v>
      </c>
      <c r="D491" s="7" t="s">
        <v>11886</v>
      </c>
      <c r="F491" s="7"/>
      <c r="G491" s="7"/>
      <c r="H491" s="7"/>
      <c r="I491" s="7" t="s">
        <v>11887</v>
      </c>
      <c r="J491" s="7"/>
      <c r="K491" s="7" t="s">
        <v>9340</v>
      </c>
      <c r="L491" s="7" t="str">
        <f t="shared" si="6"/>
        <v>abbofaseabrownboveri</v>
      </c>
      <c r="M491" s="7" t="str">
        <f>LOWER(B491&amp;Table15[[#This Row],[Achternaam]]&amp;L491)</f>
        <v>fredericgrommenabbofaseabrownboveri</v>
      </c>
      <c r="N491" s="7"/>
      <c r="O491" s="7"/>
      <c r="P491" s="7"/>
      <c r="Q491" s="7"/>
      <c r="R491" s="7" t="str">
        <f>IFERROR(LEFT(SUBSTITUTE(SUBSTITUTE(Table15[[#This Row],[Website]],"www.",""),"https://",""), FIND(".", SUBSTITUTE(SUBSTITUTE(Table15[[#This Row],[Website]],"www.",""),"https://","")) - 1),"")</f>
        <v/>
      </c>
      <c r="S491" s="7" t="s">
        <v>11888</v>
      </c>
      <c r="T491" s="7"/>
    </row>
    <row r="492" spans="1:20" ht="15" customHeight="1" x14ac:dyDescent="0.45">
      <c r="A492" s="7" t="s">
        <v>1938</v>
      </c>
      <c r="B492" s="7" t="s">
        <v>4639</v>
      </c>
      <c r="C492" s="7" t="s">
        <v>11889</v>
      </c>
      <c r="D492" s="7" t="s">
        <v>11890</v>
      </c>
      <c r="F492" s="7"/>
      <c r="G492" s="7"/>
      <c r="H492" s="7"/>
      <c r="I492" s="7" t="s">
        <v>11891</v>
      </c>
      <c r="J492" s="7"/>
      <c r="K492" s="7" t="s">
        <v>11461</v>
      </c>
      <c r="L492" s="7" t="str">
        <f t="shared" si="6"/>
        <v>nitto</v>
      </c>
      <c r="M492" s="7" t="str">
        <f>LOWER(B492&amp;Table15[[#This Row],[Achternaam]]&amp;L492)</f>
        <v>fredericrutsaertnitto</v>
      </c>
      <c r="N492" s="7"/>
      <c r="O492" s="7"/>
      <c r="P492" s="7"/>
      <c r="Q492" s="7"/>
      <c r="R492" s="7" t="str">
        <f>IFERROR(LEFT(SUBSTITUTE(SUBSTITUTE(Table15[[#This Row],[Website]],"www.",""),"https://",""), FIND(".", SUBSTITUTE(SUBSTITUTE(Table15[[#This Row],[Website]],"www.",""),"https://","")) - 1),"")</f>
        <v/>
      </c>
      <c r="S492" s="7" t="s">
        <v>11892</v>
      </c>
      <c r="T492" s="7"/>
    </row>
    <row r="493" spans="1:20" ht="15" customHeight="1" x14ac:dyDescent="0.45">
      <c r="A493" s="7" t="s">
        <v>1938</v>
      </c>
      <c r="B493" s="7" t="s">
        <v>1929</v>
      </c>
      <c r="C493" s="7" t="s">
        <v>1449</v>
      </c>
      <c r="D493" s="7" t="s">
        <v>11893</v>
      </c>
      <c r="F493" s="7"/>
      <c r="G493" s="7"/>
      <c r="H493" s="7"/>
      <c r="I493" s="7" t="s">
        <v>1602</v>
      </c>
      <c r="J493" s="7"/>
      <c r="K493" s="7" t="s">
        <v>9341</v>
      </c>
      <c r="L493" s="7" t="str">
        <f t="shared" si="6"/>
        <v>seainvest</v>
      </c>
      <c r="M493" s="7" t="str">
        <f>LOWER(B493&amp;Table15[[#This Row],[Achternaam]]&amp;L493)</f>
        <v>frederikampeseainvest</v>
      </c>
      <c r="N493" s="7"/>
      <c r="O493" s="7"/>
      <c r="P493" s="7"/>
      <c r="Q493" s="7"/>
      <c r="R493" s="7" t="str">
        <f>IFERROR(LEFT(SUBSTITUTE(SUBSTITUTE(Table15[[#This Row],[Website]],"www.",""),"https://",""), FIND(".", SUBSTITUTE(SUBSTITUTE(Table15[[#This Row],[Website]],"www.",""),"https://","")) - 1),"")</f>
        <v/>
      </c>
      <c r="S493" s="7" t="s">
        <v>11894</v>
      </c>
      <c r="T493" s="7"/>
    </row>
    <row r="494" spans="1:20" ht="15" customHeight="1" x14ac:dyDescent="0.45">
      <c r="A494" s="7" t="s">
        <v>1938</v>
      </c>
      <c r="B494" s="7" t="s">
        <v>1929</v>
      </c>
      <c r="C494" s="7" t="s">
        <v>9765</v>
      </c>
      <c r="D494" s="7" t="s">
        <v>11895</v>
      </c>
      <c r="F494" s="7"/>
      <c r="G494" s="7"/>
      <c r="H494" s="7"/>
      <c r="I494" s="7" t="s">
        <v>1480</v>
      </c>
      <c r="J494" s="7"/>
      <c r="K494" s="7" t="s">
        <v>11896</v>
      </c>
      <c r="L494" s="7" t="str">
        <f t="shared" si="6"/>
        <v>nyrstar</v>
      </c>
      <c r="M494" s="7" t="str">
        <f>LOWER(B494&amp;Table15[[#This Row],[Achternaam]]&amp;L494)</f>
        <v>frederikheylennyrstar</v>
      </c>
      <c r="N494" s="7"/>
      <c r="O494" s="7"/>
      <c r="P494" s="7"/>
      <c r="Q494" s="7"/>
      <c r="R494" s="7" t="str">
        <f>IFERROR(LEFT(SUBSTITUTE(SUBSTITUTE(Table15[[#This Row],[Website]],"www.",""),"https://",""), FIND(".", SUBSTITUTE(SUBSTITUTE(Table15[[#This Row],[Website]],"www.",""),"https://","")) - 1),"")</f>
        <v/>
      </c>
      <c r="S494" s="7" t="s">
        <v>10171</v>
      </c>
      <c r="T494" s="7"/>
    </row>
    <row r="495" spans="1:20" ht="15" customHeight="1" x14ac:dyDescent="0.45">
      <c r="A495" s="7" t="s">
        <v>1938</v>
      </c>
      <c r="B495" s="7" t="s">
        <v>1929</v>
      </c>
      <c r="C495" s="7" t="s">
        <v>11897</v>
      </c>
      <c r="D495" s="7" t="s">
        <v>11898</v>
      </c>
      <c r="F495" s="7"/>
      <c r="G495" s="7"/>
      <c r="H495" s="7"/>
      <c r="I495" s="7" t="s">
        <v>1602</v>
      </c>
      <c r="J495" s="7"/>
      <c r="K495" s="7" t="s">
        <v>11899</v>
      </c>
      <c r="L495" s="7" t="str">
        <f t="shared" si="6"/>
        <v>ajinomotoomnichem</v>
      </c>
      <c r="M495" s="7" t="str">
        <f>LOWER(B495&amp;Table15[[#This Row],[Achternaam]]&amp;L495)</f>
        <v>frederikopsomerajinomotoomnichem</v>
      </c>
      <c r="N495" s="7"/>
      <c r="O495" s="7"/>
      <c r="P495" s="7"/>
      <c r="Q495" s="7"/>
      <c r="R495" s="7" t="str">
        <f>IFERROR(LEFT(SUBSTITUTE(SUBSTITUTE(Table15[[#This Row],[Website]],"www.",""),"https://",""), FIND(".", SUBSTITUTE(SUBSTITUTE(Table15[[#This Row],[Website]],"www.",""),"https://","")) - 1),"")</f>
        <v/>
      </c>
      <c r="S495" s="7" t="s">
        <v>10171</v>
      </c>
      <c r="T495" s="7"/>
    </row>
    <row r="496" spans="1:20" ht="15" customHeight="1" x14ac:dyDescent="0.45">
      <c r="A496" s="7" t="s">
        <v>1938</v>
      </c>
      <c r="B496" s="7" t="s">
        <v>10646</v>
      </c>
      <c r="C496" s="7" t="s">
        <v>11900</v>
      </c>
      <c r="D496" s="7" t="s">
        <v>11901</v>
      </c>
      <c r="F496" s="7"/>
      <c r="G496" s="7"/>
      <c r="H496" s="7"/>
      <c r="I496" s="7" t="s">
        <v>1480</v>
      </c>
      <c r="J496" s="7"/>
      <c r="K496" s="7" t="s">
        <v>9342</v>
      </c>
      <c r="L496" s="7" t="str">
        <f t="shared" si="6"/>
        <v>hansandersopticiens</v>
      </c>
      <c r="M496" s="7" t="str">
        <f>LOWER(B496&amp;Table15[[#This Row],[Achternaam]]&amp;L496)</f>
        <v>graziellacalihansandersopticiens</v>
      </c>
      <c r="N496" s="7"/>
      <c r="O496" s="7"/>
      <c r="P496" s="7"/>
      <c r="Q496" s="7"/>
      <c r="R496" s="7" t="str">
        <f>IFERROR(LEFT(SUBSTITUTE(SUBSTITUTE(Table15[[#This Row],[Website]],"www.",""),"https://",""), FIND(".", SUBSTITUTE(SUBSTITUTE(Table15[[#This Row],[Website]],"www.",""),"https://","")) - 1),"")</f>
        <v/>
      </c>
      <c r="S496" s="7" t="s">
        <v>11902</v>
      </c>
      <c r="T496" s="7"/>
    </row>
    <row r="497" spans="1:20" ht="15" customHeight="1" x14ac:dyDescent="0.45">
      <c r="A497" s="7" t="s">
        <v>1938</v>
      </c>
      <c r="B497" s="7" t="s">
        <v>1642</v>
      </c>
      <c r="C497" s="7" t="s">
        <v>11903</v>
      </c>
      <c r="D497" s="7" t="s">
        <v>11904</v>
      </c>
      <c r="F497" s="7"/>
      <c r="G497" s="7"/>
      <c r="H497" s="7"/>
      <c r="I497" s="7" t="s">
        <v>1480</v>
      </c>
      <c r="J497" s="7"/>
      <c r="K497" s="7" t="s">
        <v>11905</v>
      </c>
      <c r="L497" s="7" t="str">
        <f t="shared" si="6"/>
        <v>plukonmaasmechelen</v>
      </c>
      <c r="M497" s="7" t="str">
        <f>LOWER(B497&amp;Table15[[#This Row],[Achternaam]]&amp;L497)</f>
        <v>gertgeukensplukonmaasmechelen</v>
      </c>
      <c r="N497" s="7"/>
      <c r="O497" s="7"/>
      <c r="P497" s="7"/>
      <c r="Q497" s="7"/>
      <c r="R497" s="7" t="str">
        <f>IFERROR(LEFT(SUBSTITUTE(SUBSTITUTE(Table15[[#This Row],[Website]],"www.",""),"https://",""), FIND(".", SUBSTITUTE(SUBSTITUTE(Table15[[#This Row],[Website]],"www.",""),"https://","")) - 1),"")</f>
        <v/>
      </c>
      <c r="S497" s="7" t="s">
        <v>10171</v>
      </c>
      <c r="T497" s="7"/>
    </row>
    <row r="498" spans="1:20" ht="15" customHeight="1" x14ac:dyDescent="0.45">
      <c r="A498" s="7" t="s">
        <v>1938</v>
      </c>
      <c r="B498" s="7" t="s">
        <v>11906</v>
      </c>
      <c r="C498" s="7" t="s">
        <v>11907</v>
      </c>
      <c r="D498" s="7" t="s">
        <v>11908</v>
      </c>
      <c r="F498" s="7"/>
      <c r="G498" s="7"/>
      <c r="H498" s="7"/>
      <c r="I498" s="7" t="s">
        <v>1720</v>
      </c>
      <c r="J498" s="7"/>
      <c r="K498" s="7" t="s">
        <v>9325</v>
      </c>
      <c r="L498" s="7" t="str">
        <f t="shared" si="6"/>
        <v>thecookwarecompany</v>
      </c>
      <c r="M498" s="7" t="str">
        <f>LOWER(B498&amp;Table15[[#This Row],[Achternaam]]&amp;L498)</f>
        <v>gaellede caluwéthecookwarecompany</v>
      </c>
      <c r="N498" s="7"/>
      <c r="O498" s="7"/>
      <c r="P498" s="7"/>
      <c r="Q498" s="7"/>
      <c r="R498" s="7" t="str">
        <f>IFERROR(LEFT(SUBSTITUTE(SUBSTITUTE(Table15[[#This Row],[Website]],"www.",""),"https://",""), FIND(".", SUBSTITUTE(SUBSTITUTE(Table15[[#This Row],[Website]],"www.",""),"https://","")) - 1),"")</f>
        <v/>
      </c>
      <c r="S498" s="7" t="s">
        <v>10171</v>
      </c>
      <c r="T498" s="7"/>
    </row>
    <row r="499" spans="1:20" ht="15" customHeight="1" x14ac:dyDescent="0.45">
      <c r="A499" s="7" t="s">
        <v>1938</v>
      </c>
      <c r="B499" s="7" t="s">
        <v>11909</v>
      </c>
      <c r="C499" s="7" t="s">
        <v>11910</v>
      </c>
      <c r="D499" s="7" t="s">
        <v>11911</v>
      </c>
      <c r="F499" s="7"/>
      <c r="G499" s="7"/>
      <c r="H499" s="7"/>
      <c r="I499" s="7" t="s">
        <v>1602</v>
      </c>
      <c r="J499" s="7"/>
      <c r="K499" s="7" t="s">
        <v>9343</v>
      </c>
      <c r="L499" s="7" t="str">
        <f t="shared" si="6"/>
        <v>pernodricard</v>
      </c>
      <c r="M499" s="7" t="str">
        <f>LOWER(B499&amp;Table15[[#This Row],[Achternaam]]&amp;L499)</f>
        <v>gatienneduboispernodricard</v>
      </c>
      <c r="N499" s="7"/>
      <c r="O499" s="7"/>
      <c r="P499" s="7"/>
      <c r="Q499" s="7"/>
      <c r="R499" s="7" t="str">
        <f>IFERROR(LEFT(SUBSTITUTE(SUBSTITUTE(Table15[[#This Row],[Website]],"www.",""),"https://",""), FIND(".", SUBSTITUTE(SUBSTITUTE(Table15[[#This Row],[Website]],"www.",""),"https://","")) - 1),"")</f>
        <v/>
      </c>
      <c r="S499" s="7" t="s">
        <v>11912</v>
      </c>
      <c r="T499" s="7"/>
    </row>
    <row r="500" spans="1:20" ht="15" customHeight="1" x14ac:dyDescent="0.45">
      <c r="A500" s="7" t="s">
        <v>1938</v>
      </c>
      <c r="B500" s="7" t="s">
        <v>2541</v>
      </c>
      <c r="C500" s="7" t="s">
        <v>11913</v>
      </c>
      <c r="D500" s="7" t="s">
        <v>11914</v>
      </c>
      <c r="F500" s="7"/>
      <c r="G500" s="7"/>
      <c r="H500" s="7"/>
      <c r="I500" s="7" t="s">
        <v>11915</v>
      </c>
      <c r="J500" s="7"/>
      <c r="K500" s="7" t="s">
        <v>11916</v>
      </c>
      <c r="L500" s="7" t="str">
        <f t="shared" si="6"/>
        <v>exxonmobilpetroleum&amp;chemical</v>
      </c>
      <c r="M500" s="7" t="str">
        <f>LOWER(B500&amp;Table15[[#This Row],[Achternaam]]&amp;L500)</f>
        <v>geertducastelexxonmobilpetroleum&amp;chemical</v>
      </c>
      <c r="N500" s="7"/>
      <c r="O500" s="7"/>
      <c r="P500" s="7"/>
      <c r="Q500" s="7"/>
      <c r="R500" s="7" t="str">
        <f>IFERROR(LEFT(SUBSTITUTE(SUBSTITUTE(Table15[[#This Row],[Website]],"www.",""),"https://",""), FIND(".", SUBSTITUTE(SUBSTITUTE(Table15[[#This Row],[Website]],"www.",""),"https://","")) - 1),"")</f>
        <v/>
      </c>
      <c r="S500" s="7" t="s">
        <v>11917</v>
      </c>
      <c r="T500" s="7"/>
    </row>
    <row r="501" spans="1:20" ht="15" customHeight="1" x14ac:dyDescent="0.45">
      <c r="A501" s="7" t="s">
        <v>1938</v>
      </c>
      <c r="B501" s="7" t="s">
        <v>2541</v>
      </c>
      <c r="C501" s="7" t="s">
        <v>11918</v>
      </c>
      <c r="D501" s="7" t="s">
        <v>11919</v>
      </c>
      <c r="F501" s="7"/>
      <c r="G501" s="7"/>
      <c r="H501" s="7"/>
      <c r="I501" s="7" t="s">
        <v>1480</v>
      </c>
      <c r="J501" s="7"/>
      <c r="K501" s="7" t="s">
        <v>11920</v>
      </c>
      <c r="L501" s="7" t="str">
        <f t="shared" si="6"/>
        <v>hubo</v>
      </c>
      <c r="M501" s="7" t="str">
        <f>LOWER(B501&amp;Table15[[#This Row],[Achternaam]]&amp;L501)</f>
        <v>geertmelendez calderonhubo</v>
      </c>
      <c r="N501" s="7"/>
      <c r="O501" s="7"/>
      <c r="P501" s="7"/>
      <c r="Q501" s="7"/>
      <c r="R501" s="7" t="str">
        <f>IFERROR(LEFT(SUBSTITUTE(SUBSTITUTE(Table15[[#This Row],[Website]],"www.",""),"https://",""), FIND(".", SUBSTITUTE(SUBSTITUTE(Table15[[#This Row],[Website]],"www.",""),"https://","")) - 1),"")</f>
        <v/>
      </c>
      <c r="S501" s="7" t="s">
        <v>10171</v>
      </c>
      <c r="T501" s="7"/>
    </row>
    <row r="502" spans="1:20" ht="15" customHeight="1" x14ac:dyDescent="0.45">
      <c r="A502" s="7" t="s">
        <v>1938</v>
      </c>
      <c r="B502" s="7" t="s">
        <v>2541</v>
      </c>
      <c r="C502" s="7" t="s">
        <v>11921</v>
      </c>
      <c r="D502" s="7" t="s">
        <v>11922</v>
      </c>
      <c r="F502" s="7"/>
      <c r="G502" s="7"/>
      <c r="H502" s="7"/>
      <c r="I502" s="7" t="s">
        <v>11923</v>
      </c>
      <c r="J502" s="7"/>
      <c r="K502" s="7" t="s">
        <v>9334</v>
      </c>
      <c r="L502" s="7" t="str">
        <f t="shared" si="6"/>
        <v>vanhool</v>
      </c>
      <c r="M502" s="7" t="str">
        <f>LOWER(B502&amp;Table15[[#This Row],[Achternaam]]&amp;L502)</f>
        <v>geertverduycktvanhool</v>
      </c>
      <c r="N502" s="7"/>
      <c r="O502" s="7"/>
      <c r="P502" s="7"/>
      <c r="Q502" s="7"/>
      <c r="R502" s="7" t="str">
        <f>IFERROR(LEFT(SUBSTITUTE(SUBSTITUTE(Table15[[#This Row],[Website]],"www.",""),"https://",""), FIND(".", SUBSTITUTE(SUBSTITUTE(Table15[[#This Row],[Website]],"www.",""),"https://","")) - 1),"")</f>
        <v/>
      </c>
      <c r="S502" s="7" t="s">
        <v>11924</v>
      </c>
      <c r="T502" s="7"/>
    </row>
    <row r="503" spans="1:20" ht="15" customHeight="1" x14ac:dyDescent="0.45">
      <c r="A503" s="7" t="s">
        <v>1938</v>
      </c>
      <c r="B503" s="7" t="s">
        <v>11925</v>
      </c>
      <c r="C503" s="7" t="s">
        <v>11926</v>
      </c>
      <c r="D503" s="7" t="s">
        <v>11927</v>
      </c>
      <c r="F503" s="7"/>
      <c r="G503" s="7"/>
      <c r="H503" s="7"/>
      <c r="I503" s="7" t="s">
        <v>1480</v>
      </c>
      <c r="J503" s="7"/>
      <c r="K503" s="7" t="s">
        <v>11453</v>
      </c>
      <c r="L503" s="7" t="str">
        <f t="shared" si="6"/>
        <v>atlascopcoairpower</v>
      </c>
      <c r="M503" s="7" t="str">
        <f>LOWER(B503&amp;Table15[[#This Row],[Achternaam]]&amp;L503)</f>
        <v>géraldineborrenbergenatlascopcoairpower</v>
      </c>
      <c r="N503" s="7"/>
      <c r="O503" s="7"/>
      <c r="P503" s="7"/>
      <c r="Q503" s="7"/>
      <c r="R503" s="7" t="str">
        <f>IFERROR(LEFT(SUBSTITUTE(SUBSTITUTE(Table15[[#This Row],[Website]],"www.",""),"https://",""), FIND(".", SUBSTITUTE(SUBSTITUTE(Table15[[#This Row],[Website]],"www.",""),"https://","")) - 1),"")</f>
        <v/>
      </c>
      <c r="S503" s="7" t="s">
        <v>10171</v>
      </c>
      <c r="T503" s="7"/>
    </row>
    <row r="504" spans="1:20" ht="15" customHeight="1" x14ac:dyDescent="0.45">
      <c r="A504" s="7" t="s">
        <v>1938</v>
      </c>
      <c r="B504" s="7" t="s">
        <v>11184</v>
      </c>
      <c r="C504" s="7" t="s">
        <v>11928</v>
      </c>
      <c r="D504" s="7" t="s">
        <v>11929</v>
      </c>
      <c r="F504" s="7"/>
      <c r="G504" s="7"/>
      <c r="H504" s="7"/>
      <c r="I504" s="7" t="s">
        <v>1602</v>
      </c>
      <c r="J504" s="7"/>
      <c r="K504" s="7" t="s">
        <v>9344</v>
      </c>
      <c r="L504" s="7" t="str">
        <f t="shared" si="6"/>
        <v>peetersgovers</v>
      </c>
      <c r="M504" s="7" t="str">
        <f>LOWER(B504&amp;Table15[[#This Row],[Achternaam]]&amp;L504)</f>
        <v>gerdhorstenpeetersgovers</v>
      </c>
      <c r="N504" s="7"/>
      <c r="O504" s="7"/>
      <c r="P504" s="7"/>
      <c r="Q504" s="7"/>
      <c r="R504" s="7" t="str">
        <f>IFERROR(LEFT(SUBSTITUTE(SUBSTITUTE(Table15[[#This Row],[Website]],"www.",""),"https://",""), FIND(".", SUBSTITUTE(SUBSTITUTE(Table15[[#This Row],[Website]],"www.",""),"https://","")) - 1),"")</f>
        <v/>
      </c>
      <c r="S504" s="7" t="s">
        <v>10171</v>
      </c>
      <c r="T504" s="7"/>
    </row>
    <row r="505" spans="1:20" ht="15" customHeight="1" x14ac:dyDescent="0.45">
      <c r="A505" s="7" t="s">
        <v>1938</v>
      </c>
      <c r="B505" s="7" t="s">
        <v>11930</v>
      </c>
      <c r="C505" s="7" t="s">
        <v>2796</v>
      </c>
      <c r="D505" s="7" t="s">
        <v>11931</v>
      </c>
      <c r="F505" s="7"/>
      <c r="G505" s="7"/>
      <c r="H505" s="7"/>
      <c r="I505" s="7" t="s">
        <v>1602</v>
      </c>
      <c r="J505" s="7"/>
      <c r="K505" s="7" t="s">
        <v>9345</v>
      </c>
      <c r="L505" s="7" t="str">
        <f t="shared" si="6"/>
        <v>hedinautomotiveaalst</v>
      </c>
      <c r="M505" s="7" t="str">
        <f>LOWER(B505&amp;Table15[[#This Row],[Achternaam]]&amp;L505)</f>
        <v>gerdaherbotshedinautomotiveaalst</v>
      </c>
      <c r="N505" s="7"/>
      <c r="O505" s="7"/>
      <c r="P505" s="7"/>
      <c r="Q505" s="7"/>
      <c r="R505" s="7" t="str">
        <f>IFERROR(LEFT(SUBSTITUTE(SUBSTITUTE(Table15[[#This Row],[Website]],"www.",""),"https://",""), FIND(".", SUBSTITUTE(SUBSTITUTE(Table15[[#This Row],[Website]],"www.",""),"https://","")) - 1),"")</f>
        <v/>
      </c>
      <c r="S505" s="7" t="s">
        <v>11932</v>
      </c>
      <c r="T505" s="7"/>
    </row>
    <row r="506" spans="1:20" ht="15" customHeight="1" x14ac:dyDescent="0.45">
      <c r="A506" s="7" t="s">
        <v>1938</v>
      </c>
      <c r="B506" s="7" t="s">
        <v>11933</v>
      </c>
      <c r="C506" s="7" t="s">
        <v>11934</v>
      </c>
      <c r="D506" s="7" t="s">
        <v>11935</v>
      </c>
      <c r="F506" s="7"/>
      <c r="G506" s="7"/>
      <c r="H506" s="7"/>
      <c r="I506" s="7" t="s">
        <v>1602</v>
      </c>
      <c r="J506" s="7"/>
      <c r="K506" s="7" t="s">
        <v>9291</v>
      </c>
      <c r="L506" s="7" t="str">
        <f t="shared" si="6"/>
        <v>houben</v>
      </c>
      <c r="M506" s="7" t="str">
        <f>LOWER(B506&amp;Table15[[#This Row],[Achternaam]]&amp;L506)</f>
        <v>gerryvanhoonackerhouben</v>
      </c>
      <c r="N506" s="7"/>
      <c r="O506" s="7"/>
      <c r="P506" s="7"/>
      <c r="Q506" s="7"/>
      <c r="R506" s="7" t="str">
        <f>IFERROR(LEFT(SUBSTITUTE(SUBSTITUTE(Table15[[#This Row],[Website]],"www.",""),"https://",""), FIND(".", SUBSTITUTE(SUBSTITUTE(Table15[[#This Row],[Website]],"www.",""),"https://","")) - 1),"")</f>
        <v/>
      </c>
      <c r="S506" s="7" t="s">
        <v>11936</v>
      </c>
      <c r="T506" s="7"/>
    </row>
    <row r="507" spans="1:20" ht="15" customHeight="1" x14ac:dyDescent="0.45">
      <c r="A507" s="7" t="s">
        <v>1938</v>
      </c>
      <c r="B507" s="7" t="s">
        <v>1642</v>
      </c>
      <c r="C507" s="7" t="s">
        <v>11937</v>
      </c>
      <c r="D507" s="7" t="s">
        <v>11938</v>
      </c>
      <c r="F507" s="7"/>
      <c r="G507" s="7"/>
      <c r="H507" s="7"/>
      <c r="I507" s="7" t="s">
        <v>1480</v>
      </c>
      <c r="J507" s="7"/>
      <c r="K507" s="7" t="s">
        <v>9346</v>
      </c>
      <c r="L507" s="7" t="str">
        <f t="shared" si="6"/>
        <v>miraclon</v>
      </c>
      <c r="M507" s="7" t="str">
        <f>LOWER(B507&amp;Table15[[#This Row],[Achternaam]]&amp;L507)</f>
        <v>gertspruytmiraclon</v>
      </c>
      <c r="N507" s="7"/>
      <c r="O507" s="7"/>
      <c r="P507" s="7"/>
      <c r="Q507" s="7"/>
      <c r="R507" s="7" t="str">
        <f>IFERROR(LEFT(SUBSTITUTE(SUBSTITUTE(Table15[[#This Row],[Website]],"www.",""),"https://",""), FIND(".", SUBSTITUTE(SUBSTITUTE(Table15[[#This Row],[Website]],"www.",""),"https://","")) - 1),"")</f>
        <v/>
      </c>
      <c r="S507" s="7" t="s">
        <v>10171</v>
      </c>
      <c r="T507" s="7"/>
    </row>
    <row r="508" spans="1:20" ht="15" customHeight="1" x14ac:dyDescent="0.45">
      <c r="A508" s="7" t="s">
        <v>1938</v>
      </c>
      <c r="B508" s="7" t="s">
        <v>10920</v>
      </c>
      <c r="C508" s="7" t="s">
        <v>10921</v>
      </c>
      <c r="D508" s="7" t="s">
        <v>11939</v>
      </c>
      <c r="F508" s="7"/>
      <c r="G508" s="7"/>
      <c r="H508" s="7"/>
      <c r="I508" s="7" t="s">
        <v>1480</v>
      </c>
      <c r="J508" s="7"/>
      <c r="K508" s="7" t="s">
        <v>9347</v>
      </c>
      <c r="L508" s="7" t="str">
        <f t="shared" si="6"/>
        <v>loomans</v>
      </c>
      <c r="M508" s="7" t="str">
        <f>LOWER(B508&amp;Table15[[#This Row],[Achternaam]]&amp;L508)</f>
        <v>gielhaeldermansloomans</v>
      </c>
      <c r="N508" s="7"/>
      <c r="O508" s="7"/>
      <c r="P508" s="7"/>
      <c r="Q508" s="7"/>
      <c r="R508" s="7" t="str">
        <f>IFERROR(LEFT(SUBSTITUTE(SUBSTITUTE(Table15[[#This Row],[Website]],"www.",""),"https://",""), FIND(".", SUBSTITUTE(SUBSTITUTE(Table15[[#This Row],[Website]],"www.",""),"https://","")) - 1),"")</f>
        <v/>
      </c>
      <c r="S508" s="7" t="s">
        <v>10171</v>
      </c>
      <c r="T508" s="7"/>
    </row>
    <row r="509" spans="1:20" ht="15" customHeight="1" x14ac:dyDescent="0.45">
      <c r="A509" s="7" t="s">
        <v>1938</v>
      </c>
      <c r="B509" s="7" t="s">
        <v>11940</v>
      </c>
      <c r="C509" s="7" t="s">
        <v>11941</v>
      </c>
      <c r="D509" s="7" t="s">
        <v>11942</v>
      </c>
      <c r="F509" s="7"/>
      <c r="G509" s="7"/>
      <c r="H509" s="7"/>
      <c r="I509" s="7" t="s">
        <v>1480</v>
      </c>
      <c r="J509" s="7"/>
      <c r="K509" s="7" t="s">
        <v>9348</v>
      </c>
      <c r="L509" s="7" t="str">
        <f t="shared" si="6"/>
        <v>boortmalt</v>
      </c>
      <c r="M509" s="7" t="str">
        <f>LOWER(B509&amp;Table15[[#This Row],[Achternaam]]&amp;L509)</f>
        <v>gilbertevan de voordeboortmalt</v>
      </c>
      <c r="N509" s="7"/>
      <c r="O509" s="7"/>
      <c r="P509" s="7"/>
      <c r="Q509" s="7"/>
      <c r="R509" s="7" t="str">
        <f>IFERROR(LEFT(SUBSTITUTE(SUBSTITUTE(Table15[[#This Row],[Website]],"www.",""),"https://",""), FIND(".", SUBSTITUTE(SUBSTITUTE(Table15[[#This Row],[Website]],"www.",""),"https://","")) - 1),"")</f>
        <v/>
      </c>
      <c r="S509" s="7" t="s">
        <v>10171</v>
      </c>
      <c r="T509" s="7"/>
    </row>
    <row r="510" spans="1:20" ht="15" customHeight="1" x14ac:dyDescent="0.45">
      <c r="A510" s="7" t="s">
        <v>1938</v>
      </c>
      <c r="B510" s="7" t="s">
        <v>11943</v>
      </c>
      <c r="C510" s="7" t="s">
        <v>11944</v>
      </c>
      <c r="D510" s="7" t="s">
        <v>11945</v>
      </c>
      <c r="F510" s="7"/>
      <c r="G510" s="7"/>
      <c r="H510" s="7"/>
      <c r="I510" s="7" t="s">
        <v>1602</v>
      </c>
      <c r="J510" s="7"/>
      <c r="K510" s="7" t="s">
        <v>9248</v>
      </c>
      <c r="L510" s="7" t="str">
        <f t="shared" si="6"/>
        <v>nikonmetrologyeurope</v>
      </c>
      <c r="M510" s="7" t="str">
        <f>LOWER(B510&amp;Table15[[#This Row],[Achternaam]]&amp;L510)</f>
        <v>gilkahennecartnikonmetrologyeurope</v>
      </c>
      <c r="N510" s="7"/>
      <c r="O510" s="7"/>
      <c r="P510" s="7"/>
      <c r="Q510" s="7"/>
      <c r="R510" s="7" t="str">
        <f>IFERROR(LEFT(SUBSTITUTE(SUBSTITUTE(Table15[[#This Row],[Website]],"www.",""),"https://",""), FIND(".", SUBSTITUTE(SUBSTITUTE(Table15[[#This Row],[Website]],"www.",""),"https://","")) - 1),"")</f>
        <v/>
      </c>
      <c r="S510" s="7" t="s">
        <v>11946</v>
      </c>
      <c r="T510" s="7"/>
    </row>
    <row r="511" spans="1:20" ht="15" customHeight="1" x14ac:dyDescent="0.45">
      <c r="A511" s="7" t="s">
        <v>1938</v>
      </c>
      <c r="B511" s="7" t="s">
        <v>1402</v>
      </c>
      <c r="C511" s="7" t="s">
        <v>11947</v>
      </c>
      <c r="D511" s="7" t="s">
        <v>11948</v>
      </c>
      <c r="F511" s="7"/>
      <c r="G511" s="7"/>
      <c r="H511" s="7"/>
      <c r="I511" s="7" t="s">
        <v>1480</v>
      </c>
      <c r="J511" s="7"/>
      <c r="K511" s="7" t="s">
        <v>9349</v>
      </c>
      <c r="L511" s="7" t="str">
        <f t="shared" si="6"/>
        <v>sumitomobakeliteeurope</v>
      </c>
      <c r="M511" s="7" t="str">
        <f>LOWER(B511&amp;Table15[[#This Row],[Achternaam]]&amp;L511)</f>
        <v>greetjoyeuxsumitomobakeliteeurope</v>
      </c>
      <c r="N511" s="7"/>
      <c r="O511" s="7"/>
      <c r="P511" s="7"/>
      <c r="Q511" s="7"/>
      <c r="R511" s="7" t="str">
        <f>IFERROR(LEFT(SUBSTITUTE(SUBSTITUTE(Table15[[#This Row],[Website]],"www.",""),"https://",""), FIND(".", SUBSTITUTE(SUBSTITUTE(Table15[[#This Row],[Website]],"www.",""),"https://","")) - 1),"")</f>
        <v/>
      </c>
      <c r="S511" s="7" t="s">
        <v>10171</v>
      </c>
      <c r="T511" s="7"/>
    </row>
    <row r="512" spans="1:20" ht="15" customHeight="1" x14ac:dyDescent="0.45">
      <c r="A512" s="7" t="s">
        <v>1938</v>
      </c>
      <c r="B512" s="7" t="s">
        <v>1402</v>
      </c>
      <c r="C512" s="7" t="s">
        <v>11949</v>
      </c>
      <c r="D512" s="7" t="s">
        <v>11950</v>
      </c>
      <c r="F512" s="7"/>
      <c r="G512" s="7"/>
      <c r="H512" s="7"/>
      <c r="I512" s="7" t="s">
        <v>1480</v>
      </c>
      <c r="J512" s="7"/>
      <c r="K512" s="7" t="s">
        <v>9350</v>
      </c>
      <c r="L512" s="7" t="str">
        <f t="shared" si="6"/>
        <v>jaga</v>
      </c>
      <c r="M512" s="7" t="str">
        <f>LOWER(B512&amp;Table15[[#This Row],[Achternaam]]&amp;L512)</f>
        <v>greetkozlowskijaga</v>
      </c>
      <c r="N512" s="7"/>
      <c r="O512" s="7"/>
      <c r="P512" s="7"/>
      <c r="Q512" s="7"/>
      <c r="R512" s="7" t="str">
        <f>IFERROR(LEFT(SUBSTITUTE(SUBSTITUTE(Table15[[#This Row],[Website]],"www.",""),"https://",""), FIND(".", SUBSTITUTE(SUBSTITUTE(Table15[[#This Row],[Website]],"www.",""),"https://","")) - 1),"")</f>
        <v/>
      </c>
      <c r="S512" s="7" t="s">
        <v>11951</v>
      </c>
      <c r="T512" s="7"/>
    </row>
    <row r="513" spans="1:20" ht="15" customHeight="1" x14ac:dyDescent="0.45">
      <c r="A513" s="7" t="s">
        <v>1938</v>
      </c>
      <c r="B513" s="7" t="s">
        <v>1422</v>
      </c>
      <c r="C513" s="7" t="s">
        <v>11952</v>
      </c>
      <c r="D513" s="7" t="s">
        <v>11953</v>
      </c>
      <c r="F513" s="7"/>
      <c r="G513" s="7"/>
      <c r="H513" s="7"/>
      <c r="I513" s="7" t="s">
        <v>1480</v>
      </c>
      <c r="J513" s="7"/>
      <c r="K513" s="7" t="s">
        <v>9351</v>
      </c>
      <c r="L513" s="7" t="str">
        <f t="shared" si="6"/>
        <v>ebema</v>
      </c>
      <c r="M513" s="7" t="str">
        <f>LOWER(B513&amp;Table15[[#This Row],[Achternaam]]&amp;L513)</f>
        <v>goedelepanisebema</v>
      </c>
      <c r="N513" s="7"/>
      <c r="O513" s="7"/>
      <c r="P513" s="7"/>
      <c r="Q513" s="7"/>
      <c r="R513" s="7" t="str">
        <f>IFERROR(LEFT(SUBSTITUTE(SUBSTITUTE(Table15[[#This Row],[Website]],"www.",""),"https://",""), FIND(".", SUBSTITUTE(SUBSTITUTE(Table15[[#This Row],[Website]],"www.",""),"https://","")) - 1),"")</f>
        <v/>
      </c>
      <c r="S513" s="7" t="s">
        <v>11954</v>
      </c>
      <c r="T513" s="7"/>
    </row>
    <row r="514" spans="1:20" ht="15" customHeight="1" x14ac:dyDescent="0.45">
      <c r="A514" s="7" t="s">
        <v>1938</v>
      </c>
      <c r="B514" s="7" t="s">
        <v>11955</v>
      </c>
      <c r="C514" s="7" t="s">
        <v>11956</v>
      </c>
      <c r="D514" s="7" t="s">
        <v>11957</v>
      </c>
      <c r="F514" s="7"/>
      <c r="G514" s="7"/>
      <c r="H514" s="7"/>
      <c r="I514" s="7" t="s">
        <v>1480</v>
      </c>
      <c r="J514" s="7"/>
      <c r="K514" s="7" t="s">
        <v>9352</v>
      </c>
      <c r="L514" s="7" t="str">
        <f t="shared" si="6"/>
        <v>gentals</v>
      </c>
      <c r="M514" s="7" t="str">
        <f>LOWER(B514&amp;Table15[[#This Row],[Achternaam]]&amp;L514)</f>
        <v>goedroenosaergentals</v>
      </c>
      <c r="N514" s="7"/>
      <c r="O514" s="7"/>
      <c r="P514" s="7"/>
      <c r="Q514" s="7"/>
      <c r="R514" s="7" t="str">
        <f>IFERROR(LEFT(SUBSTITUTE(SUBSTITUTE(Table15[[#This Row],[Website]],"www.",""),"https://",""), FIND(".", SUBSTITUTE(SUBSTITUTE(Table15[[#This Row],[Website]],"www.",""),"https://","")) - 1),"")</f>
        <v/>
      </c>
      <c r="S514" s="7" t="s">
        <v>11958</v>
      </c>
      <c r="T514" s="7"/>
    </row>
    <row r="515" spans="1:20" ht="15" customHeight="1" x14ac:dyDescent="0.45">
      <c r="A515" s="7" t="s">
        <v>1938</v>
      </c>
      <c r="B515" s="7" t="s">
        <v>10646</v>
      </c>
      <c r="C515" s="7" t="s">
        <v>11900</v>
      </c>
      <c r="D515" s="7" t="s">
        <v>11959</v>
      </c>
      <c r="F515" s="7"/>
      <c r="G515" s="7"/>
      <c r="H515" s="7"/>
      <c r="I515" s="7" t="s">
        <v>1480</v>
      </c>
      <c r="J515" s="7"/>
      <c r="K515" s="7" t="s">
        <v>9342</v>
      </c>
      <c r="L515" s="7" t="str">
        <f t="shared" si="6"/>
        <v>hansandersopticiens</v>
      </c>
      <c r="M515" s="7" t="str">
        <f>LOWER(B515&amp;Table15[[#This Row],[Achternaam]]&amp;L515)</f>
        <v>graziellacalihansandersopticiens</v>
      </c>
      <c r="N515" s="7"/>
      <c r="O515" s="7"/>
      <c r="P515" s="7"/>
      <c r="Q515" s="7"/>
      <c r="R515" s="7" t="str">
        <f>IFERROR(LEFT(SUBSTITUTE(SUBSTITUTE(Table15[[#This Row],[Website]],"www.",""),"https://",""), FIND(".", SUBSTITUTE(SUBSTITUTE(Table15[[#This Row],[Website]],"www.",""),"https://","")) - 1),"")</f>
        <v/>
      </c>
      <c r="S515" s="7" t="s">
        <v>11960</v>
      </c>
      <c r="T515" s="7"/>
    </row>
    <row r="516" spans="1:20" ht="15" customHeight="1" x14ac:dyDescent="0.45">
      <c r="A516" s="7" t="s">
        <v>1938</v>
      </c>
      <c r="B516" s="7" t="s">
        <v>1402</v>
      </c>
      <c r="C516" s="7" t="s">
        <v>1403</v>
      </c>
      <c r="D516" s="7" t="s">
        <v>11961</v>
      </c>
      <c r="F516" s="7"/>
      <c r="G516" s="7"/>
      <c r="H516" s="7"/>
      <c r="I516" s="7" t="s">
        <v>1406</v>
      </c>
      <c r="J516" s="7"/>
      <c r="K516" s="7" t="s">
        <v>11962</v>
      </c>
      <c r="L516" s="7" t="str">
        <f t="shared" si="6"/>
        <v>covestro</v>
      </c>
      <c r="M516" s="7" t="str">
        <f>LOWER(B516&amp;Table15[[#This Row],[Achternaam]]&amp;L516)</f>
        <v>greetaertscovestro</v>
      </c>
      <c r="N516" s="7"/>
      <c r="O516" s="7"/>
      <c r="P516" s="7"/>
      <c r="Q516" s="7"/>
      <c r="R516" s="7" t="str">
        <f>IFERROR(LEFT(SUBSTITUTE(SUBSTITUTE(Table15[[#This Row],[Website]],"www.",""),"https://",""), FIND(".", SUBSTITUTE(SUBSTITUTE(Table15[[#This Row],[Website]],"www.",""),"https://","")) - 1),"")</f>
        <v/>
      </c>
      <c r="S516" s="7" t="s">
        <v>10171</v>
      </c>
      <c r="T516" s="7"/>
    </row>
    <row r="517" spans="1:20" ht="15" customHeight="1" x14ac:dyDescent="0.45">
      <c r="A517" s="7" t="s">
        <v>1938</v>
      </c>
      <c r="B517" s="7" t="s">
        <v>1402</v>
      </c>
      <c r="C517" s="7" t="s">
        <v>11963</v>
      </c>
      <c r="D517" s="7" t="s">
        <v>11964</v>
      </c>
      <c r="F517" s="7"/>
      <c r="G517" s="7"/>
      <c r="H517" s="7"/>
      <c r="I517" s="7" t="s">
        <v>1480</v>
      </c>
      <c r="J517" s="7"/>
      <c r="K517" s="7" t="s">
        <v>9353</v>
      </c>
      <c r="L517" s="7" t="str">
        <f t="shared" si="6"/>
        <v>qualiphar</v>
      </c>
      <c r="M517" s="7" t="str">
        <f>LOWER(B517&amp;Table15[[#This Row],[Achternaam]]&amp;L517)</f>
        <v>greetde deckerqualiphar</v>
      </c>
      <c r="N517" s="7"/>
      <c r="O517" s="7"/>
      <c r="P517" s="7"/>
      <c r="Q517" s="7"/>
      <c r="R517" s="7" t="str">
        <f>IFERROR(LEFT(SUBSTITUTE(SUBSTITUTE(Table15[[#This Row],[Website]],"www.",""),"https://",""), FIND(".", SUBSTITUTE(SUBSTITUTE(Table15[[#This Row],[Website]],"www.",""),"https://","")) - 1),"")</f>
        <v/>
      </c>
      <c r="S517" s="7" t="s">
        <v>10171</v>
      </c>
      <c r="T517" s="7"/>
    </row>
    <row r="518" spans="1:20" ht="15" customHeight="1" x14ac:dyDescent="0.45">
      <c r="A518" s="7" t="s">
        <v>1938</v>
      </c>
      <c r="B518" s="7" t="s">
        <v>11965</v>
      </c>
      <c r="C518" s="7" t="s">
        <v>11966</v>
      </c>
      <c r="D518" s="7" t="s">
        <v>11967</v>
      </c>
      <c r="F518" s="7"/>
      <c r="G518" s="7"/>
      <c r="H518" s="7"/>
      <c r="I518" s="7" t="s">
        <v>1602</v>
      </c>
      <c r="J518" s="7"/>
      <c r="K518" s="7" t="s">
        <v>9354</v>
      </c>
      <c r="L518" s="7" t="str">
        <f t="shared" si="6"/>
        <v>iobenelux</v>
      </c>
      <c r="M518" s="7" t="str">
        <f>LOWER(B518&amp;Table15[[#This Row],[Achternaam]]&amp;L518)</f>
        <v>greetjeamerijckxiobenelux</v>
      </c>
      <c r="N518" s="7"/>
      <c r="O518" s="7"/>
      <c r="P518" s="7"/>
      <c r="Q518" s="7"/>
      <c r="R518" s="7" t="str">
        <f>IFERROR(LEFT(SUBSTITUTE(SUBSTITUTE(Table15[[#This Row],[Website]],"www.",""),"https://",""), FIND(".", SUBSTITUTE(SUBSTITUTE(Table15[[#This Row],[Website]],"www.",""),"https://","")) - 1),"")</f>
        <v/>
      </c>
      <c r="S518" s="7" t="s">
        <v>11968</v>
      </c>
      <c r="T518" s="7"/>
    </row>
    <row r="519" spans="1:20" ht="15" customHeight="1" x14ac:dyDescent="0.45">
      <c r="A519" s="7" t="s">
        <v>1938</v>
      </c>
      <c r="B519" s="7" t="s">
        <v>11969</v>
      </c>
      <c r="C519" s="7" t="s">
        <v>11970</v>
      </c>
      <c r="D519" s="7" t="s">
        <v>11971</v>
      </c>
      <c r="F519" s="7"/>
      <c r="G519" s="7"/>
      <c r="H519" s="7"/>
      <c r="I519" s="7" t="s">
        <v>11972</v>
      </c>
      <c r="J519" s="7"/>
      <c r="K519" s="7" t="s">
        <v>9355</v>
      </c>
      <c r="L519" s="7" t="str">
        <f t="shared" si="6"/>
        <v>iemantsstaalconstructies</v>
      </c>
      <c r="M519" s="7" t="str">
        <f>LOWER(B519&amp;Table15[[#This Row],[Achternaam]]&amp;L519)</f>
        <v>guntersanneniemantsstaalconstructies</v>
      </c>
      <c r="N519" s="7"/>
      <c r="O519" s="7"/>
      <c r="P519" s="7"/>
      <c r="Q519" s="7"/>
      <c r="R519" s="7" t="str">
        <f>IFERROR(LEFT(SUBSTITUTE(SUBSTITUTE(Table15[[#This Row],[Website]],"www.",""),"https://",""), FIND(".", SUBSTITUTE(SUBSTITUTE(Table15[[#This Row],[Website]],"www.",""),"https://","")) - 1),"")</f>
        <v/>
      </c>
      <c r="S519" s="7" t="s">
        <v>11973</v>
      </c>
      <c r="T519" s="7"/>
    </row>
    <row r="520" spans="1:20" ht="15" customHeight="1" x14ac:dyDescent="0.45">
      <c r="A520" s="7" t="s">
        <v>1938</v>
      </c>
      <c r="B520" s="7" t="s">
        <v>4206</v>
      </c>
      <c r="C520" s="7" t="s">
        <v>3960</v>
      </c>
      <c r="D520" s="7" t="s">
        <v>11974</v>
      </c>
      <c r="F520" s="7"/>
      <c r="G520" s="7"/>
      <c r="H520" s="7"/>
      <c r="I520" s="7" t="s">
        <v>11975</v>
      </c>
      <c r="J520" s="7"/>
      <c r="K520" s="7" t="s">
        <v>11466</v>
      </c>
      <c r="L520" s="7" t="str">
        <f t="shared" si="6"/>
        <v>pss</v>
      </c>
      <c r="M520" s="7" t="str">
        <f>LOWER(B520&amp;Table15[[#This Row],[Achternaam]]&amp;L520)</f>
        <v>gunthervan de veldepss</v>
      </c>
      <c r="N520" s="7"/>
      <c r="O520" s="7"/>
      <c r="P520" s="7"/>
      <c r="Q520" s="7"/>
      <c r="R520" s="7" t="str">
        <f>IFERROR(LEFT(SUBSTITUTE(SUBSTITUTE(Table15[[#This Row],[Website]],"www.",""),"https://",""), FIND(".", SUBSTITUTE(SUBSTITUTE(Table15[[#This Row],[Website]],"www.",""),"https://","")) - 1),"")</f>
        <v/>
      </c>
      <c r="S520" s="7" t="s">
        <v>10171</v>
      </c>
      <c r="T520" s="7"/>
    </row>
    <row r="521" spans="1:20" ht="15" customHeight="1" x14ac:dyDescent="0.45">
      <c r="A521" s="7" t="s">
        <v>1938</v>
      </c>
      <c r="B521" s="7" t="s">
        <v>1767</v>
      </c>
      <c r="C521" s="7" t="s">
        <v>11976</v>
      </c>
      <c r="D521" s="7" t="s">
        <v>11977</v>
      </c>
      <c r="F521" s="7"/>
      <c r="G521" s="7"/>
      <c r="H521" s="7"/>
      <c r="I521" s="7" t="s">
        <v>1602</v>
      </c>
      <c r="J521" s="7"/>
      <c r="K521" s="7" t="s">
        <v>9356</v>
      </c>
      <c r="L521" s="7" t="str">
        <f t="shared" si="6"/>
        <v>arcelormittal</v>
      </c>
      <c r="M521" s="7" t="str">
        <f>LOWER(B521&amp;Table15[[#This Row],[Achternaam]]&amp;L521)</f>
        <v>guybontinckarcelormittal</v>
      </c>
      <c r="N521" s="7"/>
      <c r="O521" s="7"/>
      <c r="P521" s="7"/>
      <c r="Q521" s="7"/>
      <c r="R521" s="7" t="str">
        <f>IFERROR(LEFT(SUBSTITUTE(SUBSTITUTE(Table15[[#This Row],[Website]],"www.",""),"https://",""), FIND(".", SUBSTITUTE(SUBSTITUTE(Table15[[#This Row],[Website]],"www.",""),"https://","")) - 1),"")</f>
        <v/>
      </c>
      <c r="S521" s="7" t="s">
        <v>10171</v>
      </c>
      <c r="T521" s="7"/>
    </row>
    <row r="522" spans="1:20" ht="15" customHeight="1" x14ac:dyDescent="0.45">
      <c r="A522" s="7" t="s">
        <v>1938</v>
      </c>
      <c r="B522" s="7" t="s">
        <v>11978</v>
      </c>
      <c r="C522" s="7" t="s">
        <v>11979</v>
      </c>
      <c r="D522" s="7" t="s">
        <v>11980</v>
      </c>
      <c r="F522" s="7"/>
      <c r="G522" s="7"/>
      <c r="H522" s="7"/>
      <c r="I522" s="7" t="s">
        <v>1602</v>
      </c>
      <c r="J522" s="7"/>
      <c r="K522" s="7" t="s">
        <v>9357</v>
      </c>
      <c r="L522" s="7" t="str">
        <f t="shared" si="6"/>
        <v>rossel&amp;cie</v>
      </c>
      <c r="M522" s="7" t="str">
        <f>LOWER(B522&amp;Table15[[#This Row],[Achternaam]]&amp;L522)</f>
        <v>gwenaëlleleclairrossel&amp;cie</v>
      </c>
      <c r="N522" s="7"/>
      <c r="O522" s="7"/>
      <c r="P522" s="7"/>
      <c r="Q522" s="7"/>
      <c r="R522" s="7" t="str">
        <f>IFERROR(LEFT(SUBSTITUTE(SUBSTITUTE(Table15[[#This Row],[Website]],"www.",""),"https://",""), FIND(".", SUBSTITUTE(SUBSTITUTE(Table15[[#This Row],[Website]],"www.",""),"https://","")) - 1),"")</f>
        <v/>
      </c>
      <c r="S522" s="7" t="s">
        <v>11981</v>
      </c>
      <c r="T522" s="7"/>
    </row>
    <row r="523" spans="1:20" ht="15" customHeight="1" x14ac:dyDescent="0.45">
      <c r="A523" s="7" t="s">
        <v>1938</v>
      </c>
      <c r="B523" s="7" t="s">
        <v>11982</v>
      </c>
      <c r="C523" s="7" t="s">
        <v>11983</v>
      </c>
      <c r="D523" s="7" t="s">
        <v>11984</v>
      </c>
      <c r="F523" s="7"/>
      <c r="G523" s="7"/>
      <c r="H523" s="7"/>
      <c r="I523" s="7" t="s">
        <v>11985</v>
      </c>
      <c r="J523" s="7"/>
      <c r="K523" s="7" t="s">
        <v>9358</v>
      </c>
      <c r="L523" s="7" t="str">
        <f t="shared" si="6"/>
        <v>electrabelsa</v>
      </c>
      <c r="M523" s="7" t="str">
        <f>LOWER(B523&amp;Table15[[#This Row],[Achternaam]]&amp;L523)</f>
        <v>gwendolynhuygheelectrabelsa</v>
      </c>
      <c r="N523" s="7"/>
      <c r="O523" s="7"/>
      <c r="P523" s="7"/>
      <c r="Q523" s="7"/>
      <c r="R523" s="7" t="str">
        <f>IFERROR(LEFT(SUBSTITUTE(SUBSTITUTE(Table15[[#This Row],[Website]],"www.",""),"https://",""), FIND(".", SUBSTITUTE(SUBSTITUTE(Table15[[#This Row],[Website]],"www.",""),"https://","")) - 1),"")</f>
        <v/>
      </c>
      <c r="S523" s="7" t="s">
        <v>11986</v>
      </c>
      <c r="T523" s="7"/>
    </row>
    <row r="524" spans="1:20" ht="15" customHeight="1" x14ac:dyDescent="0.45">
      <c r="A524" s="7" t="s">
        <v>1938</v>
      </c>
      <c r="B524" s="7" t="s">
        <v>11987</v>
      </c>
      <c r="C524" s="7" t="s">
        <v>11988</v>
      </c>
      <c r="D524" s="7" t="s">
        <v>11989</v>
      </c>
      <c r="F524" s="7"/>
      <c r="G524" s="7"/>
      <c r="H524" s="7"/>
      <c r="I524" s="7" t="s">
        <v>11990</v>
      </c>
      <c r="J524" s="7"/>
      <c r="K524" s="7" t="s">
        <v>11991</v>
      </c>
      <c r="L524" s="7" t="str">
        <f t="shared" si="6"/>
        <v>febelco</v>
      </c>
      <c r="M524" s="7" t="str">
        <f>LOWER(B524&amp;Table15[[#This Row],[Achternaam]]&amp;L524)</f>
        <v>hadewijchvande puttefebelco</v>
      </c>
      <c r="N524" s="7"/>
      <c r="O524" s="7"/>
      <c r="P524" s="7"/>
      <c r="Q524" s="7"/>
      <c r="R524" s="7" t="str">
        <f>IFERROR(LEFT(SUBSTITUTE(SUBSTITUTE(Table15[[#This Row],[Website]],"www.",""),"https://",""), FIND(".", SUBSTITUTE(SUBSTITUTE(Table15[[#This Row],[Website]],"www.",""),"https://","")) - 1),"")</f>
        <v/>
      </c>
      <c r="S524" s="7" t="s">
        <v>10171</v>
      </c>
      <c r="T524" s="7"/>
    </row>
    <row r="525" spans="1:20" ht="15" customHeight="1" x14ac:dyDescent="0.45">
      <c r="A525" s="7" t="s">
        <v>1938</v>
      </c>
      <c r="B525" s="7" t="s">
        <v>11992</v>
      </c>
      <c r="C525" s="7" t="s">
        <v>11993</v>
      </c>
      <c r="D525" s="7" t="s">
        <v>11994</v>
      </c>
      <c r="F525" s="7"/>
      <c r="G525" s="7"/>
      <c r="H525" s="7"/>
      <c r="I525" s="7" t="s">
        <v>11995</v>
      </c>
      <c r="J525" s="7"/>
      <c r="K525" s="7" t="s">
        <v>9359</v>
      </c>
      <c r="L525" s="7" t="str">
        <f t="shared" si="6"/>
        <v>bridgestoneeurope</v>
      </c>
      <c r="M525" s="7" t="str">
        <f>LOWER(B525&amp;Table15[[#This Row],[Achternaam]]&amp;L525)</f>
        <v>halimealdurbridgestoneeurope</v>
      </c>
      <c r="N525" s="7"/>
      <c r="O525" s="7"/>
      <c r="P525" s="7"/>
      <c r="Q525" s="7"/>
      <c r="R525" s="7" t="str">
        <f>IFERROR(LEFT(SUBSTITUTE(SUBSTITUTE(Table15[[#This Row],[Website]],"www.",""),"https://",""), FIND(".", SUBSTITUTE(SUBSTITUTE(Table15[[#This Row],[Website]],"www.",""),"https://","")) - 1),"")</f>
        <v/>
      </c>
      <c r="S525" s="7" t="s">
        <v>10171</v>
      </c>
      <c r="T525" s="7"/>
    </row>
    <row r="526" spans="1:20" ht="15" customHeight="1" x14ac:dyDescent="0.45">
      <c r="A526" s="7" t="s">
        <v>1938</v>
      </c>
      <c r="B526" s="7" t="s">
        <v>10998</v>
      </c>
      <c r="C526" s="7" t="s">
        <v>11996</v>
      </c>
      <c r="D526" s="7" t="s">
        <v>11997</v>
      </c>
      <c r="F526" s="7"/>
      <c r="G526" s="7"/>
      <c r="H526" s="7"/>
      <c r="I526" s="7" t="s">
        <v>1480</v>
      </c>
      <c r="J526" s="7"/>
      <c r="K526" s="7" t="s">
        <v>9321</v>
      </c>
      <c r="L526" s="7" t="str">
        <f t="shared" si="6"/>
        <v>qbdgrowth</v>
      </c>
      <c r="M526" s="7" t="str">
        <f>LOWER(B526&amp;Table15[[#This Row],[Achternaam]]&amp;L526)</f>
        <v>hannahdreesenqbdgrowth</v>
      </c>
      <c r="N526" s="7"/>
      <c r="O526" s="7"/>
      <c r="P526" s="7"/>
      <c r="Q526" s="7"/>
      <c r="R526" s="7" t="str">
        <f>IFERROR(LEFT(SUBSTITUTE(SUBSTITUTE(Table15[[#This Row],[Website]],"www.",""),"https://",""), FIND(".", SUBSTITUTE(SUBSTITUTE(Table15[[#This Row],[Website]],"www.",""),"https://","")) - 1),"")</f>
        <v/>
      </c>
      <c r="S526" s="7" t="s">
        <v>11998</v>
      </c>
      <c r="T526" s="7"/>
    </row>
    <row r="527" spans="1:20" ht="15" customHeight="1" x14ac:dyDescent="0.45">
      <c r="A527" s="7" t="s">
        <v>1938</v>
      </c>
      <c r="B527" s="7" t="s">
        <v>1938</v>
      </c>
      <c r="C527" s="7" t="s">
        <v>11999</v>
      </c>
      <c r="D527" s="7" t="s">
        <v>12000</v>
      </c>
      <c r="F527" s="7"/>
      <c r="G527" s="7"/>
      <c r="H527" s="7"/>
      <c r="I527" s="7" t="s">
        <v>12001</v>
      </c>
      <c r="J527" s="7"/>
      <c r="K527" s="7" t="s">
        <v>9360</v>
      </c>
      <c r="L527" s="7" t="str">
        <f t="shared" si="6"/>
        <v>euroports</v>
      </c>
      <c r="M527" s="7" t="str">
        <f>LOWER(B527&amp;Table15[[#This Row],[Achternaam]]&amp;L527)</f>
        <v>hannedepottereuroports</v>
      </c>
      <c r="N527" s="7"/>
      <c r="O527" s="7"/>
      <c r="P527" s="7"/>
      <c r="Q527" s="7"/>
      <c r="R527" s="7" t="str">
        <f>IFERROR(LEFT(SUBSTITUTE(SUBSTITUTE(Table15[[#This Row],[Website]],"www.",""),"https://",""), FIND(".", SUBSTITUTE(SUBSTITUTE(Table15[[#This Row],[Website]],"www.",""),"https://","")) - 1),"")</f>
        <v/>
      </c>
      <c r="S527" s="7" t="s">
        <v>10171</v>
      </c>
      <c r="T527" s="7"/>
    </row>
    <row r="528" spans="1:20" ht="15" customHeight="1" x14ac:dyDescent="0.45">
      <c r="A528" s="7" t="s">
        <v>1938</v>
      </c>
      <c r="B528" s="7" t="s">
        <v>1938</v>
      </c>
      <c r="C528" s="7" t="s">
        <v>10795</v>
      </c>
      <c r="D528" s="7" t="s">
        <v>12002</v>
      </c>
      <c r="F528" s="7"/>
      <c r="G528" s="7"/>
      <c r="H528" s="7"/>
      <c r="I528" s="7" t="s">
        <v>12003</v>
      </c>
      <c r="J528" s="7"/>
      <c r="K528" s="7" t="s">
        <v>11472</v>
      </c>
      <c r="L528" s="7" t="str">
        <f t="shared" ref="L528:L591" si="7">SUBSTITUTE(SUBSTITUTE(SUBSTITUTE(SUBSTITUTE(SUBSTITUTE(SUBSTITUTE(SUBSTITUTE(SUBSTITUTE(SUBSTITUTE(SUBSTITUTE(SUBSTITUTE(SUBSTITUTE(SUBSTITUTE(LOWER(K528),".",""),"-","")," bvba",""),"belgië",""),"belgium","")," nv","")," bv",""),"group",""),"groep","")," ", ""),"é","e"),"è","e"),"à","a")</f>
        <v>cegeka</v>
      </c>
      <c r="M528" s="7" t="str">
        <f>LOWER(B528&amp;Table15[[#This Row],[Achternaam]]&amp;L528)</f>
        <v>hannenijscegeka</v>
      </c>
      <c r="N528" s="7"/>
      <c r="O528" s="7"/>
      <c r="P528" s="7"/>
      <c r="Q528" s="7"/>
      <c r="R528" s="7" t="str">
        <f>IFERROR(LEFT(SUBSTITUTE(SUBSTITUTE(Table15[[#This Row],[Website]],"www.",""),"https://",""), FIND(".", SUBSTITUTE(SUBSTITUTE(Table15[[#This Row],[Website]],"www.",""),"https://","")) - 1),"")</f>
        <v/>
      </c>
      <c r="S528" s="7" t="s">
        <v>10171</v>
      </c>
      <c r="T528" s="7"/>
    </row>
    <row r="529" spans="1:20" ht="15" customHeight="1" x14ac:dyDescent="0.45">
      <c r="A529" s="7" t="s">
        <v>1938</v>
      </c>
      <c r="B529" s="7" t="s">
        <v>1608</v>
      </c>
      <c r="C529" s="7" t="s">
        <v>12004</v>
      </c>
      <c r="D529" s="7" t="s">
        <v>12005</v>
      </c>
      <c r="F529" s="7"/>
      <c r="G529" s="7"/>
      <c r="H529" s="7"/>
      <c r="I529" s="7" t="s">
        <v>1480</v>
      </c>
      <c r="J529" s="7"/>
      <c r="K529" s="7" t="s">
        <v>9361</v>
      </c>
      <c r="L529" s="7" t="str">
        <f t="shared" si="7"/>
        <v>abinbev</v>
      </c>
      <c r="M529" s="7" t="str">
        <f>LOWER(B529&amp;Table15[[#This Row],[Achternaam]]&amp;L529)</f>
        <v>hanneloreputtemanabinbev</v>
      </c>
      <c r="N529" s="7"/>
      <c r="O529" s="7"/>
      <c r="P529" s="7"/>
      <c r="Q529" s="7"/>
      <c r="R529" s="7" t="str">
        <f>IFERROR(LEFT(SUBSTITUTE(SUBSTITUTE(Table15[[#This Row],[Website]],"www.",""),"https://",""), FIND(".", SUBSTITUTE(SUBSTITUTE(Table15[[#This Row],[Website]],"www.",""),"https://","")) - 1),"")</f>
        <v/>
      </c>
      <c r="S529" s="7" t="s">
        <v>10171</v>
      </c>
      <c r="T529" s="7"/>
    </row>
    <row r="530" spans="1:20" ht="15" customHeight="1" x14ac:dyDescent="0.45">
      <c r="A530" s="7" t="s">
        <v>1938</v>
      </c>
      <c r="B530" s="7" t="s">
        <v>1667</v>
      </c>
      <c r="C530" s="7" t="s">
        <v>12006</v>
      </c>
      <c r="D530" s="7" t="s">
        <v>12007</v>
      </c>
      <c r="F530" s="7"/>
      <c r="G530" s="7"/>
      <c r="H530" s="7"/>
      <c r="I530" s="7" t="s">
        <v>1602</v>
      </c>
      <c r="J530" s="7"/>
      <c r="K530" s="7" t="s">
        <v>12008</v>
      </c>
      <c r="L530" s="7" t="str">
        <f t="shared" si="7"/>
        <v>airliquideindustries</v>
      </c>
      <c r="M530" s="7" t="str">
        <f>LOWER(B530&amp;Table15[[#This Row],[Achternaam]]&amp;L530)</f>
        <v>hansmielantsairliquideindustries</v>
      </c>
      <c r="N530" s="7"/>
      <c r="O530" s="7"/>
      <c r="P530" s="7"/>
      <c r="Q530" s="7"/>
      <c r="R530" s="7" t="str">
        <f>IFERROR(LEFT(SUBSTITUTE(SUBSTITUTE(Table15[[#This Row],[Website]],"www.",""),"https://",""), FIND(".", SUBSTITUTE(SUBSTITUTE(Table15[[#This Row],[Website]],"www.",""),"https://","")) - 1),"")</f>
        <v/>
      </c>
      <c r="S530" s="7" t="s">
        <v>10171</v>
      </c>
      <c r="T530" s="7"/>
    </row>
    <row r="531" spans="1:20" ht="15" customHeight="1" x14ac:dyDescent="0.45">
      <c r="A531" s="7" t="s">
        <v>1938</v>
      </c>
      <c r="B531" s="7" t="s">
        <v>12009</v>
      </c>
      <c r="C531" s="7" t="s">
        <v>12010</v>
      </c>
      <c r="D531" s="7" t="s">
        <v>12011</v>
      </c>
      <c r="F531" s="7"/>
      <c r="G531" s="7"/>
      <c r="H531" s="7"/>
      <c r="I531" s="7" t="s">
        <v>1480</v>
      </c>
      <c r="J531" s="7"/>
      <c r="K531" s="7" t="s">
        <v>9362</v>
      </c>
      <c r="L531" s="7" t="str">
        <f t="shared" si="7"/>
        <v>nuskin</v>
      </c>
      <c r="M531" s="7" t="str">
        <f>LOWER(B531&amp;Table15[[#This Row],[Achternaam]]&amp;L531)</f>
        <v>hilkede konincknuskin</v>
      </c>
      <c r="N531" s="7"/>
      <c r="O531" s="7"/>
      <c r="P531" s="7"/>
      <c r="Q531" s="7"/>
      <c r="R531" s="7" t="str">
        <f>IFERROR(LEFT(SUBSTITUTE(SUBSTITUTE(Table15[[#This Row],[Website]],"www.",""),"https://",""), FIND(".", SUBSTITUTE(SUBSTITUTE(Table15[[#This Row],[Website]],"www.",""),"https://","")) - 1),"")</f>
        <v/>
      </c>
      <c r="S531" s="7" t="s">
        <v>10171</v>
      </c>
      <c r="T531" s="7"/>
    </row>
    <row r="532" spans="1:20" ht="15" customHeight="1" x14ac:dyDescent="0.45">
      <c r="A532" s="7" t="s">
        <v>1938</v>
      </c>
      <c r="B532" s="7" t="s">
        <v>1515</v>
      </c>
      <c r="C532" s="7" t="s">
        <v>2207</v>
      </c>
      <c r="D532" s="7" t="s">
        <v>12012</v>
      </c>
      <c r="F532" s="7"/>
      <c r="G532" s="7"/>
      <c r="H532" s="7"/>
      <c r="I532" s="7" t="s">
        <v>1480</v>
      </c>
      <c r="J532" s="7"/>
      <c r="K532" s="7" t="s">
        <v>9363</v>
      </c>
      <c r="L532" s="7" t="str">
        <f t="shared" si="7"/>
        <v>galvapower</v>
      </c>
      <c r="M532" s="7" t="str">
        <f>LOWER(B532&amp;Table15[[#This Row],[Achternaam]]&amp;L532)</f>
        <v>hildede smetgalvapower</v>
      </c>
      <c r="N532" s="7"/>
      <c r="O532" s="7"/>
      <c r="P532" s="7"/>
      <c r="Q532" s="7"/>
      <c r="R532" s="7" t="str">
        <f>IFERROR(LEFT(SUBSTITUTE(SUBSTITUTE(Table15[[#This Row],[Website]],"www.",""),"https://",""), FIND(".", SUBSTITUTE(SUBSTITUTE(Table15[[#This Row],[Website]],"www.",""),"https://","")) - 1),"")</f>
        <v/>
      </c>
      <c r="S532" s="7" t="s">
        <v>12013</v>
      </c>
      <c r="T532" s="7"/>
    </row>
    <row r="533" spans="1:20" ht="15" customHeight="1" x14ac:dyDescent="0.45">
      <c r="A533" s="7" t="s">
        <v>1938</v>
      </c>
      <c r="B533" s="7" t="s">
        <v>3046</v>
      </c>
      <c r="C533" s="7" t="s">
        <v>12014</v>
      </c>
      <c r="D533" s="7" t="s">
        <v>12015</v>
      </c>
      <c r="F533" s="7"/>
      <c r="G533" s="7"/>
      <c r="H533" s="7"/>
      <c r="I533" s="7" t="s">
        <v>1480</v>
      </c>
      <c r="J533" s="7"/>
      <c r="K533" s="7" t="s">
        <v>9364</v>
      </c>
      <c r="L533" s="7" t="str">
        <f t="shared" si="7"/>
        <v>scaniapartslogisticsunit2250</v>
      </c>
      <c r="M533" s="7" t="str">
        <f>LOWER(B533&amp;Table15[[#This Row],[Achternaam]]&amp;L533)</f>
        <v>heidistieglitzscaniapartslogisticsunit2250</v>
      </c>
      <c r="N533" s="7"/>
      <c r="O533" s="7"/>
      <c r="P533" s="7"/>
      <c r="Q533" s="7"/>
      <c r="R533" s="7" t="str">
        <f>IFERROR(LEFT(SUBSTITUTE(SUBSTITUTE(Table15[[#This Row],[Website]],"www.",""),"https://",""), FIND(".", SUBSTITUTE(SUBSTITUTE(Table15[[#This Row],[Website]],"www.",""),"https://","")) - 1),"")</f>
        <v/>
      </c>
      <c r="S533" s="7" t="s">
        <v>12016</v>
      </c>
      <c r="T533" s="7"/>
    </row>
    <row r="534" spans="1:20" ht="15" customHeight="1" x14ac:dyDescent="0.45">
      <c r="A534" s="7" t="s">
        <v>1938</v>
      </c>
      <c r="B534" s="7" t="s">
        <v>3046</v>
      </c>
      <c r="C534" s="7" t="s">
        <v>12017</v>
      </c>
      <c r="D534" s="7" t="s">
        <v>12018</v>
      </c>
      <c r="F534" s="7"/>
      <c r="G534" s="7"/>
      <c r="H534" s="7"/>
      <c r="I534" s="7" t="s">
        <v>1480</v>
      </c>
      <c r="J534" s="7"/>
      <c r="K534" s="7" t="s">
        <v>7454</v>
      </c>
      <c r="L534" s="7" t="str">
        <f t="shared" si="7"/>
        <v>lotusbakeries</v>
      </c>
      <c r="M534" s="7" t="str">
        <f>LOWER(B534&amp;Table15[[#This Row],[Achternaam]]&amp;L534)</f>
        <v>heidivan herweghelotusbakeries</v>
      </c>
      <c r="N534" s="7"/>
      <c r="O534" s="7"/>
      <c r="P534" s="7"/>
      <c r="Q534" s="7"/>
      <c r="R534" s="7" t="str">
        <f>IFERROR(LEFT(SUBSTITUTE(SUBSTITUTE(Table15[[#This Row],[Website]],"www.",""),"https://",""), FIND(".", SUBSTITUTE(SUBSTITUTE(Table15[[#This Row],[Website]],"www.",""),"https://","")) - 1),"")</f>
        <v/>
      </c>
      <c r="S534" s="7" t="s">
        <v>10171</v>
      </c>
      <c r="T534" s="7"/>
    </row>
    <row r="535" spans="1:20" ht="15" customHeight="1" x14ac:dyDescent="0.45">
      <c r="A535" s="7" t="s">
        <v>1938</v>
      </c>
      <c r="B535" s="7" t="s">
        <v>3046</v>
      </c>
      <c r="C535" s="7" t="s">
        <v>4643</v>
      </c>
      <c r="D535" s="7" t="s">
        <v>12019</v>
      </c>
      <c r="F535" s="7"/>
      <c r="G535" s="7"/>
      <c r="H535" s="7"/>
      <c r="I535" s="7" t="s">
        <v>1480</v>
      </c>
      <c r="J535" s="7"/>
      <c r="K535" s="7" t="s">
        <v>9365</v>
      </c>
      <c r="L535" s="7" t="str">
        <f t="shared" si="7"/>
        <v>cargilleurope</v>
      </c>
      <c r="M535" s="7" t="str">
        <f>LOWER(B535&amp;Table15[[#This Row],[Achternaam]]&amp;L535)</f>
        <v>heidiwellenscargilleurope</v>
      </c>
      <c r="N535" s="7"/>
      <c r="O535" s="7"/>
      <c r="P535" s="7"/>
      <c r="Q535" s="7"/>
      <c r="R535" s="7" t="str">
        <f>IFERROR(LEFT(SUBSTITUTE(SUBSTITUTE(Table15[[#This Row],[Website]],"www.",""),"https://",""), FIND(".", SUBSTITUTE(SUBSTITUTE(Table15[[#This Row],[Website]],"www.",""),"https://","")) - 1),"")</f>
        <v/>
      </c>
      <c r="S535" s="7" t="s">
        <v>12020</v>
      </c>
      <c r="T535" s="7"/>
    </row>
    <row r="536" spans="1:20" ht="15" customHeight="1" x14ac:dyDescent="0.45">
      <c r="A536" s="7" t="s">
        <v>1938</v>
      </c>
      <c r="B536" s="7" t="s">
        <v>4498</v>
      </c>
      <c r="C536" s="7" t="s">
        <v>12021</v>
      </c>
      <c r="D536" s="7" t="s">
        <v>12022</v>
      </c>
      <c r="F536" s="7"/>
      <c r="G536" s="7"/>
      <c r="H536" s="7"/>
      <c r="I536" s="7" t="s">
        <v>1737</v>
      </c>
      <c r="J536" s="7"/>
      <c r="K536" s="7" t="s">
        <v>11496</v>
      </c>
      <c r="L536" s="7" t="str">
        <f t="shared" si="7"/>
        <v>renewi</v>
      </c>
      <c r="M536" s="7" t="str">
        <f>LOWER(B536&amp;Table15[[#This Row],[Achternaam]]&amp;L536)</f>
        <v>helenrichardsonrenewi</v>
      </c>
      <c r="N536" s="7"/>
      <c r="O536" s="7"/>
      <c r="P536" s="7"/>
      <c r="Q536" s="7"/>
      <c r="R536" s="7" t="str">
        <f>IFERROR(LEFT(SUBSTITUTE(SUBSTITUTE(Table15[[#This Row],[Website]],"www.",""),"https://",""), FIND(".", SUBSTITUTE(SUBSTITUTE(Table15[[#This Row],[Website]],"www.",""),"https://","")) - 1),"")</f>
        <v/>
      </c>
      <c r="S536" s="7" t="s">
        <v>10171</v>
      </c>
      <c r="T536" s="7"/>
    </row>
    <row r="537" spans="1:20" ht="15" customHeight="1" x14ac:dyDescent="0.45">
      <c r="A537" s="7" t="s">
        <v>1938</v>
      </c>
      <c r="B537" s="7" t="s">
        <v>11338</v>
      </c>
      <c r="C537" s="7" t="s">
        <v>12023</v>
      </c>
      <c r="D537" s="7" t="s">
        <v>12024</v>
      </c>
      <c r="F537" s="7"/>
      <c r="G537" s="7"/>
      <c r="H537" s="7"/>
      <c r="I537" s="7" t="s">
        <v>1480</v>
      </c>
      <c r="J537" s="7"/>
      <c r="K537" s="7" t="s">
        <v>9366</v>
      </c>
      <c r="L537" s="7" t="str">
        <f t="shared" si="7"/>
        <v>bionerga</v>
      </c>
      <c r="M537" s="7" t="str">
        <f>LOWER(B537&amp;Table15[[#This Row],[Achternaam]]&amp;L537)</f>
        <v>hermanpoelmansbionerga</v>
      </c>
      <c r="N537" s="7"/>
      <c r="O537" s="7"/>
      <c r="P537" s="7"/>
      <c r="Q537" s="7"/>
      <c r="R537" s="7" t="str">
        <f>IFERROR(LEFT(SUBSTITUTE(SUBSTITUTE(Table15[[#This Row],[Website]],"www.",""),"https://",""), FIND(".", SUBSTITUTE(SUBSTITUTE(Table15[[#This Row],[Website]],"www.",""),"https://","")) - 1),"")</f>
        <v/>
      </c>
      <c r="S537" s="7" t="s">
        <v>10171</v>
      </c>
      <c r="T537" s="7"/>
    </row>
    <row r="538" spans="1:20" ht="15" customHeight="1" x14ac:dyDescent="0.45">
      <c r="A538" s="7" t="s">
        <v>1938</v>
      </c>
      <c r="B538" s="7" t="s">
        <v>11338</v>
      </c>
      <c r="C538" s="7" t="s">
        <v>11339</v>
      </c>
      <c r="D538" s="7" t="s">
        <v>12025</v>
      </c>
      <c r="F538" s="7"/>
      <c r="G538" s="7"/>
      <c r="H538" s="7"/>
      <c r="I538" s="7" t="s">
        <v>1480</v>
      </c>
      <c r="J538" s="7"/>
      <c r="K538" s="7" t="s">
        <v>9367</v>
      </c>
      <c r="L538" s="7" t="str">
        <f t="shared" si="7"/>
        <v>korian</v>
      </c>
      <c r="M538" s="7" t="str">
        <f>LOWER(B538&amp;Table15[[#This Row],[Achternaam]]&amp;L538)</f>
        <v>hermanvan ballartkorian</v>
      </c>
      <c r="N538" s="7"/>
      <c r="O538" s="7"/>
      <c r="P538" s="7"/>
      <c r="Q538" s="7"/>
      <c r="R538" s="7" t="str">
        <f>IFERROR(LEFT(SUBSTITUTE(SUBSTITUTE(Table15[[#This Row],[Website]],"www.",""),"https://",""), FIND(".", SUBSTITUTE(SUBSTITUTE(Table15[[#This Row],[Website]],"www.",""),"https://","")) - 1),"")</f>
        <v/>
      </c>
      <c r="S538" s="7" t="s">
        <v>12026</v>
      </c>
      <c r="T538" s="7"/>
    </row>
    <row r="539" spans="1:20" ht="15" customHeight="1" x14ac:dyDescent="0.45">
      <c r="A539" s="7" t="s">
        <v>1938</v>
      </c>
      <c r="B539" s="7" t="s">
        <v>11338</v>
      </c>
      <c r="C539" s="7" t="s">
        <v>12027</v>
      </c>
      <c r="D539" s="7" t="s">
        <v>12028</v>
      </c>
      <c r="F539" s="7"/>
      <c r="G539" s="7"/>
      <c r="H539" s="7"/>
      <c r="I539" s="7" t="s">
        <v>1602</v>
      </c>
      <c r="J539" s="7"/>
      <c r="K539" s="7" t="s">
        <v>9284</v>
      </c>
      <c r="L539" s="7" t="str">
        <f t="shared" si="7"/>
        <v>mathieugijbels</v>
      </c>
      <c r="M539" s="7" t="str">
        <f>LOWER(B539&amp;Table15[[#This Row],[Achternaam]]&amp;L539)</f>
        <v>hermanverwimpmathieugijbels</v>
      </c>
      <c r="N539" s="7"/>
      <c r="O539" s="7"/>
      <c r="P539" s="7"/>
      <c r="Q539" s="7"/>
      <c r="R539" s="7" t="str">
        <f>IFERROR(LEFT(SUBSTITUTE(SUBSTITUTE(Table15[[#This Row],[Website]],"www.",""),"https://",""), FIND(".", SUBSTITUTE(SUBSTITUTE(Table15[[#This Row],[Website]],"www.",""),"https://","")) - 1),"")</f>
        <v/>
      </c>
      <c r="S539" s="7" t="s">
        <v>12029</v>
      </c>
      <c r="T539" s="7"/>
    </row>
    <row r="540" spans="1:20" ht="15" customHeight="1" x14ac:dyDescent="0.45">
      <c r="A540" s="7" t="s">
        <v>1938</v>
      </c>
      <c r="B540" s="7" t="s">
        <v>1978</v>
      </c>
      <c r="C540" s="7" t="s">
        <v>12030</v>
      </c>
      <c r="D540" s="7" t="s">
        <v>12031</v>
      </c>
      <c r="F540" s="7"/>
      <c r="G540" s="7"/>
      <c r="H540" s="7"/>
      <c r="I540" s="7" t="s">
        <v>1480</v>
      </c>
      <c r="J540" s="7"/>
      <c r="K540" s="7" t="s">
        <v>9368</v>
      </c>
      <c r="L540" s="7" t="str">
        <f t="shared" si="7"/>
        <v>thvdebreesolutionssanterra</v>
      </c>
      <c r="M540" s="7" t="str">
        <f>LOWER(B540&amp;Table15[[#This Row],[Achternaam]]&amp;L540)</f>
        <v>anneliesheynssensthvdebreesolutionssanterra</v>
      </c>
      <c r="N540" s="7"/>
      <c r="O540" s="7"/>
      <c r="P540" s="7"/>
      <c r="Q540" s="7"/>
      <c r="R540" s="7" t="str">
        <f>IFERROR(LEFT(SUBSTITUTE(SUBSTITUTE(Table15[[#This Row],[Website]],"www.",""),"https://",""), FIND(".", SUBSTITUTE(SUBSTITUTE(Table15[[#This Row],[Website]],"www.",""),"https://","")) - 1),"")</f>
        <v/>
      </c>
      <c r="S540" s="7" t="s">
        <v>10171</v>
      </c>
      <c r="T540" s="7"/>
    </row>
    <row r="541" spans="1:20" ht="15" customHeight="1" x14ac:dyDescent="0.45">
      <c r="A541" s="7" t="s">
        <v>1938</v>
      </c>
      <c r="B541" s="7" t="s">
        <v>1515</v>
      </c>
      <c r="C541" s="7" t="s">
        <v>12032</v>
      </c>
      <c r="D541" s="7" t="s">
        <v>12033</v>
      </c>
      <c r="F541" s="7"/>
      <c r="G541" s="7"/>
      <c r="H541" s="7"/>
      <c r="I541" s="7" t="s">
        <v>12034</v>
      </c>
      <c r="J541" s="7"/>
      <c r="K541" s="7" t="s">
        <v>9369</v>
      </c>
      <c r="L541" s="7" t="str">
        <f t="shared" si="7"/>
        <v>europassistance,succursalebelge</v>
      </c>
      <c r="M541" s="7" t="str">
        <f>LOWER(B541&amp;Table15[[#This Row],[Achternaam]]&amp;L541)</f>
        <v>hildegoethuyseuropassistance,succursalebelge</v>
      </c>
      <c r="N541" s="7"/>
      <c r="O541" s="7"/>
      <c r="P541" s="7"/>
      <c r="Q541" s="7"/>
      <c r="R541" s="7" t="str">
        <f>IFERROR(LEFT(SUBSTITUTE(SUBSTITUTE(Table15[[#This Row],[Website]],"www.",""),"https://",""), FIND(".", SUBSTITUTE(SUBSTITUTE(Table15[[#This Row],[Website]],"www.",""),"https://","")) - 1),"")</f>
        <v/>
      </c>
      <c r="S541" s="7" t="s">
        <v>10171</v>
      </c>
      <c r="T541" s="7"/>
    </row>
    <row r="542" spans="1:20" ht="15" customHeight="1" x14ac:dyDescent="0.45">
      <c r="A542" s="7" t="s">
        <v>1938</v>
      </c>
      <c r="B542" s="7" t="s">
        <v>1515</v>
      </c>
      <c r="C542" s="7" t="s">
        <v>2896</v>
      </c>
      <c r="D542" s="7" t="s">
        <v>12035</v>
      </c>
      <c r="F542" s="7"/>
      <c r="G542" s="7"/>
      <c r="H542" s="7"/>
      <c r="I542" s="7" t="s">
        <v>12036</v>
      </c>
      <c r="J542" s="7"/>
      <c r="K542" s="7" t="s">
        <v>9370</v>
      </c>
      <c r="L542" s="7" t="str">
        <f t="shared" si="7"/>
        <v>hascoinvest&amp;aanverwantevennootschappen</v>
      </c>
      <c r="M542" s="7" t="str">
        <f>LOWER(B542&amp;Table15[[#This Row],[Achternaam]]&amp;L542)</f>
        <v>hildejanssenshascoinvest&amp;aanverwantevennootschappen</v>
      </c>
      <c r="N542" s="7"/>
      <c r="O542" s="7"/>
      <c r="P542" s="7"/>
      <c r="Q542" s="7"/>
      <c r="R542" s="7" t="str">
        <f>IFERROR(LEFT(SUBSTITUTE(SUBSTITUTE(Table15[[#This Row],[Website]],"www.",""),"https://",""), FIND(".", SUBSTITUTE(SUBSTITUTE(Table15[[#This Row],[Website]],"www.",""),"https://","")) - 1),"")</f>
        <v/>
      </c>
      <c r="S542" s="7" t="s">
        <v>12037</v>
      </c>
      <c r="T542" s="7"/>
    </row>
    <row r="543" spans="1:20" ht="15" customHeight="1" x14ac:dyDescent="0.45">
      <c r="A543" s="7" t="s">
        <v>1938</v>
      </c>
      <c r="B543" s="7" t="s">
        <v>1515</v>
      </c>
      <c r="C543" s="7" t="s">
        <v>12038</v>
      </c>
      <c r="D543" s="7" t="s">
        <v>12039</v>
      </c>
      <c r="F543" s="7"/>
      <c r="G543" s="7"/>
      <c r="H543" s="7"/>
      <c r="I543" s="7" t="s">
        <v>1480</v>
      </c>
      <c r="J543" s="7"/>
      <c r="K543" s="7" t="s">
        <v>9371</v>
      </c>
      <c r="L543" s="7" t="str">
        <f t="shared" si="7"/>
        <v>vanroey</v>
      </c>
      <c r="M543" s="7" t="str">
        <f>LOWER(B543&amp;Table15[[#This Row],[Achternaam]]&amp;L543)</f>
        <v>hildekerstenvanroey</v>
      </c>
      <c r="N543" s="7"/>
      <c r="O543" s="7"/>
      <c r="P543" s="7"/>
      <c r="Q543" s="7"/>
      <c r="R543" s="7" t="str">
        <f>IFERROR(LEFT(SUBSTITUTE(SUBSTITUTE(Table15[[#This Row],[Website]],"www.",""),"https://",""), FIND(".", SUBSTITUTE(SUBSTITUTE(Table15[[#This Row],[Website]],"www.",""),"https://","")) - 1),"")</f>
        <v/>
      </c>
      <c r="S543" s="7" t="s">
        <v>12040</v>
      </c>
      <c r="T543" s="7"/>
    </row>
    <row r="544" spans="1:20" ht="15" customHeight="1" x14ac:dyDescent="0.45">
      <c r="A544" s="7" t="s">
        <v>1938</v>
      </c>
      <c r="B544" s="7" t="s">
        <v>1515</v>
      </c>
      <c r="C544" s="7" t="s">
        <v>12041</v>
      </c>
      <c r="D544" s="7" t="s">
        <v>12042</v>
      </c>
      <c r="F544" s="7"/>
      <c r="G544" s="7"/>
      <c r="H544" s="7"/>
      <c r="I544" s="7" t="s">
        <v>11574</v>
      </c>
      <c r="J544" s="7"/>
      <c r="K544" s="7" t="s">
        <v>9372</v>
      </c>
      <c r="L544" s="7" t="str">
        <f t="shared" si="7"/>
        <v>medicalinformationprofessionalsystems</v>
      </c>
      <c r="M544" s="7" t="str">
        <f>LOWER(B544&amp;Table15[[#This Row],[Achternaam]]&amp;L544)</f>
        <v>hildelampaertmedicalinformationprofessionalsystems</v>
      </c>
      <c r="N544" s="7"/>
      <c r="O544" s="7"/>
      <c r="P544" s="7"/>
      <c r="Q544" s="7"/>
      <c r="R544" s="7" t="str">
        <f>IFERROR(LEFT(SUBSTITUTE(SUBSTITUTE(Table15[[#This Row],[Website]],"www.",""),"https://",""), FIND(".", SUBSTITUTE(SUBSTITUTE(Table15[[#This Row],[Website]],"www.",""),"https://","")) - 1),"")</f>
        <v/>
      </c>
      <c r="S544" s="7" t="s">
        <v>10171</v>
      </c>
      <c r="T544" s="7"/>
    </row>
    <row r="545" spans="1:20" ht="15" customHeight="1" x14ac:dyDescent="0.45">
      <c r="A545" s="7" t="s">
        <v>1938</v>
      </c>
      <c r="B545" s="7" t="s">
        <v>1506</v>
      </c>
      <c r="C545" s="7" t="s">
        <v>12043</v>
      </c>
      <c r="D545" s="7" t="s">
        <v>12044</v>
      </c>
      <c r="F545" s="7"/>
      <c r="G545" s="7"/>
      <c r="H545" s="7"/>
      <c r="I545" s="7" t="s">
        <v>1480</v>
      </c>
      <c r="J545" s="7"/>
      <c r="K545" s="7" t="s">
        <v>9373</v>
      </c>
      <c r="L545" s="7" t="str">
        <f t="shared" si="7"/>
        <v>bosalemissioncontrolsystems</v>
      </c>
      <c r="M545" s="7" t="str">
        <f>LOWER(B545&amp;Table15[[#This Row],[Achternaam]]&amp;L545)</f>
        <v>christinedommershausenbosalemissioncontrolsystems</v>
      </c>
      <c r="N545" s="7"/>
      <c r="O545" s="7"/>
      <c r="P545" s="7"/>
      <c r="Q545" s="7"/>
      <c r="R545" s="7" t="str">
        <f>IFERROR(LEFT(SUBSTITUTE(SUBSTITUTE(Table15[[#This Row],[Website]],"www.",""),"https://",""), FIND(".", SUBSTITUTE(SUBSTITUTE(Table15[[#This Row],[Website]],"www.",""),"https://","")) - 1),"")</f>
        <v/>
      </c>
      <c r="S545" s="7" t="s">
        <v>10171</v>
      </c>
      <c r="T545" s="7"/>
    </row>
    <row r="546" spans="1:20" ht="15" customHeight="1" x14ac:dyDescent="0.45">
      <c r="A546" s="7" t="s">
        <v>1938</v>
      </c>
      <c r="B546" s="7" t="s">
        <v>1390</v>
      </c>
      <c r="C546" s="7" t="s">
        <v>12045</v>
      </c>
      <c r="D546" s="7" t="s">
        <v>12046</v>
      </c>
      <c r="F546" s="7"/>
      <c r="G546" s="7"/>
      <c r="H546" s="7"/>
      <c r="I546" s="7" t="s">
        <v>1480</v>
      </c>
      <c r="J546" s="7"/>
      <c r="K546" s="7" t="s">
        <v>9374</v>
      </c>
      <c r="L546" s="7" t="str">
        <f t="shared" si="7"/>
        <v>bnpparibaslease</v>
      </c>
      <c r="M546" s="7" t="str">
        <f>LOWER(B546&amp;Table15[[#This Row],[Achternaam]]&amp;L546)</f>
        <v>hrleasing solutionsbnpparibaslease</v>
      </c>
      <c r="N546" s="7"/>
      <c r="O546" s="7"/>
      <c r="P546" s="7"/>
      <c r="Q546" s="7"/>
      <c r="R546" s="7" t="str">
        <f>IFERROR(LEFT(SUBSTITUTE(SUBSTITUTE(Table15[[#This Row],[Website]],"www.",""),"https://",""), FIND(".", SUBSTITUTE(SUBSTITUTE(Table15[[#This Row],[Website]],"www.",""),"https://","")) - 1),"")</f>
        <v/>
      </c>
      <c r="S546" s="7" t="s">
        <v>10171</v>
      </c>
      <c r="T546" s="7"/>
    </row>
    <row r="547" spans="1:20" ht="15" customHeight="1" x14ac:dyDescent="0.45">
      <c r="A547" s="7" t="s">
        <v>1938</v>
      </c>
      <c r="B547" s="7" t="s">
        <v>2963</v>
      </c>
      <c r="C547" s="7" t="s">
        <v>12047</v>
      </c>
      <c r="D547" s="7" t="s">
        <v>12048</v>
      </c>
      <c r="F547" s="7"/>
      <c r="G547" s="7"/>
      <c r="H547" s="7"/>
      <c r="I547" s="7" t="s">
        <v>1480</v>
      </c>
      <c r="J547" s="7"/>
      <c r="K547" s="7" t="s">
        <v>9375</v>
      </c>
      <c r="L547" s="7" t="str">
        <f t="shared" si="7"/>
        <v>productionresource</v>
      </c>
      <c r="M547" s="7" t="str">
        <f>LOWER(B547&amp;Table15[[#This Row],[Achternaam]]&amp;L547)</f>
        <v>patriciahordijkproductionresource</v>
      </c>
      <c r="N547" s="7"/>
      <c r="O547" s="7"/>
      <c r="P547" s="7"/>
      <c r="Q547" s="7"/>
      <c r="R547" s="7" t="str">
        <f>IFERROR(LEFT(SUBSTITUTE(SUBSTITUTE(Table15[[#This Row],[Website]],"www.",""),"https://",""), FIND(".", SUBSTITUTE(SUBSTITUTE(Table15[[#This Row],[Website]],"www.",""),"https://","")) - 1),"")</f>
        <v/>
      </c>
      <c r="S547" s="7" t="s">
        <v>12049</v>
      </c>
      <c r="T547" s="7"/>
    </row>
    <row r="548" spans="1:20" ht="15" customHeight="1" x14ac:dyDescent="0.45">
      <c r="A548" s="7" t="s">
        <v>1938</v>
      </c>
      <c r="B548" s="7" t="s">
        <v>12050</v>
      </c>
      <c r="C548" s="7" t="s">
        <v>12051</v>
      </c>
      <c r="D548" s="7" t="s">
        <v>12052</v>
      </c>
      <c r="F548" s="7"/>
      <c r="G548" s="7"/>
      <c r="H548" s="7"/>
      <c r="I548" s="7" t="s">
        <v>1602</v>
      </c>
      <c r="J548" s="7"/>
      <c r="K548" s="7" t="s">
        <v>9376</v>
      </c>
      <c r="L548" s="7" t="str">
        <f t="shared" si="7"/>
        <v>dpworldantwerp</v>
      </c>
      <c r="M548" s="7" t="str">
        <f>LOWER(B548&amp;Table15[[#This Row],[Achternaam]]&amp;L548)</f>
        <v>hugode biedpworldantwerp</v>
      </c>
      <c r="N548" s="7"/>
      <c r="O548" s="7"/>
      <c r="P548" s="7"/>
      <c r="Q548" s="7"/>
      <c r="R548" s="7" t="str">
        <f>IFERROR(LEFT(SUBSTITUTE(SUBSTITUTE(Table15[[#This Row],[Website]],"www.",""),"https://",""), FIND(".", SUBSTITUTE(SUBSTITUTE(Table15[[#This Row],[Website]],"www.",""),"https://","")) - 1),"")</f>
        <v/>
      </c>
      <c r="S548" s="7" t="s">
        <v>12053</v>
      </c>
      <c r="T548" s="7"/>
    </row>
    <row r="549" spans="1:20" ht="15" customHeight="1" x14ac:dyDescent="0.45">
      <c r="A549" s="7" t="s">
        <v>1938</v>
      </c>
      <c r="B549" s="7" t="s">
        <v>2066</v>
      </c>
      <c r="C549" s="7" t="s">
        <v>12054</v>
      </c>
      <c r="D549" s="7" t="s">
        <v>12055</v>
      </c>
      <c r="F549" s="7"/>
      <c r="G549" s="7"/>
      <c r="H549" s="7"/>
      <c r="I549" s="7" t="s">
        <v>1602</v>
      </c>
      <c r="J549" s="7"/>
      <c r="K549" s="7" t="s">
        <v>12056</v>
      </c>
      <c r="L549" s="7" t="str">
        <f t="shared" si="7"/>
        <v>aurubisbeerse</v>
      </c>
      <c r="M549" s="7" t="str">
        <f>LOWER(B549&amp;Table15[[#This Row],[Achternaam]]&amp;L549)</f>
        <v>ingridwaghemansaurubisbeerse</v>
      </c>
      <c r="N549" s="7"/>
      <c r="O549" s="7"/>
      <c r="P549" s="7"/>
      <c r="Q549" s="7"/>
      <c r="R549" s="7" t="str">
        <f>IFERROR(LEFT(SUBSTITUTE(SUBSTITUTE(Table15[[#This Row],[Website]],"www.",""),"https://",""), FIND(".", SUBSTITUTE(SUBSTITUTE(Table15[[#This Row],[Website]],"www.",""),"https://","")) - 1),"")</f>
        <v/>
      </c>
      <c r="S549" s="7" t="s">
        <v>12057</v>
      </c>
      <c r="T549" s="7"/>
    </row>
    <row r="550" spans="1:20" ht="15" customHeight="1" x14ac:dyDescent="0.45">
      <c r="A550" s="7" t="s">
        <v>1938</v>
      </c>
      <c r="B550" s="7" t="s">
        <v>12058</v>
      </c>
      <c r="C550" s="7" t="s">
        <v>12059</v>
      </c>
      <c r="D550" s="7" t="s">
        <v>12060</v>
      </c>
      <c r="F550" s="7"/>
      <c r="G550" s="7"/>
      <c r="H550" s="7"/>
      <c r="I550" s="7" t="s">
        <v>1480</v>
      </c>
      <c r="J550" s="7"/>
      <c r="K550" s="7" t="s">
        <v>12061</v>
      </c>
      <c r="L550" s="7" t="str">
        <f t="shared" si="7"/>
        <v>soprema</v>
      </c>
      <c r="M550" s="7" t="str">
        <f>LOWER(B550&amp;Table15[[#This Row],[Achternaam]]&amp;L550)</f>
        <v>yvettede smedtsoprema</v>
      </c>
      <c r="N550" s="7"/>
      <c r="O550" s="7"/>
      <c r="P550" s="7"/>
      <c r="Q550" s="7"/>
      <c r="R550" s="7" t="str">
        <f>IFERROR(LEFT(SUBSTITUTE(SUBSTITUTE(Table15[[#This Row],[Website]],"www.",""),"https://",""), FIND(".", SUBSTITUTE(SUBSTITUTE(Table15[[#This Row],[Website]],"www.",""),"https://","")) - 1),"")</f>
        <v/>
      </c>
      <c r="S550" s="7" t="s">
        <v>10171</v>
      </c>
      <c r="T550" s="7"/>
    </row>
    <row r="551" spans="1:20" ht="15" customHeight="1" x14ac:dyDescent="0.45">
      <c r="A551" s="7" t="s">
        <v>1938</v>
      </c>
      <c r="B551" s="7" t="s">
        <v>2066</v>
      </c>
      <c r="C551" s="7" t="s">
        <v>11809</v>
      </c>
      <c r="D551" s="7" t="s">
        <v>12062</v>
      </c>
      <c r="F551" s="7"/>
      <c r="G551" s="7"/>
      <c r="H551" s="7"/>
      <c r="I551" s="7" t="s">
        <v>1602</v>
      </c>
      <c r="J551" s="7"/>
      <c r="K551" s="7" t="s">
        <v>9268</v>
      </c>
      <c r="L551" s="7" t="str">
        <f t="shared" si="7"/>
        <v>johnson&amp;johnson</v>
      </c>
      <c r="M551" s="7" t="str">
        <f>LOWER(B551&amp;Table15[[#This Row],[Achternaam]]&amp;L551)</f>
        <v>ingriddierckxjohnson&amp;johnson</v>
      </c>
      <c r="N551" s="7"/>
      <c r="O551" s="7"/>
      <c r="P551" s="7"/>
      <c r="Q551" s="7"/>
      <c r="R551" s="7" t="str">
        <f>IFERROR(LEFT(SUBSTITUTE(SUBSTITUTE(Table15[[#This Row],[Website]],"www.",""),"https://",""), FIND(".", SUBSTITUTE(SUBSTITUTE(Table15[[#This Row],[Website]],"www.",""),"https://","")) - 1),"")</f>
        <v/>
      </c>
      <c r="S551" s="7" t="s">
        <v>12063</v>
      </c>
      <c r="T551" s="7"/>
    </row>
    <row r="552" spans="1:20" ht="15" customHeight="1" x14ac:dyDescent="0.45">
      <c r="A552" s="7" t="s">
        <v>1938</v>
      </c>
      <c r="B552" s="7" t="s">
        <v>2154</v>
      </c>
      <c r="C552" s="7" t="s">
        <v>10449</v>
      </c>
      <c r="D552" s="7" t="s">
        <v>12064</v>
      </c>
      <c r="F552" s="7"/>
      <c r="G552" s="7"/>
      <c r="H552" s="7"/>
      <c r="I552" s="7" t="s">
        <v>1421</v>
      </c>
      <c r="J552" s="7"/>
      <c r="K552" s="7" t="s">
        <v>9377</v>
      </c>
      <c r="L552" s="7" t="str">
        <f t="shared" si="7"/>
        <v>democo</v>
      </c>
      <c r="M552" s="7" t="str">
        <f>LOWER(B552&amp;Table15[[#This Row],[Achternaam]]&amp;L552)</f>
        <v>ilseclaesdemoco</v>
      </c>
      <c r="N552" s="7"/>
      <c r="O552" s="7"/>
      <c r="P552" s="7"/>
      <c r="Q552" s="7"/>
      <c r="R552" s="7" t="str">
        <f>IFERROR(LEFT(SUBSTITUTE(SUBSTITUTE(Table15[[#This Row],[Website]],"www.",""),"https://",""), FIND(".", SUBSTITUTE(SUBSTITUTE(Table15[[#This Row],[Website]],"www.",""),"https://","")) - 1),"")</f>
        <v/>
      </c>
      <c r="S552" s="7" t="s">
        <v>12065</v>
      </c>
      <c r="T552" s="7"/>
    </row>
    <row r="553" spans="1:20" ht="15" customHeight="1" x14ac:dyDescent="0.45">
      <c r="A553" s="7" t="s">
        <v>1938</v>
      </c>
      <c r="B553" s="7" t="s">
        <v>2154</v>
      </c>
      <c r="C553" s="7" t="s">
        <v>12066</v>
      </c>
      <c r="D553" s="7" t="s">
        <v>12067</v>
      </c>
      <c r="F553" s="7"/>
      <c r="G553" s="7"/>
      <c r="H553" s="7"/>
      <c r="I553" s="7" t="s">
        <v>1480</v>
      </c>
      <c r="J553" s="7"/>
      <c r="K553" s="7" t="s">
        <v>9378</v>
      </c>
      <c r="L553" s="7" t="str">
        <f t="shared" si="7"/>
        <v>lambrechtsservices</v>
      </c>
      <c r="M553" s="7" t="str">
        <f>LOWER(B553&amp;Table15[[#This Row],[Achternaam]]&amp;L553)</f>
        <v>ilsepepelambrechtsservices</v>
      </c>
      <c r="N553" s="7"/>
      <c r="O553" s="7"/>
      <c r="P553" s="7"/>
      <c r="Q553" s="7"/>
      <c r="R553" s="7" t="str">
        <f>IFERROR(LEFT(SUBSTITUTE(SUBSTITUTE(Table15[[#This Row],[Website]],"www.",""),"https://",""), FIND(".", SUBSTITUTE(SUBSTITUTE(Table15[[#This Row],[Website]],"www.",""),"https://","")) - 1),"")</f>
        <v/>
      </c>
      <c r="S553" s="7" t="s">
        <v>12068</v>
      </c>
      <c r="T553" s="7"/>
    </row>
    <row r="554" spans="1:20" ht="15" customHeight="1" x14ac:dyDescent="0.45">
      <c r="A554" s="7" t="s">
        <v>1938</v>
      </c>
      <c r="B554" s="7" t="s">
        <v>12069</v>
      </c>
      <c r="C554" s="7" t="s">
        <v>12070</v>
      </c>
      <c r="D554" s="7" t="s">
        <v>12071</v>
      </c>
      <c r="F554" s="7"/>
      <c r="G554" s="7"/>
      <c r="H554" s="7"/>
      <c r="I554" s="7" t="s">
        <v>1480</v>
      </c>
      <c r="J554" s="7"/>
      <c r="K554" s="7" t="s">
        <v>9379</v>
      </c>
      <c r="L554" s="7" t="str">
        <f t="shared" si="7"/>
        <v>volvocarbrussel</v>
      </c>
      <c r="M554" s="7" t="str">
        <f>LOWER(B554&amp;Table15[[#This Row],[Achternaam]]&amp;L554)</f>
        <v>inaraeymaekersvolvocarbrussel</v>
      </c>
      <c r="N554" s="7"/>
      <c r="O554" s="7"/>
      <c r="P554" s="7"/>
      <c r="Q554" s="7"/>
      <c r="R554" s="7" t="str">
        <f>IFERROR(LEFT(SUBSTITUTE(SUBSTITUTE(Table15[[#This Row],[Website]],"www.",""),"https://",""), FIND(".", SUBSTITUTE(SUBSTITUTE(Table15[[#This Row],[Website]],"www.",""),"https://","")) - 1),"")</f>
        <v/>
      </c>
      <c r="S554" s="7" t="s">
        <v>12072</v>
      </c>
      <c r="T554" s="7"/>
    </row>
    <row r="555" spans="1:20" ht="15" customHeight="1" x14ac:dyDescent="0.45">
      <c r="A555" s="7" t="s">
        <v>1938</v>
      </c>
      <c r="B555" s="7" t="s">
        <v>3265</v>
      </c>
      <c r="C555" s="7" t="s">
        <v>12073</v>
      </c>
      <c r="D555" s="7" t="s">
        <v>12074</v>
      </c>
      <c r="F555" s="7"/>
      <c r="G555" s="7"/>
      <c r="H555" s="7"/>
      <c r="I555" s="7" t="s">
        <v>12075</v>
      </c>
      <c r="J555" s="7"/>
      <c r="K555" s="7" t="s">
        <v>9262</v>
      </c>
      <c r="L555" s="7" t="str">
        <f t="shared" si="7"/>
        <v>barrycallebaut</v>
      </c>
      <c r="M555" s="7" t="str">
        <f>LOWER(B555&amp;Table15[[#This Row],[Achternaam]]&amp;L555)</f>
        <v>inepeetermansbarrycallebaut</v>
      </c>
      <c r="N555" s="7"/>
      <c r="O555" s="7"/>
      <c r="P555" s="7"/>
      <c r="Q555" s="7"/>
      <c r="R555" s="7" t="str">
        <f>IFERROR(LEFT(SUBSTITUTE(SUBSTITUTE(Table15[[#This Row],[Website]],"www.",""),"https://",""), FIND(".", SUBSTITUTE(SUBSTITUTE(Table15[[#This Row],[Website]],"www.",""),"https://","")) - 1),"")</f>
        <v/>
      </c>
      <c r="S555" s="7" t="s">
        <v>10171</v>
      </c>
      <c r="T555" s="7"/>
    </row>
    <row r="556" spans="1:20" ht="15" customHeight="1" x14ac:dyDescent="0.45">
      <c r="A556" s="7" t="s">
        <v>1938</v>
      </c>
      <c r="B556" s="7" t="s">
        <v>3576</v>
      </c>
      <c r="C556" s="7" t="s">
        <v>12076</v>
      </c>
      <c r="D556" s="7" t="s">
        <v>12077</v>
      </c>
      <c r="F556" s="7"/>
      <c r="G556" s="7"/>
      <c r="H556" s="7"/>
      <c r="I556" s="7" t="s">
        <v>1781</v>
      </c>
      <c r="J556" s="7"/>
      <c r="K556" s="7" t="s">
        <v>9380</v>
      </c>
      <c r="L556" s="7" t="str">
        <f t="shared" si="7"/>
        <v>philipmorris</v>
      </c>
      <c r="M556" s="7" t="str">
        <f>LOWER(B556&amp;Table15[[#This Row],[Achternaam]]&amp;L556)</f>
        <v>inesde maerephilipmorris</v>
      </c>
      <c r="N556" s="7"/>
      <c r="O556" s="7"/>
      <c r="P556" s="7"/>
      <c r="Q556" s="7"/>
      <c r="R556" s="7" t="str">
        <f>IFERROR(LEFT(SUBSTITUTE(SUBSTITUTE(Table15[[#This Row],[Website]],"www.",""),"https://",""), FIND(".", SUBSTITUTE(SUBSTITUTE(Table15[[#This Row],[Website]],"www.",""),"https://","")) - 1),"")</f>
        <v/>
      </c>
      <c r="S556" s="7" t="s">
        <v>12078</v>
      </c>
      <c r="T556" s="7"/>
    </row>
    <row r="557" spans="1:20" ht="15" customHeight="1" x14ac:dyDescent="0.45">
      <c r="A557" s="7" t="s">
        <v>1938</v>
      </c>
      <c r="B557" s="7" t="s">
        <v>1448</v>
      </c>
      <c r="C557" s="7" t="s">
        <v>1908</v>
      </c>
      <c r="D557" s="7" t="s">
        <v>12079</v>
      </c>
      <c r="F557" s="7"/>
      <c r="G557" s="7"/>
      <c r="H557" s="7"/>
      <c r="I557" s="7" t="s">
        <v>12080</v>
      </c>
      <c r="J557" s="7"/>
      <c r="K557" s="7" t="s">
        <v>12081</v>
      </c>
      <c r="L557" s="7" t="str">
        <f t="shared" si="7"/>
        <v>vandemoortele</v>
      </c>
      <c r="M557" s="7" t="str">
        <f>LOWER(B557&amp;Table15[[#This Row],[Achternaam]]&amp;L557)</f>
        <v>ingecornevandemoortele</v>
      </c>
      <c r="N557" s="7"/>
      <c r="O557" s="7"/>
      <c r="P557" s="7"/>
      <c r="Q557" s="7"/>
      <c r="R557" s="7" t="str">
        <f>IFERROR(LEFT(SUBSTITUTE(SUBSTITUTE(Table15[[#This Row],[Website]],"www.",""),"https://",""), FIND(".", SUBSTITUTE(SUBSTITUTE(Table15[[#This Row],[Website]],"www.",""),"https://","")) - 1),"")</f>
        <v/>
      </c>
      <c r="S557" s="7" t="s">
        <v>10171</v>
      </c>
      <c r="T557" s="7"/>
    </row>
    <row r="558" spans="1:20" ht="15" customHeight="1" x14ac:dyDescent="0.45">
      <c r="A558" s="7" t="s">
        <v>1938</v>
      </c>
      <c r="B558" s="7" t="s">
        <v>1448</v>
      </c>
      <c r="C558" s="7" t="s">
        <v>12082</v>
      </c>
      <c r="D558" s="7" t="s">
        <v>12083</v>
      </c>
      <c r="F558" s="7"/>
      <c r="G558" s="7"/>
      <c r="H558" s="7"/>
      <c r="I558" s="7" t="s">
        <v>1480</v>
      </c>
      <c r="J558" s="7"/>
      <c r="K558" s="7" t="s">
        <v>9382</v>
      </c>
      <c r="L558" s="7" t="str">
        <f t="shared" si="7"/>
        <v>solidussolutions</v>
      </c>
      <c r="M558" s="7" t="str">
        <f>LOWER(B558&amp;Table15[[#This Row],[Achternaam]]&amp;L558)</f>
        <v>ingelanslotssolidussolutions</v>
      </c>
      <c r="N558" s="7"/>
      <c r="O558" s="7"/>
      <c r="P558" s="7"/>
      <c r="Q558" s="7"/>
      <c r="R558" s="7" t="str">
        <f>IFERROR(LEFT(SUBSTITUTE(SUBSTITUTE(Table15[[#This Row],[Website]],"www.",""),"https://",""), FIND(".", SUBSTITUTE(SUBSTITUTE(Table15[[#This Row],[Website]],"www.",""),"https://","")) - 1),"")</f>
        <v/>
      </c>
      <c r="S558" s="7" t="s">
        <v>12084</v>
      </c>
      <c r="T558" s="7"/>
    </row>
    <row r="559" spans="1:20" ht="15" customHeight="1" x14ac:dyDescent="0.45">
      <c r="A559" s="7" t="s">
        <v>1938</v>
      </c>
      <c r="B559" s="7" t="s">
        <v>1448</v>
      </c>
      <c r="C559" s="7" t="s">
        <v>12085</v>
      </c>
      <c r="D559" s="7" t="s">
        <v>12086</v>
      </c>
      <c r="F559" s="7"/>
      <c r="G559" s="7"/>
      <c r="H559" s="7"/>
      <c r="I559" s="7" t="s">
        <v>1480</v>
      </c>
      <c r="J559" s="7"/>
      <c r="K559" s="7" t="s">
        <v>9383</v>
      </c>
      <c r="L559" s="7" t="str">
        <f t="shared" si="7"/>
        <v>produo</v>
      </c>
      <c r="M559" s="7" t="str">
        <f>LOWER(B559&amp;Table15[[#This Row],[Achternaam]]&amp;L559)</f>
        <v>ingenackomproduo</v>
      </c>
      <c r="N559" s="7"/>
      <c r="O559" s="7"/>
      <c r="P559" s="7"/>
      <c r="Q559" s="7"/>
      <c r="R559" s="7" t="str">
        <f>IFERROR(LEFT(SUBSTITUTE(SUBSTITUTE(Table15[[#This Row],[Website]],"www.",""),"https://",""), FIND(".", SUBSTITUTE(SUBSTITUTE(Table15[[#This Row],[Website]],"www.",""),"https://","")) - 1),"")</f>
        <v/>
      </c>
      <c r="S559" s="7" t="s">
        <v>10171</v>
      </c>
      <c r="T559" s="7"/>
    </row>
    <row r="560" spans="1:20" ht="15" customHeight="1" x14ac:dyDescent="0.45">
      <c r="A560" s="7" t="s">
        <v>1938</v>
      </c>
      <c r="B560" s="7" t="s">
        <v>1448</v>
      </c>
      <c r="C560" s="7" t="s">
        <v>12087</v>
      </c>
      <c r="D560" s="7" t="s">
        <v>12088</v>
      </c>
      <c r="F560" s="7"/>
      <c r="G560" s="7"/>
      <c r="H560" s="7"/>
      <c r="I560" s="7" t="s">
        <v>1480</v>
      </c>
      <c r="J560" s="7"/>
      <c r="K560" s="7" t="s">
        <v>5033</v>
      </c>
      <c r="L560" s="7" t="str">
        <f t="shared" si="7"/>
        <v>aluminiumduffel</v>
      </c>
      <c r="M560" s="7" t="str">
        <f>LOWER(B560&amp;Table15[[#This Row],[Achternaam]]&amp;L560)</f>
        <v>ingepirardaluminiumduffel</v>
      </c>
      <c r="N560" s="7"/>
      <c r="O560" s="7"/>
      <c r="P560" s="7"/>
      <c r="Q560" s="7"/>
      <c r="R560" s="7" t="str">
        <f>IFERROR(LEFT(SUBSTITUTE(SUBSTITUTE(Table15[[#This Row],[Website]],"www.",""),"https://",""), FIND(".", SUBSTITUTE(SUBSTITUTE(Table15[[#This Row],[Website]],"www.",""),"https://","")) - 1),"")</f>
        <v/>
      </c>
      <c r="S560" s="7" t="s">
        <v>12089</v>
      </c>
      <c r="T560" s="7"/>
    </row>
    <row r="561" spans="1:20" ht="15" customHeight="1" x14ac:dyDescent="0.45">
      <c r="A561" s="7" t="s">
        <v>1938</v>
      </c>
      <c r="B561" s="7" t="s">
        <v>1448</v>
      </c>
      <c r="C561" s="7" t="s">
        <v>12090</v>
      </c>
      <c r="D561" s="7" t="s">
        <v>12091</v>
      </c>
      <c r="F561" s="7"/>
      <c r="G561" s="7"/>
      <c r="H561" s="7"/>
      <c r="I561" s="7" t="s">
        <v>1480</v>
      </c>
      <c r="J561" s="7"/>
      <c r="K561" s="7" t="s">
        <v>9384</v>
      </c>
      <c r="L561" s="7" t="str">
        <f t="shared" si="7"/>
        <v>hildinganders</v>
      </c>
      <c r="M561" s="7" t="str">
        <f>LOWER(B561&amp;Table15[[#This Row],[Achternaam]]&amp;L561)</f>
        <v>ingeschoorenshildinganders</v>
      </c>
      <c r="N561" s="7"/>
      <c r="O561" s="7"/>
      <c r="P561" s="7"/>
      <c r="Q561" s="7"/>
      <c r="R561" s="7" t="str">
        <f>IFERROR(LEFT(SUBSTITUTE(SUBSTITUTE(Table15[[#This Row],[Website]],"www.",""),"https://",""), FIND(".", SUBSTITUTE(SUBSTITUTE(Table15[[#This Row],[Website]],"www.",""),"https://","")) - 1),"")</f>
        <v/>
      </c>
      <c r="S561" s="7" t="s">
        <v>10171</v>
      </c>
      <c r="T561" s="7"/>
    </row>
    <row r="562" spans="1:20" ht="15" customHeight="1" x14ac:dyDescent="0.45">
      <c r="A562" s="7" t="s">
        <v>1938</v>
      </c>
      <c r="B562" s="7" t="s">
        <v>1448</v>
      </c>
      <c r="C562" s="7" t="s">
        <v>12092</v>
      </c>
      <c r="D562" s="7" t="s">
        <v>12093</v>
      </c>
      <c r="F562" s="7"/>
      <c r="G562" s="7"/>
      <c r="H562" s="7"/>
      <c r="I562" s="7" t="s">
        <v>1480</v>
      </c>
      <c r="J562" s="7"/>
      <c r="K562" s="7" t="s">
        <v>12094</v>
      </c>
      <c r="L562" s="7" t="str">
        <f t="shared" si="7"/>
        <v>arcadis</v>
      </c>
      <c r="M562" s="7" t="str">
        <f>LOWER(B562&amp;Table15[[#This Row],[Achternaam]]&amp;L562)</f>
        <v>ingevan driesschearcadis</v>
      </c>
      <c r="N562" s="7"/>
      <c r="O562" s="7"/>
      <c r="P562" s="7"/>
      <c r="Q562" s="7"/>
      <c r="R562" s="7" t="str">
        <f>IFERROR(LEFT(SUBSTITUTE(SUBSTITUTE(Table15[[#This Row],[Website]],"www.",""),"https://",""), FIND(".", SUBSTITUTE(SUBSTITUTE(Table15[[#This Row],[Website]],"www.",""),"https://","")) - 1),"")</f>
        <v/>
      </c>
      <c r="S562" s="7" t="s">
        <v>12095</v>
      </c>
      <c r="T562" s="7"/>
    </row>
    <row r="563" spans="1:20" ht="15" customHeight="1" x14ac:dyDescent="0.45">
      <c r="A563" s="7" t="s">
        <v>1938</v>
      </c>
      <c r="B563" s="7" t="s">
        <v>2066</v>
      </c>
      <c r="C563" s="7" t="s">
        <v>12096</v>
      </c>
      <c r="D563" s="7" t="s">
        <v>12097</v>
      </c>
      <c r="F563" s="7"/>
      <c r="G563" s="7"/>
      <c r="H563" s="7"/>
      <c r="I563" s="7" t="s">
        <v>1602</v>
      </c>
      <c r="J563" s="7"/>
      <c r="K563" s="7" t="s">
        <v>9385</v>
      </c>
      <c r="L563" s="7" t="str">
        <f t="shared" si="7"/>
        <v>krã«fel</v>
      </c>
      <c r="M563" s="7" t="str">
        <f>LOWER(B563&amp;Table15[[#This Row],[Achternaam]]&amp;L563)</f>
        <v>ingridblauwenskrã«fel</v>
      </c>
      <c r="N563" s="7"/>
      <c r="O563" s="7"/>
      <c r="P563" s="7"/>
      <c r="Q563" s="7"/>
      <c r="R563" s="7" t="str">
        <f>IFERROR(LEFT(SUBSTITUTE(SUBSTITUTE(Table15[[#This Row],[Website]],"www.",""),"https://",""), FIND(".", SUBSTITUTE(SUBSTITUTE(Table15[[#This Row],[Website]],"www.",""),"https://","")) - 1),"")</f>
        <v/>
      </c>
      <c r="S563" s="7" t="s">
        <v>12098</v>
      </c>
      <c r="T563" s="7"/>
    </row>
    <row r="564" spans="1:20" ht="15" customHeight="1" x14ac:dyDescent="0.45">
      <c r="A564" s="7" t="s">
        <v>1938</v>
      </c>
      <c r="B564" s="7" t="s">
        <v>2066</v>
      </c>
      <c r="C564" s="7" t="s">
        <v>2062</v>
      </c>
      <c r="D564" s="7" t="s">
        <v>12099</v>
      </c>
      <c r="F564" s="7"/>
      <c r="G564" s="7"/>
      <c r="H564" s="7"/>
      <c r="I564" s="7" t="s">
        <v>1602</v>
      </c>
      <c r="J564" s="7"/>
      <c r="K564" s="7" t="s">
        <v>420</v>
      </c>
      <c r="L564" s="7" t="str">
        <f t="shared" si="7"/>
        <v>deliverect</v>
      </c>
      <c r="M564" s="7" t="str">
        <f>LOWER(B564&amp;Table15[[#This Row],[Achternaam]]&amp;L564)</f>
        <v>ingridde clercqdeliverect</v>
      </c>
      <c r="N564" s="7"/>
      <c r="O564" s="7"/>
      <c r="P564" s="7"/>
      <c r="Q564" s="7"/>
      <c r="R564" s="7" t="str">
        <f>IFERROR(LEFT(SUBSTITUTE(SUBSTITUTE(Table15[[#This Row],[Website]],"www.",""),"https://",""), FIND(".", SUBSTITUTE(SUBSTITUTE(Table15[[#This Row],[Website]],"www.",""),"https://","")) - 1),"")</f>
        <v/>
      </c>
      <c r="S564" s="7" t="s">
        <v>10171</v>
      </c>
      <c r="T564" s="7"/>
    </row>
    <row r="565" spans="1:20" ht="15" customHeight="1" x14ac:dyDescent="0.45">
      <c r="A565" s="7" t="s">
        <v>1938</v>
      </c>
      <c r="B565" s="7" t="s">
        <v>2066</v>
      </c>
      <c r="C565" s="7" t="s">
        <v>12100</v>
      </c>
      <c r="D565" s="7" t="s">
        <v>12101</v>
      </c>
      <c r="F565" s="7"/>
      <c r="G565" s="7"/>
      <c r="H565" s="7"/>
      <c r="I565" s="7" t="s">
        <v>1480</v>
      </c>
      <c r="J565" s="7"/>
      <c r="K565" s="7" t="s">
        <v>12094</v>
      </c>
      <c r="L565" s="7" t="str">
        <f t="shared" si="7"/>
        <v>arcadis</v>
      </c>
      <c r="M565" s="7" t="str">
        <f>LOWER(B565&amp;Table15[[#This Row],[Achternaam]]&amp;L565)</f>
        <v>ingridverbruggenarcadis</v>
      </c>
      <c r="N565" s="7"/>
      <c r="O565" s="7"/>
      <c r="P565" s="7"/>
      <c r="Q565" s="7"/>
      <c r="R565" s="7" t="str">
        <f>IFERROR(LEFT(SUBSTITUTE(SUBSTITUTE(Table15[[#This Row],[Website]],"www.",""),"https://",""), FIND(".", SUBSTITUTE(SUBSTITUTE(Table15[[#This Row],[Website]],"www.",""),"https://","")) - 1),"")</f>
        <v/>
      </c>
      <c r="S565" s="7" t="s">
        <v>12102</v>
      </c>
      <c r="T565" s="7"/>
    </row>
    <row r="566" spans="1:20" ht="15" customHeight="1" x14ac:dyDescent="0.45">
      <c r="A566" s="7" t="s">
        <v>1938</v>
      </c>
      <c r="B566" s="7" t="s">
        <v>3649</v>
      </c>
      <c r="C566" s="7" t="s">
        <v>4133</v>
      </c>
      <c r="D566" s="7" t="s">
        <v>12103</v>
      </c>
      <c r="F566" s="7"/>
      <c r="G566" s="7"/>
      <c r="H566" s="7"/>
      <c r="I566" s="7" t="s">
        <v>1602</v>
      </c>
      <c r="J566" s="7"/>
      <c r="K566" s="7" t="s">
        <v>9386</v>
      </c>
      <c r="L566" s="7" t="str">
        <f t="shared" si="7"/>
        <v>ethernaimmunotherapies</v>
      </c>
      <c r="M566" s="7" t="str">
        <f>LOWER(B566&amp;Table15[[#This Row],[Achternaam]]&amp;L566)</f>
        <v>innevan hasseltethernaimmunotherapies</v>
      </c>
      <c r="N566" s="7"/>
      <c r="O566" s="7"/>
      <c r="P566" s="7"/>
      <c r="Q566" s="7"/>
      <c r="R566" s="7" t="str">
        <f>IFERROR(LEFT(SUBSTITUTE(SUBSTITUTE(Table15[[#This Row],[Website]],"www.",""),"https://",""), FIND(".", SUBSTITUTE(SUBSTITUTE(Table15[[#This Row],[Website]],"www.",""),"https://","")) - 1),"")</f>
        <v/>
      </c>
      <c r="S566" s="7" t="s">
        <v>12104</v>
      </c>
      <c r="T566" s="7"/>
    </row>
    <row r="567" spans="1:20" ht="15" customHeight="1" x14ac:dyDescent="0.45">
      <c r="A567" s="7" t="s">
        <v>1938</v>
      </c>
      <c r="B567" s="7" t="s">
        <v>12105</v>
      </c>
      <c r="C567" s="7" t="s">
        <v>12106</v>
      </c>
      <c r="D567" s="7" t="s">
        <v>12107</v>
      </c>
      <c r="F567" s="7"/>
      <c r="G567" s="7"/>
      <c r="H567" s="7"/>
      <c r="I567" s="7" t="s">
        <v>1602</v>
      </c>
      <c r="J567" s="7"/>
      <c r="K567" s="7" t="s">
        <v>9304</v>
      </c>
      <c r="L567" s="7" t="str">
        <f t="shared" si="7"/>
        <v>agfa</v>
      </c>
      <c r="M567" s="7" t="str">
        <f>LOWER(B567&amp;Table15[[#This Row],[Achternaam]]&amp;L567)</f>
        <v>irisvan tilborghagfa</v>
      </c>
      <c r="N567" s="7"/>
      <c r="O567" s="7"/>
      <c r="P567" s="7"/>
      <c r="Q567" s="7"/>
      <c r="R567" s="7" t="str">
        <f>IFERROR(LEFT(SUBSTITUTE(SUBSTITUTE(Table15[[#This Row],[Website]],"www.",""),"https://",""), FIND(".", SUBSTITUTE(SUBSTITUTE(Table15[[#This Row],[Website]],"www.",""),"https://","")) - 1),"")</f>
        <v/>
      </c>
      <c r="S567" s="7" t="s">
        <v>10171</v>
      </c>
      <c r="T567" s="7"/>
    </row>
    <row r="568" spans="1:20" ht="15" customHeight="1" x14ac:dyDescent="0.45">
      <c r="A568" s="7" t="s">
        <v>1938</v>
      </c>
      <c r="B568" s="7" t="s">
        <v>2693</v>
      </c>
      <c r="C568" s="7" t="s">
        <v>12108</v>
      </c>
      <c r="D568" s="7" t="s">
        <v>12109</v>
      </c>
      <c r="F568" s="7"/>
      <c r="G568" s="7"/>
      <c r="H568" s="7"/>
      <c r="I568" s="7" t="s">
        <v>1480</v>
      </c>
      <c r="J568" s="7"/>
      <c r="K568" s="7" t="s">
        <v>9387</v>
      </c>
      <c r="L568" s="7" t="str">
        <f t="shared" si="7"/>
        <v>marlux</v>
      </c>
      <c r="M568" s="7" t="str">
        <f>LOWER(B568&amp;Table15[[#This Row],[Achternaam]]&amp;L568)</f>
        <v>isabelclabotsmarlux</v>
      </c>
      <c r="N568" s="7"/>
      <c r="O568" s="7"/>
      <c r="P568" s="7"/>
      <c r="Q568" s="7"/>
      <c r="R568" s="7" t="str">
        <f>IFERROR(LEFT(SUBSTITUTE(SUBSTITUTE(Table15[[#This Row],[Website]],"www.",""),"https://",""), FIND(".", SUBSTITUTE(SUBSTITUTE(Table15[[#This Row],[Website]],"www.",""),"https://","")) - 1),"")</f>
        <v/>
      </c>
      <c r="S568" s="7" t="s">
        <v>12110</v>
      </c>
      <c r="T568" s="7"/>
    </row>
    <row r="569" spans="1:20" ht="15" customHeight="1" x14ac:dyDescent="0.45">
      <c r="A569" s="7" t="s">
        <v>1938</v>
      </c>
      <c r="B569" s="7" t="s">
        <v>2413</v>
      </c>
      <c r="C569" s="7" t="s">
        <v>12111</v>
      </c>
      <c r="D569" s="7" t="s">
        <v>12112</v>
      </c>
      <c r="F569" s="7"/>
      <c r="G569" s="7"/>
      <c r="H569" s="7"/>
      <c r="I569" s="7" t="s">
        <v>11891</v>
      </c>
      <c r="J569" s="7"/>
      <c r="K569" s="7" t="s">
        <v>9313</v>
      </c>
      <c r="L569" s="7" t="str">
        <f t="shared" si="7"/>
        <v>azeliscorporateservices</v>
      </c>
      <c r="M569" s="7" t="str">
        <f>LOWER(B569&amp;Table15[[#This Row],[Achternaam]]&amp;L569)</f>
        <v>isabelleschuerbekeazeliscorporateservices</v>
      </c>
      <c r="N569" s="7"/>
      <c r="O569" s="7"/>
      <c r="P569" s="7"/>
      <c r="Q569" s="7"/>
      <c r="R569" s="7" t="str">
        <f>IFERROR(LEFT(SUBSTITUTE(SUBSTITUTE(Table15[[#This Row],[Website]],"www.",""),"https://",""), FIND(".", SUBSTITUTE(SUBSTITUTE(Table15[[#This Row],[Website]],"www.",""),"https://","")) - 1),"")</f>
        <v/>
      </c>
      <c r="S569" s="7" t="s">
        <v>12113</v>
      </c>
      <c r="T569" s="7"/>
    </row>
    <row r="570" spans="1:20" ht="15" customHeight="1" x14ac:dyDescent="0.45">
      <c r="A570" s="7" t="s">
        <v>1938</v>
      </c>
      <c r="B570" s="7" t="s">
        <v>1678</v>
      </c>
      <c r="C570" s="7" t="s">
        <v>12114</v>
      </c>
      <c r="D570" s="7" t="s">
        <v>12115</v>
      </c>
      <c r="F570" s="7"/>
      <c r="G570" s="7"/>
      <c r="H570" s="7"/>
      <c r="I570" s="7" t="s">
        <v>1602</v>
      </c>
      <c r="J570" s="7"/>
      <c r="K570" s="7" t="s">
        <v>9388</v>
      </c>
      <c r="L570" s="7" t="str">
        <f t="shared" si="7"/>
        <v>thermofisherscientific</v>
      </c>
      <c r="M570" s="7" t="str">
        <f>LOWER(B570&amp;Table15[[#This Row],[Achternaam]]&amp;L570)</f>
        <v>ivanvan cauwenberghethermofisherscientific</v>
      </c>
      <c r="N570" s="7"/>
      <c r="O570" s="7"/>
      <c r="P570" s="7"/>
      <c r="Q570" s="7"/>
      <c r="R570" s="7" t="str">
        <f>IFERROR(LEFT(SUBSTITUTE(SUBSTITUTE(Table15[[#This Row],[Website]],"www.",""),"https://",""), FIND(".", SUBSTITUTE(SUBSTITUTE(Table15[[#This Row],[Website]],"www.",""),"https://","")) - 1),"")</f>
        <v/>
      </c>
      <c r="S570" s="7" t="s">
        <v>10171</v>
      </c>
      <c r="T570" s="7"/>
    </row>
    <row r="571" spans="1:20" ht="15" customHeight="1" x14ac:dyDescent="0.45">
      <c r="A571" s="7" t="s">
        <v>1938</v>
      </c>
      <c r="B571" s="7" t="s">
        <v>2154</v>
      </c>
      <c r="C571" s="7" t="s">
        <v>12116</v>
      </c>
      <c r="D571" s="7" t="s">
        <v>12117</v>
      </c>
      <c r="F571" s="7"/>
      <c r="G571" s="7"/>
      <c r="H571" s="7"/>
      <c r="I571" s="7" t="s">
        <v>1480</v>
      </c>
      <c r="J571" s="7"/>
      <c r="K571" s="7" t="s">
        <v>9389</v>
      </c>
      <c r="L571" s="7" t="str">
        <f t="shared" si="7"/>
        <v>bmtaerospaceinternational</v>
      </c>
      <c r="M571" s="7" t="str">
        <f>LOWER(B571&amp;Table15[[#This Row],[Achternaam]]&amp;L571)</f>
        <v>ilsevan der henstbmtaerospaceinternational</v>
      </c>
      <c r="N571" s="7"/>
      <c r="O571" s="7"/>
      <c r="P571" s="7"/>
      <c r="Q571" s="7"/>
      <c r="R571" s="7" t="str">
        <f>IFERROR(LEFT(SUBSTITUTE(SUBSTITUTE(Table15[[#This Row],[Website]],"www.",""),"https://",""), FIND(".", SUBSTITUTE(SUBSTITUTE(Table15[[#This Row],[Website]],"www.",""),"https://","")) - 1),"")</f>
        <v/>
      </c>
      <c r="S571" s="7" t="s">
        <v>12118</v>
      </c>
      <c r="T571" s="7"/>
    </row>
    <row r="572" spans="1:20" ht="15" customHeight="1" x14ac:dyDescent="0.45">
      <c r="A572" s="7" t="s">
        <v>1938</v>
      </c>
      <c r="B572" s="7" t="s">
        <v>12119</v>
      </c>
      <c r="C572" s="7" t="s">
        <v>12120</v>
      </c>
      <c r="D572" s="7" t="s">
        <v>12121</v>
      </c>
      <c r="F572" s="7"/>
      <c r="G572" s="7"/>
      <c r="H572" s="7"/>
      <c r="I572" s="7" t="s">
        <v>12122</v>
      </c>
      <c r="J572" s="7"/>
      <c r="K572" s="7" t="s">
        <v>7454</v>
      </c>
      <c r="L572" s="7" t="str">
        <f t="shared" si="7"/>
        <v>lotusbakeries</v>
      </c>
      <c r="M572" s="7" t="str">
        <f>LOWER(B572&amp;Table15[[#This Row],[Achternaam]]&amp;L572)</f>
        <v>ivelinelemahieulotusbakeries</v>
      </c>
      <c r="N572" s="7"/>
      <c r="O572" s="7"/>
      <c r="P572" s="7"/>
      <c r="Q572" s="7"/>
      <c r="R572" s="7" t="str">
        <f>IFERROR(LEFT(SUBSTITUTE(SUBSTITUTE(Table15[[#This Row],[Website]],"www.",""),"https://",""), FIND(".", SUBSTITUTE(SUBSTITUTE(Table15[[#This Row],[Website]],"www.",""),"https://","")) - 1),"")</f>
        <v/>
      </c>
      <c r="S572" s="7" t="s">
        <v>12123</v>
      </c>
      <c r="T572" s="7"/>
    </row>
    <row r="573" spans="1:20" ht="15" customHeight="1" x14ac:dyDescent="0.45">
      <c r="A573" s="7" t="s">
        <v>1938</v>
      </c>
      <c r="B573" s="7" t="s">
        <v>12124</v>
      </c>
      <c r="C573" s="7" t="s">
        <v>12125</v>
      </c>
      <c r="D573" s="7" t="s">
        <v>12126</v>
      </c>
      <c r="F573" s="7"/>
      <c r="G573" s="7"/>
      <c r="H573" s="7"/>
      <c r="I573" s="7" t="s">
        <v>1480</v>
      </c>
      <c r="J573" s="7"/>
      <c r="K573" s="7" t="s">
        <v>11453</v>
      </c>
      <c r="L573" s="7" t="str">
        <f t="shared" si="7"/>
        <v>atlascopcoairpower</v>
      </c>
      <c r="M573" s="7" t="str">
        <f>LOWER(B573&amp;Table15[[#This Row],[Achternaam]]&amp;L573)</f>
        <v>iwonasuska-spagnoliatlascopcoairpower</v>
      </c>
      <c r="N573" s="7"/>
      <c r="O573" s="7"/>
      <c r="P573" s="7"/>
      <c r="Q573" s="7"/>
      <c r="R573" s="7" t="str">
        <f>IFERROR(LEFT(SUBSTITUTE(SUBSTITUTE(Table15[[#This Row],[Website]],"www.",""),"https://",""), FIND(".", SUBSTITUTE(SUBSTITUTE(Table15[[#This Row],[Website]],"www.",""),"https://","")) - 1),"")</f>
        <v/>
      </c>
      <c r="S573" s="7" t="s">
        <v>10171</v>
      </c>
      <c r="T573" s="7"/>
    </row>
    <row r="574" spans="1:20" ht="15" customHeight="1" x14ac:dyDescent="0.45">
      <c r="A574" s="7" t="s">
        <v>1938</v>
      </c>
      <c r="B574" s="7" t="s">
        <v>12127</v>
      </c>
      <c r="C574" s="7" t="s">
        <v>12128</v>
      </c>
      <c r="D574" s="7" t="s">
        <v>12129</v>
      </c>
      <c r="F574" s="7"/>
      <c r="G574" s="7"/>
      <c r="H574" s="7"/>
      <c r="I574" s="7" t="s">
        <v>1480</v>
      </c>
      <c r="J574" s="7"/>
      <c r="K574" s="7" t="s">
        <v>9390</v>
      </c>
      <c r="L574" s="7" t="str">
        <f t="shared" si="7"/>
        <v>cardoen</v>
      </c>
      <c r="M574" s="7" t="str">
        <f>LOWER(B574&amp;Table15[[#This Row],[Achternaam]]&amp;L574)</f>
        <v>jornverhelstcardoen</v>
      </c>
      <c r="N574" s="7"/>
      <c r="O574" s="7"/>
      <c r="P574" s="7"/>
      <c r="Q574" s="7"/>
      <c r="R574" s="7" t="str">
        <f>IFERROR(LEFT(SUBSTITUTE(SUBSTITUTE(Table15[[#This Row],[Website]],"www.",""),"https://",""), FIND(".", SUBSTITUTE(SUBSTITUTE(Table15[[#This Row],[Website]],"www.",""),"https://","")) - 1),"")</f>
        <v/>
      </c>
      <c r="S574" s="7" t="s">
        <v>10171</v>
      </c>
      <c r="T574" s="7"/>
    </row>
    <row r="575" spans="1:20" ht="15" customHeight="1" x14ac:dyDescent="0.45">
      <c r="A575" s="7" t="s">
        <v>1938</v>
      </c>
      <c r="B575" s="7" t="s">
        <v>1586</v>
      </c>
      <c r="C575" s="7" t="s">
        <v>12130</v>
      </c>
      <c r="D575" s="7" t="s">
        <v>12131</v>
      </c>
      <c r="F575" s="7"/>
      <c r="G575" s="7"/>
      <c r="H575" s="7"/>
      <c r="I575" s="7" t="s">
        <v>11428</v>
      </c>
      <c r="J575" s="7"/>
      <c r="K575" s="7" t="s">
        <v>12132</v>
      </c>
      <c r="L575" s="7" t="str">
        <f t="shared" si="7"/>
        <v>aurubisolen</v>
      </c>
      <c r="M575" s="7" t="str">
        <f>LOWER(B575&amp;Table15[[#This Row],[Achternaam]]&amp;L575)</f>
        <v>jokeverhestraetenaurubisolen</v>
      </c>
      <c r="N575" s="7"/>
      <c r="O575" s="7"/>
      <c r="P575" s="7"/>
      <c r="Q575" s="7"/>
      <c r="R575" s="7" t="str">
        <f>IFERROR(LEFT(SUBSTITUTE(SUBSTITUTE(Table15[[#This Row],[Website]],"www.",""),"https://",""), FIND(".", SUBSTITUTE(SUBSTITUTE(Table15[[#This Row],[Website]],"www.",""),"https://","")) - 1),"")</f>
        <v/>
      </c>
      <c r="S575" s="7" t="s">
        <v>12133</v>
      </c>
      <c r="T575" s="7"/>
    </row>
    <row r="576" spans="1:20" ht="15" customHeight="1" x14ac:dyDescent="0.45">
      <c r="A576" s="7" t="s">
        <v>1938</v>
      </c>
      <c r="B576" s="7" t="s">
        <v>3329</v>
      </c>
      <c r="C576" s="7" t="s">
        <v>12134</v>
      </c>
      <c r="D576" s="7" t="s">
        <v>12135</v>
      </c>
      <c r="F576" s="7"/>
      <c r="G576" s="7"/>
      <c r="H576" s="7"/>
      <c r="I576" s="7" t="s">
        <v>3528</v>
      </c>
      <c r="J576" s="7"/>
      <c r="K576" s="7" t="s">
        <v>9391</v>
      </c>
      <c r="L576" s="7" t="str">
        <f t="shared" si="7"/>
        <v>square</v>
      </c>
      <c r="M576" s="7" t="str">
        <f>LOWER(B576&amp;Table15[[#This Row],[Achternaam]]&amp;L576)</f>
        <v>janbaesensquare</v>
      </c>
      <c r="N576" s="7"/>
      <c r="O576" s="7"/>
      <c r="P576" s="7"/>
      <c r="Q576" s="7"/>
      <c r="R576" s="7" t="str">
        <f>IFERROR(LEFT(SUBSTITUTE(SUBSTITUTE(Table15[[#This Row],[Website]],"www.",""),"https://",""), FIND(".", SUBSTITUTE(SUBSTITUTE(Table15[[#This Row],[Website]],"www.",""),"https://","")) - 1),"")</f>
        <v/>
      </c>
      <c r="S576" s="7" t="s">
        <v>12136</v>
      </c>
      <c r="T576" s="7"/>
    </row>
    <row r="577" spans="1:20" ht="15" customHeight="1" x14ac:dyDescent="0.45">
      <c r="A577" s="7" t="s">
        <v>1938</v>
      </c>
      <c r="B577" s="7" t="s">
        <v>3329</v>
      </c>
      <c r="C577" s="7" t="s">
        <v>12137</v>
      </c>
      <c r="D577" s="7" t="s">
        <v>12138</v>
      </c>
      <c r="F577" s="7"/>
      <c r="G577" s="7"/>
      <c r="H577" s="7"/>
      <c r="I577" s="7" t="s">
        <v>1480</v>
      </c>
      <c r="J577" s="7"/>
      <c r="K577" s="7" t="s">
        <v>9392</v>
      </c>
      <c r="L577" s="7" t="str">
        <f t="shared" si="7"/>
        <v>b&amp;r</v>
      </c>
      <c r="M577" s="7" t="str">
        <f>LOWER(B577&amp;Table15[[#This Row],[Achternaam]]&amp;L577)</f>
        <v>janin 't venb&amp;r</v>
      </c>
      <c r="N577" s="7"/>
      <c r="O577" s="7"/>
      <c r="P577" s="7"/>
      <c r="Q577" s="7"/>
      <c r="R577" s="7" t="str">
        <f>IFERROR(LEFT(SUBSTITUTE(SUBSTITUTE(Table15[[#This Row],[Website]],"www.",""),"https://",""), FIND(".", SUBSTITUTE(SUBSTITUTE(Table15[[#This Row],[Website]],"www.",""),"https://","")) - 1),"")</f>
        <v/>
      </c>
      <c r="S577" s="7" t="s">
        <v>12139</v>
      </c>
      <c r="T577" s="7"/>
    </row>
    <row r="578" spans="1:20" ht="15" customHeight="1" x14ac:dyDescent="0.45">
      <c r="A578" s="7" t="s">
        <v>1938</v>
      </c>
      <c r="B578" s="7" t="s">
        <v>3329</v>
      </c>
      <c r="C578" s="7" t="s">
        <v>12140</v>
      </c>
      <c r="D578" s="7" t="s">
        <v>12141</v>
      </c>
      <c r="F578" s="7"/>
      <c r="G578" s="7"/>
      <c r="H578" s="7"/>
      <c r="I578" s="7" t="s">
        <v>1480</v>
      </c>
      <c r="J578" s="7"/>
      <c r="K578" s="7" t="s">
        <v>9393</v>
      </c>
      <c r="L578" s="7" t="str">
        <f t="shared" si="7"/>
        <v>storktechnicalservices</v>
      </c>
      <c r="M578" s="7" t="str">
        <f>LOWER(B578&amp;Table15[[#This Row],[Achternaam]]&amp;L578)</f>
        <v>jankerremansstorktechnicalservices</v>
      </c>
      <c r="N578" s="7"/>
      <c r="O578" s="7"/>
      <c r="P578" s="7"/>
      <c r="Q578" s="7"/>
      <c r="R578" s="7" t="str">
        <f>IFERROR(LEFT(SUBSTITUTE(SUBSTITUTE(Table15[[#This Row],[Website]],"www.",""),"https://",""), FIND(".", SUBSTITUTE(SUBSTITUTE(Table15[[#This Row],[Website]],"www.",""),"https://","")) - 1),"")</f>
        <v/>
      </c>
      <c r="S578" s="7" t="s">
        <v>12142</v>
      </c>
      <c r="T578" s="7"/>
    </row>
    <row r="579" spans="1:20" ht="15" customHeight="1" x14ac:dyDescent="0.45">
      <c r="A579" s="7" t="s">
        <v>1938</v>
      </c>
      <c r="B579" s="7" t="s">
        <v>3329</v>
      </c>
      <c r="C579" s="7" t="s">
        <v>3327</v>
      </c>
      <c r="D579" s="7" t="s">
        <v>12143</v>
      </c>
      <c r="F579" s="7"/>
      <c r="G579" s="7"/>
      <c r="H579" s="7"/>
      <c r="I579" s="7" t="s">
        <v>1480</v>
      </c>
      <c r="J579" s="7"/>
      <c r="K579" s="7" t="s">
        <v>9394</v>
      </c>
      <c r="L579" s="7" t="str">
        <f t="shared" si="7"/>
        <v>nvbrusselsairlines</v>
      </c>
      <c r="M579" s="7" t="str">
        <f>LOWER(B579&amp;Table15[[#This Row],[Achternaam]]&amp;L579)</f>
        <v>janoomsnvbrusselsairlines</v>
      </c>
      <c r="N579" s="7"/>
      <c r="O579" s="7"/>
      <c r="P579" s="7"/>
      <c r="Q579" s="7"/>
      <c r="R579" s="7" t="str">
        <f>IFERROR(LEFT(SUBSTITUTE(SUBSTITUTE(Table15[[#This Row],[Website]],"www.",""),"https://",""), FIND(".", SUBSTITUTE(SUBSTITUTE(Table15[[#This Row],[Website]],"www.",""),"https://","")) - 1),"")</f>
        <v/>
      </c>
      <c r="S579" s="7" t="s">
        <v>12144</v>
      </c>
      <c r="T579" s="7"/>
    </row>
    <row r="580" spans="1:20" ht="15" customHeight="1" x14ac:dyDescent="0.45">
      <c r="A580" s="7" t="s">
        <v>1938</v>
      </c>
      <c r="B580" s="7" t="s">
        <v>3329</v>
      </c>
      <c r="C580" s="7" t="s">
        <v>11458</v>
      </c>
      <c r="D580" s="7" t="s">
        <v>12145</v>
      </c>
      <c r="F580" s="7"/>
      <c r="G580" s="7"/>
      <c r="H580" s="7"/>
      <c r="I580" s="7" t="s">
        <v>12146</v>
      </c>
      <c r="J580" s="7"/>
      <c r="K580" s="7" t="s">
        <v>9335</v>
      </c>
      <c r="L580" s="7" t="str">
        <f t="shared" si="7"/>
        <v>nikecustomerservicecenter</v>
      </c>
      <c r="M580" s="7" t="str">
        <f>LOWER(B580&amp;Table15[[#This Row],[Achternaam]]&amp;L580)</f>
        <v>janpauwelsnikecustomerservicecenter</v>
      </c>
      <c r="N580" s="7"/>
      <c r="O580" s="7"/>
      <c r="P580" s="7"/>
      <c r="Q580" s="7"/>
      <c r="R580" s="7" t="str">
        <f>IFERROR(LEFT(SUBSTITUTE(SUBSTITUTE(Table15[[#This Row],[Website]],"www.",""),"https://",""), FIND(".", SUBSTITUTE(SUBSTITUTE(Table15[[#This Row],[Website]],"www.",""),"https://","")) - 1),"")</f>
        <v/>
      </c>
      <c r="S580" s="7" t="s">
        <v>12147</v>
      </c>
      <c r="T580" s="7"/>
    </row>
    <row r="581" spans="1:20" ht="15" customHeight="1" x14ac:dyDescent="0.45">
      <c r="A581" s="7" t="s">
        <v>1938</v>
      </c>
      <c r="B581" s="7" t="s">
        <v>3329</v>
      </c>
      <c r="C581" s="7" t="s">
        <v>10547</v>
      </c>
      <c r="D581" s="7" t="s">
        <v>12148</v>
      </c>
      <c r="F581" s="7"/>
      <c r="G581" s="7"/>
      <c r="H581" s="7"/>
      <c r="I581" s="7" t="s">
        <v>12149</v>
      </c>
      <c r="J581" s="7"/>
      <c r="K581" s="7" t="s">
        <v>2935</v>
      </c>
      <c r="L581" s="7" t="str">
        <f t="shared" si="7"/>
        <v>konings</v>
      </c>
      <c r="M581" s="7" t="str">
        <f>LOWER(B581&amp;Table15[[#This Row],[Achternaam]]&amp;L581)</f>
        <v>jansmeyerskonings</v>
      </c>
      <c r="N581" s="7"/>
      <c r="O581" s="7"/>
      <c r="P581" s="7"/>
      <c r="Q581" s="7"/>
      <c r="R581" s="7" t="str">
        <f>IFERROR(LEFT(SUBSTITUTE(SUBSTITUTE(Table15[[#This Row],[Website]],"www.",""),"https://",""), FIND(".", SUBSTITUTE(SUBSTITUTE(Table15[[#This Row],[Website]],"www.",""),"https://","")) - 1),"")</f>
        <v/>
      </c>
      <c r="S581" s="7" t="s">
        <v>10171</v>
      </c>
      <c r="T581" s="7"/>
    </row>
    <row r="582" spans="1:20" ht="15" customHeight="1" x14ac:dyDescent="0.45">
      <c r="A582" s="7" t="s">
        <v>1938</v>
      </c>
      <c r="B582" s="7" t="s">
        <v>3329</v>
      </c>
      <c r="C582" s="7" t="s">
        <v>10731</v>
      </c>
      <c r="D582" s="7" t="s">
        <v>12150</v>
      </c>
      <c r="F582" s="7"/>
      <c r="G582" s="7"/>
      <c r="H582" s="7"/>
      <c r="I582" s="7" t="s">
        <v>1602</v>
      </c>
      <c r="J582" s="7"/>
      <c r="K582" s="7" t="s">
        <v>9270</v>
      </c>
      <c r="L582" s="7" t="str">
        <f t="shared" si="7"/>
        <v>bmwbelux</v>
      </c>
      <c r="M582" s="7" t="str">
        <f>LOWER(B582&amp;Table15[[#This Row],[Achternaam]]&amp;L582)</f>
        <v>janvan rapenbuschbmwbelux</v>
      </c>
      <c r="N582" s="7"/>
      <c r="O582" s="7"/>
      <c r="P582" s="7"/>
      <c r="Q582" s="7"/>
      <c r="R582" s="7" t="str">
        <f>IFERROR(LEFT(SUBSTITUTE(SUBSTITUTE(Table15[[#This Row],[Website]],"www.",""),"https://",""), FIND(".", SUBSTITUTE(SUBSTITUTE(Table15[[#This Row],[Website]],"www.",""),"https://","")) - 1),"")</f>
        <v/>
      </c>
      <c r="S582" s="7" t="s">
        <v>10171</v>
      </c>
      <c r="T582" s="7"/>
    </row>
    <row r="583" spans="1:20" ht="15" customHeight="1" x14ac:dyDescent="0.45">
      <c r="A583" s="7" t="s">
        <v>1938</v>
      </c>
      <c r="B583" s="7" t="s">
        <v>3329</v>
      </c>
      <c r="C583" s="7" t="s">
        <v>10091</v>
      </c>
      <c r="D583" s="7" t="s">
        <v>12151</v>
      </c>
      <c r="F583" s="7"/>
      <c r="G583" s="7"/>
      <c r="H583" s="7"/>
      <c r="I583" s="7" t="s">
        <v>11452</v>
      </c>
      <c r="J583" s="7"/>
      <c r="K583" s="7" t="s">
        <v>9286</v>
      </c>
      <c r="L583" s="7" t="str">
        <f t="shared" si="7"/>
        <v>imec</v>
      </c>
      <c r="M583" s="7" t="str">
        <f>LOWER(B583&amp;Table15[[#This Row],[Achternaam]]&amp;L583)</f>
        <v>janvangeenbergheimec</v>
      </c>
      <c r="N583" s="7"/>
      <c r="O583" s="7"/>
      <c r="P583" s="7"/>
      <c r="Q583" s="7"/>
      <c r="R583" s="7" t="str">
        <f>IFERROR(LEFT(SUBSTITUTE(SUBSTITUTE(Table15[[#This Row],[Website]],"www.",""),"https://",""), FIND(".", SUBSTITUTE(SUBSTITUTE(Table15[[#This Row],[Website]],"www.",""),"https://","")) - 1),"")</f>
        <v/>
      </c>
      <c r="S583" s="7" t="s">
        <v>12152</v>
      </c>
      <c r="T583" s="7"/>
    </row>
    <row r="584" spans="1:20" ht="15" customHeight="1" x14ac:dyDescent="0.45">
      <c r="A584" s="7" t="s">
        <v>1938</v>
      </c>
      <c r="B584" s="7" t="s">
        <v>12153</v>
      </c>
      <c r="C584" s="7" t="s">
        <v>2237</v>
      </c>
      <c r="D584" s="7" t="s">
        <v>12154</v>
      </c>
      <c r="F584" s="7"/>
      <c r="G584" s="7"/>
      <c r="H584" s="7"/>
      <c r="I584" s="7" t="s">
        <v>1480</v>
      </c>
      <c r="J584" s="7"/>
      <c r="K584" s="7" t="s">
        <v>9395</v>
      </c>
      <c r="L584" s="7" t="str">
        <f t="shared" si="7"/>
        <v>rftechnologies</v>
      </c>
      <c r="M584" s="7" t="str">
        <f>LOWER(B584&amp;Table15[[#This Row],[Achternaam]]&amp;L584)</f>
        <v>jasperde weverrftechnologies</v>
      </c>
      <c r="N584" s="7"/>
      <c r="O584" s="7"/>
      <c r="P584" s="7"/>
      <c r="Q584" s="7"/>
      <c r="R584" s="7" t="str">
        <f>IFERROR(LEFT(SUBSTITUTE(SUBSTITUTE(Table15[[#This Row],[Website]],"www.",""),"https://",""), FIND(".", SUBSTITUTE(SUBSTITUTE(Table15[[#This Row],[Website]],"www.",""),"https://","")) - 1),"")</f>
        <v/>
      </c>
      <c r="S584" s="7" t="s">
        <v>12155</v>
      </c>
      <c r="T584" s="7"/>
    </row>
    <row r="585" spans="1:20" ht="15" customHeight="1" x14ac:dyDescent="0.45">
      <c r="A585" s="7" t="s">
        <v>1938</v>
      </c>
      <c r="B585" s="7" t="s">
        <v>12153</v>
      </c>
      <c r="C585" s="7" t="s">
        <v>12156</v>
      </c>
      <c r="D585" s="7" t="s">
        <v>12157</v>
      </c>
      <c r="F585" s="7"/>
      <c r="G585" s="7"/>
      <c r="H585" s="7"/>
      <c r="I585" s="7" t="s">
        <v>1480</v>
      </c>
      <c r="J585" s="7"/>
      <c r="K585" s="7" t="s">
        <v>9396</v>
      </c>
      <c r="L585" s="7" t="str">
        <f t="shared" si="7"/>
        <v>enecosolar</v>
      </c>
      <c r="M585" s="7" t="str">
        <f>LOWER(B585&amp;Table15[[#This Row],[Achternaam]]&amp;L585)</f>
        <v>jaspervanden bosscheenecosolar</v>
      </c>
      <c r="N585" s="7"/>
      <c r="O585" s="7"/>
      <c r="P585" s="7"/>
      <c r="Q585" s="7"/>
      <c r="R585" s="7" t="str">
        <f>IFERROR(LEFT(SUBSTITUTE(SUBSTITUTE(Table15[[#This Row],[Website]],"www.",""),"https://",""), FIND(".", SUBSTITUTE(SUBSTITUTE(Table15[[#This Row],[Website]],"www.",""),"https://","")) - 1),"")</f>
        <v/>
      </c>
      <c r="S585" s="7" t="s">
        <v>10171</v>
      </c>
      <c r="T585" s="7"/>
    </row>
    <row r="586" spans="1:20" ht="15" customHeight="1" x14ac:dyDescent="0.45">
      <c r="A586" s="7" t="s">
        <v>1938</v>
      </c>
      <c r="B586" s="7" t="s">
        <v>12158</v>
      </c>
      <c r="C586" s="7" t="s">
        <v>12159</v>
      </c>
      <c r="D586" s="7" t="s">
        <v>12160</v>
      </c>
      <c r="F586" s="7"/>
      <c r="G586" s="7"/>
      <c r="H586" s="7"/>
      <c r="I586" s="7" t="s">
        <v>1602</v>
      </c>
      <c r="J586" s="7"/>
      <c r="K586" s="7" t="s">
        <v>9397</v>
      </c>
      <c r="L586" s="7" t="str">
        <f t="shared" si="7"/>
        <v>stengineeringidirect(europe)cy</v>
      </c>
      <c r="M586" s="7" t="str">
        <f>LOWER(B586&amp;Table15[[#This Row],[Achternaam]]&amp;L586)</f>
        <v>jean francoisdelbarstengineeringidirect(europe)cy</v>
      </c>
      <c r="N586" s="7"/>
      <c r="O586" s="7"/>
      <c r="P586" s="7"/>
      <c r="Q586" s="7"/>
      <c r="R586" s="7" t="str">
        <f>IFERROR(LEFT(SUBSTITUTE(SUBSTITUTE(Table15[[#This Row],[Website]],"www.",""),"https://",""), FIND(".", SUBSTITUTE(SUBSTITUTE(Table15[[#This Row],[Website]],"www.",""),"https://","")) - 1),"")</f>
        <v/>
      </c>
      <c r="S586" s="7" t="s">
        <v>10171</v>
      </c>
      <c r="T586" s="7"/>
    </row>
    <row r="587" spans="1:20" ht="15" customHeight="1" x14ac:dyDescent="0.45">
      <c r="A587" s="7" t="s">
        <v>1938</v>
      </c>
      <c r="B587" s="7" t="s">
        <v>2520</v>
      </c>
      <c r="C587" s="7" t="s">
        <v>12161</v>
      </c>
      <c r="D587" s="7" t="s">
        <v>12162</v>
      </c>
      <c r="F587" s="7"/>
      <c r="G587" s="7"/>
      <c r="H587" s="7"/>
      <c r="I587" s="7" t="s">
        <v>1480</v>
      </c>
      <c r="J587" s="7"/>
      <c r="K587" s="7" t="s">
        <v>9398</v>
      </c>
      <c r="L587" s="7" t="str">
        <f t="shared" si="7"/>
        <v>sumitomobakeliteeurope(ghent)</v>
      </c>
      <c r="M587" s="7" t="str">
        <f>LOWER(B587&amp;Table15[[#This Row],[Achternaam]]&amp;L587)</f>
        <v>jeroende pottersumitomobakeliteeurope(ghent)</v>
      </c>
      <c r="N587" s="7"/>
      <c r="O587" s="7"/>
      <c r="P587" s="7"/>
      <c r="Q587" s="7"/>
      <c r="R587" s="7" t="str">
        <f>IFERROR(LEFT(SUBSTITUTE(SUBSTITUTE(Table15[[#This Row],[Website]],"www.",""),"https://",""), FIND(".", SUBSTITUTE(SUBSTITUTE(Table15[[#This Row],[Website]],"www.",""),"https://","")) - 1),"")</f>
        <v/>
      </c>
      <c r="S587" s="7" t="s">
        <v>12163</v>
      </c>
      <c r="T587" s="7"/>
    </row>
    <row r="588" spans="1:20" ht="15" customHeight="1" x14ac:dyDescent="0.45">
      <c r="A588" s="7" t="s">
        <v>1938</v>
      </c>
      <c r="B588" s="7" t="s">
        <v>3329</v>
      </c>
      <c r="C588" s="7" t="s">
        <v>11194</v>
      </c>
      <c r="D588" s="7" t="s">
        <v>12164</v>
      </c>
      <c r="F588" s="7"/>
      <c r="G588" s="7"/>
      <c r="H588" s="7"/>
      <c r="I588" s="7" t="s">
        <v>1602</v>
      </c>
      <c r="J588" s="7"/>
      <c r="K588" s="7" t="s">
        <v>9399</v>
      </c>
      <c r="L588" s="7" t="str">
        <f t="shared" si="7"/>
        <v>greenyardpreparedbe</v>
      </c>
      <c r="M588" s="7" t="str">
        <f>LOWER(B588&amp;Table15[[#This Row],[Achternaam]]&amp;L588)</f>
        <v>jandirkxgreenyardpreparedbe</v>
      </c>
      <c r="N588" s="7"/>
      <c r="O588" s="7"/>
      <c r="P588" s="7"/>
      <c r="Q588" s="7"/>
      <c r="R588" s="7" t="str">
        <f>IFERROR(LEFT(SUBSTITUTE(SUBSTITUTE(Table15[[#This Row],[Website]],"www.",""),"https://",""), FIND(".", SUBSTITUTE(SUBSTITUTE(Table15[[#This Row],[Website]],"www.",""),"https://","")) - 1),"")</f>
        <v/>
      </c>
      <c r="S588" s="7" t="s">
        <v>12165</v>
      </c>
      <c r="T588" s="7"/>
    </row>
    <row r="589" spans="1:20" ht="15" customHeight="1" x14ac:dyDescent="0.45">
      <c r="A589" s="7" t="s">
        <v>1938</v>
      </c>
      <c r="B589" s="7" t="s">
        <v>3635</v>
      </c>
      <c r="C589" s="7" t="s">
        <v>12166</v>
      </c>
      <c r="D589" s="7" t="s">
        <v>12167</v>
      </c>
      <c r="F589" s="7"/>
      <c r="G589" s="7"/>
      <c r="H589" s="7"/>
      <c r="I589" s="7" t="s">
        <v>1602</v>
      </c>
      <c r="J589" s="7"/>
      <c r="K589" s="7" t="s">
        <v>12168</v>
      </c>
      <c r="L589" s="7" t="str">
        <f t="shared" si="7"/>
        <v>duomed</v>
      </c>
      <c r="M589" s="7" t="str">
        <f>LOWER(B589&amp;Table15[[#This Row],[Achternaam]]&amp;L589)</f>
        <v>jean-paulcorinduomed</v>
      </c>
      <c r="N589" s="7"/>
      <c r="O589" s="7"/>
      <c r="P589" s="7"/>
      <c r="Q589" s="7"/>
      <c r="R589" s="7" t="str">
        <f>IFERROR(LEFT(SUBSTITUTE(SUBSTITUTE(Table15[[#This Row],[Website]],"www.",""),"https://",""), FIND(".", SUBSTITUTE(SUBSTITUTE(Table15[[#This Row],[Website]],"www.",""),"https://","")) - 1),"")</f>
        <v/>
      </c>
      <c r="S589" s="7" t="s">
        <v>10171</v>
      </c>
      <c r="T589" s="7"/>
    </row>
    <row r="590" spans="1:20" ht="15" customHeight="1" x14ac:dyDescent="0.45">
      <c r="A590" s="7" t="s">
        <v>1938</v>
      </c>
      <c r="B590" s="7" t="s">
        <v>9722</v>
      </c>
      <c r="C590" s="7" t="s">
        <v>12169</v>
      </c>
      <c r="D590" s="7" t="s">
        <v>12170</v>
      </c>
      <c r="F590" s="7"/>
      <c r="G590" s="7"/>
      <c r="H590" s="7"/>
      <c r="I590" s="7" t="s">
        <v>12171</v>
      </c>
      <c r="J590" s="7"/>
      <c r="K590" s="7" t="s">
        <v>9251</v>
      </c>
      <c r="L590" s="7" t="str">
        <f t="shared" si="7"/>
        <v>cartamunditurnhout</v>
      </c>
      <c r="M590" s="7" t="str">
        <f>LOWER(B590&amp;Table15[[#This Row],[Achternaam]]&amp;L590)</f>
        <v>jefvolderscartamunditurnhout</v>
      </c>
      <c r="N590" s="7"/>
      <c r="O590" s="7"/>
      <c r="P590" s="7"/>
      <c r="Q590" s="7"/>
      <c r="R590" s="7" t="str">
        <f>IFERROR(LEFT(SUBSTITUTE(SUBSTITUTE(Table15[[#This Row],[Website]],"www.",""),"https://",""), FIND(".", SUBSTITUTE(SUBSTITUTE(Table15[[#This Row],[Website]],"www.",""),"https://","")) - 1),"")</f>
        <v/>
      </c>
      <c r="S590" s="7" t="s">
        <v>10171</v>
      </c>
      <c r="T590" s="7"/>
    </row>
    <row r="591" spans="1:20" ht="15" customHeight="1" x14ac:dyDescent="0.45">
      <c r="A591" s="7" t="s">
        <v>1938</v>
      </c>
      <c r="B591" s="7" t="s">
        <v>12172</v>
      </c>
      <c r="C591" s="7" t="s">
        <v>4307</v>
      </c>
      <c r="D591" s="7" t="s">
        <v>12173</v>
      </c>
      <c r="F591" s="7"/>
      <c r="G591" s="7"/>
      <c r="H591" s="7"/>
      <c r="I591" s="7" t="s">
        <v>12174</v>
      </c>
      <c r="J591" s="7"/>
      <c r="K591" s="7" t="s">
        <v>9354</v>
      </c>
      <c r="L591" s="7" t="str">
        <f t="shared" si="7"/>
        <v>iobenelux</v>
      </c>
      <c r="M591" s="7" t="str">
        <f>LOWER(B591&amp;Table15[[#This Row],[Achternaam]]&amp;L591)</f>
        <v>jellefrancisiobenelux</v>
      </c>
      <c r="N591" s="7"/>
      <c r="O591" s="7"/>
      <c r="P591" s="7"/>
      <c r="Q591" s="7"/>
      <c r="R591" s="7" t="str">
        <f>IFERROR(LEFT(SUBSTITUTE(SUBSTITUTE(Table15[[#This Row],[Website]],"www.",""),"https://",""), FIND(".", SUBSTITUTE(SUBSTITUTE(Table15[[#This Row],[Website]],"www.",""),"https://","")) - 1),"")</f>
        <v/>
      </c>
      <c r="S591" s="7" t="s">
        <v>10171</v>
      </c>
      <c r="T591" s="7"/>
    </row>
    <row r="592" spans="1:20" ht="15" customHeight="1" x14ac:dyDescent="0.45">
      <c r="A592" s="7" t="s">
        <v>1938</v>
      </c>
      <c r="B592" s="7" t="s">
        <v>12175</v>
      </c>
      <c r="C592" s="7" t="s">
        <v>12176</v>
      </c>
      <c r="D592" s="7" t="s">
        <v>12177</v>
      </c>
      <c r="F592" s="7"/>
      <c r="G592" s="7"/>
      <c r="H592" s="7"/>
      <c r="I592" s="7" t="s">
        <v>1480</v>
      </c>
      <c r="J592" s="7"/>
      <c r="K592" s="7" t="s">
        <v>9400</v>
      </c>
      <c r="L592" s="7" t="str">
        <f t="shared" ref="L592:L655" si="8">SUBSTITUTE(SUBSTITUTE(SUBSTITUTE(SUBSTITUTE(SUBSTITUTE(SUBSTITUTE(SUBSTITUTE(SUBSTITUTE(SUBSTITUTE(SUBSTITUTE(SUBSTITUTE(SUBSTITUTE(SUBSTITUTE(LOWER(K592),".",""),"-","")," bvba",""),"belgië",""),"belgium","")," nv","")," bv",""),"group",""),"groep","")," ", ""),"é","e"),"è","e"),"à","a")</f>
        <v>bilfingerrobmontagebedrijf</v>
      </c>
      <c r="M592" s="7" t="str">
        <f>LOWER(B592&amp;Table15[[#This Row],[Achternaam]]&amp;L592)</f>
        <v>jensde waelbilfingerrobmontagebedrijf</v>
      </c>
      <c r="N592" s="7"/>
      <c r="O592" s="7"/>
      <c r="P592" s="7"/>
      <c r="Q592" s="7"/>
      <c r="R592" s="7" t="str">
        <f>IFERROR(LEFT(SUBSTITUTE(SUBSTITUTE(Table15[[#This Row],[Website]],"www.",""),"https://",""), FIND(".", SUBSTITUTE(SUBSTITUTE(Table15[[#This Row],[Website]],"www.",""),"https://","")) - 1),"")</f>
        <v/>
      </c>
      <c r="S592" s="7" t="s">
        <v>12178</v>
      </c>
      <c r="T592" s="7"/>
    </row>
    <row r="593" spans="1:20" ht="15" customHeight="1" x14ac:dyDescent="0.45">
      <c r="A593" s="7" t="s">
        <v>1938</v>
      </c>
      <c r="B593" s="7" t="s">
        <v>12179</v>
      </c>
      <c r="C593" s="7" t="s">
        <v>12180</v>
      </c>
      <c r="D593" s="7" t="s">
        <v>12181</v>
      </c>
      <c r="F593" s="7"/>
      <c r="G593" s="7"/>
      <c r="H593" s="7"/>
      <c r="I593" s="7" t="s">
        <v>1480</v>
      </c>
      <c r="J593" s="7"/>
      <c r="K593" s="7" t="s">
        <v>12182</v>
      </c>
      <c r="L593" s="7" t="str">
        <f t="shared" si="8"/>
        <v>ansellhealthcareeurope</v>
      </c>
      <c r="M593" s="7" t="str">
        <f>LOWER(B593&amp;Table15[[#This Row],[Achternaam]]&amp;L593)</f>
        <v>jillvander kelenansellhealthcareeurope</v>
      </c>
      <c r="N593" s="7"/>
      <c r="O593" s="7"/>
      <c r="P593" s="7"/>
      <c r="Q593" s="7"/>
      <c r="R593" s="7" t="str">
        <f>IFERROR(LEFT(SUBSTITUTE(SUBSTITUTE(Table15[[#This Row],[Website]],"www.",""),"https://",""), FIND(".", SUBSTITUTE(SUBSTITUTE(Table15[[#This Row],[Website]],"www.",""),"https://","")) - 1),"")</f>
        <v/>
      </c>
      <c r="S593" s="7" t="s">
        <v>12183</v>
      </c>
      <c r="T593" s="7"/>
    </row>
    <row r="594" spans="1:20" ht="15" customHeight="1" x14ac:dyDescent="0.45">
      <c r="A594" s="7" t="s">
        <v>1938</v>
      </c>
      <c r="B594" s="7" t="s">
        <v>3713</v>
      </c>
      <c r="C594" s="7" t="s">
        <v>12184</v>
      </c>
      <c r="D594" s="7" t="s">
        <v>12185</v>
      </c>
      <c r="F594" s="7"/>
      <c r="G594" s="7"/>
      <c r="H594" s="7"/>
      <c r="I594" s="7" t="s">
        <v>1480</v>
      </c>
      <c r="J594" s="7"/>
      <c r="K594" s="7" t="s">
        <v>9401</v>
      </c>
      <c r="L594" s="7" t="str">
        <f t="shared" si="8"/>
        <v>vangenechten</v>
      </c>
      <c r="M594" s="7" t="str">
        <f>LOWER(B594&amp;Table15[[#This Row],[Achternaam]]&amp;L594)</f>
        <v>johankorstenvangenechten</v>
      </c>
      <c r="N594" s="7"/>
      <c r="O594" s="7"/>
      <c r="P594" s="7"/>
      <c r="Q594" s="7"/>
      <c r="R594" s="7" t="str">
        <f>IFERROR(LEFT(SUBSTITUTE(SUBSTITUTE(Table15[[#This Row],[Website]],"www.",""),"https://",""), FIND(".", SUBSTITUTE(SUBSTITUTE(Table15[[#This Row],[Website]],"www.",""),"https://","")) - 1),"")</f>
        <v/>
      </c>
      <c r="S594" s="7" t="s">
        <v>12186</v>
      </c>
      <c r="T594" s="7"/>
    </row>
    <row r="595" spans="1:20" ht="15" customHeight="1" x14ac:dyDescent="0.45">
      <c r="A595" s="7" t="s">
        <v>1938</v>
      </c>
      <c r="B595" s="7" t="s">
        <v>1840</v>
      </c>
      <c r="C595" s="7" t="s">
        <v>12187</v>
      </c>
      <c r="D595" s="7" t="s">
        <v>12188</v>
      </c>
      <c r="F595" s="7"/>
      <c r="G595" s="7"/>
      <c r="H595" s="7"/>
      <c r="I595" s="7" t="s">
        <v>1480</v>
      </c>
      <c r="J595" s="7"/>
      <c r="K595" s="7" t="s">
        <v>9402</v>
      </c>
      <c r="L595" s="7" t="str">
        <f t="shared" si="8"/>
        <v>biotalys</v>
      </c>
      <c r="M595" s="7" t="str">
        <f>LOWER(B595&amp;Table15[[#This Row],[Achternaam]]&amp;L595)</f>
        <v>sophiesnijdersbiotalys</v>
      </c>
      <c r="N595" s="7"/>
      <c r="O595" s="7"/>
      <c r="P595" s="7"/>
      <c r="Q595" s="7"/>
      <c r="R595" s="7" t="str">
        <f>IFERROR(LEFT(SUBSTITUTE(SUBSTITUTE(Table15[[#This Row],[Website]],"www.",""),"https://",""), FIND(".", SUBSTITUTE(SUBSTITUTE(Table15[[#This Row],[Website]],"www.",""),"https://","")) - 1),"")</f>
        <v/>
      </c>
      <c r="S595" s="7" t="s">
        <v>10171</v>
      </c>
      <c r="T595" s="7"/>
    </row>
    <row r="596" spans="1:20" ht="15" customHeight="1" x14ac:dyDescent="0.45">
      <c r="A596" s="7" t="s">
        <v>1938</v>
      </c>
      <c r="B596" s="7" t="s">
        <v>12189</v>
      </c>
      <c r="C596" s="7" t="s">
        <v>12190</v>
      </c>
      <c r="D596" s="7" t="s">
        <v>12191</v>
      </c>
      <c r="F596" s="7"/>
      <c r="G596" s="7"/>
      <c r="H596" s="7"/>
      <c r="I596" s="7" t="s">
        <v>1602</v>
      </c>
      <c r="J596" s="7"/>
      <c r="K596" s="7" t="s">
        <v>9403</v>
      </c>
      <c r="L596" s="7" t="str">
        <f t="shared" si="8"/>
        <v>victauliceurope</v>
      </c>
      <c r="M596" s="7" t="str">
        <f>LOWER(B596&amp;Table15[[#This Row],[Achternaam]]&amp;L596)</f>
        <v>jochengaertnervictauliceurope</v>
      </c>
      <c r="N596" s="7"/>
      <c r="O596" s="7"/>
      <c r="P596" s="7"/>
      <c r="Q596" s="7"/>
      <c r="R596" s="7" t="str">
        <f>IFERROR(LEFT(SUBSTITUTE(SUBSTITUTE(Table15[[#This Row],[Website]],"www.",""),"https://",""), FIND(".", SUBSTITUTE(SUBSTITUTE(Table15[[#This Row],[Website]],"www.",""),"https://","")) - 1),"")</f>
        <v/>
      </c>
      <c r="S596" s="7" t="s">
        <v>10171</v>
      </c>
      <c r="T596" s="7"/>
    </row>
    <row r="597" spans="1:20" ht="15" customHeight="1" x14ac:dyDescent="0.45">
      <c r="A597" s="7" t="s">
        <v>1938</v>
      </c>
      <c r="B597" s="7" t="s">
        <v>12192</v>
      </c>
      <c r="C597" s="7" t="s">
        <v>2850</v>
      </c>
      <c r="D597" s="7" t="s">
        <v>12193</v>
      </c>
      <c r="F597" s="7"/>
      <c r="G597" s="7"/>
      <c r="H597" s="7"/>
      <c r="I597" s="7" t="s">
        <v>12194</v>
      </c>
      <c r="J597" s="7"/>
      <c r="K597" s="7" t="s">
        <v>9404</v>
      </c>
      <c r="L597" s="7" t="str">
        <f t="shared" si="8"/>
        <v>vwr,partofavantor</v>
      </c>
      <c r="M597" s="7" t="str">
        <f>LOWER(B597&amp;Table15[[#This Row],[Achternaam]]&amp;L597)</f>
        <v>johannahoubenvwr,partofavantor</v>
      </c>
      <c r="N597" s="7"/>
      <c r="O597" s="7"/>
      <c r="P597" s="7"/>
      <c r="Q597" s="7"/>
      <c r="R597" s="7" t="str">
        <f>IFERROR(LEFT(SUBSTITUTE(SUBSTITUTE(Table15[[#This Row],[Website]],"www.",""),"https://",""), FIND(".", SUBSTITUTE(SUBSTITUTE(Table15[[#This Row],[Website]],"www.",""),"https://","")) - 1),"")</f>
        <v/>
      </c>
      <c r="S597" s="7" t="s">
        <v>12195</v>
      </c>
      <c r="T597" s="7"/>
    </row>
    <row r="598" spans="1:20" ht="15" customHeight="1" x14ac:dyDescent="0.45">
      <c r="A598" s="7" t="s">
        <v>1938</v>
      </c>
      <c r="B598" s="7" t="s">
        <v>1586</v>
      </c>
      <c r="C598" s="7" t="s">
        <v>2253</v>
      </c>
      <c r="D598" s="7" t="s">
        <v>12196</v>
      </c>
      <c r="F598" s="7"/>
      <c r="G598" s="7"/>
      <c r="H598" s="7"/>
      <c r="I598" s="7" t="s">
        <v>12197</v>
      </c>
      <c r="J598" s="7"/>
      <c r="K598" s="7" t="s">
        <v>11733</v>
      </c>
      <c r="L598" s="7" t="str">
        <f t="shared" si="8"/>
        <v>aldi</v>
      </c>
      <c r="M598" s="7" t="str">
        <f>LOWER(B598&amp;Table15[[#This Row],[Achternaam]]&amp;L598)</f>
        <v>jokede zutteraldi</v>
      </c>
      <c r="N598" s="7"/>
      <c r="O598" s="7"/>
      <c r="P598" s="7"/>
      <c r="Q598" s="7"/>
      <c r="R598" s="7" t="str">
        <f>IFERROR(LEFT(SUBSTITUTE(SUBSTITUTE(Table15[[#This Row],[Website]],"www.",""),"https://",""), FIND(".", SUBSTITUTE(SUBSTITUTE(Table15[[#This Row],[Website]],"www.",""),"https://","")) - 1),"")</f>
        <v/>
      </c>
      <c r="S598" s="7" t="s">
        <v>10171</v>
      </c>
      <c r="T598" s="7"/>
    </row>
    <row r="599" spans="1:20" ht="15" customHeight="1" x14ac:dyDescent="0.45">
      <c r="A599" s="7" t="s">
        <v>1938</v>
      </c>
      <c r="B599" s="7" t="s">
        <v>9664</v>
      </c>
      <c r="C599" s="7" t="s">
        <v>9665</v>
      </c>
      <c r="D599" s="7" t="s">
        <v>12198</v>
      </c>
      <c r="F599" s="7"/>
      <c r="G599" s="7"/>
      <c r="H599" s="7"/>
      <c r="I599" s="7" t="s">
        <v>9668</v>
      </c>
      <c r="J599" s="7"/>
      <c r="K599" s="7" t="s">
        <v>9405</v>
      </c>
      <c r="L599" s="7" t="str">
        <f t="shared" si="8"/>
        <v>lubrizoleuropecoordinationcenter</v>
      </c>
      <c r="M599" s="7" t="str">
        <f>LOWER(B599&amp;Table15[[#This Row],[Achternaam]]&amp;L599)</f>
        <v>josianeverlaetlubrizoleuropecoordinationcenter</v>
      </c>
      <c r="N599" s="7"/>
      <c r="O599" s="7"/>
      <c r="P599" s="7"/>
      <c r="Q599" s="7"/>
      <c r="R599" s="7" t="str">
        <f>IFERROR(LEFT(SUBSTITUTE(SUBSTITUTE(Table15[[#This Row],[Website]],"www.",""),"https://",""), FIND(".", SUBSTITUTE(SUBSTITUTE(Table15[[#This Row],[Website]],"www.",""),"https://","")) - 1),"")</f>
        <v/>
      </c>
      <c r="S599" s="7" t="s">
        <v>12199</v>
      </c>
      <c r="T599" s="7"/>
    </row>
    <row r="600" spans="1:20" ht="15" customHeight="1" x14ac:dyDescent="0.45">
      <c r="A600" s="7" t="s">
        <v>1938</v>
      </c>
      <c r="B600" s="7" t="s">
        <v>12200</v>
      </c>
      <c r="C600" s="7" t="s">
        <v>12201</v>
      </c>
      <c r="D600" s="7" t="s">
        <v>12202</v>
      </c>
      <c r="F600" s="7"/>
      <c r="G600" s="7"/>
      <c r="H600" s="7"/>
      <c r="I600" s="7" t="s">
        <v>12034</v>
      </c>
      <c r="J600" s="7"/>
      <c r="K600" s="7" t="s">
        <v>9406</v>
      </c>
      <c r="L600" s="7" t="str">
        <f t="shared" si="8"/>
        <v>chrobinson</v>
      </c>
      <c r="M600" s="7" t="str">
        <f>LOWER(B600&amp;Table15[[#This Row],[Achternaam]]&amp;L600)</f>
        <v>judithdrögechrobinson</v>
      </c>
      <c r="N600" s="7"/>
      <c r="O600" s="7"/>
      <c r="P600" s="7"/>
      <c r="Q600" s="7"/>
      <c r="R600" s="7" t="str">
        <f>IFERROR(LEFT(SUBSTITUTE(SUBSTITUTE(Table15[[#This Row],[Website]],"www.",""),"https://",""), FIND(".", SUBSTITUTE(SUBSTITUTE(Table15[[#This Row],[Website]],"www.",""),"https://","")) - 1),"")</f>
        <v/>
      </c>
      <c r="S600" s="7" t="s">
        <v>10171</v>
      </c>
      <c r="T600" s="7"/>
    </row>
    <row r="601" spans="1:20" ht="15" customHeight="1" x14ac:dyDescent="0.45">
      <c r="A601" s="7" t="s">
        <v>1938</v>
      </c>
      <c r="B601" s="7" t="s">
        <v>2088</v>
      </c>
      <c r="C601" s="7" t="s">
        <v>1861</v>
      </c>
      <c r="D601" s="7" t="s">
        <v>12203</v>
      </c>
      <c r="F601" s="7"/>
      <c r="G601" s="7"/>
      <c r="H601" s="7"/>
      <c r="I601" s="7" t="s">
        <v>1480</v>
      </c>
      <c r="J601" s="7"/>
      <c r="K601" s="7" t="s">
        <v>9407</v>
      </c>
      <c r="L601" s="7" t="str">
        <f t="shared" si="8"/>
        <v>artes</v>
      </c>
      <c r="M601" s="7" t="str">
        <f>LOWER(B601&amp;Table15[[#This Row],[Achternaam]]&amp;L601)</f>
        <v>julieclaeysartes</v>
      </c>
      <c r="N601" s="7"/>
      <c r="O601" s="7"/>
      <c r="P601" s="7"/>
      <c r="Q601" s="7"/>
      <c r="R601" s="7" t="str">
        <f>IFERROR(LEFT(SUBSTITUTE(SUBSTITUTE(Table15[[#This Row],[Website]],"www.",""),"https://",""), FIND(".", SUBSTITUTE(SUBSTITUTE(Table15[[#This Row],[Website]],"www.",""),"https://","")) - 1),"")</f>
        <v/>
      </c>
      <c r="S601" s="7" t="s">
        <v>12204</v>
      </c>
      <c r="T601" s="7"/>
    </row>
    <row r="602" spans="1:20" ht="15" customHeight="1" x14ac:dyDescent="0.45">
      <c r="A602" s="7" t="s">
        <v>1938</v>
      </c>
      <c r="B602" s="7" t="s">
        <v>2088</v>
      </c>
      <c r="C602" s="7" t="s">
        <v>12205</v>
      </c>
      <c r="D602" s="7" t="s">
        <v>12206</v>
      </c>
      <c r="F602" s="7"/>
      <c r="G602" s="7"/>
      <c r="H602" s="7"/>
      <c r="I602" s="7" t="s">
        <v>12207</v>
      </c>
      <c r="J602" s="7"/>
      <c r="K602" s="7" t="s">
        <v>9408</v>
      </c>
      <c r="L602" s="7" t="str">
        <f t="shared" si="8"/>
        <v>acerta</v>
      </c>
      <c r="M602" s="7" t="str">
        <f>LOWER(B602&amp;Table15[[#This Row],[Achternaam]]&amp;L602)</f>
        <v>juliefobeacerta</v>
      </c>
      <c r="N602" s="7"/>
      <c r="O602" s="7"/>
      <c r="P602" s="7"/>
      <c r="Q602" s="7"/>
      <c r="R602" s="7" t="str">
        <f>IFERROR(LEFT(SUBSTITUTE(SUBSTITUTE(Table15[[#This Row],[Website]],"www.",""),"https://",""), FIND(".", SUBSTITUTE(SUBSTITUTE(Table15[[#This Row],[Website]],"www.",""),"https://","")) - 1),"")</f>
        <v/>
      </c>
      <c r="S602" s="7" t="s">
        <v>12208</v>
      </c>
      <c r="T602" s="7"/>
    </row>
    <row r="603" spans="1:20" ht="15" customHeight="1" x14ac:dyDescent="0.45">
      <c r="A603" s="7" t="s">
        <v>1938</v>
      </c>
      <c r="B603" s="7" t="s">
        <v>2088</v>
      </c>
      <c r="C603" s="7" t="s">
        <v>2896</v>
      </c>
      <c r="D603" s="7" t="s">
        <v>12209</v>
      </c>
      <c r="F603" s="7"/>
      <c r="G603" s="7"/>
      <c r="H603" s="7"/>
      <c r="I603" s="7" t="s">
        <v>1480</v>
      </c>
      <c r="J603" s="7"/>
      <c r="K603" s="7" t="s">
        <v>9388</v>
      </c>
      <c r="L603" s="7" t="str">
        <f t="shared" si="8"/>
        <v>thermofisherscientific</v>
      </c>
      <c r="M603" s="7" t="str">
        <f>LOWER(B603&amp;Table15[[#This Row],[Achternaam]]&amp;L603)</f>
        <v>juliejanssensthermofisherscientific</v>
      </c>
      <c r="N603" s="7"/>
      <c r="O603" s="7"/>
      <c r="P603" s="7"/>
      <c r="Q603" s="7"/>
      <c r="R603" s="7" t="str">
        <f>IFERROR(LEFT(SUBSTITUTE(SUBSTITUTE(Table15[[#This Row],[Website]],"www.",""),"https://",""), FIND(".", SUBSTITUTE(SUBSTITUTE(Table15[[#This Row],[Website]],"www.",""),"https://","")) - 1),"")</f>
        <v/>
      </c>
      <c r="S603" s="7" t="s">
        <v>12210</v>
      </c>
      <c r="T603" s="7"/>
    </row>
    <row r="604" spans="1:20" ht="15" customHeight="1" x14ac:dyDescent="0.45">
      <c r="A604" s="7" t="s">
        <v>1938</v>
      </c>
      <c r="B604" s="7" t="s">
        <v>12211</v>
      </c>
      <c r="C604" s="7" t="s">
        <v>12212</v>
      </c>
      <c r="D604" s="7" t="s">
        <v>12213</v>
      </c>
      <c r="F604" s="7"/>
      <c r="G604" s="7"/>
      <c r="H604" s="7"/>
      <c r="I604" s="7" t="s">
        <v>1602</v>
      </c>
      <c r="J604" s="7"/>
      <c r="K604" s="7" t="s">
        <v>9358</v>
      </c>
      <c r="L604" s="7" t="str">
        <f t="shared" si="8"/>
        <v>electrabelsa</v>
      </c>
      <c r="M604" s="7" t="str">
        <f>LOWER(B604&amp;Table15[[#This Row],[Achternaam]]&amp;L604)</f>
        <v>juliennezelectrabelsa</v>
      </c>
      <c r="N604" s="7"/>
      <c r="O604" s="7"/>
      <c r="P604" s="7"/>
      <c r="Q604" s="7"/>
      <c r="R604" s="7" t="str">
        <f>IFERROR(LEFT(SUBSTITUTE(SUBSTITUTE(Table15[[#This Row],[Website]],"www.",""),"https://",""), FIND(".", SUBSTITUTE(SUBSTITUTE(Table15[[#This Row],[Website]],"www.",""),"https://","")) - 1),"")</f>
        <v/>
      </c>
      <c r="S604" s="7" t="s">
        <v>10171</v>
      </c>
      <c r="T604" s="7"/>
    </row>
    <row r="605" spans="1:20" ht="15" customHeight="1" x14ac:dyDescent="0.45">
      <c r="A605" s="7" t="s">
        <v>1938</v>
      </c>
      <c r="B605" s="7" t="s">
        <v>11691</v>
      </c>
      <c r="C605" s="7" t="s">
        <v>3730</v>
      </c>
      <c r="D605" s="7" t="s">
        <v>12214</v>
      </c>
      <c r="F605" s="7"/>
      <c r="G605" s="7"/>
      <c r="H605" s="7"/>
      <c r="I605" s="7" t="s">
        <v>12215</v>
      </c>
      <c r="J605" s="7"/>
      <c r="K605" s="7" t="s">
        <v>12216</v>
      </c>
      <c r="L605" s="7" t="str">
        <f t="shared" si="8"/>
        <v>brutextiles</v>
      </c>
      <c r="M605" s="7" t="str">
        <f>LOWER(B605&amp;Table15[[#This Row],[Achternaam]]&amp;L605)</f>
        <v>jurgenstevensbrutextiles</v>
      </c>
      <c r="N605" s="7"/>
      <c r="O605" s="7"/>
      <c r="P605" s="7"/>
      <c r="Q605" s="7"/>
      <c r="R605" s="7" t="str">
        <f>IFERROR(LEFT(SUBSTITUTE(SUBSTITUTE(Table15[[#This Row],[Website]],"www.",""),"https://",""), FIND(".", SUBSTITUTE(SUBSTITUTE(Table15[[#This Row],[Website]],"www.",""),"https://","")) - 1),"")</f>
        <v/>
      </c>
      <c r="S605" s="7" t="s">
        <v>10171</v>
      </c>
      <c r="T605" s="7"/>
    </row>
    <row r="606" spans="1:20" ht="15" customHeight="1" x14ac:dyDescent="0.45">
      <c r="A606" s="7" t="s">
        <v>1938</v>
      </c>
      <c r="B606" s="7" t="s">
        <v>3017</v>
      </c>
      <c r="C606" s="7" t="s">
        <v>12217</v>
      </c>
      <c r="D606" s="7" t="s">
        <v>12218</v>
      </c>
      <c r="F606" s="7"/>
      <c r="G606" s="7"/>
      <c r="H606" s="7"/>
      <c r="I606" s="7" t="s">
        <v>1480</v>
      </c>
      <c r="J606" s="7"/>
      <c r="K606" s="7" t="s">
        <v>9409</v>
      </c>
      <c r="L606" s="7" t="str">
        <f t="shared" si="8"/>
        <v>staxs</v>
      </c>
      <c r="M606" s="7" t="str">
        <f>LOWER(B606&amp;Table15[[#This Row],[Achternaam]]&amp;L606)</f>
        <v>joostvan campenstaxs</v>
      </c>
      <c r="N606" s="7"/>
      <c r="O606" s="7"/>
      <c r="P606" s="7"/>
      <c r="Q606" s="7"/>
      <c r="R606" s="7" t="str">
        <f>IFERROR(LEFT(SUBSTITUTE(SUBSTITUTE(Table15[[#This Row],[Website]],"www.",""),"https://",""), FIND(".", SUBSTITUTE(SUBSTITUTE(Table15[[#This Row],[Website]],"www.",""),"https://","")) - 1),"")</f>
        <v/>
      </c>
      <c r="S606" s="7" t="s">
        <v>12219</v>
      </c>
      <c r="T606" s="7"/>
    </row>
    <row r="607" spans="1:20" ht="15" customHeight="1" x14ac:dyDescent="0.45">
      <c r="A607" s="7" t="s">
        <v>1938</v>
      </c>
      <c r="B607" s="7" t="s">
        <v>3334</v>
      </c>
      <c r="C607" s="7" t="s">
        <v>12220</v>
      </c>
      <c r="D607" s="7" t="s">
        <v>12221</v>
      </c>
      <c r="F607" s="7"/>
      <c r="G607" s="7"/>
      <c r="H607" s="7"/>
      <c r="I607" s="7" t="s">
        <v>1480</v>
      </c>
      <c r="J607" s="7"/>
      <c r="K607" s="7" t="s">
        <v>9410</v>
      </c>
      <c r="L607" s="7" t="str">
        <f t="shared" si="8"/>
        <v>boludatowage</v>
      </c>
      <c r="M607" s="7" t="str">
        <f>LOWER(B607&amp;Table15[[#This Row],[Achternaam]]&amp;L607)</f>
        <v>katrienbroeckxboludatowage</v>
      </c>
      <c r="N607" s="7"/>
      <c r="O607" s="7"/>
      <c r="P607" s="7"/>
      <c r="Q607" s="7"/>
      <c r="R607" s="7" t="str">
        <f>IFERROR(LEFT(SUBSTITUTE(SUBSTITUTE(Table15[[#This Row],[Website]],"www.",""),"https://",""), FIND(".", SUBSTITUTE(SUBSTITUTE(Table15[[#This Row],[Website]],"www.",""),"https://","")) - 1),"")</f>
        <v/>
      </c>
      <c r="S607" s="7" t="s">
        <v>12222</v>
      </c>
      <c r="T607" s="7"/>
    </row>
    <row r="608" spans="1:20" ht="15" customHeight="1" x14ac:dyDescent="0.45">
      <c r="A608" s="7" t="s">
        <v>1938</v>
      </c>
      <c r="B608" s="7" t="s">
        <v>2118</v>
      </c>
      <c r="C608" s="7" t="s">
        <v>3780</v>
      </c>
      <c r="D608" s="7" t="s">
        <v>12223</v>
      </c>
      <c r="F608" s="7"/>
      <c r="G608" s="7"/>
      <c r="H608" s="7"/>
      <c r="I608" s="7" t="s">
        <v>11632</v>
      </c>
      <c r="J608" s="7"/>
      <c r="K608" s="7" t="s">
        <v>9411</v>
      </c>
      <c r="L608" s="7" t="str">
        <f t="shared" si="8"/>
        <v>nuscience</v>
      </c>
      <c r="M608" s="7" t="str">
        <f>LOWER(B608&amp;Table15[[#This Row],[Achternaam]]&amp;L608)</f>
        <v>kimtacknuscience</v>
      </c>
      <c r="N608" s="7"/>
      <c r="O608" s="7"/>
      <c r="P608" s="7"/>
      <c r="Q608" s="7"/>
      <c r="R608" s="7" t="str">
        <f>IFERROR(LEFT(SUBSTITUTE(SUBSTITUTE(Table15[[#This Row],[Website]],"www.",""),"https://",""), FIND(".", SUBSTITUTE(SUBSTITUTE(Table15[[#This Row],[Website]],"www.",""),"https://","")) - 1),"")</f>
        <v/>
      </c>
      <c r="S608" s="7" t="s">
        <v>10171</v>
      </c>
      <c r="T608" s="7"/>
    </row>
    <row r="609" spans="1:20" ht="15" customHeight="1" x14ac:dyDescent="0.45">
      <c r="A609" s="7" t="s">
        <v>1938</v>
      </c>
      <c r="B609" s="7" t="s">
        <v>1519</v>
      </c>
      <c r="C609" s="7" t="s">
        <v>12224</v>
      </c>
      <c r="D609" s="7" t="s">
        <v>12225</v>
      </c>
      <c r="F609" s="7"/>
      <c r="G609" s="7"/>
      <c r="H609" s="7"/>
      <c r="I609" s="7" t="s">
        <v>1480</v>
      </c>
      <c r="J609" s="7"/>
      <c r="K609" s="7" t="s">
        <v>6218</v>
      </c>
      <c r="L609" s="7" t="str">
        <f t="shared" si="8"/>
        <v>dematic</v>
      </c>
      <c r="M609" s="7" t="str">
        <f>LOWER(B609&amp;Table15[[#This Row],[Achternaam]]&amp;L609)</f>
        <v>karenimansdematic</v>
      </c>
      <c r="N609" s="7"/>
      <c r="O609" s="7"/>
      <c r="P609" s="7"/>
      <c r="Q609" s="7"/>
      <c r="R609" s="7" t="str">
        <f>IFERROR(LEFT(SUBSTITUTE(SUBSTITUTE(Table15[[#This Row],[Website]],"www.",""),"https://",""), FIND(".", SUBSTITUTE(SUBSTITUTE(Table15[[#This Row],[Website]],"www.",""),"https://","")) - 1),"")</f>
        <v/>
      </c>
      <c r="S609" s="7" t="s">
        <v>10171</v>
      </c>
      <c r="T609" s="7"/>
    </row>
    <row r="610" spans="1:20" ht="15" customHeight="1" x14ac:dyDescent="0.45">
      <c r="A610" s="7" t="s">
        <v>1938</v>
      </c>
      <c r="B610" s="7" t="s">
        <v>1519</v>
      </c>
      <c r="C610" s="7" t="s">
        <v>12224</v>
      </c>
      <c r="D610" s="7" t="s">
        <v>12226</v>
      </c>
      <c r="F610" s="7"/>
      <c r="G610" s="7"/>
      <c r="H610" s="7"/>
      <c r="I610" s="7" t="s">
        <v>1480</v>
      </c>
      <c r="J610" s="7"/>
      <c r="K610" s="7" t="s">
        <v>9412</v>
      </c>
      <c r="L610" s="7" t="str">
        <f t="shared" si="8"/>
        <v>dhlsupplychain()</v>
      </c>
      <c r="M610" s="7" t="str">
        <f>LOWER(B610&amp;Table15[[#This Row],[Achternaam]]&amp;L610)</f>
        <v>karenimansdhlsupplychain()</v>
      </c>
      <c r="N610" s="7"/>
      <c r="O610" s="7"/>
      <c r="P610" s="7"/>
      <c r="Q610" s="7"/>
      <c r="R610" s="7" t="str">
        <f>IFERROR(LEFT(SUBSTITUTE(SUBSTITUTE(Table15[[#This Row],[Website]],"www.",""),"https://",""), FIND(".", SUBSTITUTE(SUBSTITUTE(Table15[[#This Row],[Website]],"www.",""),"https://","")) - 1),"")</f>
        <v/>
      </c>
      <c r="S610" s="7" t="s">
        <v>12227</v>
      </c>
      <c r="T610" s="7"/>
    </row>
    <row r="611" spans="1:20" ht="15" customHeight="1" x14ac:dyDescent="0.45">
      <c r="A611" s="7" t="s">
        <v>1938</v>
      </c>
      <c r="B611" s="7" t="s">
        <v>2726</v>
      </c>
      <c r="C611" s="7" t="s">
        <v>10238</v>
      </c>
      <c r="D611" s="7" t="s">
        <v>12228</v>
      </c>
      <c r="F611" s="7"/>
      <c r="G611" s="7"/>
      <c r="H611" s="7"/>
      <c r="I611" s="7" t="s">
        <v>1737</v>
      </c>
      <c r="J611" s="7"/>
      <c r="K611" s="7" t="s">
        <v>9413</v>
      </c>
      <c r="L611" s="7" t="str">
        <f t="shared" si="8"/>
        <v>vanmoer</v>
      </c>
      <c r="M611" s="7" t="str">
        <f>LOWER(B611&amp;Table15[[#This Row],[Achternaam]]&amp;L611)</f>
        <v>karinceuppensvanmoer</v>
      </c>
      <c r="N611" s="7"/>
      <c r="O611" s="7"/>
      <c r="P611" s="7"/>
      <c r="Q611" s="7"/>
      <c r="R611" s="7" t="str">
        <f>IFERROR(LEFT(SUBSTITUTE(SUBSTITUTE(Table15[[#This Row],[Website]],"www.",""),"https://",""), FIND(".", SUBSTITUTE(SUBSTITUTE(Table15[[#This Row],[Website]],"www.",""),"https://","")) - 1),"")</f>
        <v/>
      </c>
      <c r="S611" s="7" t="s">
        <v>12229</v>
      </c>
      <c r="T611" s="7"/>
    </row>
    <row r="612" spans="1:20" ht="15" customHeight="1" x14ac:dyDescent="0.45">
      <c r="A612" s="7" t="s">
        <v>1938</v>
      </c>
      <c r="B612" s="7" t="s">
        <v>2726</v>
      </c>
      <c r="C612" s="7" t="s">
        <v>12230</v>
      </c>
      <c r="D612" s="7" t="s">
        <v>12231</v>
      </c>
      <c r="F612" s="7"/>
      <c r="G612" s="7"/>
      <c r="H612" s="7"/>
      <c r="I612" s="7" t="s">
        <v>12207</v>
      </c>
      <c r="J612" s="7"/>
      <c r="K612" s="7" t="s">
        <v>12232</v>
      </c>
      <c r="L612" s="7" t="str">
        <f t="shared" si="8"/>
        <v>arvesta</v>
      </c>
      <c r="M612" s="7" t="str">
        <f>LOWER(B612&amp;Table15[[#This Row],[Achternaam]]&amp;L612)</f>
        <v>karinvan royarvesta</v>
      </c>
      <c r="N612" s="7"/>
      <c r="O612" s="7"/>
      <c r="P612" s="7"/>
      <c r="Q612" s="7"/>
      <c r="R612" s="7" t="str">
        <f>IFERROR(LEFT(SUBSTITUTE(SUBSTITUTE(Table15[[#This Row],[Website]],"www.",""),"https://",""), FIND(".", SUBSTITUTE(SUBSTITUTE(Table15[[#This Row],[Website]],"www.",""),"https://","")) - 1),"")</f>
        <v/>
      </c>
      <c r="S612" s="7" t="s">
        <v>12233</v>
      </c>
      <c r="T612" s="7"/>
    </row>
    <row r="613" spans="1:20" ht="15" customHeight="1" x14ac:dyDescent="0.45">
      <c r="A613" s="7" t="s">
        <v>1938</v>
      </c>
      <c r="B613" s="7" t="s">
        <v>2616</v>
      </c>
      <c r="C613" s="7" t="s">
        <v>12234</v>
      </c>
      <c r="D613" s="7" t="s">
        <v>12235</v>
      </c>
      <c r="F613" s="7"/>
      <c r="G613" s="7"/>
      <c r="H613" s="7"/>
      <c r="I613" s="7" t="s">
        <v>1480</v>
      </c>
      <c r="J613" s="7"/>
      <c r="K613" s="7" t="s">
        <v>9366</v>
      </c>
      <c r="L613" s="7" t="str">
        <f t="shared" si="8"/>
        <v>bionerga</v>
      </c>
      <c r="M613" s="7" t="str">
        <f>LOWER(B613&amp;Table15[[#This Row],[Achternaam]]&amp;L613)</f>
        <v>karolienbaptistbionerga</v>
      </c>
      <c r="N613" s="7"/>
      <c r="O613" s="7"/>
      <c r="P613" s="7"/>
      <c r="Q613" s="7"/>
      <c r="R613" s="7" t="str">
        <f>IFERROR(LEFT(SUBSTITUTE(SUBSTITUTE(Table15[[#This Row],[Website]],"www.",""),"https://",""), FIND(".", SUBSTITUTE(SUBSTITUTE(Table15[[#This Row],[Website]],"www.",""),"https://","")) - 1),"")</f>
        <v/>
      </c>
      <c r="S613" s="7" t="s">
        <v>10171</v>
      </c>
      <c r="T613" s="7"/>
    </row>
    <row r="614" spans="1:20" ht="15" customHeight="1" x14ac:dyDescent="0.45">
      <c r="A614" s="7" t="s">
        <v>1938</v>
      </c>
      <c r="B614" s="7" t="s">
        <v>12236</v>
      </c>
      <c r="C614" s="7" t="s">
        <v>12237</v>
      </c>
      <c r="D614" s="7" t="s">
        <v>12238</v>
      </c>
      <c r="F614" s="7"/>
      <c r="G614" s="7"/>
      <c r="H614" s="7"/>
      <c r="I614" s="7" t="s">
        <v>1602</v>
      </c>
      <c r="J614" s="7"/>
      <c r="K614" s="7" t="s">
        <v>9414</v>
      </c>
      <c r="L614" s="7" t="str">
        <f t="shared" si="8"/>
        <v>miko</v>
      </c>
      <c r="M614" s="7" t="str">
        <f>LOWER(B614&amp;Table15[[#This Row],[Achternaam]]&amp;L614)</f>
        <v>katelijnevosmiko</v>
      </c>
      <c r="N614" s="7"/>
      <c r="O614" s="7"/>
      <c r="P614" s="7"/>
      <c r="Q614" s="7"/>
      <c r="R614" s="7" t="str">
        <f>IFERROR(LEFT(SUBSTITUTE(SUBSTITUTE(Table15[[#This Row],[Website]],"www.",""),"https://",""), FIND(".", SUBSTITUTE(SUBSTITUTE(Table15[[#This Row],[Website]],"www.",""),"https://","")) - 1),"")</f>
        <v/>
      </c>
      <c r="S614" s="7" t="s">
        <v>10171</v>
      </c>
      <c r="T614" s="7"/>
    </row>
    <row r="615" spans="1:20" ht="15" customHeight="1" x14ac:dyDescent="0.45">
      <c r="A615" s="7" t="s">
        <v>1938</v>
      </c>
      <c r="B615" s="7" t="s">
        <v>1495</v>
      </c>
      <c r="C615" s="7" t="s">
        <v>2501</v>
      </c>
      <c r="D615" s="7" t="s">
        <v>2503</v>
      </c>
      <c r="F615" s="7"/>
      <c r="G615" s="7"/>
      <c r="H615" s="7"/>
      <c r="I615" s="7" t="s">
        <v>1737</v>
      </c>
      <c r="J615" s="7"/>
      <c r="K615" s="7" t="s">
        <v>12239</v>
      </c>
      <c r="L615" s="7" t="str">
        <f t="shared" si="8"/>
        <v>reynaersaluminium</v>
      </c>
      <c r="M615" s="7" t="str">
        <f>LOWER(B615&amp;Table15[[#This Row],[Achternaam]]&amp;L615)</f>
        <v>kathleendupontreynaersaluminium</v>
      </c>
      <c r="N615" s="7"/>
      <c r="O615" s="7"/>
      <c r="P615" s="7"/>
      <c r="Q615" s="7"/>
      <c r="R615" s="7" t="str">
        <f>IFERROR(LEFT(SUBSTITUTE(SUBSTITUTE(Table15[[#This Row],[Website]],"www.",""),"https://",""), FIND(".", SUBSTITUTE(SUBSTITUTE(Table15[[#This Row],[Website]],"www.",""),"https://","")) - 1),"")</f>
        <v/>
      </c>
      <c r="S615" s="7" t="s">
        <v>10171</v>
      </c>
      <c r="T615" s="7"/>
    </row>
    <row r="616" spans="1:20" ht="15" customHeight="1" x14ac:dyDescent="0.45">
      <c r="A616" s="7" t="s">
        <v>1938</v>
      </c>
      <c r="B616" s="7" t="s">
        <v>4683</v>
      </c>
      <c r="C616" s="7" t="s">
        <v>12240</v>
      </c>
      <c r="D616" s="7" t="s">
        <v>12241</v>
      </c>
      <c r="F616" s="7"/>
      <c r="G616" s="7"/>
      <c r="H616" s="7"/>
      <c r="I616" s="7" t="s">
        <v>1737</v>
      </c>
      <c r="J616" s="7"/>
      <c r="K616" s="7" t="s">
        <v>9415</v>
      </c>
      <c r="L616" s="7" t="str">
        <f t="shared" si="8"/>
        <v>sibelga</v>
      </c>
      <c r="M616" s="7" t="str">
        <f>LOWER(B616&amp;Table15[[#This Row],[Achternaam]]&amp;L616)</f>
        <v>kathyschaderonsibelga</v>
      </c>
      <c r="N616" s="7"/>
      <c r="O616" s="7"/>
      <c r="P616" s="7"/>
      <c r="Q616" s="7"/>
      <c r="R616" s="7" t="str">
        <f>IFERROR(LEFT(SUBSTITUTE(SUBSTITUTE(Table15[[#This Row],[Website]],"www.",""),"https://",""), FIND(".", SUBSTITUTE(SUBSTITUTE(Table15[[#This Row],[Website]],"www.",""),"https://","")) - 1),"")</f>
        <v/>
      </c>
      <c r="S616" s="7" t="s">
        <v>12242</v>
      </c>
      <c r="T616" s="7"/>
    </row>
    <row r="617" spans="1:20" ht="15" customHeight="1" x14ac:dyDescent="0.45">
      <c r="A617" s="7" t="s">
        <v>1938</v>
      </c>
      <c r="B617" s="7" t="s">
        <v>2767</v>
      </c>
      <c r="C617" s="7" t="s">
        <v>12243</v>
      </c>
      <c r="D617" s="7" t="s">
        <v>12244</v>
      </c>
      <c r="F617" s="7"/>
      <c r="G617" s="7"/>
      <c r="H617" s="7"/>
      <c r="I617" s="7" t="s">
        <v>1480</v>
      </c>
      <c r="J617" s="7"/>
      <c r="K617" s="7" t="s">
        <v>9416</v>
      </c>
      <c r="L617" s="7" t="str">
        <f t="shared" si="8"/>
        <v>autorepairbe</v>
      </c>
      <c r="M617" s="7" t="str">
        <f>LOWER(B617&amp;Table15[[#This Row],[Achternaam]]&amp;L617)</f>
        <v>katiabuvensautorepairbe</v>
      </c>
      <c r="N617" s="7"/>
      <c r="O617" s="7"/>
      <c r="P617" s="7"/>
      <c r="Q617" s="7"/>
      <c r="R617" s="7" t="str">
        <f>IFERROR(LEFT(SUBSTITUTE(SUBSTITUTE(Table15[[#This Row],[Website]],"www.",""),"https://",""), FIND(".", SUBSTITUTE(SUBSTITUTE(Table15[[#This Row],[Website]],"www.",""),"https://","")) - 1),"")</f>
        <v/>
      </c>
      <c r="S617" s="7" t="s">
        <v>10171</v>
      </c>
      <c r="T617" s="7"/>
    </row>
    <row r="618" spans="1:20" ht="15" customHeight="1" x14ac:dyDescent="0.45">
      <c r="A618" s="7" t="s">
        <v>1938</v>
      </c>
      <c r="B618" s="7" t="s">
        <v>2767</v>
      </c>
      <c r="C618" s="7" t="s">
        <v>12245</v>
      </c>
      <c r="D618" s="7" t="s">
        <v>12246</v>
      </c>
      <c r="F618" s="7"/>
      <c r="G618" s="7"/>
      <c r="H618" s="7"/>
      <c r="I618" s="7" t="s">
        <v>12247</v>
      </c>
      <c r="J618" s="7"/>
      <c r="K618" s="7" t="s">
        <v>6476</v>
      </c>
      <c r="L618" s="7" t="str">
        <f t="shared" si="8"/>
        <v>eneco</v>
      </c>
      <c r="M618" s="7" t="str">
        <f>LOWER(B618&amp;Table15[[#This Row],[Achternaam]]&amp;L618)</f>
        <v>katiagyselinckeneco</v>
      </c>
      <c r="N618" s="7"/>
      <c r="O618" s="7"/>
      <c r="P618" s="7"/>
      <c r="Q618" s="7"/>
      <c r="R618" s="7" t="str">
        <f>IFERROR(LEFT(SUBSTITUTE(SUBSTITUTE(Table15[[#This Row],[Website]],"www.",""),"https://",""), FIND(".", SUBSTITUTE(SUBSTITUTE(Table15[[#This Row],[Website]],"www.",""),"https://","")) - 1),"")</f>
        <v/>
      </c>
      <c r="S618" s="7" t="s">
        <v>10171</v>
      </c>
      <c r="T618" s="7"/>
    </row>
    <row r="619" spans="1:20" ht="15" customHeight="1" x14ac:dyDescent="0.45">
      <c r="A619" s="7" t="s">
        <v>1938</v>
      </c>
      <c r="B619" s="7" t="s">
        <v>1934</v>
      </c>
      <c r="C619" s="7" t="s">
        <v>2097</v>
      </c>
      <c r="D619" s="7" t="s">
        <v>12248</v>
      </c>
      <c r="F619" s="7"/>
      <c r="G619" s="7"/>
      <c r="H619" s="7"/>
      <c r="I619" s="7" t="s">
        <v>12249</v>
      </c>
      <c r="J619" s="7"/>
      <c r="K619" s="7" t="s">
        <v>9417</v>
      </c>
      <c r="L619" s="7" t="str">
        <f t="shared" si="8"/>
        <v>vulpia</v>
      </c>
      <c r="M619" s="7" t="str">
        <f>LOWER(B619&amp;Table15[[#This Row],[Achternaam]]&amp;L619)</f>
        <v>katleende costervulpia</v>
      </c>
      <c r="N619" s="7"/>
      <c r="O619" s="7"/>
      <c r="P619" s="7"/>
      <c r="Q619" s="7"/>
      <c r="R619" s="7" t="str">
        <f>IFERROR(LEFT(SUBSTITUTE(SUBSTITUTE(Table15[[#This Row],[Website]],"www.",""),"https://",""), FIND(".", SUBSTITUTE(SUBSTITUTE(Table15[[#This Row],[Website]],"www.",""),"https://","")) - 1),"")</f>
        <v/>
      </c>
      <c r="S619" s="7" t="s">
        <v>12250</v>
      </c>
      <c r="T619" s="7"/>
    </row>
    <row r="620" spans="1:20" ht="15" customHeight="1" x14ac:dyDescent="0.45">
      <c r="A620" s="7" t="s">
        <v>1938</v>
      </c>
      <c r="B620" s="7" t="s">
        <v>1934</v>
      </c>
      <c r="C620" s="7" t="s">
        <v>12251</v>
      </c>
      <c r="D620" s="7" t="s">
        <v>12252</v>
      </c>
      <c r="F620" s="7"/>
      <c r="G620" s="7"/>
      <c r="H620" s="7"/>
      <c r="I620" s="7" t="s">
        <v>11428</v>
      </c>
      <c r="J620" s="7"/>
      <c r="K620" s="7" t="s">
        <v>9367</v>
      </c>
      <c r="L620" s="7" t="str">
        <f t="shared" si="8"/>
        <v>korian</v>
      </c>
      <c r="M620" s="7" t="str">
        <f>LOWER(B620&amp;Table15[[#This Row],[Achternaam]]&amp;L620)</f>
        <v>katleenjasperskorian</v>
      </c>
      <c r="N620" s="7"/>
      <c r="O620" s="7"/>
      <c r="P620" s="7"/>
      <c r="Q620" s="7"/>
      <c r="R620" s="7" t="str">
        <f>IFERROR(LEFT(SUBSTITUTE(SUBSTITUTE(Table15[[#This Row],[Website]],"www.",""),"https://",""), FIND(".", SUBSTITUTE(SUBSTITUTE(Table15[[#This Row],[Website]],"www.",""),"https://","")) - 1),"")</f>
        <v/>
      </c>
      <c r="S620" s="7" t="s">
        <v>10171</v>
      </c>
      <c r="T620" s="7"/>
    </row>
    <row r="621" spans="1:20" ht="15" customHeight="1" x14ac:dyDescent="0.45">
      <c r="A621" s="7" t="s">
        <v>1938</v>
      </c>
      <c r="B621" s="7" t="s">
        <v>1934</v>
      </c>
      <c r="C621" s="7" t="s">
        <v>11830</v>
      </c>
      <c r="D621" s="7" t="s">
        <v>12253</v>
      </c>
      <c r="F621" s="7"/>
      <c r="G621" s="7"/>
      <c r="H621" s="7"/>
      <c r="I621" s="7" t="s">
        <v>1480</v>
      </c>
      <c r="J621" s="7"/>
      <c r="K621" s="7" t="s">
        <v>12168</v>
      </c>
      <c r="L621" s="7" t="str">
        <f t="shared" si="8"/>
        <v>duomed</v>
      </c>
      <c r="M621" s="7" t="str">
        <f>LOWER(B621&amp;Table15[[#This Row],[Achternaam]]&amp;L621)</f>
        <v>katleenmeesduomed</v>
      </c>
      <c r="N621" s="7"/>
      <c r="O621" s="7"/>
      <c r="P621" s="7"/>
      <c r="Q621" s="7"/>
      <c r="R621" s="7" t="str">
        <f>IFERROR(LEFT(SUBSTITUTE(SUBSTITUTE(Table15[[#This Row],[Website]],"www.",""),"https://",""), FIND(".", SUBSTITUTE(SUBSTITUTE(Table15[[#This Row],[Website]],"www.",""),"https://","")) - 1),"")</f>
        <v/>
      </c>
      <c r="S621" s="7" t="s">
        <v>12254</v>
      </c>
      <c r="T621" s="7"/>
    </row>
    <row r="622" spans="1:20" ht="15" customHeight="1" x14ac:dyDescent="0.45">
      <c r="A622" s="7" t="s">
        <v>1938</v>
      </c>
      <c r="B622" s="7" t="s">
        <v>3334</v>
      </c>
      <c r="C622" s="7" t="s">
        <v>12255</v>
      </c>
      <c r="D622" s="7" t="s">
        <v>12256</v>
      </c>
      <c r="F622" s="7"/>
      <c r="G622" s="7"/>
      <c r="H622" s="7"/>
      <c r="I622" s="7" t="s">
        <v>1480</v>
      </c>
      <c r="J622" s="7"/>
      <c r="K622" s="7" t="s">
        <v>9418</v>
      </c>
      <c r="L622" s="7" t="str">
        <f t="shared" si="8"/>
        <v>meat&amp;more</v>
      </c>
      <c r="M622" s="7" t="str">
        <f>LOWER(B622&amp;Table15[[#This Row],[Achternaam]]&amp;L622)</f>
        <v>katrienallymeat&amp;more</v>
      </c>
      <c r="N622" s="7"/>
      <c r="O622" s="7"/>
      <c r="P622" s="7"/>
      <c r="Q622" s="7"/>
      <c r="R622" s="7" t="str">
        <f>IFERROR(LEFT(SUBSTITUTE(SUBSTITUTE(Table15[[#This Row],[Website]],"www.",""),"https://",""), FIND(".", SUBSTITUTE(SUBSTITUTE(Table15[[#This Row],[Website]],"www.",""),"https://","")) - 1),"")</f>
        <v/>
      </c>
      <c r="S622" s="7" t="s">
        <v>10171</v>
      </c>
      <c r="T622" s="7"/>
    </row>
    <row r="623" spans="1:20" ht="15" customHeight="1" x14ac:dyDescent="0.45">
      <c r="A623" s="7" t="s">
        <v>1938</v>
      </c>
      <c r="B623" s="7" t="s">
        <v>3334</v>
      </c>
      <c r="C623" s="7" t="s">
        <v>12257</v>
      </c>
      <c r="D623" s="7" t="s">
        <v>12258</v>
      </c>
      <c r="F623" s="7"/>
      <c r="G623" s="7"/>
      <c r="H623" s="7"/>
      <c r="I623" s="7" t="s">
        <v>1480</v>
      </c>
      <c r="J623" s="7"/>
      <c r="K623" s="7" t="s">
        <v>9419</v>
      </c>
      <c r="L623" s="7" t="str">
        <f t="shared" si="8"/>
        <v>campine</v>
      </c>
      <c r="M623" s="7" t="str">
        <f>LOWER(B623&amp;Table15[[#This Row],[Achternaam]]&amp;L623)</f>
        <v>katriende serannocampine</v>
      </c>
      <c r="N623" s="7"/>
      <c r="O623" s="7"/>
      <c r="P623" s="7"/>
      <c r="Q623" s="7"/>
      <c r="R623" s="7" t="str">
        <f>IFERROR(LEFT(SUBSTITUTE(SUBSTITUTE(Table15[[#This Row],[Website]],"www.",""),"https://",""), FIND(".", SUBSTITUTE(SUBSTITUTE(Table15[[#This Row],[Website]],"www.",""),"https://","")) - 1),"")</f>
        <v/>
      </c>
      <c r="S623" s="7" t="s">
        <v>10171</v>
      </c>
      <c r="T623" s="7"/>
    </row>
    <row r="624" spans="1:20" ht="15" customHeight="1" x14ac:dyDescent="0.45">
      <c r="A624" s="7" t="s">
        <v>1938</v>
      </c>
      <c r="B624" s="7" t="s">
        <v>3334</v>
      </c>
      <c r="C624" s="7" t="s">
        <v>12259</v>
      </c>
      <c r="D624" s="7" t="s">
        <v>12260</v>
      </c>
      <c r="F624" s="7"/>
      <c r="G624" s="7"/>
      <c r="H624" s="7"/>
      <c r="I624" s="7" t="s">
        <v>12215</v>
      </c>
      <c r="J624" s="7"/>
      <c r="K624" s="7" t="s">
        <v>12261</v>
      </c>
      <c r="L624" s="7" t="str">
        <f t="shared" si="8"/>
        <v>agilitas</v>
      </c>
      <c r="M624" s="7" t="str">
        <f>LOWER(B624&amp;Table15[[#This Row],[Achternaam]]&amp;L624)</f>
        <v>katrientordeuragilitas</v>
      </c>
      <c r="N624" s="7"/>
      <c r="O624" s="7"/>
      <c r="P624" s="7"/>
      <c r="Q624" s="7"/>
      <c r="R624" s="7" t="str">
        <f>IFERROR(LEFT(SUBSTITUTE(SUBSTITUTE(Table15[[#This Row],[Website]],"www.",""),"https://",""), FIND(".", SUBSTITUTE(SUBSTITUTE(Table15[[#This Row],[Website]],"www.",""),"https://","")) - 1),"")</f>
        <v/>
      </c>
      <c r="S624" s="7" t="s">
        <v>10171</v>
      </c>
      <c r="T624" s="7"/>
    </row>
    <row r="625" spans="1:20" ht="15" customHeight="1" x14ac:dyDescent="0.45">
      <c r="A625" s="7" t="s">
        <v>1938</v>
      </c>
      <c r="B625" s="7" t="s">
        <v>3334</v>
      </c>
      <c r="C625" s="7" t="s">
        <v>12262</v>
      </c>
      <c r="D625" s="7" t="s">
        <v>12263</v>
      </c>
      <c r="F625" s="7"/>
      <c r="G625" s="7"/>
      <c r="H625" s="7"/>
      <c r="I625" s="7" t="s">
        <v>1602</v>
      </c>
      <c r="J625" s="7"/>
      <c r="K625" s="7" t="s">
        <v>9420</v>
      </c>
      <c r="L625" s="7" t="str">
        <f t="shared" si="8"/>
        <v>scheringploughlabo,organon</v>
      </c>
      <c r="M625" s="7" t="str">
        <f>LOWER(B625&amp;Table15[[#This Row],[Achternaam]]&amp;L625)</f>
        <v>katrienvan den eeckhoutscheringploughlabo,organon</v>
      </c>
      <c r="N625" s="7"/>
      <c r="O625" s="7"/>
      <c r="P625" s="7"/>
      <c r="Q625" s="7"/>
      <c r="R625" s="7" t="str">
        <f>IFERROR(LEFT(SUBSTITUTE(SUBSTITUTE(Table15[[#This Row],[Website]],"www.",""),"https://",""), FIND(".", SUBSTITUTE(SUBSTITUTE(Table15[[#This Row],[Website]],"www.",""),"https://","")) - 1),"")</f>
        <v/>
      </c>
      <c r="S625" s="7" t="s">
        <v>12264</v>
      </c>
      <c r="T625" s="7"/>
    </row>
    <row r="626" spans="1:20" ht="15" customHeight="1" x14ac:dyDescent="0.45">
      <c r="A626" s="7" t="s">
        <v>1938</v>
      </c>
      <c r="B626" s="7" t="s">
        <v>3334</v>
      </c>
      <c r="C626" s="7" t="s">
        <v>2226</v>
      </c>
      <c r="D626" s="7" t="s">
        <v>12265</v>
      </c>
      <c r="F626" s="7"/>
      <c r="G626" s="7"/>
      <c r="H626" s="7"/>
      <c r="I626" s="7" t="s">
        <v>12266</v>
      </c>
      <c r="J626" s="7"/>
      <c r="K626" s="7" t="s">
        <v>12267</v>
      </c>
      <c r="L626" s="7" t="str">
        <f t="shared" si="8"/>
        <v>farmfrites</v>
      </c>
      <c r="M626" s="7" t="str">
        <f>LOWER(B626&amp;Table15[[#This Row],[Achternaam]]&amp;L626)</f>
        <v>katriende vosfarmfrites</v>
      </c>
      <c r="N626" s="7"/>
      <c r="O626" s="7"/>
      <c r="P626" s="7"/>
      <c r="Q626" s="7"/>
      <c r="R626" s="7" t="str">
        <f>IFERROR(LEFT(SUBSTITUTE(SUBSTITUTE(Table15[[#This Row],[Website]],"www.",""),"https://",""), FIND(".", SUBSTITUTE(SUBSTITUTE(Table15[[#This Row],[Website]],"www.",""),"https://","")) - 1),"")</f>
        <v/>
      </c>
      <c r="S626" s="7" t="s">
        <v>12268</v>
      </c>
      <c r="T626" s="7"/>
    </row>
    <row r="627" spans="1:20" ht="15" customHeight="1" x14ac:dyDescent="0.45">
      <c r="A627" s="7" t="s">
        <v>1938</v>
      </c>
      <c r="B627" s="7" t="s">
        <v>11542</v>
      </c>
      <c r="C627" s="7" t="s">
        <v>11543</v>
      </c>
      <c r="D627" s="7" t="s">
        <v>12269</v>
      </c>
      <c r="F627" s="7"/>
      <c r="G627" s="7"/>
      <c r="H627" s="7"/>
      <c r="I627" s="7" t="s">
        <v>10165</v>
      </c>
      <c r="J627" s="7"/>
      <c r="K627" s="7" t="s">
        <v>9421</v>
      </c>
      <c r="L627" s="7" t="str">
        <f t="shared" si="8"/>
        <v>xeikonmanufacturing</v>
      </c>
      <c r="M627" s="7" t="str">
        <f>LOWER(B627&amp;Table15[[#This Row],[Achternaam]]&amp;L627)</f>
        <v>katrijncornilxeikonmanufacturing</v>
      </c>
      <c r="N627" s="7"/>
      <c r="O627" s="7"/>
      <c r="P627" s="7"/>
      <c r="Q627" s="7"/>
      <c r="R627" s="7" t="str">
        <f>IFERROR(LEFT(SUBSTITUTE(SUBSTITUTE(Table15[[#This Row],[Website]],"www.",""),"https://",""), FIND(".", SUBSTITUTE(SUBSTITUTE(Table15[[#This Row],[Website]],"www.",""),"https://","")) - 1),"")</f>
        <v/>
      </c>
      <c r="S627" s="7" t="s">
        <v>12270</v>
      </c>
      <c r="T627" s="7"/>
    </row>
    <row r="628" spans="1:20" ht="15" customHeight="1" x14ac:dyDescent="0.45">
      <c r="A628" s="7" t="s">
        <v>1938</v>
      </c>
      <c r="B628" s="7" t="s">
        <v>2118</v>
      </c>
      <c r="C628" s="7" t="s">
        <v>12271</v>
      </c>
      <c r="D628" s="7" t="s">
        <v>12272</v>
      </c>
      <c r="F628" s="7"/>
      <c r="G628" s="7"/>
      <c r="H628" s="7"/>
      <c r="I628" s="7" t="s">
        <v>1480</v>
      </c>
      <c r="J628" s="7"/>
      <c r="K628" s="7" t="s">
        <v>9422</v>
      </c>
      <c r="L628" s="7" t="str">
        <f t="shared" si="8"/>
        <v>eg</v>
      </c>
      <c r="M628" s="7" t="str">
        <f>LOWER(B628&amp;Table15[[#This Row],[Achternaam]]&amp;L628)</f>
        <v>kimde bondteg</v>
      </c>
      <c r="N628" s="7"/>
      <c r="O628" s="7"/>
      <c r="P628" s="7"/>
      <c r="Q628" s="7"/>
      <c r="R628" s="7" t="str">
        <f>IFERROR(LEFT(SUBSTITUTE(SUBSTITUTE(Table15[[#This Row],[Website]],"www.",""),"https://",""), FIND(".", SUBSTITUTE(SUBSTITUTE(Table15[[#This Row],[Website]],"www.",""),"https://","")) - 1),"")</f>
        <v/>
      </c>
      <c r="S628" s="7" t="s">
        <v>12273</v>
      </c>
      <c r="T628" s="7"/>
    </row>
    <row r="629" spans="1:20" ht="15" customHeight="1" x14ac:dyDescent="0.45">
      <c r="A629" s="7" t="s">
        <v>1938</v>
      </c>
      <c r="B629" s="7" t="s">
        <v>2118</v>
      </c>
      <c r="C629" s="7" t="s">
        <v>11583</v>
      </c>
      <c r="D629" s="7" t="s">
        <v>12274</v>
      </c>
      <c r="F629" s="7"/>
      <c r="G629" s="7"/>
      <c r="H629" s="7"/>
      <c r="I629" s="7" t="s">
        <v>12266</v>
      </c>
      <c r="J629" s="7"/>
      <c r="K629" s="7" t="s">
        <v>9423</v>
      </c>
      <c r="L629" s="7" t="str">
        <f t="shared" si="8"/>
        <v>wurthbelux</v>
      </c>
      <c r="M629" s="7" t="str">
        <f>LOWER(B629&amp;Table15[[#This Row],[Achternaam]]&amp;L629)</f>
        <v>kimvan den broeckwurthbelux</v>
      </c>
      <c r="N629" s="7"/>
      <c r="O629" s="7"/>
      <c r="P629" s="7"/>
      <c r="Q629" s="7"/>
      <c r="R629" s="7" t="str">
        <f>IFERROR(LEFT(SUBSTITUTE(SUBSTITUTE(Table15[[#This Row],[Website]],"www.",""),"https://",""), FIND(".", SUBSTITUTE(SUBSTITUTE(Table15[[#This Row],[Website]],"www.",""),"https://","")) - 1),"")</f>
        <v/>
      </c>
      <c r="S629" s="7" t="s">
        <v>12275</v>
      </c>
      <c r="T629" s="7"/>
    </row>
    <row r="630" spans="1:20" ht="15" customHeight="1" x14ac:dyDescent="0.45">
      <c r="A630" s="7" t="s">
        <v>1938</v>
      </c>
      <c r="B630" s="7" t="s">
        <v>2562</v>
      </c>
      <c r="C630" s="7" t="s">
        <v>12276</v>
      </c>
      <c r="D630" s="7" t="s">
        <v>12277</v>
      </c>
      <c r="F630" s="7"/>
      <c r="G630" s="7"/>
      <c r="H630" s="7"/>
      <c r="I630" s="7" t="s">
        <v>1480</v>
      </c>
      <c r="J630" s="7"/>
      <c r="K630" s="7" t="s">
        <v>12278</v>
      </c>
      <c r="L630" s="7" t="str">
        <f t="shared" si="8"/>
        <v>smurfitkappaturnhout</v>
      </c>
      <c r="M630" s="7" t="str">
        <f>LOWER(B630&amp;Table15[[#This Row],[Achternaam]]&amp;L630)</f>
        <v>kirstenrenderssmurfitkappaturnhout</v>
      </c>
      <c r="N630" s="7"/>
      <c r="O630" s="7"/>
      <c r="P630" s="7"/>
      <c r="Q630" s="7"/>
      <c r="R630" s="7" t="str">
        <f>IFERROR(LEFT(SUBSTITUTE(SUBSTITUTE(Table15[[#This Row],[Website]],"www.",""),"https://",""), FIND(".", SUBSTITUTE(SUBSTITUTE(Table15[[#This Row],[Website]],"www.",""),"https://","")) - 1),"")</f>
        <v/>
      </c>
      <c r="S630" s="7" t="s">
        <v>12279</v>
      </c>
      <c r="T630" s="7"/>
    </row>
    <row r="631" spans="1:20" ht="15" customHeight="1" x14ac:dyDescent="0.45">
      <c r="A631" s="7" t="s">
        <v>1938</v>
      </c>
      <c r="B631" s="7" t="s">
        <v>1710</v>
      </c>
      <c r="C631" s="7" t="s">
        <v>12280</v>
      </c>
      <c r="D631" s="7" t="s">
        <v>12281</v>
      </c>
      <c r="F631" s="7"/>
      <c r="G631" s="7"/>
      <c r="H631" s="7"/>
      <c r="I631" s="7" t="s">
        <v>1480</v>
      </c>
      <c r="J631" s="7"/>
      <c r="K631" s="7" t="s">
        <v>9424</v>
      </c>
      <c r="L631" s="7" t="str">
        <f t="shared" si="8"/>
        <v>zetes</v>
      </c>
      <c r="M631" s="7" t="str">
        <f>LOWER(B631&amp;Table15[[#This Row],[Achternaam]]&amp;L631)</f>
        <v>koenvandeveirezetes</v>
      </c>
      <c r="N631" s="7"/>
      <c r="O631" s="7"/>
      <c r="P631" s="7"/>
      <c r="Q631" s="7"/>
      <c r="R631" s="7" t="str">
        <f>IFERROR(LEFT(SUBSTITUTE(SUBSTITUTE(Table15[[#This Row],[Website]],"www.",""),"https://",""), FIND(".", SUBSTITUTE(SUBSTITUTE(Table15[[#This Row],[Website]],"www.",""),"https://","")) - 1),"")</f>
        <v/>
      </c>
      <c r="S631" s="7" t="s">
        <v>10171</v>
      </c>
      <c r="T631" s="7"/>
    </row>
    <row r="632" spans="1:20" ht="15" customHeight="1" x14ac:dyDescent="0.45">
      <c r="A632" s="7" t="s">
        <v>1938</v>
      </c>
      <c r="B632" s="7" t="s">
        <v>1710</v>
      </c>
      <c r="C632" s="7" t="s">
        <v>4265</v>
      </c>
      <c r="D632" s="7" t="s">
        <v>12282</v>
      </c>
      <c r="F632" s="7"/>
      <c r="G632" s="7"/>
      <c r="H632" s="7"/>
      <c r="I632" s="7" t="s">
        <v>11452</v>
      </c>
      <c r="J632" s="7"/>
      <c r="K632" s="7" t="s">
        <v>5360</v>
      </c>
      <c r="L632" s="7" t="str">
        <f t="shared" si="8"/>
        <v>basfantwerpen</v>
      </c>
      <c r="M632" s="7" t="str">
        <f>LOWER(B632&amp;Table15[[#This Row],[Achternaam]]&amp;L632)</f>
        <v>koenvan raemdonckbasfantwerpen</v>
      </c>
      <c r="N632" s="7"/>
      <c r="O632" s="7"/>
      <c r="P632" s="7"/>
      <c r="Q632" s="7"/>
      <c r="R632" s="7" t="str">
        <f>IFERROR(LEFT(SUBSTITUTE(SUBSTITUTE(Table15[[#This Row],[Website]],"www.",""),"https://",""), FIND(".", SUBSTITUTE(SUBSTITUTE(Table15[[#This Row],[Website]],"www.",""),"https://","")) - 1),"")</f>
        <v/>
      </c>
      <c r="S632" s="7" t="s">
        <v>10171</v>
      </c>
      <c r="T632" s="7"/>
    </row>
    <row r="633" spans="1:20" ht="15" customHeight="1" x14ac:dyDescent="0.45">
      <c r="A633" s="7" t="s">
        <v>1938</v>
      </c>
      <c r="B633" s="7" t="s">
        <v>1710</v>
      </c>
      <c r="C633" s="7" t="s">
        <v>12283</v>
      </c>
      <c r="D633" s="7" t="s">
        <v>12284</v>
      </c>
      <c r="F633" s="7"/>
      <c r="G633" s="7"/>
      <c r="H633" s="7"/>
      <c r="I633" s="7" t="s">
        <v>1602</v>
      </c>
      <c r="J633" s="7"/>
      <c r="K633" s="7" t="s">
        <v>9425</v>
      </c>
      <c r="L633" s="7" t="str">
        <f t="shared" si="8"/>
        <v>alro</v>
      </c>
      <c r="M633" s="7" t="str">
        <f>LOWER(B633&amp;Table15[[#This Row],[Achternaam]]&amp;L633)</f>
        <v>koenweltjensalro</v>
      </c>
      <c r="N633" s="7"/>
      <c r="O633" s="7"/>
      <c r="P633" s="7"/>
      <c r="Q633" s="7"/>
      <c r="R633" s="7" t="str">
        <f>IFERROR(LEFT(SUBSTITUTE(SUBSTITUTE(Table15[[#This Row],[Website]],"www.",""),"https://",""), FIND(".", SUBSTITUTE(SUBSTITUTE(Table15[[#This Row],[Website]],"www.",""),"https://","")) - 1),"")</f>
        <v/>
      </c>
      <c r="S633" s="7" t="s">
        <v>10171</v>
      </c>
      <c r="T633" s="7"/>
    </row>
    <row r="634" spans="1:20" ht="15" customHeight="1" x14ac:dyDescent="0.45">
      <c r="A634" s="7" t="s">
        <v>1938</v>
      </c>
      <c r="B634" s="7" t="s">
        <v>1710</v>
      </c>
      <c r="C634" s="7" t="s">
        <v>12285</v>
      </c>
      <c r="D634" s="7" t="s">
        <v>12286</v>
      </c>
      <c r="F634" s="7"/>
      <c r="G634" s="7"/>
      <c r="H634" s="7"/>
      <c r="I634" s="7" t="s">
        <v>1602</v>
      </c>
      <c r="J634" s="7"/>
      <c r="K634" s="7" t="s">
        <v>9365</v>
      </c>
      <c r="L634" s="7" t="str">
        <f t="shared" si="8"/>
        <v>cargilleurope</v>
      </c>
      <c r="M634" s="7" t="str">
        <f>LOWER(B634&amp;Table15[[#This Row],[Achternaam]]&amp;L634)</f>
        <v>koensercucargilleurope</v>
      </c>
      <c r="N634" s="7"/>
      <c r="O634" s="7"/>
      <c r="P634" s="7"/>
      <c r="Q634" s="7"/>
      <c r="R634" s="7" t="str">
        <f>IFERROR(LEFT(SUBSTITUTE(SUBSTITUTE(Table15[[#This Row],[Website]],"www.",""),"https://",""), FIND(".", SUBSTITUTE(SUBSTITUTE(Table15[[#This Row],[Website]],"www.",""),"https://","")) - 1),"")</f>
        <v/>
      </c>
      <c r="S634" s="7" t="s">
        <v>10171</v>
      </c>
      <c r="T634" s="7"/>
    </row>
    <row r="635" spans="1:20" ht="15" customHeight="1" x14ac:dyDescent="0.45">
      <c r="A635" s="7" t="s">
        <v>1938</v>
      </c>
      <c r="B635" s="7" t="s">
        <v>2015</v>
      </c>
      <c r="C635" s="7" t="s">
        <v>12287</v>
      </c>
      <c r="D635" s="7" t="s">
        <v>12288</v>
      </c>
      <c r="F635" s="7"/>
      <c r="G635" s="7"/>
      <c r="H635" s="7"/>
      <c r="I635" s="7" t="s">
        <v>11452</v>
      </c>
      <c r="J635" s="7"/>
      <c r="K635" s="7" t="s">
        <v>12289</v>
      </c>
      <c r="L635" s="7" t="str">
        <f t="shared" si="8"/>
        <v>vynova</v>
      </c>
      <c r="M635" s="7" t="str">
        <f>LOWER(B635&amp;Table15[[#This Row],[Achternaam]]&amp;L635)</f>
        <v>krisforiervynova</v>
      </c>
      <c r="N635" s="7"/>
      <c r="O635" s="7"/>
      <c r="P635" s="7"/>
      <c r="Q635" s="7"/>
      <c r="R635" s="7" t="str">
        <f>IFERROR(LEFT(SUBSTITUTE(SUBSTITUTE(Table15[[#This Row],[Website]],"www.",""),"https://",""), FIND(".", SUBSTITUTE(SUBSTITUTE(Table15[[#This Row],[Website]],"www.",""),"https://","")) - 1),"")</f>
        <v/>
      </c>
      <c r="S635" s="7" t="s">
        <v>12290</v>
      </c>
      <c r="T635" s="7"/>
    </row>
    <row r="636" spans="1:20" ht="15" customHeight="1" x14ac:dyDescent="0.45">
      <c r="A636" s="7" t="s">
        <v>1938</v>
      </c>
      <c r="B636" s="7" t="s">
        <v>2015</v>
      </c>
      <c r="C636" s="7" t="s">
        <v>12291</v>
      </c>
      <c r="D636" s="7" t="s">
        <v>12292</v>
      </c>
      <c r="F636" s="7"/>
      <c r="G636" s="7"/>
      <c r="H636" s="7"/>
      <c r="I636" s="7" t="s">
        <v>1602</v>
      </c>
      <c r="J636" s="7"/>
      <c r="K636" s="7" t="s">
        <v>12293</v>
      </c>
      <c r="L636" s="7" t="str">
        <f t="shared" si="8"/>
        <v>kuehne+nagel</v>
      </c>
      <c r="M636" s="7" t="str">
        <f>LOWER(B636&amp;Table15[[#This Row],[Achternaam]]&amp;L636)</f>
        <v>krismonnenskuehne+nagel</v>
      </c>
      <c r="N636" s="7"/>
      <c r="O636" s="7"/>
      <c r="P636" s="7"/>
      <c r="Q636" s="7"/>
      <c r="R636" s="7" t="str">
        <f>IFERROR(LEFT(SUBSTITUTE(SUBSTITUTE(Table15[[#This Row],[Website]],"www.",""),"https://",""), FIND(".", SUBSTITUTE(SUBSTITUTE(Table15[[#This Row],[Website]],"www.",""),"https://","")) - 1),"")</f>
        <v/>
      </c>
      <c r="S636" s="7" t="s">
        <v>10171</v>
      </c>
      <c r="T636" s="7"/>
    </row>
    <row r="637" spans="1:20" ht="15" customHeight="1" x14ac:dyDescent="0.45">
      <c r="A637" s="7" t="s">
        <v>1938</v>
      </c>
      <c r="B637" s="7" t="s">
        <v>10264</v>
      </c>
      <c r="C637" s="7" t="s">
        <v>12294</v>
      </c>
      <c r="D637" s="7" t="s">
        <v>12295</v>
      </c>
      <c r="F637" s="7"/>
      <c r="G637" s="7"/>
      <c r="H637" s="7"/>
      <c r="I637" s="7" t="s">
        <v>1480</v>
      </c>
      <c r="J637" s="7"/>
      <c r="K637" s="7" t="s">
        <v>9338</v>
      </c>
      <c r="L637" s="7" t="str">
        <f t="shared" si="8"/>
        <v>stobart</v>
      </c>
      <c r="M637" s="7" t="str">
        <f>LOWER(B637&amp;Table15[[#This Row],[Achternaam]]&amp;L637)</f>
        <v>kristofdonnéstobart</v>
      </c>
      <c r="N637" s="7"/>
      <c r="O637" s="7"/>
      <c r="P637" s="7"/>
      <c r="Q637" s="7"/>
      <c r="R637" s="7" t="str">
        <f>IFERROR(LEFT(SUBSTITUTE(SUBSTITUTE(Table15[[#This Row],[Website]],"www.",""),"https://",""), FIND(".", SUBSTITUTE(SUBSTITUTE(Table15[[#This Row],[Website]],"www.",""),"https://","")) - 1),"")</f>
        <v/>
      </c>
      <c r="S637" s="7" t="s">
        <v>12296</v>
      </c>
      <c r="T637" s="7"/>
    </row>
    <row r="638" spans="1:20" ht="15" customHeight="1" x14ac:dyDescent="0.45">
      <c r="A638" s="7" t="s">
        <v>1938</v>
      </c>
      <c r="B638" s="7" t="s">
        <v>10264</v>
      </c>
      <c r="C638" s="7" t="s">
        <v>12297</v>
      </c>
      <c r="D638" s="7" t="s">
        <v>12298</v>
      </c>
      <c r="F638" s="7"/>
      <c r="G638" s="7"/>
      <c r="H638" s="7"/>
      <c r="I638" s="7" t="s">
        <v>1480</v>
      </c>
      <c r="J638" s="7"/>
      <c r="K638" s="7" t="s">
        <v>12299</v>
      </c>
      <c r="L638" s="7" t="str">
        <f t="shared" si="8"/>
        <v>daftrucksvlaanderen</v>
      </c>
      <c r="M638" s="7" t="str">
        <f>LOWER(B638&amp;Table15[[#This Row],[Achternaam]]&amp;L638)</f>
        <v>kristofleonardodaftrucksvlaanderen</v>
      </c>
      <c r="N638" s="7"/>
      <c r="O638" s="7"/>
      <c r="P638" s="7"/>
      <c r="Q638" s="7"/>
      <c r="R638" s="7" t="str">
        <f>IFERROR(LEFT(SUBSTITUTE(SUBSTITUTE(Table15[[#This Row],[Website]],"www.",""),"https://",""), FIND(".", SUBSTITUTE(SUBSTITUTE(Table15[[#This Row],[Website]],"www.",""),"https://","")) - 1),"")</f>
        <v/>
      </c>
      <c r="S638" s="7" t="s">
        <v>12300</v>
      </c>
      <c r="T638" s="7"/>
    </row>
    <row r="639" spans="1:20" ht="15" customHeight="1" x14ac:dyDescent="0.45">
      <c r="A639" s="7" t="s">
        <v>1938</v>
      </c>
      <c r="B639" s="7" t="s">
        <v>2118</v>
      </c>
      <c r="C639" s="7" t="s">
        <v>12301</v>
      </c>
      <c r="D639" s="7" t="s">
        <v>12302</v>
      </c>
      <c r="F639" s="7"/>
      <c r="G639" s="7"/>
      <c r="H639" s="7"/>
      <c r="I639" s="7" t="s">
        <v>12303</v>
      </c>
      <c r="J639" s="7"/>
      <c r="K639" s="7" t="s">
        <v>9268</v>
      </c>
      <c r="L639" s="7" t="str">
        <f t="shared" si="8"/>
        <v>johnson&amp;johnson</v>
      </c>
      <c r="M639" s="7" t="str">
        <f>LOWER(B639&amp;Table15[[#This Row],[Achternaam]]&amp;L639)</f>
        <v>kimvervloetjohnson&amp;johnson</v>
      </c>
      <c r="N639" s="7"/>
      <c r="O639" s="7"/>
      <c r="P639" s="7"/>
      <c r="Q639" s="7"/>
      <c r="R639" s="7" t="str">
        <f>IFERROR(LEFT(SUBSTITUTE(SUBSTITUTE(Table15[[#This Row],[Website]],"www.",""),"https://",""), FIND(".", SUBSTITUTE(SUBSTITUTE(Table15[[#This Row],[Website]],"www.",""),"https://","")) - 1),"")</f>
        <v/>
      </c>
      <c r="S639" s="7" t="s">
        <v>10171</v>
      </c>
      <c r="T639" s="7"/>
    </row>
    <row r="640" spans="1:20" ht="15" customHeight="1" x14ac:dyDescent="0.45">
      <c r="A640" s="7" t="s">
        <v>1938</v>
      </c>
      <c r="B640" s="7" t="s">
        <v>1890</v>
      </c>
      <c r="C640" s="7" t="s">
        <v>10377</v>
      </c>
      <c r="D640" s="7" t="s">
        <v>12304</v>
      </c>
      <c r="F640" s="7"/>
      <c r="G640" s="7"/>
      <c r="H640" s="7"/>
      <c r="I640" s="7" t="s">
        <v>1480</v>
      </c>
      <c r="J640" s="7"/>
      <c r="K640" s="7" t="s">
        <v>12132</v>
      </c>
      <c r="L640" s="7" t="str">
        <f t="shared" si="8"/>
        <v>aurubisolen</v>
      </c>
      <c r="M640" s="7" t="str">
        <f>LOWER(B640&amp;Table15[[#This Row],[Achternaam]]&amp;L640)</f>
        <v>liesbethde cromaurubisolen</v>
      </c>
      <c r="N640" s="7"/>
      <c r="O640" s="7"/>
      <c r="P640" s="7"/>
      <c r="Q640" s="7"/>
      <c r="R640" s="7" t="str">
        <f>IFERROR(LEFT(SUBSTITUTE(SUBSTITUTE(Table15[[#This Row],[Website]],"www.",""),"https://",""), FIND(".", SUBSTITUTE(SUBSTITUTE(Table15[[#This Row],[Website]],"www.",""),"https://","")) - 1),"")</f>
        <v/>
      </c>
      <c r="S640" s="7" t="s">
        <v>12305</v>
      </c>
      <c r="T640" s="7"/>
    </row>
    <row r="641" spans="1:20" ht="15" customHeight="1" x14ac:dyDescent="0.45">
      <c r="A641" s="7" t="s">
        <v>1938</v>
      </c>
      <c r="B641" s="7" t="s">
        <v>11353</v>
      </c>
      <c r="C641" s="7" t="s">
        <v>12306</v>
      </c>
      <c r="D641" s="7" t="s">
        <v>12307</v>
      </c>
      <c r="F641" s="7"/>
      <c r="G641" s="7"/>
      <c r="H641" s="7"/>
      <c r="I641" s="7" t="s">
        <v>1480</v>
      </c>
      <c r="J641" s="7"/>
      <c r="K641" s="7" t="s">
        <v>9240</v>
      </c>
      <c r="L641" s="7" t="str">
        <f t="shared" si="8"/>
        <v>schreder</v>
      </c>
      <c r="M641" s="7" t="str">
        <f>LOWER(B641&amp;Table15[[#This Row],[Achternaam]]&amp;L641)</f>
        <v>laurencekerfsschreder</v>
      </c>
      <c r="N641" s="7"/>
      <c r="O641" s="7"/>
      <c r="P641" s="7"/>
      <c r="Q641" s="7"/>
      <c r="R641" s="7" t="str">
        <f>IFERROR(LEFT(SUBSTITUTE(SUBSTITUTE(Table15[[#This Row],[Website]],"www.",""),"https://",""), FIND(".", SUBSTITUTE(SUBSTITUTE(Table15[[#This Row],[Website]],"www.",""),"https://","")) - 1),"")</f>
        <v/>
      </c>
      <c r="S641" s="7" t="s">
        <v>12308</v>
      </c>
      <c r="T641" s="7"/>
    </row>
    <row r="642" spans="1:20" ht="15" customHeight="1" x14ac:dyDescent="0.45">
      <c r="A642" s="7" t="s">
        <v>1938</v>
      </c>
      <c r="B642" s="7" t="s">
        <v>12309</v>
      </c>
      <c r="C642" s="7" t="s">
        <v>12310</v>
      </c>
      <c r="D642" s="7" t="s">
        <v>12311</v>
      </c>
      <c r="F642" s="7"/>
      <c r="G642" s="7"/>
      <c r="H642" s="7"/>
      <c r="I642" s="7" t="s">
        <v>12312</v>
      </c>
      <c r="J642" s="7"/>
      <c r="K642" s="7" t="s">
        <v>9426</v>
      </c>
      <c r="L642" s="7" t="str">
        <f t="shared" si="8"/>
        <v>gceurope</v>
      </c>
      <c r="M642" s="7" t="str">
        <f>LOWER(B642&amp;Table15[[#This Row],[Achternaam]]&amp;L642)</f>
        <v>larshernalsteengceurope</v>
      </c>
      <c r="N642" s="7"/>
      <c r="O642" s="7"/>
      <c r="P642" s="7"/>
      <c r="Q642" s="7"/>
      <c r="R642" s="7" t="str">
        <f>IFERROR(LEFT(SUBSTITUTE(SUBSTITUTE(Table15[[#This Row],[Website]],"www.",""),"https://",""), FIND(".", SUBSTITUTE(SUBSTITUTE(Table15[[#This Row],[Website]],"www.",""),"https://","")) - 1),"")</f>
        <v/>
      </c>
      <c r="S642" s="7" t="s">
        <v>12313</v>
      </c>
      <c r="T642" s="7"/>
    </row>
    <row r="643" spans="1:20" ht="15" customHeight="1" x14ac:dyDescent="0.45">
      <c r="A643" s="7" t="s">
        <v>1938</v>
      </c>
      <c r="B643" s="7" t="s">
        <v>2778</v>
      </c>
      <c r="C643" s="7" t="s">
        <v>12314</v>
      </c>
      <c r="D643" s="7" t="s">
        <v>12315</v>
      </c>
      <c r="F643" s="7"/>
      <c r="G643" s="7"/>
      <c r="H643" s="7"/>
      <c r="I643" s="7" t="s">
        <v>1737</v>
      </c>
      <c r="J643" s="7"/>
      <c r="K643" s="7" t="s">
        <v>12316</v>
      </c>
      <c r="L643" s="7" t="str">
        <f t="shared" si="8"/>
        <v>scrsibelco</v>
      </c>
      <c r="M643" s="7" t="str">
        <f>LOWER(B643&amp;Table15[[#This Row],[Achternaam]]&amp;L643)</f>
        <v>laurajansescrsibelco</v>
      </c>
      <c r="N643" s="7"/>
      <c r="O643" s="7"/>
      <c r="P643" s="7"/>
      <c r="Q643" s="7"/>
      <c r="R643" s="7" t="str">
        <f>IFERROR(LEFT(SUBSTITUTE(SUBSTITUTE(Table15[[#This Row],[Website]],"www.",""),"https://",""), FIND(".", SUBSTITUTE(SUBSTITUTE(Table15[[#This Row],[Website]],"www.",""),"https://","")) - 1),"")</f>
        <v/>
      </c>
      <c r="S643" s="7" t="s">
        <v>10171</v>
      </c>
      <c r="T643" s="7"/>
    </row>
    <row r="644" spans="1:20" ht="15" customHeight="1" x14ac:dyDescent="0.45">
      <c r="A644" s="7" t="s">
        <v>1938</v>
      </c>
      <c r="B644" s="7" t="s">
        <v>12317</v>
      </c>
      <c r="C644" s="7" t="s">
        <v>12318</v>
      </c>
      <c r="D644" s="7" t="s">
        <v>12319</v>
      </c>
      <c r="F644" s="7"/>
      <c r="G644" s="7"/>
      <c r="H644" s="7"/>
      <c r="I644" s="7" t="s">
        <v>1480</v>
      </c>
      <c r="J644" s="7"/>
      <c r="K644" s="7" t="s">
        <v>9427</v>
      </c>
      <c r="L644" s="7" t="str">
        <f t="shared" si="8"/>
        <v>flore</v>
      </c>
      <c r="M644" s="7" t="str">
        <f>LOWER(B644&amp;Table15[[#This Row],[Achternaam]]&amp;L644)</f>
        <v>laurenaeyaertflore</v>
      </c>
      <c r="N644" s="7"/>
      <c r="O644" s="7"/>
      <c r="P644" s="7"/>
      <c r="Q644" s="7"/>
      <c r="R644" s="7" t="str">
        <f>IFERROR(LEFT(SUBSTITUTE(SUBSTITUTE(Table15[[#This Row],[Website]],"www.",""),"https://",""), FIND(".", SUBSTITUTE(SUBSTITUTE(Table15[[#This Row],[Website]],"www.",""),"https://","")) - 1),"")</f>
        <v/>
      </c>
      <c r="S644" s="7" t="s">
        <v>12320</v>
      </c>
      <c r="T644" s="7"/>
    </row>
    <row r="645" spans="1:20" ht="15" customHeight="1" x14ac:dyDescent="0.45">
      <c r="A645" s="7" t="s">
        <v>1938</v>
      </c>
      <c r="B645" s="7" t="s">
        <v>12317</v>
      </c>
      <c r="C645" s="7" t="s">
        <v>12321</v>
      </c>
      <c r="D645" s="7" t="s">
        <v>12322</v>
      </c>
      <c r="F645" s="7"/>
      <c r="G645" s="7"/>
      <c r="H645" s="7"/>
      <c r="I645" s="7" t="s">
        <v>12323</v>
      </c>
      <c r="J645" s="7"/>
      <c r="K645" s="7" t="s">
        <v>9428</v>
      </c>
      <c r="L645" s="7" t="str">
        <f t="shared" si="8"/>
        <v>milcobelcvba</v>
      </c>
      <c r="M645" s="7" t="str">
        <f>LOWER(B645&amp;Table15[[#This Row],[Achternaam]]&amp;L645)</f>
        <v>laurevandermeerschmilcobelcvba</v>
      </c>
      <c r="N645" s="7"/>
      <c r="O645" s="7"/>
      <c r="P645" s="7"/>
      <c r="Q645" s="7"/>
      <c r="R645" s="7" t="str">
        <f>IFERROR(LEFT(SUBSTITUTE(SUBSTITUTE(Table15[[#This Row],[Website]],"www.",""),"https://",""), FIND(".", SUBSTITUTE(SUBSTITUTE(Table15[[#This Row],[Website]],"www.",""),"https://","")) - 1),"")</f>
        <v/>
      </c>
      <c r="S645" s="7" t="s">
        <v>12324</v>
      </c>
      <c r="T645" s="7"/>
    </row>
    <row r="646" spans="1:20" ht="15" customHeight="1" x14ac:dyDescent="0.45">
      <c r="A646" s="7" t="s">
        <v>1938</v>
      </c>
      <c r="B646" s="7" t="s">
        <v>12325</v>
      </c>
      <c r="C646" s="7" t="s">
        <v>12326</v>
      </c>
      <c r="D646" s="7" t="s">
        <v>12327</v>
      </c>
      <c r="F646" s="7"/>
      <c r="G646" s="7"/>
      <c r="H646" s="7"/>
      <c r="I646" s="7" t="s">
        <v>1480</v>
      </c>
      <c r="J646" s="7"/>
      <c r="K646" s="7" t="s">
        <v>9429</v>
      </c>
      <c r="L646" s="7" t="str">
        <f t="shared" si="8"/>
        <v>stanleyblack&amp;deckerlogistics</v>
      </c>
      <c r="M646" s="7" t="str">
        <f>LOWER(B646&amp;Table15[[#This Row],[Achternaam]]&amp;L646)</f>
        <v>laurenjacquemynstanleyblack&amp;deckerlogistics</v>
      </c>
      <c r="N646" s="7"/>
      <c r="O646" s="7"/>
      <c r="P646" s="7"/>
      <c r="Q646" s="7"/>
      <c r="R646" s="7" t="str">
        <f>IFERROR(LEFT(SUBSTITUTE(SUBSTITUTE(Table15[[#This Row],[Website]],"www.",""),"https://",""), FIND(".", SUBSTITUTE(SUBSTITUTE(Table15[[#This Row],[Website]],"www.",""),"https://","")) - 1),"")</f>
        <v/>
      </c>
      <c r="S646" s="7" t="s">
        <v>10171</v>
      </c>
      <c r="T646" s="7"/>
    </row>
    <row r="647" spans="1:20" ht="15" customHeight="1" x14ac:dyDescent="0.45">
      <c r="A647" s="7" t="s">
        <v>1938</v>
      </c>
      <c r="B647" s="7" t="s">
        <v>11353</v>
      </c>
      <c r="C647" s="7" t="s">
        <v>12328</v>
      </c>
      <c r="D647" s="7" t="s">
        <v>12329</v>
      </c>
      <c r="F647" s="7"/>
      <c r="G647" s="7"/>
      <c r="H647" s="7"/>
      <c r="I647" s="7" t="s">
        <v>1602</v>
      </c>
      <c r="J647" s="7"/>
      <c r="K647" s="7" t="s">
        <v>9430</v>
      </c>
      <c r="L647" s="7" t="str">
        <f t="shared" si="8"/>
        <v>lactalisbelgique</v>
      </c>
      <c r="M647" s="7" t="str">
        <f>LOWER(B647&amp;Table15[[#This Row],[Achternaam]]&amp;L647)</f>
        <v>laurencedumoulinlactalisbelgique</v>
      </c>
      <c r="N647" s="7"/>
      <c r="O647" s="7"/>
      <c r="P647" s="7"/>
      <c r="Q647" s="7"/>
      <c r="R647" s="7" t="str">
        <f>IFERROR(LEFT(SUBSTITUTE(SUBSTITUTE(Table15[[#This Row],[Website]],"www.",""),"https://",""), FIND(".", SUBSTITUTE(SUBSTITUTE(Table15[[#This Row],[Website]],"www.",""),"https://","")) - 1),"")</f>
        <v/>
      </c>
      <c r="S647" s="7" t="s">
        <v>10171</v>
      </c>
      <c r="T647" s="7"/>
    </row>
    <row r="648" spans="1:20" ht="15" customHeight="1" x14ac:dyDescent="0.45">
      <c r="A648" s="7" t="s">
        <v>1938</v>
      </c>
      <c r="B648" s="7" t="s">
        <v>12330</v>
      </c>
      <c r="C648" s="7" t="s">
        <v>12331</v>
      </c>
      <c r="D648" s="7" t="s">
        <v>12332</v>
      </c>
      <c r="F648" s="7"/>
      <c r="G648" s="7"/>
      <c r="H648" s="7"/>
      <c r="I648" s="7" t="s">
        <v>12333</v>
      </c>
      <c r="J648" s="7"/>
      <c r="K648" s="7" t="s">
        <v>9431</v>
      </c>
      <c r="L648" s="7" t="str">
        <f t="shared" si="8"/>
        <v>worldline</v>
      </c>
      <c r="M648" s="7" t="str">
        <f>LOWER(B648&amp;Table15[[#This Row],[Achternaam]]&amp;L648)</f>
        <v>laurettevandenplasworldline</v>
      </c>
      <c r="N648" s="7"/>
      <c r="O648" s="7"/>
      <c r="P648" s="7"/>
      <c r="Q648" s="7"/>
      <c r="R648" s="7" t="str">
        <f>IFERROR(LEFT(SUBSTITUTE(SUBSTITUTE(Table15[[#This Row],[Website]],"www.",""),"https://",""), FIND(".", SUBSTITUTE(SUBSTITUTE(Table15[[#This Row],[Website]],"www.",""),"https://","")) - 1),"")</f>
        <v/>
      </c>
      <c r="S648" s="7" t="s">
        <v>12334</v>
      </c>
      <c r="T648" s="7"/>
    </row>
    <row r="649" spans="1:20" ht="15" customHeight="1" x14ac:dyDescent="0.45">
      <c r="A649" s="7" t="s">
        <v>1938</v>
      </c>
      <c r="B649" s="7" t="s">
        <v>2795</v>
      </c>
      <c r="C649" s="7" t="s">
        <v>2448</v>
      </c>
      <c r="D649" s="7" t="s">
        <v>12335</v>
      </c>
      <c r="F649" s="7"/>
      <c r="G649" s="7"/>
      <c r="H649" s="7"/>
      <c r="I649" s="7" t="s">
        <v>11713</v>
      </c>
      <c r="J649" s="7"/>
      <c r="K649" s="7" t="s">
        <v>9268</v>
      </c>
      <c r="L649" s="7" t="str">
        <f t="shared" si="8"/>
        <v>johnson&amp;johnson</v>
      </c>
      <c r="M649" s="7" t="str">
        <f>LOWER(B649&amp;Table15[[#This Row],[Achternaam]]&amp;L649)</f>
        <v>lindadielsjohnson&amp;johnson</v>
      </c>
      <c r="N649" s="7"/>
      <c r="O649" s="7"/>
      <c r="P649" s="7"/>
      <c r="Q649" s="7"/>
      <c r="R649" s="7" t="str">
        <f>IFERROR(LEFT(SUBSTITUTE(SUBSTITUTE(Table15[[#This Row],[Website]],"www.",""),"https://",""), FIND(".", SUBSTITUTE(SUBSTITUTE(Table15[[#This Row],[Website]],"www.",""),"https://","")) - 1),"")</f>
        <v/>
      </c>
      <c r="S649" s="7" t="s">
        <v>10171</v>
      </c>
      <c r="T649" s="7"/>
    </row>
    <row r="650" spans="1:20" ht="15" customHeight="1" x14ac:dyDescent="0.45">
      <c r="A650" s="7" t="s">
        <v>1938</v>
      </c>
      <c r="B650" s="7" t="s">
        <v>1491</v>
      </c>
      <c r="C650" s="7" t="s">
        <v>10449</v>
      </c>
      <c r="D650" s="7" t="s">
        <v>12336</v>
      </c>
      <c r="F650" s="7"/>
      <c r="G650" s="7"/>
      <c r="H650" s="7"/>
      <c r="I650" s="7" t="s">
        <v>1602</v>
      </c>
      <c r="J650" s="7"/>
      <c r="K650" s="7" t="s">
        <v>9432</v>
      </c>
      <c r="L650" s="7" t="str">
        <f t="shared" si="8"/>
        <v>gheysbeheer</v>
      </c>
      <c r="M650" s="7" t="str">
        <f>LOWER(B650&amp;Table15[[#This Row],[Achternaam]]&amp;L650)</f>
        <v>leenclaesgheysbeheer</v>
      </c>
      <c r="N650" s="7"/>
      <c r="O650" s="7"/>
      <c r="P650" s="7"/>
      <c r="Q650" s="7"/>
      <c r="R650" s="7" t="str">
        <f>IFERROR(LEFT(SUBSTITUTE(SUBSTITUTE(Table15[[#This Row],[Website]],"www.",""),"https://",""), FIND(".", SUBSTITUTE(SUBSTITUTE(Table15[[#This Row],[Website]],"www.",""),"https://","")) - 1),"")</f>
        <v/>
      </c>
      <c r="S650" s="7" t="s">
        <v>12337</v>
      </c>
      <c r="T650" s="7"/>
    </row>
    <row r="651" spans="1:20" ht="15" customHeight="1" x14ac:dyDescent="0.45">
      <c r="A651" s="7" t="s">
        <v>1938</v>
      </c>
      <c r="B651" s="7" t="s">
        <v>1491</v>
      </c>
      <c r="C651" s="7" t="s">
        <v>12338</v>
      </c>
      <c r="D651" s="7" t="s">
        <v>12339</v>
      </c>
      <c r="F651" s="7"/>
      <c r="G651" s="7"/>
      <c r="H651" s="7"/>
      <c r="I651" s="7" t="s">
        <v>1602</v>
      </c>
      <c r="J651" s="7"/>
      <c r="K651" s="7" t="s">
        <v>9433</v>
      </c>
      <c r="L651" s="7" t="str">
        <f t="shared" si="8"/>
        <v>associatedweaverseurope</v>
      </c>
      <c r="M651" s="7" t="str">
        <f>LOWER(B651&amp;Table15[[#This Row],[Achternaam]]&amp;L651)</f>
        <v>leenraesassociatedweaverseurope</v>
      </c>
      <c r="N651" s="7"/>
      <c r="O651" s="7"/>
      <c r="P651" s="7"/>
      <c r="Q651" s="7"/>
      <c r="R651" s="7" t="str">
        <f>IFERROR(LEFT(SUBSTITUTE(SUBSTITUTE(Table15[[#This Row],[Website]],"www.",""),"https://",""), FIND(".", SUBSTITUTE(SUBSTITUTE(Table15[[#This Row],[Website]],"www.",""),"https://","")) - 1),"")</f>
        <v/>
      </c>
      <c r="S651" s="7" t="s">
        <v>12340</v>
      </c>
      <c r="T651" s="7"/>
    </row>
    <row r="652" spans="1:20" ht="15" customHeight="1" x14ac:dyDescent="0.45">
      <c r="A652" s="7" t="s">
        <v>1938</v>
      </c>
      <c r="B652" s="7" t="s">
        <v>3051</v>
      </c>
      <c r="C652" s="7" t="s">
        <v>12341</v>
      </c>
      <c r="D652" s="7" t="s">
        <v>12342</v>
      </c>
      <c r="F652" s="7"/>
      <c r="G652" s="7"/>
      <c r="H652" s="7"/>
      <c r="I652" s="7" t="s">
        <v>10165</v>
      </c>
      <c r="J652" s="7"/>
      <c r="K652" s="7" t="s">
        <v>7603</v>
      </c>
      <c r="L652" s="7" t="str">
        <f t="shared" si="8"/>
        <v>melexistechnologies</v>
      </c>
      <c r="M652" s="7" t="str">
        <f>LOWER(B652&amp;Table15[[#This Row],[Achternaam]]&amp;L652)</f>
        <v>lieventittillionmelexistechnologies</v>
      </c>
      <c r="N652" s="7"/>
      <c r="O652" s="7"/>
      <c r="P652" s="7"/>
      <c r="Q652" s="7"/>
      <c r="R652" s="7" t="str">
        <f>IFERROR(LEFT(SUBSTITUTE(SUBSTITUTE(Table15[[#This Row],[Website]],"www.",""),"https://",""), FIND(".", SUBSTITUTE(SUBSTITUTE(Table15[[#This Row],[Website]],"www.",""),"https://","")) - 1),"")</f>
        <v/>
      </c>
      <c r="S652" s="7" t="s">
        <v>12343</v>
      </c>
      <c r="T652" s="7"/>
    </row>
    <row r="653" spans="1:20" ht="15" customHeight="1" x14ac:dyDescent="0.45">
      <c r="A653" s="7" t="s">
        <v>1938</v>
      </c>
      <c r="B653" s="7" t="s">
        <v>3706</v>
      </c>
      <c r="C653" s="7" t="s">
        <v>12344</v>
      </c>
      <c r="D653" s="7" t="s">
        <v>12345</v>
      </c>
      <c r="F653" s="7"/>
      <c r="G653" s="7"/>
      <c r="H653" s="7"/>
      <c r="I653" s="7" t="s">
        <v>1480</v>
      </c>
      <c r="J653" s="7"/>
      <c r="K653" s="7" t="s">
        <v>9335</v>
      </c>
      <c r="L653" s="7" t="str">
        <f t="shared" si="8"/>
        <v>nikecustomerservicecenter</v>
      </c>
      <c r="M653" s="7" t="str">
        <f>LOWER(B653&amp;Table15[[#This Row],[Achternaam]]&amp;L653)</f>
        <v>lienbyloonikecustomerservicecenter</v>
      </c>
      <c r="N653" s="7"/>
      <c r="O653" s="7"/>
      <c r="P653" s="7"/>
      <c r="Q653" s="7"/>
      <c r="R653" s="7" t="str">
        <f>IFERROR(LEFT(SUBSTITUTE(SUBSTITUTE(Table15[[#This Row],[Website]],"www.",""),"https://",""), FIND(".", SUBSTITUTE(SUBSTITUTE(Table15[[#This Row],[Website]],"www.",""),"https://","")) - 1),"")</f>
        <v/>
      </c>
      <c r="S653" s="7" t="s">
        <v>10171</v>
      </c>
      <c r="T653" s="7"/>
    </row>
    <row r="654" spans="1:20" ht="15" customHeight="1" x14ac:dyDescent="0.45">
      <c r="A654" s="7" t="s">
        <v>1938</v>
      </c>
      <c r="B654" s="7" t="s">
        <v>12346</v>
      </c>
      <c r="C654" s="7" t="s">
        <v>12347</v>
      </c>
      <c r="D654" s="7" t="s">
        <v>12348</v>
      </c>
      <c r="F654" s="7"/>
      <c r="G654" s="7"/>
      <c r="H654" s="7"/>
      <c r="I654" s="7" t="s">
        <v>1480</v>
      </c>
      <c r="J654" s="7"/>
      <c r="K654" s="7" t="s">
        <v>9304</v>
      </c>
      <c r="L654" s="7" t="str">
        <f t="shared" si="8"/>
        <v>agfa</v>
      </c>
      <c r="M654" s="7" t="str">
        <f>LOWER(B654&amp;Table15[[#This Row],[Achternaam]]&amp;L654)</f>
        <v>liesannemarannesagfa</v>
      </c>
      <c r="N654" s="7"/>
      <c r="O654" s="7"/>
      <c r="P654" s="7"/>
      <c r="Q654" s="7"/>
      <c r="R654" s="7" t="str">
        <f>IFERROR(LEFT(SUBSTITUTE(SUBSTITUTE(Table15[[#This Row],[Website]],"www.",""),"https://",""), FIND(".", SUBSTITUTE(SUBSTITUTE(Table15[[#This Row],[Website]],"www.",""),"https://","")) - 1),"")</f>
        <v/>
      </c>
      <c r="S654" s="7" t="s">
        <v>10171</v>
      </c>
      <c r="T654" s="7"/>
    </row>
    <row r="655" spans="1:20" ht="15" customHeight="1" x14ac:dyDescent="0.45">
      <c r="A655" s="7" t="s">
        <v>1938</v>
      </c>
      <c r="B655" s="7" t="s">
        <v>1890</v>
      </c>
      <c r="C655" s="7" t="s">
        <v>12349</v>
      </c>
      <c r="D655" s="7" t="s">
        <v>12350</v>
      </c>
      <c r="F655" s="7"/>
      <c r="G655" s="7"/>
      <c r="H655" s="7"/>
      <c r="I655" s="7" t="s">
        <v>1480</v>
      </c>
      <c r="J655" s="7"/>
      <c r="K655" s="7" t="s">
        <v>9434</v>
      </c>
      <c r="L655" s="7" t="str">
        <f t="shared" si="8"/>
        <v>katoennatie</v>
      </c>
      <c r="M655" s="7" t="str">
        <f>LOWER(B655&amp;Table15[[#This Row],[Achternaam]]&amp;L655)</f>
        <v>liesbethbogaertkatoennatie</v>
      </c>
      <c r="N655" s="7"/>
      <c r="O655" s="7"/>
      <c r="P655" s="7"/>
      <c r="Q655" s="7"/>
      <c r="R655" s="7" t="str">
        <f>IFERROR(LEFT(SUBSTITUTE(SUBSTITUTE(Table15[[#This Row],[Website]],"www.",""),"https://",""), FIND(".", SUBSTITUTE(SUBSTITUTE(Table15[[#This Row],[Website]],"www.",""),"https://","")) - 1),"")</f>
        <v/>
      </c>
      <c r="S655" s="7" t="s">
        <v>10171</v>
      </c>
      <c r="T655" s="7"/>
    </row>
    <row r="656" spans="1:20" ht="15" customHeight="1" x14ac:dyDescent="0.45">
      <c r="A656" s="7" t="s">
        <v>1938</v>
      </c>
      <c r="B656" s="7" t="s">
        <v>1890</v>
      </c>
      <c r="C656" s="7" t="s">
        <v>2471</v>
      </c>
      <c r="D656" s="7" t="s">
        <v>12351</v>
      </c>
      <c r="F656" s="7"/>
      <c r="G656" s="7"/>
      <c r="H656" s="7"/>
      <c r="I656" s="7" t="s">
        <v>12352</v>
      </c>
      <c r="J656" s="7"/>
      <c r="K656" s="7" t="s">
        <v>11896</v>
      </c>
      <c r="L656" s="7" t="str">
        <f t="shared" ref="L656:L719" si="9">SUBSTITUTE(SUBSTITUTE(SUBSTITUTE(SUBSTITUTE(SUBSTITUTE(SUBSTITUTE(SUBSTITUTE(SUBSTITUTE(SUBSTITUTE(SUBSTITUTE(SUBSTITUTE(SUBSTITUTE(SUBSTITUTE(LOWER(K656),".",""),"-","")," bvba",""),"belgië",""),"belgium","")," nv","")," bv",""),"group",""),"groep","")," ", ""),"é","e"),"è","e"),"à","a")</f>
        <v>nyrstar</v>
      </c>
      <c r="M656" s="7" t="str">
        <f>LOWER(B656&amp;Table15[[#This Row],[Achternaam]]&amp;L656)</f>
        <v>liesbethdonckersnyrstar</v>
      </c>
      <c r="N656" s="7"/>
      <c r="O656" s="7"/>
      <c r="P656" s="7"/>
      <c r="Q656" s="7"/>
      <c r="R656" s="7" t="str">
        <f>IFERROR(LEFT(SUBSTITUTE(SUBSTITUTE(Table15[[#This Row],[Website]],"www.",""),"https://",""), FIND(".", SUBSTITUTE(SUBSTITUTE(Table15[[#This Row],[Website]],"www.",""),"https://","")) - 1),"")</f>
        <v/>
      </c>
      <c r="S656" s="7" t="s">
        <v>12353</v>
      </c>
      <c r="T656" s="7"/>
    </row>
    <row r="657" spans="1:20" ht="15" customHeight="1" x14ac:dyDescent="0.45">
      <c r="A657" s="7" t="s">
        <v>1938</v>
      </c>
      <c r="B657" s="7" t="s">
        <v>1890</v>
      </c>
      <c r="C657" s="7" t="s">
        <v>12354</v>
      </c>
      <c r="D657" s="7" t="s">
        <v>12355</v>
      </c>
      <c r="F657" s="7"/>
      <c r="G657" s="7"/>
      <c r="H657" s="7"/>
      <c r="I657" s="7" t="s">
        <v>1480</v>
      </c>
      <c r="J657" s="7"/>
      <c r="K657" s="7" t="s">
        <v>9428</v>
      </c>
      <c r="L657" s="7" t="str">
        <f t="shared" si="9"/>
        <v>milcobelcvba</v>
      </c>
      <c r="M657" s="7" t="str">
        <f>LOWER(B657&amp;Table15[[#This Row],[Achternaam]]&amp;L657)</f>
        <v>liesbethwillemsenmilcobelcvba</v>
      </c>
      <c r="N657" s="7"/>
      <c r="O657" s="7"/>
      <c r="P657" s="7"/>
      <c r="Q657" s="7"/>
      <c r="R657" s="7" t="str">
        <f>IFERROR(LEFT(SUBSTITUTE(SUBSTITUTE(Table15[[#This Row],[Website]],"www.",""),"https://",""), FIND(".", SUBSTITUTE(SUBSTITUTE(Table15[[#This Row],[Website]],"www.",""),"https://","")) - 1),"")</f>
        <v/>
      </c>
      <c r="S657" s="7" t="s">
        <v>12356</v>
      </c>
      <c r="T657" s="7"/>
    </row>
    <row r="658" spans="1:20" ht="15" customHeight="1" x14ac:dyDescent="0.45">
      <c r="A658" s="7" t="s">
        <v>1938</v>
      </c>
      <c r="B658" s="7" t="s">
        <v>2497</v>
      </c>
      <c r="C658" s="7" t="s">
        <v>12357</v>
      </c>
      <c r="D658" s="7" t="s">
        <v>12358</v>
      </c>
      <c r="F658" s="7"/>
      <c r="G658" s="7"/>
      <c r="H658" s="7"/>
      <c r="I658" s="7" t="s">
        <v>1480</v>
      </c>
      <c r="J658" s="7"/>
      <c r="K658" s="7" t="s">
        <v>9380</v>
      </c>
      <c r="L658" s="7" t="str">
        <f t="shared" si="9"/>
        <v>philipmorris</v>
      </c>
      <c r="M658" s="7" t="str">
        <f>LOWER(B658&amp;Table15[[#This Row],[Achternaam]]&amp;L658)</f>
        <v>lieslinskensphilipmorris</v>
      </c>
      <c r="N658" s="7"/>
      <c r="O658" s="7"/>
      <c r="P658" s="7"/>
      <c r="Q658" s="7"/>
      <c r="R658" s="7" t="str">
        <f>IFERROR(LEFT(SUBSTITUTE(SUBSTITUTE(Table15[[#This Row],[Website]],"www.",""),"https://",""), FIND(".", SUBSTITUTE(SUBSTITUTE(Table15[[#This Row],[Website]],"www.",""),"https://","")) - 1),"")</f>
        <v/>
      </c>
      <c r="S658" s="7" t="s">
        <v>12359</v>
      </c>
      <c r="T658" s="7"/>
    </row>
    <row r="659" spans="1:20" ht="15" customHeight="1" x14ac:dyDescent="0.45">
      <c r="A659" s="7" t="s">
        <v>1938</v>
      </c>
      <c r="B659" s="7" t="s">
        <v>1716</v>
      </c>
      <c r="C659" s="7" t="s">
        <v>12360</v>
      </c>
      <c r="D659" s="7" t="s">
        <v>12361</v>
      </c>
      <c r="F659" s="7"/>
      <c r="G659" s="7"/>
      <c r="H659" s="7"/>
      <c r="I659" s="7" t="s">
        <v>11891</v>
      </c>
      <c r="J659" s="7"/>
      <c r="K659" s="7" t="s">
        <v>9435</v>
      </c>
      <c r="L659" s="7" t="str">
        <f t="shared" si="9"/>
        <v>tosca</v>
      </c>
      <c r="M659" s="7" t="str">
        <f>LOWER(B659&amp;Table15[[#This Row],[Achternaam]]&amp;L659)</f>
        <v>lievebusselstosca</v>
      </c>
      <c r="N659" s="7"/>
      <c r="O659" s="7"/>
      <c r="P659" s="7"/>
      <c r="Q659" s="7"/>
      <c r="R659" s="7" t="str">
        <f>IFERROR(LEFT(SUBSTITUTE(SUBSTITUTE(Table15[[#This Row],[Website]],"www.",""),"https://",""), FIND(".", SUBSTITUTE(SUBSTITUTE(Table15[[#This Row],[Website]],"www.",""),"https://","")) - 1),"")</f>
        <v/>
      </c>
      <c r="S659" s="7" t="s">
        <v>10171</v>
      </c>
      <c r="T659" s="7"/>
    </row>
    <row r="660" spans="1:20" ht="15" customHeight="1" x14ac:dyDescent="0.45">
      <c r="A660" s="7" t="s">
        <v>1938</v>
      </c>
      <c r="B660" s="7" t="s">
        <v>1716</v>
      </c>
      <c r="C660" s="7" t="s">
        <v>12362</v>
      </c>
      <c r="D660" s="7" t="s">
        <v>12363</v>
      </c>
      <c r="F660" s="7"/>
      <c r="G660" s="7"/>
      <c r="H660" s="7"/>
      <c r="I660" s="7" t="s">
        <v>12364</v>
      </c>
      <c r="J660" s="7"/>
      <c r="K660" s="7" t="s">
        <v>9348</v>
      </c>
      <c r="L660" s="7" t="str">
        <f t="shared" si="9"/>
        <v>boortmalt</v>
      </c>
      <c r="M660" s="7" t="str">
        <f>LOWER(B660&amp;Table15[[#This Row],[Achternaam]]&amp;L660)</f>
        <v>lieveherssensboortmalt</v>
      </c>
      <c r="N660" s="7"/>
      <c r="O660" s="7"/>
      <c r="P660" s="7"/>
      <c r="Q660" s="7"/>
      <c r="R660" s="7" t="str">
        <f>IFERROR(LEFT(SUBSTITUTE(SUBSTITUTE(Table15[[#This Row],[Website]],"www.",""),"https://",""), FIND(".", SUBSTITUTE(SUBSTITUTE(Table15[[#This Row],[Website]],"www.",""),"https://","")) - 1),"")</f>
        <v/>
      </c>
      <c r="S660" s="7" t="s">
        <v>12365</v>
      </c>
      <c r="T660" s="7"/>
    </row>
    <row r="661" spans="1:20" ht="15" customHeight="1" x14ac:dyDescent="0.45">
      <c r="A661" s="7" t="s">
        <v>1938</v>
      </c>
      <c r="B661" s="7" t="s">
        <v>2795</v>
      </c>
      <c r="C661" s="7" t="s">
        <v>4393</v>
      </c>
      <c r="D661" s="7" t="s">
        <v>12366</v>
      </c>
      <c r="F661" s="7"/>
      <c r="G661" s="7"/>
      <c r="H661" s="7"/>
      <c r="I661" s="7" t="s">
        <v>12367</v>
      </c>
      <c r="J661" s="7"/>
      <c r="K661" s="7" t="s">
        <v>9436</v>
      </c>
      <c r="L661" s="7" t="str">
        <f t="shared" si="9"/>
        <v>lvmh</v>
      </c>
      <c r="M661" s="7" t="str">
        <f>LOWER(B661&amp;Table15[[#This Row],[Achternaam]]&amp;L661)</f>
        <v>lindavandeveldelvmh</v>
      </c>
      <c r="N661" s="7"/>
      <c r="O661" s="7"/>
      <c r="P661" s="7"/>
      <c r="Q661" s="7"/>
      <c r="R661" s="7" t="str">
        <f>IFERROR(LEFT(SUBSTITUTE(SUBSTITUTE(Table15[[#This Row],[Website]],"www.",""),"https://",""), FIND(".", SUBSTITUTE(SUBSTITUTE(Table15[[#This Row],[Website]],"www.",""),"https://","")) - 1),"")</f>
        <v/>
      </c>
      <c r="S661" s="7" t="s">
        <v>12368</v>
      </c>
      <c r="T661" s="7"/>
    </row>
    <row r="662" spans="1:20" ht="15" customHeight="1" x14ac:dyDescent="0.45">
      <c r="A662" s="7" t="s">
        <v>1938</v>
      </c>
      <c r="B662" s="7" t="s">
        <v>1367</v>
      </c>
      <c r="C662" s="7" t="s">
        <v>12369</v>
      </c>
      <c r="D662" s="7" t="s">
        <v>12370</v>
      </c>
      <c r="F662" s="7"/>
      <c r="G662" s="7"/>
      <c r="H662" s="7"/>
      <c r="I662" s="7" t="s">
        <v>1480</v>
      </c>
      <c r="J662" s="7"/>
      <c r="K662" s="7" t="s">
        <v>9437</v>
      </c>
      <c r="L662" s="7" t="str">
        <f t="shared" si="9"/>
        <v>rogers</v>
      </c>
      <c r="M662" s="7" t="str">
        <f>LOWER(B662&amp;Table15[[#This Row],[Achternaam]]&amp;L662)</f>
        <v>lisapectoorrogers</v>
      </c>
      <c r="N662" s="7"/>
      <c r="O662" s="7"/>
      <c r="P662" s="7"/>
      <c r="Q662" s="7"/>
      <c r="R662" s="7" t="str">
        <f>IFERROR(LEFT(SUBSTITUTE(SUBSTITUTE(Table15[[#This Row],[Website]],"www.",""),"https://",""), FIND(".", SUBSTITUTE(SUBSTITUTE(Table15[[#This Row],[Website]],"www.",""),"https://","")) - 1),"")</f>
        <v/>
      </c>
      <c r="S662" s="7" t="s">
        <v>12371</v>
      </c>
      <c r="T662" s="7"/>
    </row>
    <row r="663" spans="1:20" ht="15" customHeight="1" x14ac:dyDescent="0.45">
      <c r="A663" s="7" t="s">
        <v>1938</v>
      </c>
      <c r="B663" s="7" t="s">
        <v>1367</v>
      </c>
      <c r="C663" s="7" t="s">
        <v>12372</v>
      </c>
      <c r="D663" s="7" t="s">
        <v>12373</v>
      </c>
      <c r="F663" s="7"/>
      <c r="G663" s="7"/>
      <c r="H663" s="7"/>
      <c r="I663" s="7" t="s">
        <v>12374</v>
      </c>
      <c r="J663" s="7"/>
      <c r="K663" s="7" t="s">
        <v>11733</v>
      </c>
      <c r="L663" s="7" t="str">
        <f t="shared" si="9"/>
        <v>aldi</v>
      </c>
      <c r="M663" s="7" t="str">
        <f>LOWER(B663&amp;Table15[[#This Row],[Achternaam]]&amp;L663)</f>
        <v>lisavandevoordealdi</v>
      </c>
      <c r="N663" s="7"/>
      <c r="O663" s="7"/>
      <c r="P663" s="7"/>
      <c r="Q663" s="7"/>
      <c r="R663" s="7" t="str">
        <f>IFERROR(LEFT(SUBSTITUTE(SUBSTITUTE(Table15[[#This Row],[Website]],"www.",""),"https://",""), FIND(".", SUBSTITUTE(SUBSTITUTE(Table15[[#This Row],[Website]],"www.",""),"https://","")) - 1),"")</f>
        <v/>
      </c>
      <c r="S663" s="7" t="s">
        <v>12375</v>
      </c>
      <c r="T663" s="7"/>
    </row>
    <row r="664" spans="1:20" ht="15" customHeight="1" x14ac:dyDescent="0.45">
      <c r="A664" s="7" t="s">
        <v>1938</v>
      </c>
      <c r="B664" s="7" t="s">
        <v>12376</v>
      </c>
      <c r="C664" s="7" t="s">
        <v>12377</v>
      </c>
      <c r="D664" s="7" t="s">
        <v>12378</v>
      </c>
      <c r="F664" s="7"/>
      <c r="G664" s="7"/>
      <c r="H664" s="7"/>
      <c r="I664" s="7" t="s">
        <v>1737</v>
      </c>
      <c r="J664" s="7"/>
      <c r="K664" s="7" t="s">
        <v>9286</v>
      </c>
      <c r="L664" s="7" t="str">
        <f t="shared" si="9"/>
        <v>imec</v>
      </c>
      <c r="M664" s="7" t="str">
        <f>LOWER(B664&amp;Table15[[#This Row],[Achternaam]]&amp;L664)</f>
        <v>lisbethdecneutimec</v>
      </c>
      <c r="N664" s="7"/>
      <c r="O664" s="7"/>
      <c r="P664" s="7"/>
      <c r="Q664" s="7"/>
      <c r="R664" s="7" t="str">
        <f>IFERROR(LEFT(SUBSTITUTE(SUBSTITUTE(Table15[[#This Row],[Website]],"www.",""),"https://",""), FIND(".", SUBSTITUTE(SUBSTITUTE(Table15[[#This Row],[Website]],"www.",""),"https://","")) - 1),"")</f>
        <v/>
      </c>
      <c r="S664" s="7" t="s">
        <v>12379</v>
      </c>
      <c r="T664" s="7"/>
    </row>
    <row r="665" spans="1:20" ht="15" customHeight="1" x14ac:dyDescent="0.45">
      <c r="A665" s="7" t="s">
        <v>1938</v>
      </c>
      <c r="B665" s="7" t="s">
        <v>12380</v>
      </c>
      <c r="C665" s="7" t="s">
        <v>12381</v>
      </c>
      <c r="D665" s="7" t="s">
        <v>12382</v>
      </c>
      <c r="F665" s="7"/>
      <c r="G665" s="7"/>
      <c r="H665" s="7"/>
      <c r="I665" s="7" t="s">
        <v>11452</v>
      </c>
      <c r="J665" s="7"/>
      <c r="K665" s="7" t="s">
        <v>11453</v>
      </c>
      <c r="L665" s="7" t="str">
        <f t="shared" si="9"/>
        <v>atlascopcoairpower</v>
      </c>
      <c r="M665" s="7" t="str">
        <f>LOWER(B665&amp;Table15[[#This Row],[Achternaam]]&amp;L665)</f>
        <v>lodegrysonatlascopcoairpower</v>
      </c>
      <c r="N665" s="7"/>
      <c r="O665" s="7"/>
      <c r="P665" s="7"/>
      <c r="Q665" s="7"/>
      <c r="R665" s="7" t="str">
        <f>IFERROR(LEFT(SUBSTITUTE(SUBSTITUTE(Table15[[#This Row],[Website]],"www.",""),"https://",""), FIND(".", SUBSTITUTE(SUBSTITUTE(Table15[[#This Row],[Website]],"www.",""),"https://","")) - 1),"")</f>
        <v/>
      </c>
      <c r="S665" s="7" t="s">
        <v>10171</v>
      </c>
      <c r="T665" s="7"/>
    </row>
    <row r="666" spans="1:20" ht="15" customHeight="1" x14ac:dyDescent="0.45">
      <c r="A666" s="7" t="s">
        <v>1938</v>
      </c>
      <c r="B666" s="7" t="s">
        <v>3665</v>
      </c>
      <c r="C666" s="7" t="s">
        <v>12301</v>
      </c>
      <c r="D666" s="7" t="s">
        <v>12383</v>
      </c>
      <c r="F666" s="7"/>
      <c r="G666" s="7"/>
      <c r="H666" s="7"/>
      <c r="I666" s="7" t="s">
        <v>1480</v>
      </c>
      <c r="J666" s="7"/>
      <c r="K666" s="7" t="s">
        <v>9438</v>
      </c>
      <c r="L666" s="7" t="str">
        <f t="shared" si="9"/>
        <v>beltastehamont</v>
      </c>
      <c r="M666" s="7" t="str">
        <f>LOWER(B666&amp;Table15[[#This Row],[Achternaam]]&amp;L666)</f>
        <v>lorevervloetbeltastehamont</v>
      </c>
      <c r="N666" s="7"/>
      <c r="O666" s="7"/>
      <c r="P666" s="7"/>
      <c r="Q666" s="7"/>
      <c r="R666" s="7" t="str">
        <f>IFERROR(LEFT(SUBSTITUTE(SUBSTITUTE(Table15[[#This Row],[Website]],"www.",""),"https://",""), FIND(".", SUBSTITUTE(SUBSTITUTE(Table15[[#This Row],[Website]],"www.",""),"https://","")) - 1),"")</f>
        <v/>
      </c>
      <c r="S666" s="7" t="s">
        <v>12384</v>
      </c>
      <c r="T666" s="7"/>
    </row>
    <row r="667" spans="1:20" ht="15" customHeight="1" x14ac:dyDescent="0.45">
      <c r="A667" s="7" t="s">
        <v>1938</v>
      </c>
      <c r="B667" s="7" t="s">
        <v>12385</v>
      </c>
      <c r="C667" s="7" t="s">
        <v>12386</v>
      </c>
      <c r="D667" s="7" t="s">
        <v>12387</v>
      </c>
      <c r="F667" s="7"/>
      <c r="G667" s="7"/>
      <c r="H667" s="7"/>
      <c r="I667" s="7" t="s">
        <v>1480</v>
      </c>
      <c r="J667" s="7"/>
      <c r="K667" s="7" t="s">
        <v>9439</v>
      </c>
      <c r="L667" s="7" t="str">
        <f t="shared" si="9"/>
        <v>fimaser</v>
      </c>
      <c r="M667" s="7" t="str">
        <f>LOWER(B667&amp;Table15[[#This Row],[Achternaam]]&amp;L667)</f>
        <v>lorenzoharangozofimaser</v>
      </c>
      <c r="N667" s="7"/>
      <c r="O667" s="7"/>
      <c r="P667" s="7"/>
      <c r="Q667" s="7"/>
      <c r="R667" s="7" t="str">
        <f>IFERROR(LEFT(SUBSTITUTE(SUBSTITUTE(Table15[[#This Row],[Website]],"www.",""),"https://",""), FIND(".", SUBSTITUTE(SUBSTITUTE(Table15[[#This Row],[Website]],"www.",""),"https://","")) - 1),"")</f>
        <v/>
      </c>
      <c r="S667" s="7" t="s">
        <v>12388</v>
      </c>
      <c r="T667" s="7"/>
    </row>
    <row r="668" spans="1:20" ht="15" customHeight="1" x14ac:dyDescent="0.45">
      <c r="A668" s="7" t="s">
        <v>1938</v>
      </c>
      <c r="B668" s="7" t="s">
        <v>12389</v>
      </c>
      <c r="C668" s="7" t="s">
        <v>3208</v>
      </c>
      <c r="D668" s="7" t="s">
        <v>12390</v>
      </c>
      <c r="F668" s="7"/>
      <c r="G668" s="7"/>
      <c r="H668" s="7"/>
      <c r="I668" s="7" t="s">
        <v>12391</v>
      </c>
      <c r="J668" s="7"/>
      <c r="K668" s="7" t="s">
        <v>9358</v>
      </c>
      <c r="L668" s="7" t="str">
        <f t="shared" si="9"/>
        <v>electrabelsa</v>
      </c>
      <c r="M668" s="7" t="str">
        <f>LOWER(B668&amp;Table15[[#This Row],[Achternaam]]&amp;L668)</f>
        <v>lorrainemertenselectrabelsa</v>
      </c>
      <c r="N668" s="7"/>
      <c r="O668" s="7"/>
      <c r="P668" s="7"/>
      <c r="Q668" s="7"/>
      <c r="R668" s="7" t="str">
        <f>IFERROR(LEFT(SUBSTITUTE(SUBSTITUTE(Table15[[#This Row],[Website]],"www.",""),"https://",""), FIND(".", SUBSTITUTE(SUBSTITUTE(Table15[[#This Row],[Website]],"www.",""),"https://","")) - 1),"")</f>
        <v/>
      </c>
      <c r="S668" s="7" t="s">
        <v>12392</v>
      </c>
      <c r="T668" s="7"/>
    </row>
    <row r="669" spans="1:20" ht="15" customHeight="1" x14ac:dyDescent="0.45">
      <c r="A669" s="7" t="s">
        <v>1938</v>
      </c>
      <c r="B669" s="7" t="s">
        <v>12389</v>
      </c>
      <c r="C669" s="7" t="s">
        <v>3208</v>
      </c>
      <c r="D669" s="7" t="s">
        <v>12393</v>
      </c>
      <c r="F669" s="7"/>
      <c r="G669" s="7"/>
      <c r="H669" s="7"/>
      <c r="I669" s="7" t="s">
        <v>12391</v>
      </c>
      <c r="J669" s="7"/>
      <c r="K669" s="7" t="s">
        <v>9440</v>
      </c>
      <c r="L669" s="7" t="str">
        <f t="shared" si="9"/>
        <v>tractebelengineering</v>
      </c>
      <c r="M669" s="7" t="str">
        <f>LOWER(B669&amp;Table15[[#This Row],[Achternaam]]&amp;L669)</f>
        <v>lorrainemertenstractebelengineering</v>
      </c>
      <c r="N669" s="7"/>
      <c r="O669" s="7"/>
      <c r="P669" s="7"/>
      <c r="Q669" s="7"/>
      <c r="R669" s="7" t="str">
        <f>IFERROR(LEFT(SUBSTITUTE(SUBSTITUTE(Table15[[#This Row],[Website]],"www.",""),"https://",""), FIND(".", SUBSTITUTE(SUBSTITUTE(Table15[[#This Row],[Website]],"www.",""),"https://","")) - 1),"")</f>
        <v/>
      </c>
      <c r="S669" s="7" t="s">
        <v>10171</v>
      </c>
      <c r="T669" s="7"/>
    </row>
    <row r="670" spans="1:20" ht="15" customHeight="1" x14ac:dyDescent="0.45">
      <c r="A670" s="7" t="s">
        <v>1938</v>
      </c>
      <c r="B670" s="7" t="s">
        <v>12394</v>
      </c>
      <c r="C670" s="7" t="s">
        <v>12395</v>
      </c>
      <c r="D670" s="7" t="s">
        <v>12396</v>
      </c>
      <c r="F670" s="7"/>
      <c r="G670" s="7"/>
      <c r="H670" s="7"/>
      <c r="I670" s="7" t="s">
        <v>1737</v>
      </c>
      <c r="J670" s="7"/>
      <c r="K670" s="7" t="s">
        <v>9441</v>
      </c>
      <c r="L670" s="7" t="str">
        <f t="shared" si="9"/>
        <v>etexheadquarters</v>
      </c>
      <c r="M670" s="7" t="str">
        <f>LOWER(B670&amp;Table15[[#This Row],[Achternaam]]&amp;L670)</f>
        <v>louisecailetexheadquarters</v>
      </c>
      <c r="N670" s="7"/>
      <c r="O670" s="7"/>
      <c r="P670" s="7"/>
      <c r="Q670" s="7"/>
      <c r="R670" s="7" t="str">
        <f>IFERROR(LEFT(SUBSTITUTE(SUBSTITUTE(Table15[[#This Row],[Website]],"www.",""),"https://",""), FIND(".", SUBSTITUTE(SUBSTITUTE(Table15[[#This Row],[Website]],"www.",""),"https://","")) - 1),"")</f>
        <v/>
      </c>
      <c r="S670" s="7" t="s">
        <v>12397</v>
      </c>
      <c r="T670" s="7"/>
    </row>
    <row r="671" spans="1:20" ht="15" customHeight="1" x14ac:dyDescent="0.45">
      <c r="A671" s="7" t="s">
        <v>1938</v>
      </c>
      <c r="B671" s="7" t="s">
        <v>2044</v>
      </c>
      <c r="C671" s="7" t="s">
        <v>12398</v>
      </c>
      <c r="D671" s="7" t="s">
        <v>12399</v>
      </c>
      <c r="F671" s="7"/>
      <c r="G671" s="7"/>
      <c r="H671" s="7"/>
      <c r="I671" s="7" t="s">
        <v>12400</v>
      </c>
      <c r="J671" s="7"/>
      <c r="K671" s="7" t="s">
        <v>12401</v>
      </c>
      <c r="L671" s="7" t="str">
        <f t="shared" si="9"/>
        <v>axi</v>
      </c>
      <c r="M671" s="7" t="str">
        <f>LOWER(B671&amp;Table15[[#This Row],[Achternaam]]&amp;L671)</f>
        <v>lucstueraxi</v>
      </c>
      <c r="N671" s="7"/>
      <c r="O671" s="7"/>
      <c r="P671" s="7"/>
      <c r="Q671" s="7"/>
      <c r="R671" s="7" t="str">
        <f>IFERROR(LEFT(SUBSTITUTE(SUBSTITUTE(Table15[[#This Row],[Website]],"www.",""),"https://",""), FIND(".", SUBSTITUTE(SUBSTITUTE(Table15[[#This Row],[Website]],"www.",""),"https://","")) - 1),"")</f>
        <v/>
      </c>
      <c r="S671" s="7" t="s">
        <v>12402</v>
      </c>
      <c r="T671" s="7"/>
    </row>
    <row r="672" spans="1:20" ht="15" customHeight="1" x14ac:dyDescent="0.45">
      <c r="A672" s="7" t="s">
        <v>1938</v>
      </c>
      <c r="B672" s="7" t="s">
        <v>12403</v>
      </c>
      <c r="C672" s="7" t="s">
        <v>12404</v>
      </c>
      <c r="D672" s="7" t="s">
        <v>12405</v>
      </c>
      <c r="F672" s="7"/>
      <c r="G672" s="7"/>
      <c r="H672" s="7"/>
      <c r="I672" s="7" t="s">
        <v>1737</v>
      </c>
      <c r="J672" s="7"/>
      <c r="K672" s="7" t="s">
        <v>9360</v>
      </c>
      <c r="L672" s="7" t="str">
        <f t="shared" si="9"/>
        <v>euroports</v>
      </c>
      <c r="M672" s="7" t="str">
        <f>LOWER(B672&amp;Table15[[#This Row],[Achternaam]]&amp;L672)</f>
        <v>lucrècereybroeckeuroports</v>
      </c>
      <c r="N672" s="7"/>
      <c r="O672" s="7"/>
      <c r="P672" s="7"/>
      <c r="Q672" s="7"/>
      <c r="R672" s="7" t="str">
        <f>IFERROR(LEFT(SUBSTITUTE(SUBSTITUTE(Table15[[#This Row],[Website]],"www.",""),"https://",""), FIND(".", SUBSTITUTE(SUBSTITUTE(Table15[[#This Row],[Website]],"www.",""),"https://","")) - 1),"")</f>
        <v/>
      </c>
      <c r="S672" s="7" t="s">
        <v>12406</v>
      </c>
      <c r="T672" s="7"/>
    </row>
    <row r="673" spans="1:20" ht="15" customHeight="1" x14ac:dyDescent="0.45">
      <c r="A673" s="7" t="s">
        <v>1938</v>
      </c>
      <c r="B673" s="7" t="s">
        <v>12407</v>
      </c>
      <c r="C673" s="7" t="s">
        <v>12408</v>
      </c>
      <c r="D673" s="7" t="s">
        <v>12409</v>
      </c>
      <c r="F673" s="7"/>
      <c r="G673" s="7"/>
      <c r="H673" s="7"/>
      <c r="I673" s="7" t="s">
        <v>1480</v>
      </c>
      <c r="J673" s="7"/>
      <c r="K673" s="7" t="s">
        <v>9442</v>
      </c>
      <c r="L673" s="7" t="str">
        <f t="shared" si="9"/>
        <v>willynaessens</v>
      </c>
      <c r="M673" s="7" t="str">
        <f>LOWER(B673&amp;Table15[[#This Row],[Achternaam]]&amp;L673)</f>
        <v>ludivinevan asschewillynaessens</v>
      </c>
      <c r="N673" s="7"/>
      <c r="O673" s="7"/>
      <c r="P673" s="7"/>
      <c r="Q673" s="7"/>
      <c r="R673" s="7" t="str">
        <f>IFERROR(LEFT(SUBSTITUTE(SUBSTITUTE(Table15[[#This Row],[Website]],"www.",""),"https://",""), FIND(".", SUBSTITUTE(SUBSTITUTE(Table15[[#This Row],[Website]],"www.",""),"https://","")) - 1),"")</f>
        <v/>
      </c>
      <c r="S673" s="7" t="s">
        <v>10171</v>
      </c>
      <c r="T673" s="7"/>
    </row>
    <row r="674" spans="1:20" ht="15" customHeight="1" x14ac:dyDescent="0.45">
      <c r="A674" s="7" t="s">
        <v>1938</v>
      </c>
      <c r="B674" s="7" t="s">
        <v>12410</v>
      </c>
      <c r="C674" s="7" t="s">
        <v>12411</v>
      </c>
      <c r="D674" s="7" t="s">
        <v>12412</v>
      </c>
      <c r="F674" s="7"/>
      <c r="G674" s="7"/>
      <c r="H674" s="7"/>
      <c r="I674" s="7" t="s">
        <v>1602</v>
      </c>
      <c r="J674" s="7"/>
      <c r="K674" s="7" t="s">
        <v>9443</v>
      </c>
      <c r="L674" s="7" t="str">
        <f t="shared" si="9"/>
        <v>esko</v>
      </c>
      <c r="M674" s="7" t="str">
        <f>LOWER(B674&amp;Table15[[#This Row],[Achternaam]]&amp;L674)</f>
        <v>lutgardeoosterlinckesko</v>
      </c>
      <c r="N674" s="7"/>
      <c r="O674" s="7"/>
      <c r="P674" s="7"/>
      <c r="Q674" s="7"/>
      <c r="R674" s="7" t="str">
        <f>IFERROR(LEFT(SUBSTITUTE(SUBSTITUTE(Table15[[#This Row],[Website]],"www.",""),"https://",""), FIND(".", SUBSTITUTE(SUBSTITUTE(Table15[[#This Row],[Website]],"www.",""),"https://","")) - 1),"")</f>
        <v/>
      </c>
      <c r="S674" s="7" t="s">
        <v>10171</v>
      </c>
      <c r="T674" s="7"/>
    </row>
    <row r="675" spans="1:20" ht="15" customHeight="1" x14ac:dyDescent="0.45">
      <c r="A675" s="7" t="s">
        <v>1938</v>
      </c>
      <c r="B675" s="7" t="s">
        <v>2497</v>
      </c>
      <c r="C675" s="7" t="s">
        <v>4486</v>
      </c>
      <c r="D675" s="7" t="s">
        <v>12413</v>
      </c>
      <c r="F675" s="7"/>
      <c r="G675" s="7"/>
      <c r="H675" s="7"/>
      <c r="I675" s="7" t="s">
        <v>12414</v>
      </c>
      <c r="J675" s="7"/>
      <c r="K675" s="7" t="s">
        <v>9444</v>
      </c>
      <c r="L675" s="7" t="str">
        <f t="shared" si="9"/>
        <v>kenvue</v>
      </c>
      <c r="M675" s="7" t="str">
        <f>LOWER(B675&amp;Table15[[#This Row],[Achternaam]]&amp;L675)</f>
        <v>liesvercauterenkenvue</v>
      </c>
      <c r="N675" s="7"/>
      <c r="O675" s="7"/>
      <c r="P675" s="7"/>
      <c r="Q675" s="7"/>
      <c r="R675" s="7" t="str">
        <f>IFERROR(LEFT(SUBSTITUTE(SUBSTITUTE(Table15[[#This Row],[Website]],"www.",""),"https://",""), FIND(".", SUBSTITUTE(SUBSTITUTE(Table15[[#This Row],[Website]],"www.",""),"https://","")) - 1),"")</f>
        <v/>
      </c>
      <c r="S675" s="7" t="s">
        <v>10171</v>
      </c>
      <c r="T675" s="7"/>
    </row>
    <row r="676" spans="1:20" ht="15" customHeight="1" x14ac:dyDescent="0.45">
      <c r="A676" s="7" t="s">
        <v>1938</v>
      </c>
      <c r="B676" s="7" t="s">
        <v>1912</v>
      </c>
      <c r="C676" s="7" t="s">
        <v>12415</v>
      </c>
      <c r="D676" s="7" t="s">
        <v>12416</v>
      </c>
      <c r="F676" s="7"/>
      <c r="G676" s="7"/>
      <c r="H676" s="7"/>
      <c r="I676" s="7" t="s">
        <v>1480</v>
      </c>
      <c r="J676" s="7"/>
      <c r="K676" s="7" t="s">
        <v>9445</v>
      </c>
      <c r="L676" s="7" t="str">
        <f t="shared" si="9"/>
        <v>invetechnologies</v>
      </c>
      <c r="M676" s="7" t="str">
        <f>LOWER(B676&amp;Table15[[#This Row],[Achternaam]]&amp;L676)</f>
        <v>marcde feyterinvetechnologies</v>
      </c>
      <c r="N676" s="7"/>
      <c r="O676" s="7"/>
      <c r="P676" s="7"/>
      <c r="Q676" s="7"/>
      <c r="R676" s="7" t="str">
        <f>IFERROR(LEFT(SUBSTITUTE(SUBSTITUTE(Table15[[#This Row],[Website]],"www.",""),"https://",""), FIND(".", SUBSTITUTE(SUBSTITUTE(Table15[[#This Row],[Website]],"www.",""),"https://","")) - 1),"")</f>
        <v/>
      </c>
      <c r="S676" s="7" t="s">
        <v>12417</v>
      </c>
      <c r="T676" s="7"/>
    </row>
    <row r="677" spans="1:20" ht="15" customHeight="1" x14ac:dyDescent="0.45">
      <c r="A677" s="7" t="s">
        <v>1938</v>
      </c>
      <c r="B677" s="7" t="s">
        <v>12418</v>
      </c>
      <c r="C677" s="7" t="s">
        <v>12419</v>
      </c>
      <c r="D677" s="7" t="s">
        <v>12420</v>
      </c>
      <c r="F677" s="7"/>
      <c r="G677" s="7"/>
      <c r="H677" s="7"/>
      <c r="I677" s="7" t="s">
        <v>12421</v>
      </c>
      <c r="J677" s="7"/>
      <c r="K677" s="7" t="s">
        <v>9446</v>
      </c>
      <c r="L677" s="7" t="str">
        <f t="shared" si="9"/>
        <v>d'ieterenautomotive</v>
      </c>
      <c r="M677" s="7" t="str">
        <f>LOWER(B677&amp;Table15[[#This Row],[Achternaam]]&amp;L677)</f>
        <v>maartenwastiaud'ieterenautomotive</v>
      </c>
      <c r="N677" s="7"/>
      <c r="O677" s="7"/>
      <c r="P677" s="7"/>
      <c r="Q677" s="7"/>
      <c r="R677" s="7" t="str">
        <f>IFERROR(LEFT(SUBSTITUTE(SUBSTITUTE(Table15[[#This Row],[Website]],"www.",""),"https://",""), FIND(".", SUBSTITUTE(SUBSTITUTE(Table15[[#This Row],[Website]],"www.",""),"https://","")) - 1),"")</f>
        <v/>
      </c>
      <c r="S677" s="7" t="s">
        <v>12422</v>
      </c>
      <c r="T677" s="7"/>
    </row>
    <row r="678" spans="1:20" ht="15" customHeight="1" x14ac:dyDescent="0.45">
      <c r="A678" s="7" t="s">
        <v>1938</v>
      </c>
      <c r="B678" s="7" t="s">
        <v>12423</v>
      </c>
      <c r="C678" s="7" t="s">
        <v>12424</v>
      </c>
      <c r="D678" s="7" t="s">
        <v>12425</v>
      </c>
      <c r="F678" s="7"/>
      <c r="G678" s="7"/>
      <c r="H678" s="7"/>
      <c r="I678" s="7" t="s">
        <v>1480</v>
      </c>
      <c r="J678" s="7"/>
      <c r="K678" s="7" t="s">
        <v>9447</v>
      </c>
      <c r="L678" s="7" t="str">
        <f t="shared" si="9"/>
        <v>easyfairs</v>
      </c>
      <c r="M678" s="7" t="str">
        <f>LOWER(B678&amp;Table15[[#This Row],[Achternaam]]&amp;L678)</f>
        <v>machiëlde cockeasyfairs</v>
      </c>
      <c r="N678" s="7"/>
      <c r="O678" s="7"/>
      <c r="P678" s="7"/>
      <c r="Q678" s="7"/>
      <c r="R678" s="7" t="str">
        <f>IFERROR(LEFT(SUBSTITUTE(SUBSTITUTE(Table15[[#This Row],[Website]],"www.",""),"https://",""), FIND(".", SUBSTITUTE(SUBSTITUTE(Table15[[#This Row],[Website]],"www.",""),"https://","")) - 1),"")</f>
        <v/>
      </c>
      <c r="S678" s="7" t="s">
        <v>12426</v>
      </c>
      <c r="T678" s="7"/>
    </row>
    <row r="679" spans="1:20" ht="15" customHeight="1" x14ac:dyDescent="0.45">
      <c r="A679" s="7" t="s">
        <v>1938</v>
      </c>
      <c r="B679" s="7" t="s">
        <v>12427</v>
      </c>
      <c r="C679" s="7" t="s">
        <v>12428</v>
      </c>
      <c r="D679" s="7" t="s">
        <v>12429</v>
      </c>
      <c r="F679" s="7"/>
      <c r="G679" s="7"/>
      <c r="H679" s="7"/>
      <c r="I679" s="7" t="s">
        <v>1480</v>
      </c>
      <c r="J679" s="7"/>
      <c r="K679" s="7" t="s">
        <v>12430</v>
      </c>
      <c r="L679" s="7" t="str">
        <f t="shared" si="9"/>
        <v>siemens</v>
      </c>
      <c r="M679" s="7" t="str">
        <f>LOWER(B679&amp;Table15[[#This Row],[Achternaam]]&amp;L679)</f>
        <v>magdade bontesiemens</v>
      </c>
      <c r="N679" s="7"/>
      <c r="O679" s="7"/>
      <c r="P679" s="7"/>
      <c r="Q679" s="7"/>
      <c r="R679" s="7" t="str">
        <f>IFERROR(LEFT(SUBSTITUTE(SUBSTITUTE(Table15[[#This Row],[Website]],"www.",""),"https://",""), FIND(".", SUBSTITUTE(SUBSTITUTE(Table15[[#This Row],[Website]],"www.",""),"https://","")) - 1),"")</f>
        <v/>
      </c>
      <c r="S679" s="7" t="s">
        <v>10171</v>
      </c>
      <c r="T679" s="7"/>
    </row>
    <row r="680" spans="1:20" ht="15" customHeight="1" x14ac:dyDescent="0.45">
      <c r="A680" s="7" t="s">
        <v>1938</v>
      </c>
      <c r="B680" s="7" t="s">
        <v>12431</v>
      </c>
      <c r="C680" s="7" t="s">
        <v>12432</v>
      </c>
      <c r="D680" s="7" t="s">
        <v>12433</v>
      </c>
      <c r="F680" s="7"/>
      <c r="G680" s="7"/>
      <c r="H680" s="7"/>
      <c r="I680" s="7" t="s">
        <v>1480</v>
      </c>
      <c r="J680" s="7"/>
      <c r="K680" s="7" t="s">
        <v>12434</v>
      </c>
      <c r="L680" s="7" t="str">
        <f t="shared" si="9"/>
        <v>alkenmaes</v>
      </c>
      <c r="M680" s="7" t="str">
        <f>LOWER(B680&amp;Table15[[#This Row],[Achternaam]]&amp;L680)</f>
        <v>manularosealkenmaes</v>
      </c>
      <c r="N680" s="7"/>
      <c r="O680" s="7"/>
      <c r="P680" s="7"/>
      <c r="Q680" s="7"/>
      <c r="R680" s="7" t="str">
        <f>IFERROR(LEFT(SUBSTITUTE(SUBSTITUTE(Table15[[#This Row],[Website]],"www.",""),"https://",""), FIND(".", SUBSTITUTE(SUBSTITUTE(Table15[[#This Row],[Website]],"www.",""),"https://","")) - 1),"")</f>
        <v/>
      </c>
      <c r="S680" s="7" t="s">
        <v>12435</v>
      </c>
      <c r="T680" s="7"/>
    </row>
    <row r="681" spans="1:20" ht="15" customHeight="1" x14ac:dyDescent="0.45">
      <c r="A681" s="7" t="s">
        <v>1938</v>
      </c>
      <c r="B681" s="7" t="s">
        <v>1912</v>
      </c>
      <c r="C681" s="7" t="s">
        <v>12415</v>
      </c>
      <c r="D681" s="7" t="s">
        <v>12436</v>
      </c>
      <c r="F681" s="7"/>
      <c r="G681" s="7"/>
      <c r="H681" s="7"/>
      <c r="I681" s="7" t="s">
        <v>1602</v>
      </c>
      <c r="J681" s="7"/>
      <c r="K681" s="7" t="s">
        <v>9445</v>
      </c>
      <c r="L681" s="7" t="str">
        <f t="shared" si="9"/>
        <v>invetechnologies</v>
      </c>
      <c r="M681" s="7" t="str">
        <f>LOWER(B681&amp;Table15[[#This Row],[Achternaam]]&amp;L681)</f>
        <v>marcde feyterinvetechnologies</v>
      </c>
      <c r="N681" s="7"/>
      <c r="O681" s="7"/>
      <c r="P681" s="7"/>
      <c r="Q681" s="7"/>
      <c r="R681" s="7" t="str">
        <f>IFERROR(LEFT(SUBSTITUTE(SUBSTITUTE(Table15[[#This Row],[Website]],"www.",""),"https://",""), FIND(".", SUBSTITUTE(SUBSTITUTE(Table15[[#This Row],[Website]],"www.",""),"https://","")) - 1),"")</f>
        <v/>
      </c>
      <c r="S681" s="7" t="s">
        <v>10171</v>
      </c>
      <c r="T681" s="7"/>
    </row>
    <row r="682" spans="1:20" ht="15" customHeight="1" x14ac:dyDescent="0.45">
      <c r="A682" s="7" t="s">
        <v>1938</v>
      </c>
      <c r="B682" s="7" t="s">
        <v>3056</v>
      </c>
      <c r="C682" s="7" t="s">
        <v>12437</v>
      </c>
      <c r="D682" s="7" t="s">
        <v>12438</v>
      </c>
      <c r="F682" s="7"/>
      <c r="G682" s="7"/>
      <c r="H682" s="7"/>
      <c r="I682" s="7" t="s">
        <v>12323</v>
      </c>
      <c r="J682" s="7"/>
      <c r="K682" s="7" t="s">
        <v>11449</v>
      </c>
      <c r="L682" s="7" t="str">
        <f t="shared" si="9"/>
        <v>envalior</v>
      </c>
      <c r="M682" s="7" t="str">
        <f>LOWER(B682&amp;Table15[[#This Row],[Achternaam]]&amp;L682)</f>
        <v>margotthysenvalior</v>
      </c>
      <c r="N682" s="7"/>
      <c r="O682" s="7"/>
      <c r="P682" s="7"/>
      <c r="Q682" s="7"/>
      <c r="R682" s="7" t="str">
        <f>IFERROR(LEFT(SUBSTITUTE(SUBSTITUTE(Table15[[#This Row],[Website]],"www.",""),"https://",""), FIND(".", SUBSTITUTE(SUBSTITUTE(Table15[[#This Row],[Website]],"www.",""),"https://","")) - 1),"")</f>
        <v/>
      </c>
      <c r="S682" s="7" t="s">
        <v>12439</v>
      </c>
      <c r="T682" s="7"/>
    </row>
    <row r="683" spans="1:20" ht="15" customHeight="1" x14ac:dyDescent="0.45">
      <c r="A683" s="7" t="s">
        <v>1938</v>
      </c>
      <c r="B683" s="7" t="s">
        <v>12440</v>
      </c>
      <c r="C683" s="7" t="s">
        <v>12441</v>
      </c>
      <c r="D683" s="7" t="s">
        <v>12442</v>
      </c>
      <c r="F683" s="7"/>
      <c r="G683" s="7"/>
      <c r="H683" s="7"/>
      <c r="I683" s="7" t="s">
        <v>12215</v>
      </c>
      <c r="J683" s="7"/>
      <c r="K683" s="7" t="s">
        <v>11791</v>
      </c>
      <c r="L683" s="7" t="str">
        <f t="shared" si="9"/>
        <v>gbfoods</v>
      </c>
      <c r="M683" s="7" t="str">
        <f>LOWER(B683&amp;Table15[[#This Row],[Achternaam]]&amp;L683)</f>
        <v>marianerauwgbfoods</v>
      </c>
      <c r="N683" s="7"/>
      <c r="O683" s="7"/>
      <c r="P683" s="7"/>
      <c r="Q683" s="7"/>
      <c r="R683" s="7" t="str">
        <f>IFERROR(LEFT(SUBSTITUTE(SUBSTITUTE(Table15[[#This Row],[Website]],"www.",""),"https://",""), FIND(".", SUBSTITUTE(SUBSTITUTE(Table15[[#This Row],[Website]],"www.",""),"https://","")) - 1),"")</f>
        <v/>
      </c>
      <c r="S683" s="7" t="s">
        <v>12443</v>
      </c>
      <c r="T683" s="7"/>
    </row>
    <row r="684" spans="1:20" ht="15" customHeight="1" x14ac:dyDescent="0.45">
      <c r="A684" s="7" t="s">
        <v>1938</v>
      </c>
      <c r="B684" s="7" t="s">
        <v>2376</v>
      </c>
      <c r="C684" s="7" t="s">
        <v>12444</v>
      </c>
      <c r="D684" s="7" t="s">
        <v>12445</v>
      </c>
      <c r="F684" s="7"/>
      <c r="G684" s="7"/>
      <c r="H684" s="7"/>
      <c r="I684" s="7" t="s">
        <v>1480</v>
      </c>
      <c r="J684" s="7"/>
      <c r="K684" s="7" t="s">
        <v>9448</v>
      </c>
      <c r="L684" s="7" t="str">
        <f t="shared" si="9"/>
        <v>pauwels</v>
      </c>
      <c r="M684" s="7" t="str">
        <f>LOWER(B684&amp;Table15[[#This Row],[Achternaam]]&amp;L684)</f>
        <v>mariannegeertsenpauwels</v>
      </c>
      <c r="N684" s="7"/>
      <c r="O684" s="7"/>
      <c r="P684" s="7"/>
      <c r="Q684" s="7"/>
      <c r="R684" s="7" t="str">
        <f>IFERROR(LEFT(SUBSTITUTE(SUBSTITUTE(Table15[[#This Row],[Website]],"www.",""),"https://",""), FIND(".", SUBSTITUTE(SUBSTITUTE(Table15[[#This Row],[Website]],"www.",""),"https://","")) - 1),"")</f>
        <v/>
      </c>
      <c r="S684" s="7" t="s">
        <v>10171</v>
      </c>
      <c r="T684" s="7"/>
    </row>
    <row r="685" spans="1:20" ht="15" customHeight="1" x14ac:dyDescent="0.45">
      <c r="A685" s="7" t="s">
        <v>1938</v>
      </c>
      <c r="B685" s="7" t="s">
        <v>12446</v>
      </c>
      <c r="C685" s="7" t="s">
        <v>12447</v>
      </c>
      <c r="D685" s="7" t="s">
        <v>12448</v>
      </c>
      <c r="F685" s="7"/>
      <c r="G685" s="7"/>
      <c r="H685" s="7"/>
      <c r="I685" s="7" t="s">
        <v>12449</v>
      </c>
      <c r="J685" s="7"/>
      <c r="K685" s="7" t="s">
        <v>9275</v>
      </c>
      <c r="L685" s="7" t="str">
        <f t="shared" si="9"/>
        <v>graco</v>
      </c>
      <c r="M685" s="7" t="str">
        <f>LOWER(B685&amp;Table15[[#This Row],[Achternaam]]&amp;L685)</f>
        <v>marie-clairetansgraco</v>
      </c>
      <c r="N685" s="7"/>
      <c r="O685" s="7"/>
      <c r="P685" s="7"/>
      <c r="Q685" s="7"/>
      <c r="R685" s="7" t="str">
        <f>IFERROR(LEFT(SUBSTITUTE(SUBSTITUTE(Table15[[#This Row],[Website]],"www.",""),"https://",""), FIND(".", SUBSTITUTE(SUBSTITUTE(Table15[[#This Row],[Website]],"www.",""),"https://","")) - 1),"")</f>
        <v/>
      </c>
      <c r="S685" s="7" t="s">
        <v>10171</v>
      </c>
      <c r="T685" s="7"/>
    </row>
    <row r="686" spans="1:20" ht="15" customHeight="1" x14ac:dyDescent="0.45">
      <c r="A686" s="7" t="s">
        <v>1938</v>
      </c>
      <c r="B686" s="7" t="s">
        <v>12450</v>
      </c>
      <c r="C686" s="7" t="s">
        <v>12451</v>
      </c>
      <c r="D686" s="7" t="s">
        <v>12452</v>
      </c>
      <c r="F686" s="7"/>
      <c r="G686" s="7"/>
      <c r="H686" s="7"/>
      <c r="I686" s="7" t="s">
        <v>3528</v>
      </c>
      <c r="J686" s="7"/>
      <c r="K686" s="7" t="s">
        <v>9449</v>
      </c>
      <c r="L686" s="7" t="str">
        <f t="shared" si="9"/>
        <v>parkwind</v>
      </c>
      <c r="M686" s="7" t="str">
        <f>LOWER(B686&amp;Table15[[#This Row],[Achternaam]]&amp;L686)</f>
        <v>mariekenmentenparkwind</v>
      </c>
      <c r="N686" s="7"/>
      <c r="O686" s="7"/>
      <c r="P686" s="7"/>
      <c r="Q686" s="7"/>
      <c r="R686" s="7" t="str">
        <f>IFERROR(LEFT(SUBSTITUTE(SUBSTITUTE(Table15[[#This Row],[Website]],"www.",""),"https://",""), FIND(".", SUBSTITUTE(SUBSTITUTE(Table15[[#This Row],[Website]],"www.",""),"https://","")) - 1),"")</f>
        <v/>
      </c>
      <c r="S686" s="7" t="s">
        <v>12453</v>
      </c>
      <c r="T686" s="7"/>
    </row>
    <row r="687" spans="1:20" ht="15" customHeight="1" x14ac:dyDescent="0.45">
      <c r="A687" s="7" t="s">
        <v>1938</v>
      </c>
      <c r="B687" s="7" t="s">
        <v>12454</v>
      </c>
      <c r="C687" s="7" t="s">
        <v>2371</v>
      </c>
      <c r="D687" s="7" t="s">
        <v>12455</v>
      </c>
      <c r="F687" s="7"/>
      <c r="G687" s="7"/>
      <c r="H687" s="7"/>
      <c r="I687" s="7" t="s">
        <v>1480</v>
      </c>
      <c r="J687" s="7"/>
      <c r="K687" s="7" t="s">
        <v>9450</v>
      </c>
      <c r="L687" s="7" t="str">
        <f t="shared" si="9"/>
        <v>fostplus</v>
      </c>
      <c r="M687" s="7" t="str">
        <f>LOWER(B687&amp;Table15[[#This Row],[Achternaam]]&amp;L687)</f>
        <v>marie-sophiedenisfostplus</v>
      </c>
      <c r="N687" s="7"/>
      <c r="O687" s="7"/>
      <c r="P687" s="7"/>
      <c r="Q687" s="7"/>
      <c r="R687" s="7" t="str">
        <f>IFERROR(LEFT(SUBSTITUTE(SUBSTITUTE(Table15[[#This Row],[Website]],"www.",""),"https://",""), FIND(".", SUBSTITUTE(SUBSTITUTE(Table15[[#This Row],[Website]],"www.",""),"https://","")) - 1),"")</f>
        <v/>
      </c>
      <c r="S687" s="7" t="s">
        <v>12456</v>
      </c>
      <c r="T687" s="7"/>
    </row>
    <row r="688" spans="1:20" ht="15" customHeight="1" x14ac:dyDescent="0.45">
      <c r="A688" s="7" t="s">
        <v>1938</v>
      </c>
      <c r="B688" s="7" t="s">
        <v>3941</v>
      </c>
      <c r="C688" s="7" t="s">
        <v>12457</v>
      </c>
      <c r="D688" s="7" t="s">
        <v>12458</v>
      </c>
      <c r="F688" s="7"/>
      <c r="G688" s="7"/>
      <c r="H688" s="7"/>
      <c r="I688" s="7" t="s">
        <v>1602</v>
      </c>
      <c r="J688" s="7"/>
      <c r="K688" s="7" t="s">
        <v>12459</v>
      </c>
      <c r="L688" s="7" t="str">
        <f t="shared" si="9"/>
        <v>vlaamsinstituutvoorbiotechnologieflandersinstituteforbiotechnology</v>
      </c>
      <c r="M688" s="7" t="str">
        <f>LOWER(B688&amp;Table15[[#This Row],[Achternaam]]&amp;L688)</f>
        <v>marijkeleinvlaamsinstituutvoorbiotechnologieflandersinstituteforbiotechnology</v>
      </c>
      <c r="N688" s="7"/>
      <c r="O688" s="7"/>
      <c r="P688" s="7"/>
      <c r="Q688" s="7"/>
      <c r="R688" s="7" t="str">
        <f>IFERROR(LEFT(SUBSTITUTE(SUBSTITUTE(Table15[[#This Row],[Website]],"www.",""),"https://",""), FIND(".", SUBSTITUTE(SUBSTITUTE(Table15[[#This Row],[Website]],"www.",""),"https://","")) - 1),"")</f>
        <v/>
      </c>
      <c r="S688" s="7" t="s">
        <v>10171</v>
      </c>
      <c r="T688" s="7"/>
    </row>
    <row r="689" spans="1:20" ht="15" customHeight="1" x14ac:dyDescent="0.45">
      <c r="A689" s="7" t="s">
        <v>1938</v>
      </c>
      <c r="B689" s="7" t="s">
        <v>3941</v>
      </c>
      <c r="C689" s="7" t="s">
        <v>12460</v>
      </c>
      <c r="D689" s="7" t="s">
        <v>12461</v>
      </c>
      <c r="F689" s="7"/>
      <c r="G689" s="7"/>
      <c r="H689" s="7"/>
      <c r="I689" s="7" t="s">
        <v>1480</v>
      </c>
      <c r="J689" s="7"/>
      <c r="K689" s="7" t="s">
        <v>9358</v>
      </c>
      <c r="L689" s="7" t="str">
        <f t="shared" si="9"/>
        <v>electrabelsa</v>
      </c>
      <c r="M689" s="7" t="str">
        <f>LOWER(B689&amp;Table15[[#This Row],[Achternaam]]&amp;L689)</f>
        <v>marijkevan overfeltelectrabelsa</v>
      </c>
      <c r="N689" s="7"/>
      <c r="O689" s="7"/>
      <c r="P689" s="7"/>
      <c r="Q689" s="7"/>
      <c r="R689" s="7" t="str">
        <f>IFERROR(LEFT(SUBSTITUTE(SUBSTITUTE(Table15[[#This Row],[Website]],"www.",""),"https://",""), FIND(".", SUBSTITUTE(SUBSTITUTE(Table15[[#This Row],[Website]],"www.",""),"https://","")) - 1),"")</f>
        <v/>
      </c>
      <c r="S689" s="7" t="s">
        <v>12462</v>
      </c>
      <c r="T689" s="7"/>
    </row>
    <row r="690" spans="1:20" ht="15" customHeight="1" x14ac:dyDescent="0.45">
      <c r="A690" s="7" t="s">
        <v>1938</v>
      </c>
      <c r="B690" s="7" t="s">
        <v>12463</v>
      </c>
      <c r="C690" s="7" t="s">
        <v>12464</v>
      </c>
      <c r="D690" s="7" t="s">
        <v>12465</v>
      </c>
      <c r="F690" s="7"/>
      <c r="G690" s="7"/>
      <c r="H690" s="7"/>
      <c r="I690" s="7" t="s">
        <v>12466</v>
      </c>
      <c r="J690" s="7"/>
      <c r="K690" s="7" t="s">
        <v>9451</v>
      </c>
      <c r="L690" s="7" t="str">
        <f t="shared" si="9"/>
        <v>intrum</v>
      </c>
      <c r="M690" s="7" t="str">
        <f>LOWER(B690&amp;Table15[[#This Row],[Achternaam]]&amp;L690)</f>
        <v>marikenederveenintrum</v>
      </c>
      <c r="N690" s="7"/>
      <c r="O690" s="7"/>
      <c r="P690" s="7"/>
      <c r="Q690" s="7"/>
      <c r="R690" s="7" t="str">
        <f>IFERROR(LEFT(SUBSTITUTE(SUBSTITUTE(Table15[[#This Row],[Website]],"www.",""),"https://",""), FIND(".", SUBSTITUTE(SUBSTITUTE(Table15[[#This Row],[Website]],"www.",""),"https://","")) - 1),"")</f>
        <v/>
      </c>
      <c r="S690" s="7" t="s">
        <v>10171</v>
      </c>
      <c r="T690" s="7"/>
    </row>
    <row r="691" spans="1:20" ht="15" customHeight="1" x14ac:dyDescent="0.45">
      <c r="A691" s="7" t="s">
        <v>1938</v>
      </c>
      <c r="B691" s="7" t="s">
        <v>2820</v>
      </c>
      <c r="C691" s="7" t="s">
        <v>12467</v>
      </c>
      <c r="D691" s="7" t="s">
        <v>12468</v>
      </c>
      <c r="F691" s="7"/>
      <c r="G691" s="7"/>
      <c r="H691" s="7"/>
      <c r="I691" s="7" t="s">
        <v>11428</v>
      </c>
      <c r="J691" s="7"/>
      <c r="K691" s="7" t="s">
        <v>9367</v>
      </c>
      <c r="L691" s="7" t="str">
        <f t="shared" si="9"/>
        <v>korian</v>
      </c>
      <c r="M691" s="7" t="str">
        <f>LOWER(B691&amp;Table15[[#This Row],[Achternaam]]&amp;L691)</f>
        <v>marjanhoremanskorian</v>
      </c>
      <c r="N691" s="7"/>
      <c r="O691" s="7"/>
      <c r="P691" s="7"/>
      <c r="Q691" s="7"/>
      <c r="R691" s="7" t="str">
        <f>IFERROR(LEFT(SUBSTITUTE(SUBSTITUTE(Table15[[#This Row],[Website]],"www.",""),"https://",""), FIND(".", SUBSTITUTE(SUBSTITUTE(Table15[[#This Row],[Website]],"www.",""),"https://","")) - 1),"")</f>
        <v/>
      </c>
      <c r="S691" s="7" t="s">
        <v>12469</v>
      </c>
      <c r="T691" s="7"/>
    </row>
    <row r="692" spans="1:20" ht="15" customHeight="1" x14ac:dyDescent="0.45">
      <c r="A692" s="7" t="s">
        <v>1938</v>
      </c>
      <c r="B692" s="7" t="s">
        <v>2820</v>
      </c>
      <c r="C692" s="7" t="s">
        <v>12470</v>
      </c>
      <c r="D692" s="7" t="s">
        <v>12471</v>
      </c>
      <c r="F692" s="7"/>
      <c r="G692" s="7"/>
      <c r="H692" s="7"/>
      <c r="I692" s="7" t="s">
        <v>12323</v>
      </c>
      <c r="J692" s="7"/>
      <c r="K692" s="7" t="s">
        <v>9274</v>
      </c>
      <c r="L692" s="7" t="str">
        <f t="shared" si="9"/>
        <v>nipromedicaleurope</v>
      </c>
      <c r="M692" s="7" t="str">
        <f>LOWER(B692&amp;Table15[[#This Row],[Achternaam]]&amp;L692)</f>
        <v>marjanvrevennipromedicaleurope</v>
      </c>
      <c r="N692" s="7"/>
      <c r="O692" s="7"/>
      <c r="P692" s="7"/>
      <c r="Q692" s="7"/>
      <c r="R692" s="7" t="str">
        <f>IFERROR(LEFT(SUBSTITUTE(SUBSTITUTE(Table15[[#This Row],[Website]],"www.",""),"https://",""), FIND(".", SUBSTITUTE(SUBSTITUTE(Table15[[#This Row],[Website]],"www.",""),"https://","")) - 1),"")</f>
        <v/>
      </c>
      <c r="S692" s="7" t="s">
        <v>10171</v>
      </c>
      <c r="T692" s="7"/>
    </row>
    <row r="693" spans="1:20" ht="15" customHeight="1" x14ac:dyDescent="0.45">
      <c r="A693" s="7" t="s">
        <v>1938</v>
      </c>
      <c r="B693" s="7" t="s">
        <v>12472</v>
      </c>
      <c r="C693" s="7" t="s">
        <v>12473</v>
      </c>
      <c r="D693" s="7" t="s">
        <v>12474</v>
      </c>
      <c r="F693" s="7"/>
      <c r="G693" s="7"/>
      <c r="H693" s="7"/>
      <c r="I693" s="7" t="s">
        <v>12034</v>
      </c>
      <c r="J693" s="7"/>
      <c r="K693" s="7" t="s">
        <v>8673</v>
      </c>
      <c r="L693" s="7" t="str">
        <f t="shared" si="9"/>
        <v>tereosstarch&amp;sweeteners</v>
      </c>
      <c r="M693" s="7" t="str">
        <f>LOWER(B693&amp;Table15[[#This Row],[Achternaam]]&amp;L693)</f>
        <v>marjoleinde bremmetereosstarch&amp;sweeteners</v>
      </c>
      <c r="N693" s="7"/>
      <c r="O693" s="7"/>
      <c r="P693" s="7"/>
      <c r="Q693" s="7"/>
      <c r="R693" s="7" t="str">
        <f>IFERROR(LEFT(SUBSTITUTE(SUBSTITUTE(Table15[[#This Row],[Website]],"www.",""),"https://",""), FIND(".", SUBSTITUTE(SUBSTITUTE(Table15[[#This Row],[Website]],"www.",""),"https://","")) - 1),"")</f>
        <v/>
      </c>
      <c r="S693" s="7" t="s">
        <v>12475</v>
      </c>
      <c r="T693" s="7"/>
    </row>
    <row r="694" spans="1:20" ht="15" customHeight="1" x14ac:dyDescent="0.45">
      <c r="A694" s="7" t="s">
        <v>1938</v>
      </c>
      <c r="B694" s="7" t="s">
        <v>3468</v>
      </c>
      <c r="C694" s="7" t="s">
        <v>3469</v>
      </c>
      <c r="D694" s="7" t="s">
        <v>828</v>
      </c>
      <c r="F694" s="7"/>
      <c r="G694" s="7"/>
      <c r="H694" s="7"/>
      <c r="I694" s="7" t="s">
        <v>1480</v>
      </c>
      <c r="J694" s="7"/>
      <c r="K694" s="7" t="s">
        <v>9452</v>
      </c>
      <c r="L694" s="7" t="str">
        <f t="shared" si="9"/>
        <v>crhstructuralconcrete</v>
      </c>
      <c r="M694" s="7" t="str">
        <f>LOWER(B694&amp;Table15[[#This Row],[Achternaam]]&amp;L694)</f>
        <v>marleenransbotyncrhstructuralconcrete</v>
      </c>
      <c r="N694" s="7"/>
      <c r="O694" s="7"/>
      <c r="P694" s="7"/>
      <c r="Q694" s="7"/>
      <c r="R694" s="7" t="str">
        <f>IFERROR(LEFT(SUBSTITUTE(SUBSTITUTE(Table15[[#This Row],[Website]],"www.",""),"https://",""), FIND(".", SUBSTITUTE(SUBSTITUTE(Table15[[#This Row],[Website]],"www.",""),"https://","")) - 1),"")</f>
        <v/>
      </c>
      <c r="S694" s="7" t="s">
        <v>3471</v>
      </c>
      <c r="T694" s="7"/>
    </row>
    <row r="695" spans="1:20" ht="15" customHeight="1" x14ac:dyDescent="0.45">
      <c r="A695" s="7" t="s">
        <v>1938</v>
      </c>
      <c r="B695" s="7" t="s">
        <v>3468</v>
      </c>
      <c r="C695" s="7" t="s">
        <v>12476</v>
      </c>
      <c r="D695" s="7" t="s">
        <v>12477</v>
      </c>
      <c r="F695" s="7"/>
      <c r="G695" s="7"/>
      <c r="H695" s="7"/>
      <c r="I695" s="7" t="s">
        <v>12478</v>
      </c>
      <c r="J695" s="7"/>
      <c r="K695" s="7" t="s">
        <v>9453</v>
      </c>
      <c r="L695" s="7" t="str">
        <f t="shared" si="9"/>
        <v>kemineurope</v>
      </c>
      <c r="M695" s="7" t="str">
        <f>LOWER(B695&amp;Table15[[#This Row],[Achternaam]]&amp;L695)</f>
        <v>marleenvan nijverseelkemineurope</v>
      </c>
      <c r="N695" s="7"/>
      <c r="O695" s="7"/>
      <c r="P695" s="7"/>
      <c r="Q695" s="7"/>
      <c r="R695" s="7" t="str">
        <f>IFERROR(LEFT(SUBSTITUTE(SUBSTITUTE(Table15[[#This Row],[Website]],"www.",""),"https://",""), FIND(".", SUBSTITUTE(SUBSTITUTE(Table15[[#This Row],[Website]],"www.",""),"https://","")) - 1),"")</f>
        <v/>
      </c>
      <c r="S695" s="7" t="s">
        <v>10171</v>
      </c>
      <c r="T695" s="7"/>
    </row>
    <row r="696" spans="1:20" ht="15" customHeight="1" x14ac:dyDescent="0.45">
      <c r="A696" s="7" t="s">
        <v>1938</v>
      </c>
      <c r="B696" s="7" t="s">
        <v>12479</v>
      </c>
      <c r="C696" s="7" t="s">
        <v>12480</v>
      </c>
      <c r="D696" s="7" t="s">
        <v>12481</v>
      </c>
      <c r="F696" s="7"/>
      <c r="G696" s="7"/>
      <c r="H696" s="7"/>
      <c r="I696" s="7" t="s">
        <v>1480</v>
      </c>
      <c r="J696" s="7"/>
      <c r="K696" s="7" t="s">
        <v>9454</v>
      </c>
      <c r="L696" s="7" t="str">
        <f t="shared" si="9"/>
        <v>deliva</v>
      </c>
      <c r="M696" s="7" t="str">
        <f>LOWER(B696&amp;Table15[[#This Row],[Achternaam]]&amp;L696)</f>
        <v>marliessantermansdeliva</v>
      </c>
      <c r="N696" s="7"/>
      <c r="O696" s="7"/>
      <c r="P696" s="7"/>
      <c r="Q696" s="7"/>
      <c r="R696" s="7" t="str">
        <f>IFERROR(LEFT(SUBSTITUTE(SUBSTITUTE(Table15[[#This Row],[Website]],"www.",""),"https://",""), FIND(".", SUBSTITUTE(SUBSTITUTE(Table15[[#This Row],[Website]],"www.",""),"https://","")) - 1),"")</f>
        <v/>
      </c>
      <c r="S696" s="7" t="s">
        <v>12482</v>
      </c>
      <c r="T696" s="7"/>
    </row>
    <row r="697" spans="1:20" ht="15" customHeight="1" x14ac:dyDescent="0.45">
      <c r="A697" s="7" t="s">
        <v>1938</v>
      </c>
      <c r="B697" s="7" t="s">
        <v>1763</v>
      </c>
      <c r="C697" s="7" t="s">
        <v>12483</v>
      </c>
      <c r="D697" s="7" t="s">
        <v>12484</v>
      </c>
      <c r="F697" s="7"/>
      <c r="G697" s="7"/>
      <c r="H697" s="7"/>
      <c r="I697" s="7" t="s">
        <v>1602</v>
      </c>
      <c r="J697" s="7"/>
      <c r="K697" s="7" t="s">
        <v>9455</v>
      </c>
      <c r="L697" s="7" t="str">
        <f t="shared" si="9"/>
        <v>stellar</v>
      </c>
      <c r="M697" s="7" t="str">
        <f>LOWER(B697&amp;Table15[[#This Row],[Achternaam]]&amp;L697)</f>
        <v>martinedaemenstellar</v>
      </c>
      <c r="N697" s="7"/>
      <c r="O697" s="7"/>
      <c r="P697" s="7"/>
      <c r="Q697" s="7"/>
      <c r="R697" s="7" t="str">
        <f>IFERROR(LEFT(SUBSTITUTE(SUBSTITUTE(Table15[[#This Row],[Website]],"www.",""),"https://",""), FIND(".", SUBSTITUTE(SUBSTITUTE(Table15[[#This Row],[Website]],"www.",""),"https://","")) - 1),"")</f>
        <v/>
      </c>
      <c r="S697" s="7" t="s">
        <v>12485</v>
      </c>
      <c r="T697" s="7"/>
    </row>
    <row r="698" spans="1:20" ht="15" customHeight="1" x14ac:dyDescent="0.45">
      <c r="A698" s="7" t="s">
        <v>1938</v>
      </c>
      <c r="B698" s="7" t="s">
        <v>1763</v>
      </c>
      <c r="C698" s="7" t="s">
        <v>12486</v>
      </c>
      <c r="D698" s="7" t="s">
        <v>12487</v>
      </c>
      <c r="F698" s="7"/>
      <c r="G698" s="7"/>
      <c r="H698" s="7"/>
      <c r="I698" s="7" t="s">
        <v>1480</v>
      </c>
      <c r="J698" s="7"/>
      <c r="K698" s="7" t="s">
        <v>9456</v>
      </c>
      <c r="L698" s="7" t="str">
        <f t="shared" si="9"/>
        <v>geodiswilson</v>
      </c>
      <c r="M698" s="7" t="str">
        <f>LOWER(B698&amp;Table15[[#This Row],[Achternaam]]&amp;L698)</f>
        <v>martinehelssengeodiswilson</v>
      </c>
      <c r="N698" s="7"/>
      <c r="O698" s="7"/>
      <c r="P698" s="7"/>
      <c r="Q698" s="7"/>
      <c r="R698" s="7" t="str">
        <f>IFERROR(LEFT(SUBSTITUTE(SUBSTITUTE(Table15[[#This Row],[Website]],"www.",""),"https://",""), FIND(".", SUBSTITUTE(SUBSTITUTE(Table15[[#This Row],[Website]],"www.",""),"https://","")) - 1),"")</f>
        <v/>
      </c>
      <c r="S698" s="7" t="s">
        <v>10171</v>
      </c>
      <c r="T698" s="7"/>
    </row>
    <row r="699" spans="1:20" ht="15" customHeight="1" x14ac:dyDescent="0.45">
      <c r="A699" s="7" t="s">
        <v>1938</v>
      </c>
      <c r="B699" s="7" t="s">
        <v>1763</v>
      </c>
      <c r="C699" s="7" t="s">
        <v>12488</v>
      </c>
      <c r="D699" s="7" t="s">
        <v>12489</v>
      </c>
      <c r="F699" s="7"/>
      <c r="G699" s="7"/>
      <c r="H699" s="7"/>
      <c r="I699" s="7" t="s">
        <v>1602</v>
      </c>
      <c r="J699" s="7"/>
      <c r="K699" s="7" t="s">
        <v>11592</v>
      </c>
      <c r="L699" s="7" t="str">
        <f t="shared" si="9"/>
        <v>mediahuis</v>
      </c>
      <c r="M699" s="7" t="str">
        <f>LOWER(B699&amp;Table15[[#This Row],[Achternaam]]&amp;L699)</f>
        <v>martinevandezandemediahuis</v>
      </c>
      <c r="N699" s="7"/>
      <c r="O699" s="7"/>
      <c r="P699" s="7"/>
      <c r="Q699" s="7"/>
      <c r="R699" s="7" t="str">
        <f>IFERROR(LEFT(SUBSTITUTE(SUBSTITUTE(Table15[[#This Row],[Website]],"www.",""),"https://",""), FIND(".", SUBSTITUTE(SUBSTITUTE(Table15[[#This Row],[Website]],"www.",""),"https://","")) - 1),"")</f>
        <v/>
      </c>
      <c r="S699" s="7" t="s">
        <v>10171</v>
      </c>
      <c r="T699" s="7"/>
    </row>
    <row r="700" spans="1:20" ht="15" customHeight="1" x14ac:dyDescent="0.45">
      <c r="A700" s="7" t="s">
        <v>1938</v>
      </c>
      <c r="B700" s="7" t="s">
        <v>12490</v>
      </c>
      <c r="C700" s="7" t="s">
        <v>10327</v>
      </c>
      <c r="D700" s="7" t="s">
        <v>12491</v>
      </c>
      <c r="F700" s="7"/>
      <c r="G700" s="7"/>
      <c r="H700" s="7"/>
      <c r="I700" s="7" t="s">
        <v>1602</v>
      </c>
      <c r="J700" s="7"/>
      <c r="K700" s="7" t="s">
        <v>1108</v>
      </c>
      <c r="L700" s="7" t="str">
        <f t="shared" si="9"/>
        <v>securitas</v>
      </c>
      <c r="M700" s="7" t="str">
        <f>LOWER(B700&amp;Table15[[#This Row],[Achternaam]]&amp;L700)</f>
        <v>mattiaswalraetsecuritas</v>
      </c>
      <c r="N700" s="7"/>
      <c r="O700" s="7"/>
      <c r="P700" s="7"/>
      <c r="Q700" s="7"/>
      <c r="R700" s="7" t="str">
        <f>IFERROR(LEFT(SUBSTITUTE(SUBSTITUTE(Table15[[#This Row],[Website]],"www.",""),"https://",""), FIND(".", SUBSTITUTE(SUBSTITUTE(Table15[[#This Row],[Website]],"www.",""),"https://","")) - 1),"")</f>
        <v/>
      </c>
      <c r="S700" s="7" t="s">
        <v>12492</v>
      </c>
      <c r="T700" s="7"/>
    </row>
    <row r="701" spans="1:20" ht="15" customHeight="1" x14ac:dyDescent="0.45">
      <c r="A701" s="7" t="s">
        <v>1938</v>
      </c>
      <c r="B701" s="7" t="s">
        <v>12493</v>
      </c>
      <c r="C701" s="7" t="s">
        <v>12494</v>
      </c>
      <c r="D701" s="7" t="s">
        <v>12495</v>
      </c>
      <c r="F701" s="7"/>
      <c r="G701" s="7"/>
      <c r="H701" s="7"/>
      <c r="I701" s="7" t="s">
        <v>12496</v>
      </c>
      <c r="J701" s="7"/>
      <c r="K701" s="7" t="s">
        <v>12316</v>
      </c>
      <c r="L701" s="7" t="str">
        <f t="shared" si="9"/>
        <v>scrsibelco</v>
      </c>
      <c r="M701" s="7" t="str">
        <f>LOWER(B701&amp;Table15[[#This Row],[Achternaam]]&amp;L701)</f>
        <v>mauricecartignyscrsibelco</v>
      </c>
      <c r="N701" s="7"/>
      <c r="O701" s="7"/>
      <c r="P701" s="7"/>
      <c r="Q701" s="7"/>
      <c r="R701" s="7" t="str">
        <f>IFERROR(LEFT(SUBSTITUTE(SUBSTITUTE(Table15[[#This Row],[Website]],"www.",""),"https://",""), FIND(".", SUBSTITUTE(SUBSTITUTE(Table15[[#This Row],[Website]],"www.",""),"https://","")) - 1),"")</f>
        <v/>
      </c>
      <c r="S701" s="7" t="s">
        <v>12497</v>
      </c>
      <c r="T701" s="7"/>
    </row>
    <row r="702" spans="1:20" ht="15" customHeight="1" x14ac:dyDescent="0.45">
      <c r="A702" s="7" t="s">
        <v>1938</v>
      </c>
      <c r="B702" s="7" t="s">
        <v>12479</v>
      </c>
      <c r="C702" s="7" t="s">
        <v>12498</v>
      </c>
      <c r="D702" s="7" t="s">
        <v>12499</v>
      </c>
      <c r="F702" s="7"/>
      <c r="G702" s="7"/>
      <c r="H702" s="7"/>
      <c r="I702" s="7" t="s">
        <v>1480</v>
      </c>
      <c r="J702" s="7"/>
      <c r="K702" s="7" t="s">
        <v>9457</v>
      </c>
      <c r="L702" s="7" t="str">
        <f t="shared" si="9"/>
        <v>hansenindustrial</v>
      </c>
      <c r="M702" s="7" t="str">
        <f>LOWER(B702&amp;Table15[[#This Row],[Achternaam]]&amp;L702)</f>
        <v>marliesdeceuninckhansenindustrial</v>
      </c>
      <c r="N702" s="7"/>
      <c r="O702" s="7"/>
      <c r="P702" s="7"/>
      <c r="Q702" s="7"/>
      <c r="R702" s="7" t="str">
        <f>IFERROR(LEFT(SUBSTITUTE(SUBSTITUTE(Table15[[#This Row],[Website]],"www.",""),"https://",""), FIND(".", SUBSTITUTE(SUBSTITUTE(Table15[[#This Row],[Website]],"www.",""),"https://","")) - 1),"")</f>
        <v/>
      </c>
      <c r="S702" s="7" t="s">
        <v>10171</v>
      </c>
      <c r="T702" s="7"/>
    </row>
    <row r="703" spans="1:20" ht="15" customHeight="1" x14ac:dyDescent="0.45">
      <c r="A703" s="7" t="s">
        <v>1938</v>
      </c>
      <c r="B703" s="7" t="s">
        <v>1694</v>
      </c>
      <c r="C703" s="7" t="s">
        <v>12500</v>
      </c>
      <c r="D703" s="7" t="s">
        <v>12501</v>
      </c>
      <c r="F703" s="7"/>
      <c r="G703" s="7"/>
      <c r="H703" s="7"/>
      <c r="I703" s="7" t="s">
        <v>12502</v>
      </c>
      <c r="J703" s="7"/>
      <c r="K703" s="7" t="s">
        <v>9283</v>
      </c>
      <c r="L703" s="7" t="str">
        <f t="shared" si="9"/>
        <v>argenx</v>
      </c>
      <c r="M703" s="7" t="str">
        <f>LOWER(B703&amp;Table15[[#This Row],[Achternaam]]&amp;L703)</f>
        <v>marthegeeraertsargenx</v>
      </c>
      <c r="N703" s="7"/>
      <c r="O703" s="7"/>
      <c r="P703" s="7"/>
      <c r="Q703" s="7"/>
      <c r="R703" s="7" t="str">
        <f>IFERROR(LEFT(SUBSTITUTE(SUBSTITUTE(Table15[[#This Row],[Website]],"www.",""),"https://",""), FIND(".", SUBSTITUTE(SUBSTITUTE(Table15[[#This Row],[Website]],"www.",""),"https://","")) - 1),"")</f>
        <v/>
      </c>
      <c r="S703" s="7" t="s">
        <v>10171</v>
      </c>
      <c r="T703" s="7"/>
    </row>
    <row r="704" spans="1:20" ht="15" customHeight="1" x14ac:dyDescent="0.45">
      <c r="A704" s="7" t="s">
        <v>1938</v>
      </c>
      <c r="B704" s="7" t="s">
        <v>12503</v>
      </c>
      <c r="C704" s="7" t="s">
        <v>2631</v>
      </c>
      <c r="D704" s="7" t="s">
        <v>12504</v>
      </c>
      <c r="F704" s="7"/>
      <c r="G704" s="7"/>
      <c r="H704" s="7"/>
      <c r="I704" s="7" t="s">
        <v>11574</v>
      </c>
      <c r="J704" s="7"/>
      <c r="K704" s="7" t="s">
        <v>9268</v>
      </c>
      <c r="L704" s="7" t="str">
        <f t="shared" si="9"/>
        <v>johnson&amp;johnson</v>
      </c>
      <c r="M704" s="7" t="str">
        <f>LOWER(B704&amp;Table15[[#This Row],[Achternaam]]&amp;L704)</f>
        <v>marinageertsjohnson&amp;johnson</v>
      </c>
      <c r="N704" s="7"/>
      <c r="O704" s="7"/>
      <c r="P704" s="7"/>
      <c r="Q704" s="7"/>
      <c r="R704" s="7" t="str">
        <f>IFERROR(LEFT(SUBSTITUTE(SUBSTITUTE(Table15[[#This Row],[Website]],"www.",""),"https://",""), FIND(".", SUBSTITUTE(SUBSTITUTE(Table15[[#This Row],[Website]],"www.",""),"https://","")) - 1),"")</f>
        <v/>
      </c>
      <c r="S704" s="7" t="s">
        <v>10171</v>
      </c>
      <c r="T704" s="7"/>
    </row>
    <row r="705" spans="1:20" ht="15" customHeight="1" x14ac:dyDescent="0.45">
      <c r="A705" s="7" t="s">
        <v>1938</v>
      </c>
      <c r="B705" s="7" t="s">
        <v>2093</v>
      </c>
      <c r="C705" s="7" t="s">
        <v>2631</v>
      </c>
      <c r="D705" s="7" t="s">
        <v>12505</v>
      </c>
      <c r="F705" s="7"/>
      <c r="G705" s="7"/>
      <c r="H705" s="7"/>
      <c r="I705" s="7" t="s">
        <v>1480</v>
      </c>
      <c r="J705" s="7"/>
      <c r="K705" s="7" t="s">
        <v>9458</v>
      </c>
      <c r="L705" s="7" t="str">
        <f t="shared" si="9"/>
        <v>vcstindustrialproducts</v>
      </c>
      <c r="M705" s="7" t="str">
        <f>LOWER(B705&amp;Table15[[#This Row],[Achternaam]]&amp;L705)</f>
        <v>michelgeertsvcstindustrialproducts</v>
      </c>
      <c r="N705" s="7"/>
      <c r="O705" s="7"/>
      <c r="P705" s="7"/>
      <c r="Q705" s="7"/>
      <c r="R705" s="7" t="str">
        <f>IFERROR(LEFT(SUBSTITUTE(SUBSTITUTE(Table15[[#This Row],[Website]],"www.",""),"https://",""), FIND(".", SUBSTITUTE(SUBSTITUTE(Table15[[#This Row],[Website]],"www.",""),"https://","")) - 1),"")</f>
        <v/>
      </c>
      <c r="S705" s="7" t="s">
        <v>10171</v>
      </c>
      <c r="T705" s="7"/>
    </row>
    <row r="706" spans="1:20" ht="15" customHeight="1" x14ac:dyDescent="0.45">
      <c r="A706" s="7" t="s">
        <v>1938</v>
      </c>
      <c r="B706" s="7" t="s">
        <v>10565</v>
      </c>
      <c r="C706" s="7" t="s">
        <v>12506</v>
      </c>
      <c r="D706" s="7" t="s">
        <v>12507</v>
      </c>
      <c r="F706" s="7"/>
      <c r="G706" s="7"/>
      <c r="H706" s="7"/>
      <c r="I706" s="7" t="s">
        <v>12466</v>
      </c>
      <c r="J706" s="7"/>
      <c r="K706" s="7" t="s">
        <v>9459</v>
      </c>
      <c r="L706" s="7" t="str">
        <f t="shared" si="9"/>
        <v>aluk</v>
      </c>
      <c r="M706" s="7" t="str">
        <f>LOWER(B706&amp;Table15[[#This Row],[Achternaam]]&amp;L706)</f>
        <v>michellemilzinkaluk</v>
      </c>
      <c r="N706" s="7"/>
      <c r="O706" s="7"/>
      <c r="P706" s="7"/>
      <c r="Q706" s="7"/>
      <c r="R706" s="7" t="str">
        <f>IFERROR(LEFT(SUBSTITUTE(SUBSTITUTE(Table15[[#This Row],[Website]],"www.",""),"https://",""), FIND(".", SUBSTITUTE(SUBSTITUTE(Table15[[#This Row],[Website]],"www.",""),"https://","")) - 1),"")</f>
        <v/>
      </c>
      <c r="S706" s="7" t="s">
        <v>12508</v>
      </c>
      <c r="T706" s="7"/>
    </row>
    <row r="707" spans="1:20" ht="15" customHeight="1" x14ac:dyDescent="0.45">
      <c r="A707" s="7" t="s">
        <v>1938</v>
      </c>
      <c r="B707" s="7" t="s">
        <v>1564</v>
      </c>
      <c r="C707" s="7" t="s">
        <v>12509</v>
      </c>
      <c r="D707" s="7" t="s">
        <v>12510</v>
      </c>
      <c r="F707" s="7"/>
      <c r="G707" s="7"/>
      <c r="H707" s="7"/>
      <c r="I707" s="7" t="s">
        <v>1737</v>
      </c>
      <c r="J707" s="7"/>
      <c r="K707" s="7" t="s">
        <v>9460</v>
      </c>
      <c r="L707" s="7" t="str">
        <f t="shared" si="9"/>
        <v>kongsbergprecisioncuttingsystems</v>
      </c>
      <c r="M707" s="7" t="str">
        <f>LOWER(B707&amp;Table15[[#This Row],[Achternaam]]&amp;L707)</f>
        <v>moniquecarpaykongsbergprecisioncuttingsystems</v>
      </c>
      <c r="N707" s="7"/>
      <c r="O707" s="7"/>
      <c r="P707" s="7"/>
      <c r="Q707" s="7"/>
      <c r="R707" s="7" t="str">
        <f>IFERROR(LEFT(SUBSTITUTE(SUBSTITUTE(Table15[[#This Row],[Website]],"www.",""),"https://",""), FIND(".", SUBSTITUTE(SUBSTITUTE(Table15[[#This Row],[Website]],"www.",""),"https://","")) - 1),"")</f>
        <v/>
      </c>
      <c r="S707" s="7" t="s">
        <v>12511</v>
      </c>
      <c r="T707" s="7"/>
    </row>
    <row r="708" spans="1:20" ht="15" customHeight="1" x14ac:dyDescent="0.45">
      <c r="A708" s="7" t="s">
        <v>1938</v>
      </c>
      <c r="B708" s="7" t="s">
        <v>3892</v>
      </c>
      <c r="C708" s="7" t="s">
        <v>12512</v>
      </c>
      <c r="D708" s="7" t="s">
        <v>12513</v>
      </c>
      <c r="F708" s="7"/>
      <c r="G708" s="7"/>
      <c r="H708" s="7"/>
      <c r="I708" s="7" t="s">
        <v>12514</v>
      </c>
      <c r="J708" s="7"/>
      <c r="K708" s="7" t="s">
        <v>9461</v>
      </c>
      <c r="L708" s="7" t="str">
        <f t="shared" si="9"/>
        <v>issfacilityservices</v>
      </c>
      <c r="M708" s="7" t="str">
        <f>LOWER(B708&amp;Table15[[#This Row],[Achternaam]]&amp;L708)</f>
        <v>murielvan antwerpenissfacilityservices</v>
      </c>
      <c r="N708" s="7"/>
      <c r="O708" s="7"/>
      <c r="P708" s="7"/>
      <c r="Q708" s="7"/>
      <c r="R708" s="7" t="str">
        <f>IFERROR(LEFT(SUBSTITUTE(SUBSTITUTE(Table15[[#This Row],[Website]],"www.",""),"https://",""), FIND(".", SUBSTITUTE(SUBSTITUTE(Table15[[#This Row],[Website]],"www.",""),"https://","")) - 1),"")</f>
        <v/>
      </c>
      <c r="S708" s="7" t="s">
        <v>12515</v>
      </c>
      <c r="T708" s="7"/>
    </row>
    <row r="709" spans="1:20" ht="15" customHeight="1" x14ac:dyDescent="0.45">
      <c r="A709" s="7" t="s">
        <v>1938</v>
      </c>
      <c r="B709" s="7" t="s">
        <v>1871</v>
      </c>
      <c r="C709" s="7" t="s">
        <v>12516</v>
      </c>
      <c r="D709" s="7" t="s">
        <v>12517</v>
      </c>
      <c r="F709" s="7"/>
      <c r="G709" s="7"/>
      <c r="H709" s="7"/>
      <c r="I709" s="7" t="s">
        <v>12518</v>
      </c>
      <c r="J709" s="7"/>
      <c r="K709" s="7" t="s">
        <v>9305</v>
      </c>
      <c r="L709" s="7" t="str">
        <f t="shared" si="9"/>
        <v>delhaizelelion/deleeuw</v>
      </c>
      <c r="M709" s="7" t="str">
        <f>LOWER(B709&amp;Table15[[#This Row],[Achternaam]]&amp;L709)</f>
        <v>miekevan thielendelhaizelelion/deleeuw</v>
      </c>
      <c r="N709" s="7"/>
      <c r="O709" s="7"/>
      <c r="P709" s="7"/>
      <c r="Q709" s="7"/>
      <c r="R709" s="7" t="str">
        <f>IFERROR(LEFT(SUBSTITUTE(SUBSTITUTE(Table15[[#This Row],[Website]],"www.",""),"https://",""), FIND(".", SUBSTITUTE(SUBSTITUTE(Table15[[#This Row],[Website]],"www.",""),"https://","")) - 1),"")</f>
        <v/>
      </c>
      <c r="S709" s="7" t="s">
        <v>12519</v>
      </c>
      <c r="T709" s="7"/>
    </row>
    <row r="710" spans="1:20" ht="15" customHeight="1" x14ac:dyDescent="0.45">
      <c r="A710" s="7" t="s">
        <v>1938</v>
      </c>
      <c r="B710" s="7" t="s">
        <v>12520</v>
      </c>
      <c r="C710" s="7" t="s">
        <v>12521</v>
      </c>
      <c r="D710" s="7" t="s">
        <v>12522</v>
      </c>
      <c r="F710" s="7"/>
      <c r="G710" s="7"/>
      <c r="H710" s="7"/>
      <c r="I710" s="7" t="s">
        <v>1737</v>
      </c>
      <c r="J710" s="7"/>
      <c r="K710" s="7" t="s">
        <v>12523</v>
      </c>
      <c r="L710" s="7" t="str">
        <f t="shared" si="9"/>
        <v>indaver</v>
      </c>
      <c r="M710" s="7" t="str">
        <f>LOWER(B710&amp;Table15[[#This Row],[Achternaam]]&amp;L710)</f>
        <v>myralatuheru-eversdijkindaver</v>
      </c>
      <c r="N710" s="7"/>
      <c r="O710" s="7"/>
      <c r="P710" s="7"/>
      <c r="Q710" s="7"/>
      <c r="R710" s="7" t="str">
        <f>IFERROR(LEFT(SUBSTITUTE(SUBSTITUTE(Table15[[#This Row],[Website]],"www.",""),"https://",""), FIND(".", SUBSTITUTE(SUBSTITUTE(Table15[[#This Row],[Website]],"www.",""),"https://","")) - 1),"")</f>
        <v/>
      </c>
      <c r="S710" s="7" t="s">
        <v>12524</v>
      </c>
      <c r="T710" s="7"/>
    </row>
    <row r="711" spans="1:20" ht="15" customHeight="1" x14ac:dyDescent="0.45">
      <c r="A711" s="7" t="s">
        <v>1938</v>
      </c>
      <c r="B711" s="7" t="s">
        <v>2847</v>
      </c>
      <c r="C711" s="7" t="s">
        <v>12525</v>
      </c>
      <c r="D711" s="7" t="s">
        <v>12526</v>
      </c>
      <c r="F711" s="7"/>
      <c r="G711" s="7"/>
      <c r="H711" s="7"/>
      <c r="I711" s="7" t="s">
        <v>1602</v>
      </c>
      <c r="J711" s="7"/>
      <c r="K711" s="7" t="s">
        <v>9462</v>
      </c>
      <c r="L711" s="7" t="str">
        <f t="shared" si="9"/>
        <v>lamifil</v>
      </c>
      <c r="M711" s="7" t="str">
        <f>LOWER(B711&amp;Table15[[#This Row],[Achternaam]]&amp;L711)</f>
        <v>myriamblatonlamifil</v>
      </c>
      <c r="N711" s="7"/>
      <c r="O711" s="7"/>
      <c r="P711" s="7"/>
      <c r="Q711" s="7"/>
      <c r="R711" s="7" t="str">
        <f>IFERROR(LEFT(SUBSTITUTE(SUBSTITUTE(Table15[[#This Row],[Website]],"www.",""),"https://",""), FIND(".", SUBSTITUTE(SUBSTITUTE(Table15[[#This Row],[Website]],"www.",""),"https://","")) - 1),"")</f>
        <v/>
      </c>
      <c r="S711" s="7" t="s">
        <v>12527</v>
      </c>
      <c r="T711" s="7"/>
    </row>
    <row r="712" spans="1:20" ht="15" customHeight="1" x14ac:dyDescent="0.45">
      <c r="A712" s="7" t="s">
        <v>1938</v>
      </c>
      <c r="B712" s="7" t="s">
        <v>2076</v>
      </c>
      <c r="C712" s="7" t="s">
        <v>12528</v>
      </c>
      <c r="D712" s="7" t="s">
        <v>12529</v>
      </c>
      <c r="F712" s="7"/>
      <c r="G712" s="7"/>
      <c r="H712" s="7"/>
      <c r="I712" s="7" t="s">
        <v>12530</v>
      </c>
      <c r="J712" s="7"/>
      <c r="K712" s="7" t="s">
        <v>9354</v>
      </c>
      <c r="L712" s="7" t="str">
        <f t="shared" si="9"/>
        <v>iobenelux</v>
      </c>
      <c r="M712" s="7" t="str">
        <f>LOWER(B712&amp;Table15[[#This Row],[Achternaam]]&amp;L712)</f>
        <v>nadiachihiiobenelux</v>
      </c>
      <c r="N712" s="7"/>
      <c r="O712" s="7"/>
      <c r="P712" s="7"/>
      <c r="Q712" s="7"/>
      <c r="R712" s="7" t="str">
        <f>IFERROR(LEFT(SUBSTITUTE(SUBSTITUTE(Table15[[#This Row],[Website]],"www.",""),"https://",""), FIND(".", SUBSTITUTE(SUBSTITUTE(Table15[[#This Row],[Website]],"www.",""),"https://","")) - 1),"")</f>
        <v/>
      </c>
      <c r="S712" s="7" t="s">
        <v>10171</v>
      </c>
      <c r="T712" s="7"/>
    </row>
    <row r="713" spans="1:20" ht="15" customHeight="1" x14ac:dyDescent="0.45">
      <c r="A713" s="7" t="s">
        <v>1938</v>
      </c>
      <c r="B713" s="7" t="s">
        <v>3803</v>
      </c>
      <c r="C713" s="7" t="s">
        <v>10449</v>
      </c>
      <c r="D713" s="7" t="s">
        <v>12531</v>
      </c>
      <c r="F713" s="7"/>
      <c r="G713" s="7"/>
      <c r="H713" s="7"/>
      <c r="I713" s="7" t="s">
        <v>12532</v>
      </c>
      <c r="J713" s="7"/>
      <c r="K713" s="7" t="s">
        <v>12533</v>
      </c>
      <c r="L713" s="7" t="str">
        <f t="shared" si="9"/>
        <v>dosschemills</v>
      </c>
      <c r="M713" s="7" t="str">
        <f>LOWER(B713&amp;Table15[[#This Row],[Achternaam]]&amp;L713)</f>
        <v>nadineclaesdosschemills</v>
      </c>
      <c r="N713" s="7"/>
      <c r="O713" s="7"/>
      <c r="P713" s="7"/>
      <c r="Q713" s="7"/>
      <c r="R713" s="7" t="str">
        <f>IFERROR(LEFT(SUBSTITUTE(SUBSTITUTE(Table15[[#This Row],[Website]],"www.",""),"https://",""), FIND(".", SUBSTITUTE(SUBSTITUTE(Table15[[#This Row],[Website]],"www.",""),"https://","")) - 1),"")</f>
        <v/>
      </c>
      <c r="S713" s="7" t="s">
        <v>12534</v>
      </c>
      <c r="T713" s="7"/>
    </row>
    <row r="714" spans="1:20" ht="15" customHeight="1" x14ac:dyDescent="0.45">
      <c r="A714" s="7" t="s">
        <v>1938</v>
      </c>
      <c r="B714" s="7" t="s">
        <v>3803</v>
      </c>
      <c r="C714" s="7" t="s">
        <v>12535</v>
      </c>
      <c r="D714" s="7" t="s">
        <v>12536</v>
      </c>
      <c r="F714" s="7"/>
      <c r="G714" s="7"/>
      <c r="H714" s="7"/>
      <c r="I714" s="7" t="s">
        <v>1480</v>
      </c>
      <c r="J714" s="7"/>
      <c r="K714" s="7" t="s">
        <v>6680</v>
      </c>
      <c r="L714" s="7" t="str">
        <f t="shared" si="9"/>
        <v>fnacvandenborre</v>
      </c>
      <c r="M714" s="7" t="str">
        <f>LOWER(B714&amp;Table15[[#This Row],[Achternaam]]&amp;L714)</f>
        <v>nadinesamsonfnacvandenborre</v>
      </c>
      <c r="N714" s="7"/>
      <c r="O714" s="7"/>
      <c r="P714" s="7"/>
      <c r="Q714" s="7"/>
      <c r="R714" s="7" t="str">
        <f>IFERROR(LEFT(SUBSTITUTE(SUBSTITUTE(Table15[[#This Row],[Website]],"www.",""),"https://",""), FIND(".", SUBSTITUTE(SUBSTITUTE(Table15[[#This Row],[Website]],"www.",""),"https://","")) - 1),"")</f>
        <v/>
      </c>
      <c r="S714" s="7" t="s">
        <v>10171</v>
      </c>
      <c r="T714" s="7"/>
    </row>
    <row r="715" spans="1:20" ht="15" customHeight="1" x14ac:dyDescent="0.45">
      <c r="A715" s="7" t="s">
        <v>1938</v>
      </c>
      <c r="B715" s="7" t="s">
        <v>3803</v>
      </c>
      <c r="C715" s="7" t="s">
        <v>4504</v>
      </c>
      <c r="D715" s="7" t="s">
        <v>12537</v>
      </c>
      <c r="F715" s="7"/>
      <c r="G715" s="7"/>
      <c r="H715" s="7"/>
      <c r="I715" s="7" t="s">
        <v>1480</v>
      </c>
      <c r="J715" s="7"/>
      <c r="K715" s="7" t="s">
        <v>9463</v>
      </c>
      <c r="L715" s="7" t="str">
        <f t="shared" si="9"/>
        <v>vanmosselautomotive4</v>
      </c>
      <c r="M715" s="7" t="str">
        <f>LOWER(B715&amp;Table15[[#This Row],[Achternaam]]&amp;L715)</f>
        <v>nadineverhaegenvanmosselautomotive4</v>
      </c>
      <c r="N715" s="7"/>
      <c r="O715" s="7"/>
      <c r="P715" s="7"/>
      <c r="Q715" s="7"/>
      <c r="R715" s="7" t="str">
        <f>IFERROR(LEFT(SUBSTITUTE(SUBSTITUTE(Table15[[#This Row],[Website]],"www.",""),"https://",""), FIND(".", SUBSTITUTE(SUBSTITUTE(Table15[[#This Row],[Website]],"www.",""),"https://","")) - 1),"")</f>
        <v/>
      </c>
      <c r="S715" s="7" t="s">
        <v>12538</v>
      </c>
      <c r="T715" s="7"/>
    </row>
    <row r="716" spans="1:20" ht="15" customHeight="1" x14ac:dyDescent="0.45">
      <c r="A716" s="7" t="s">
        <v>1938</v>
      </c>
      <c r="B716" s="7" t="s">
        <v>12539</v>
      </c>
      <c r="C716" s="7" t="s">
        <v>12540</v>
      </c>
      <c r="D716" s="7" t="s">
        <v>12541</v>
      </c>
      <c r="F716" s="7"/>
      <c r="G716" s="7"/>
      <c r="H716" s="7"/>
      <c r="I716" s="7" t="s">
        <v>12323</v>
      </c>
      <c r="J716" s="7"/>
      <c r="K716" s="7" t="s">
        <v>9399</v>
      </c>
      <c r="L716" s="7" t="str">
        <f t="shared" si="9"/>
        <v>greenyardpreparedbe</v>
      </c>
      <c r="M716" s="7" t="str">
        <f>LOWER(B716&amp;Table15[[#This Row],[Achternaam]]&amp;L716)</f>
        <v>nadjameertengreenyardpreparedbe</v>
      </c>
      <c r="N716" s="7"/>
      <c r="O716" s="7"/>
      <c r="P716" s="7"/>
      <c r="Q716" s="7"/>
      <c r="R716" s="7" t="str">
        <f>IFERROR(LEFT(SUBSTITUTE(SUBSTITUTE(Table15[[#This Row],[Website]],"www.",""),"https://",""), FIND(".", SUBSTITUTE(SUBSTITUTE(Table15[[#This Row],[Website]],"www.",""),"https://","")) - 1),"")</f>
        <v/>
      </c>
      <c r="S716" s="7" t="s">
        <v>10171</v>
      </c>
      <c r="T716" s="7"/>
    </row>
    <row r="717" spans="1:20" ht="15" customHeight="1" x14ac:dyDescent="0.45">
      <c r="A717" s="7" t="s">
        <v>1938</v>
      </c>
      <c r="B717" s="7" t="s">
        <v>12542</v>
      </c>
      <c r="C717" s="7" t="s">
        <v>4341</v>
      </c>
      <c r="D717" s="7" t="s">
        <v>12543</v>
      </c>
      <c r="F717" s="7"/>
      <c r="G717" s="7"/>
      <c r="H717" s="7"/>
      <c r="I717" s="7" t="s">
        <v>1480</v>
      </c>
      <c r="J717" s="7"/>
      <c r="K717" s="7" t="s">
        <v>9464</v>
      </c>
      <c r="L717" s="7" t="str">
        <f t="shared" si="9"/>
        <v>dentiusservicecenter</v>
      </c>
      <c r="M717" s="7" t="str">
        <f>LOWER(B717&amp;Table15[[#This Row],[Achternaam]]&amp;L717)</f>
        <v>nasreenvandenberghedentiusservicecenter</v>
      </c>
      <c r="N717" s="7"/>
      <c r="O717" s="7"/>
      <c r="P717" s="7"/>
      <c r="Q717" s="7"/>
      <c r="R717" s="7" t="str">
        <f>IFERROR(LEFT(SUBSTITUTE(SUBSTITUTE(Table15[[#This Row],[Website]],"www.",""),"https://",""), FIND(".", SUBSTITUTE(SUBSTITUTE(Table15[[#This Row],[Website]],"www.",""),"https://","")) - 1),"")</f>
        <v/>
      </c>
      <c r="S717" s="7" t="s">
        <v>12544</v>
      </c>
      <c r="T717" s="7"/>
    </row>
    <row r="718" spans="1:20" ht="15" customHeight="1" x14ac:dyDescent="0.45">
      <c r="A718" s="7" t="s">
        <v>1938</v>
      </c>
      <c r="B718" s="7" t="s">
        <v>12545</v>
      </c>
      <c r="C718" s="7" t="s">
        <v>4162</v>
      </c>
      <c r="D718" s="7" t="s">
        <v>12546</v>
      </c>
      <c r="F718" s="7"/>
      <c r="G718" s="7"/>
      <c r="H718" s="7"/>
      <c r="I718" s="7" t="s">
        <v>11704</v>
      </c>
      <c r="J718" s="7"/>
      <c r="K718" s="7" t="s">
        <v>9434</v>
      </c>
      <c r="L718" s="7" t="str">
        <f t="shared" si="9"/>
        <v>katoennatie</v>
      </c>
      <c r="M718" s="7" t="str">
        <f>LOWER(B718&amp;Table15[[#This Row],[Achternaam]]&amp;L718)</f>
        <v>natassiavan hovekatoennatie</v>
      </c>
      <c r="N718" s="7"/>
      <c r="O718" s="7"/>
      <c r="P718" s="7"/>
      <c r="Q718" s="7"/>
      <c r="R718" s="7" t="str">
        <f>IFERROR(LEFT(SUBSTITUTE(SUBSTITUTE(Table15[[#This Row],[Website]],"www.",""),"https://",""), FIND(".", SUBSTITUTE(SUBSTITUTE(Table15[[#This Row],[Website]],"www.",""),"https://","")) - 1),"")</f>
        <v/>
      </c>
      <c r="S718" s="7" t="s">
        <v>10171</v>
      </c>
      <c r="T718" s="7"/>
    </row>
    <row r="719" spans="1:20" ht="15" customHeight="1" x14ac:dyDescent="0.45">
      <c r="A719" s="7" t="s">
        <v>1938</v>
      </c>
      <c r="B719" s="7" t="s">
        <v>12547</v>
      </c>
      <c r="C719" s="7" t="s">
        <v>12548</v>
      </c>
      <c r="D719" s="7" t="s">
        <v>12549</v>
      </c>
      <c r="F719" s="7"/>
      <c r="G719" s="7"/>
      <c r="H719" s="7"/>
      <c r="I719" s="7" t="s">
        <v>1480</v>
      </c>
      <c r="J719" s="7"/>
      <c r="K719" s="7" t="s">
        <v>9465</v>
      </c>
      <c r="L719" s="7" t="str">
        <f t="shared" si="9"/>
        <v>buywaypersonalfinancesa</v>
      </c>
      <c r="M719" s="7" t="str">
        <f>LOWER(B719&amp;Table15[[#This Row],[Achternaam]]&amp;L719)</f>
        <v>natachaducheminbuywaypersonalfinancesa</v>
      </c>
      <c r="N719" s="7"/>
      <c r="O719" s="7"/>
      <c r="P719" s="7"/>
      <c r="Q719" s="7"/>
      <c r="R719" s="7" t="str">
        <f>IFERROR(LEFT(SUBSTITUTE(SUBSTITUTE(Table15[[#This Row],[Website]],"www.",""),"https://",""), FIND(".", SUBSTITUTE(SUBSTITUTE(Table15[[#This Row],[Website]],"www.",""),"https://","")) - 1),"")</f>
        <v/>
      </c>
      <c r="S719" s="7" t="s">
        <v>10171</v>
      </c>
      <c r="T719" s="7"/>
    </row>
    <row r="720" spans="1:20" ht="15" customHeight="1" x14ac:dyDescent="0.45">
      <c r="A720" s="7" t="s">
        <v>1938</v>
      </c>
      <c r="B720" s="7" t="s">
        <v>12550</v>
      </c>
      <c r="C720" s="7" t="s">
        <v>12551</v>
      </c>
      <c r="D720" s="7" t="s">
        <v>12552</v>
      </c>
      <c r="F720" s="7"/>
      <c r="G720" s="7"/>
      <c r="H720" s="7"/>
      <c r="I720" s="7" t="s">
        <v>1602</v>
      </c>
      <c r="J720" s="7"/>
      <c r="K720" s="7" t="s">
        <v>11797</v>
      </c>
      <c r="L720" s="7" t="str">
        <f t="shared" ref="L720:L783" si="10">SUBSTITUTE(SUBSTITUTE(SUBSTITUTE(SUBSTITUTE(SUBSTITUTE(SUBSTITUTE(SUBSTITUTE(SUBSTITUTE(SUBSTITUTE(SUBSTITUTE(SUBSTITUTE(SUBSTITUTE(SUBSTITUTE(LOWER(K720),".",""),"-","")," bvba",""),"belgië",""),"belgium","")," nv","")," bv",""),"group",""),"groep","")," ", ""),"é","e"),"è","e"),"à","a")</f>
        <v>dssmithpackaging</v>
      </c>
      <c r="M720" s="7" t="str">
        <f>LOWER(B720&amp;Table15[[#This Row],[Achternaam]]&amp;L720)</f>
        <v>natasjade la fossedssmithpackaging</v>
      </c>
      <c r="N720" s="7"/>
      <c r="O720" s="7"/>
      <c r="P720" s="7"/>
      <c r="Q720" s="7"/>
      <c r="R720" s="7" t="str">
        <f>IFERROR(LEFT(SUBSTITUTE(SUBSTITUTE(Table15[[#This Row],[Website]],"www.",""),"https://",""), FIND(".", SUBSTITUTE(SUBSTITUTE(Table15[[#This Row],[Website]],"www.",""),"https://","")) - 1),"")</f>
        <v/>
      </c>
      <c r="S720" s="7" t="s">
        <v>10171</v>
      </c>
      <c r="T720" s="7"/>
    </row>
    <row r="721" spans="1:20" ht="15" customHeight="1" x14ac:dyDescent="0.45">
      <c r="A721" s="7" t="s">
        <v>1938</v>
      </c>
      <c r="B721" s="7" t="s">
        <v>1460</v>
      </c>
      <c r="C721" s="7" t="s">
        <v>12553</v>
      </c>
      <c r="D721" s="7" t="s">
        <v>12554</v>
      </c>
      <c r="F721" s="7"/>
      <c r="G721" s="7"/>
      <c r="H721" s="7"/>
      <c r="I721" s="7" t="s">
        <v>10165</v>
      </c>
      <c r="J721" s="7"/>
      <c r="K721" s="7" t="s">
        <v>9466</v>
      </c>
      <c r="L721" s="7" t="str">
        <f t="shared" si="10"/>
        <v>bostonscientificbenelux</v>
      </c>
      <c r="M721" s="7" t="str">
        <f>LOWER(B721&amp;Table15[[#This Row],[Achternaam]]&amp;L721)</f>
        <v>nathaliederuebostonscientificbenelux</v>
      </c>
      <c r="N721" s="7"/>
      <c r="O721" s="7"/>
      <c r="P721" s="7"/>
      <c r="Q721" s="7"/>
      <c r="R721" s="7" t="str">
        <f>IFERROR(LEFT(SUBSTITUTE(SUBSTITUTE(Table15[[#This Row],[Website]],"www.",""),"https://",""), FIND(".", SUBSTITUTE(SUBSTITUTE(Table15[[#This Row],[Website]],"www.",""),"https://","")) - 1),"")</f>
        <v/>
      </c>
      <c r="S721" s="7" t="s">
        <v>10171</v>
      </c>
      <c r="T721" s="7"/>
    </row>
    <row r="722" spans="1:20" ht="15" customHeight="1" x14ac:dyDescent="0.45">
      <c r="A722" s="7" t="s">
        <v>1938</v>
      </c>
      <c r="B722" s="7" t="s">
        <v>1460</v>
      </c>
      <c r="C722" s="7" t="s">
        <v>9804</v>
      </c>
      <c r="D722" s="7" t="s">
        <v>12555</v>
      </c>
      <c r="F722" s="7"/>
      <c r="G722" s="7"/>
      <c r="H722" s="7"/>
      <c r="I722" s="7" t="s">
        <v>12556</v>
      </c>
      <c r="J722" s="7"/>
      <c r="K722" s="7" t="s">
        <v>9412</v>
      </c>
      <c r="L722" s="7" t="str">
        <f t="shared" si="10"/>
        <v>dhlsupplychain()</v>
      </c>
      <c r="M722" s="7" t="str">
        <f>LOWER(B722&amp;Table15[[#This Row],[Achternaam]]&amp;L722)</f>
        <v>nathaliegielendhlsupplychain()</v>
      </c>
      <c r="N722" s="7"/>
      <c r="O722" s="7"/>
      <c r="P722" s="7"/>
      <c r="Q722" s="7"/>
      <c r="R722" s="7" t="str">
        <f>IFERROR(LEFT(SUBSTITUTE(SUBSTITUTE(Table15[[#This Row],[Website]],"www.",""),"https://",""), FIND(".", SUBSTITUTE(SUBSTITUTE(Table15[[#This Row],[Website]],"www.",""),"https://","")) - 1),"")</f>
        <v/>
      </c>
      <c r="S722" s="7" t="s">
        <v>12557</v>
      </c>
      <c r="T722" s="7"/>
    </row>
    <row r="723" spans="1:20" ht="15" customHeight="1" x14ac:dyDescent="0.45">
      <c r="A723" s="7" t="s">
        <v>1938</v>
      </c>
      <c r="B723" s="7" t="s">
        <v>1460</v>
      </c>
      <c r="C723" s="7" t="s">
        <v>12558</v>
      </c>
      <c r="D723" s="7" t="s">
        <v>12559</v>
      </c>
      <c r="F723" s="7"/>
      <c r="G723" s="7"/>
      <c r="H723" s="7"/>
      <c r="I723" s="7" t="s">
        <v>1602</v>
      </c>
      <c r="J723" s="7"/>
      <c r="K723" s="7" t="s">
        <v>9467</v>
      </c>
      <c r="L723" s="7" t="str">
        <f t="shared" si="10"/>
        <v>viabuild</v>
      </c>
      <c r="M723" s="7" t="str">
        <f>LOWER(B723&amp;Table15[[#This Row],[Achternaam]]&amp;L723)</f>
        <v>nathalieoomenviabuild</v>
      </c>
      <c r="N723" s="7"/>
      <c r="O723" s="7"/>
      <c r="P723" s="7"/>
      <c r="Q723" s="7"/>
      <c r="R723" s="7" t="str">
        <f>IFERROR(LEFT(SUBSTITUTE(SUBSTITUTE(Table15[[#This Row],[Website]],"www.",""),"https://",""), FIND(".", SUBSTITUTE(SUBSTITUTE(Table15[[#This Row],[Website]],"www.",""),"https://","")) - 1),"")</f>
        <v/>
      </c>
      <c r="S723" s="7" t="s">
        <v>12560</v>
      </c>
      <c r="T723" s="7"/>
    </row>
    <row r="724" spans="1:20" ht="15" customHeight="1" x14ac:dyDescent="0.45">
      <c r="A724" s="7" t="s">
        <v>1938</v>
      </c>
      <c r="B724" s="7" t="s">
        <v>1460</v>
      </c>
      <c r="C724" s="7" t="s">
        <v>12561</v>
      </c>
      <c r="D724" s="7" t="s">
        <v>12562</v>
      </c>
      <c r="F724" s="7"/>
      <c r="G724" s="7"/>
      <c r="H724" s="7"/>
      <c r="I724" s="7" t="s">
        <v>1480</v>
      </c>
      <c r="J724" s="7"/>
      <c r="K724" s="7" t="s">
        <v>9413</v>
      </c>
      <c r="L724" s="7" t="str">
        <f t="shared" si="10"/>
        <v>vanmoer</v>
      </c>
      <c r="M724" s="7" t="str">
        <f>LOWER(B724&amp;Table15[[#This Row],[Achternaam]]&amp;L724)</f>
        <v>nathalievancampvanmoer</v>
      </c>
      <c r="N724" s="7"/>
      <c r="O724" s="7"/>
      <c r="P724" s="7"/>
      <c r="Q724" s="7"/>
      <c r="R724" s="7" t="str">
        <f>IFERROR(LEFT(SUBSTITUTE(SUBSTITUTE(Table15[[#This Row],[Website]],"www.",""),"https://",""), FIND(".", SUBSTITUTE(SUBSTITUTE(Table15[[#This Row],[Website]],"www.",""),"https://","")) - 1),"")</f>
        <v/>
      </c>
      <c r="S724" s="7" t="s">
        <v>10171</v>
      </c>
      <c r="T724" s="7"/>
    </row>
    <row r="725" spans="1:20" ht="15" customHeight="1" x14ac:dyDescent="0.45">
      <c r="A725" s="7" t="s">
        <v>1938</v>
      </c>
      <c r="B725" s="7" t="s">
        <v>1460</v>
      </c>
      <c r="C725" s="7" t="s">
        <v>4482</v>
      </c>
      <c r="D725" s="7" t="s">
        <v>12563</v>
      </c>
      <c r="F725" s="7"/>
      <c r="G725" s="7"/>
      <c r="H725" s="7"/>
      <c r="I725" s="7" t="s">
        <v>12564</v>
      </c>
      <c r="J725" s="7"/>
      <c r="K725" s="7" t="s">
        <v>11592</v>
      </c>
      <c r="L725" s="7" t="str">
        <f t="shared" si="10"/>
        <v>mediahuis</v>
      </c>
      <c r="M725" s="7" t="str">
        <f>LOWER(B725&amp;Table15[[#This Row],[Achternaam]]&amp;L725)</f>
        <v>nathalievercammenmediahuis</v>
      </c>
      <c r="N725" s="7"/>
      <c r="O725" s="7"/>
      <c r="P725" s="7"/>
      <c r="Q725" s="7"/>
      <c r="R725" s="7" t="str">
        <f>IFERROR(LEFT(SUBSTITUTE(SUBSTITUTE(Table15[[#This Row],[Website]],"www.",""),"https://",""), FIND(".", SUBSTITUTE(SUBSTITUTE(Table15[[#This Row],[Website]],"www.",""),"https://","")) - 1),"")</f>
        <v/>
      </c>
      <c r="S725" s="7" t="s">
        <v>12565</v>
      </c>
      <c r="T725" s="7"/>
    </row>
    <row r="726" spans="1:20" ht="15" customHeight="1" x14ac:dyDescent="0.45">
      <c r="A726" s="7" t="s">
        <v>1938</v>
      </c>
      <c r="B726" s="7" t="s">
        <v>1460</v>
      </c>
      <c r="C726" s="7" t="s">
        <v>12566</v>
      </c>
      <c r="D726" s="7" t="s">
        <v>12567</v>
      </c>
      <c r="F726" s="7"/>
      <c r="G726" s="7"/>
      <c r="H726" s="7"/>
      <c r="I726" s="7" t="s">
        <v>12568</v>
      </c>
      <c r="J726" s="7"/>
      <c r="K726" s="7" t="s">
        <v>9468</v>
      </c>
      <c r="L726" s="7" t="str">
        <f t="shared" si="10"/>
        <v>msd</v>
      </c>
      <c r="M726" s="7" t="str">
        <f>LOWER(B726&amp;Table15[[#This Row],[Achternaam]]&amp;L726)</f>
        <v>nathalievionmsd</v>
      </c>
      <c r="N726" s="7"/>
      <c r="O726" s="7"/>
      <c r="P726" s="7"/>
      <c r="Q726" s="7"/>
      <c r="R726" s="7" t="str">
        <f>IFERROR(LEFT(SUBSTITUTE(SUBSTITUTE(Table15[[#This Row],[Website]],"www.",""),"https://",""), FIND(".", SUBSTITUTE(SUBSTITUTE(Table15[[#This Row],[Website]],"www.",""),"https://","")) - 1),"")</f>
        <v/>
      </c>
      <c r="S726" s="7" t="s">
        <v>10171</v>
      </c>
      <c r="T726" s="7"/>
    </row>
    <row r="727" spans="1:20" ht="15" customHeight="1" x14ac:dyDescent="0.45">
      <c r="A727" s="7" t="s">
        <v>1938</v>
      </c>
      <c r="B727" s="7" t="s">
        <v>1965</v>
      </c>
      <c r="C727" s="7" t="s">
        <v>12569</v>
      </c>
      <c r="D727" s="7" t="s">
        <v>12570</v>
      </c>
      <c r="F727" s="7"/>
      <c r="G727" s="7"/>
      <c r="H727" s="7"/>
      <c r="I727" s="7" t="s">
        <v>12571</v>
      </c>
      <c r="J727" s="7"/>
      <c r="K727" s="7" t="s">
        <v>12572</v>
      </c>
      <c r="L727" s="7" t="str">
        <f t="shared" si="10"/>
        <v>volvo</v>
      </c>
      <c r="M727" s="7" t="str">
        <f>LOWER(B727&amp;Table15[[#This Row],[Achternaam]]&amp;L727)</f>
        <v>neleeeckhoutvolvo</v>
      </c>
      <c r="N727" s="7"/>
      <c r="O727" s="7"/>
      <c r="P727" s="7"/>
      <c r="Q727" s="7"/>
      <c r="R727" s="7" t="str">
        <f>IFERROR(LEFT(SUBSTITUTE(SUBSTITUTE(Table15[[#This Row],[Website]],"www.",""),"https://",""), FIND(".", SUBSTITUTE(SUBSTITUTE(Table15[[#This Row],[Website]],"www.",""),"https://","")) - 1),"")</f>
        <v/>
      </c>
      <c r="S727" s="7" t="s">
        <v>10171</v>
      </c>
      <c r="T727" s="7"/>
    </row>
    <row r="728" spans="1:20" ht="15" customHeight="1" x14ac:dyDescent="0.45">
      <c r="A728" s="7" t="s">
        <v>1938</v>
      </c>
      <c r="B728" s="7" t="s">
        <v>12573</v>
      </c>
      <c r="C728" s="7" t="s">
        <v>12574</v>
      </c>
      <c r="D728" s="7" t="s">
        <v>12575</v>
      </c>
      <c r="F728" s="7"/>
      <c r="G728" s="7"/>
      <c r="H728" s="7"/>
      <c r="I728" s="7" t="s">
        <v>12576</v>
      </c>
      <c r="J728" s="7"/>
      <c r="K728" s="7" t="s">
        <v>9469</v>
      </c>
      <c r="L728" s="7" t="str">
        <f t="shared" si="10"/>
        <v>scandinaviantobaccobelux</v>
      </c>
      <c r="M728" s="7" t="str">
        <f>LOWER(B728&amp;Table15[[#This Row],[Achternaam]]&amp;L728)</f>
        <v>nicodecockscandinaviantobaccobelux</v>
      </c>
      <c r="N728" s="7"/>
      <c r="O728" s="7"/>
      <c r="P728" s="7"/>
      <c r="Q728" s="7"/>
      <c r="R728" s="7" t="str">
        <f>IFERROR(LEFT(SUBSTITUTE(SUBSTITUTE(Table15[[#This Row],[Website]],"www.",""),"https://",""), FIND(".", SUBSTITUTE(SUBSTITUTE(Table15[[#This Row],[Website]],"www.",""),"https://","")) - 1),"")</f>
        <v/>
      </c>
      <c r="S728" s="7" t="s">
        <v>10171</v>
      </c>
      <c r="T728" s="7"/>
    </row>
    <row r="729" spans="1:20" ht="15" customHeight="1" x14ac:dyDescent="0.45">
      <c r="A729" s="7" t="s">
        <v>1938</v>
      </c>
      <c r="B729" s="7" t="s">
        <v>11446</v>
      </c>
      <c r="C729" s="7" t="s">
        <v>2055</v>
      </c>
      <c r="D729" s="7" t="s">
        <v>12577</v>
      </c>
      <c r="F729" s="7"/>
      <c r="G729" s="7"/>
      <c r="H729" s="7"/>
      <c r="I729" s="7" t="s">
        <v>1480</v>
      </c>
      <c r="J729" s="7"/>
      <c r="K729" s="7" t="s">
        <v>7434</v>
      </c>
      <c r="L729" s="7" t="str">
        <f t="shared" si="10"/>
        <v>lkq</v>
      </c>
      <c r="M729" s="7" t="str">
        <f>LOWER(B729&amp;Table15[[#This Row],[Achternaam]]&amp;L729)</f>
        <v>alainde bruynlkq</v>
      </c>
      <c r="N729" s="7"/>
      <c r="O729" s="7"/>
      <c r="P729" s="7"/>
      <c r="Q729" s="7"/>
      <c r="R729" s="7" t="str">
        <f>IFERROR(LEFT(SUBSTITUTE(SUBSTITUTE(Table15[[#This Row],[Website]],"www.",""),"https://",""), FIND(".", SUBSTITUTE(SUBSTITUTE(Table15[[#This Row],[Website]],"www.",""),"https://","")) - 1),"")</f>
        <v/>
      </c>
      <c r="S729" s="7" t="s">
        <v>12578</v>
      </c>
      <c r="T729" s="7"/>
    </row>
    <row r="730" spans="1:20" ht="15" customHeight="1" x14ac:dyDescent="0.45">
      <c r="A730" s="7" t="s">
        <v>1938</v>
      </c>
      <c r="B730" s="7" t="s">
        <v>12579</v>
      </c>
      <c r="C730" s="7" t="s">
        <v>12580</v>
      </c>
      <c r="D730" s="7" t="s">
        <v>12581</v>
      </c>
      <c r="F730" s="7"/>
      <c r="G730" s="7"/>
      <c r="H730" s="7"/>
      <c r="I730" s="7" t="s">
        <v>1737</v>
      </c>
      <c r="J730" s="7"/>
      <c r="K730" s="7" t="s">
        <v>9470</v>
      </c>
      <c r="L730" s="7" t="str">
        <f t="shared" si="10"/>
        <v>recticelinternationalservices</v>
      </c>
      <c r="M730" s="7" t="str">
        <f>LOWER(B730&amp;Table15[[#This Row],[Achternaam]]&amp;L730)</f>
        <v>robnijskensrecticelinternationalservices</v>
      </c>
      <c r="N730" s="7"/>
      <c r="O730" s="7"/>
      <c r="P730" s="7"/>
      <c r="Q730" s="7"/>
      <c r="R730" s="7" t="str">
        <f>IFERROR(LEFT(SUBSTITUTE(SUBSTITUTE(Table15[[#This Row],[Website]],"www.",""),"https://",""), FIND(".", SUBSTITUTE(SUBSTITUTE(Table15[[#This Row],[Website]],"www.",""),"https://","")) - 1),"")</f>
        <v/>
      </c>
      <c r="S730" s="7" t="s">
        <v>12582</v>
      </c>
      <c r="T730" s="7"/>
    </row>
    <row r="731" spans="1:20" ht="15" customHeight="1" x14ac:dyDescent="0.45">
      <c r="A731" s="7" t="s">
        <v>1938</v>
      </c>
      <c r="B731" s="7" t="s">
        <v>12583</v>
      </c>
      <c r="C731" s="7" t="s">
        <v>12584</v>
      </c>
      <c r="D731" s="7" t="s">
        <v>12585</v>
      </c>
      <c r="F731" s="7"/>
      <c r="G731" s="7"/>
      <c r="H731" s="7"/>
      <c r="I731" s="7" t="s">
        <v>1480</v>
      </c>
      <c r="J731" s="7"/>
      <c r="K731" s="7" t="s">
        <v>7196</v>
      </c>
      <c r="L731" s="7" t="str">
        <f t="shared" si="10"/>
        <v>jumbo</v>
      </c>
      <c r="M731" s="7" t="str">
        <f>LOWER(B731&amp;Table15[[#This Row],[Achternaam]]&amp;L731)</f>
        <v>okkedepretterejumbo</v>
      </c>
      <c r="N731" s="7"/>
      <c r="O731" s="7"/>
      <c r="P731" s="7"/>
      <c r="Q731" s="7"/>
      <c r="R731" s="7" t="str">
        <f>IFERROR(LEFT(SUBSTITUTE(SUBSTITUTE(Table15[[#This Row],[Website]],"www.",""),"https://",""), FIND(".", SUBSTITUTE(SUBSTITUTE(Table15[[#This Row],[Website]],"www.",""),"https://","")) - 1),"")</f>
        <v/>
      </c>
      <c r="S731" s="7" t="s">
        <v>12586</v>
      </c>
      <c r="T731" s="7"/>
    </row>
    <row r="732" spans="1:20" ht="15" customHeight="1" x14ac:dyDescent="0.45">
      <c r="A732" s="7" t="s">
        <v>1938</v>
      </c>
      <c r="B732" s="7" t="s">
        <v>12587</v>
      </c>
      <c r="C732" s="7" t="s">
        <v>2118</v>
      </c>
      <c r="D732" s="7" t="s">
        <v>12588</v>
      </c>
      <c r="F732" s="7"/>
      <c r="G732" s="7"/>
      <c r="H732" s="7"/>
      <c r="I732" s="7" t="s">
        <v>12589</v>
      </c>
      <c r="J732" s="7"/>
      <c r="K732" s="7" t="s">
        <v>9471</v>
      </c>
      <c r="L732" s="7" t="str">
        <f t="shared" si="10"/>
        <v>goodyeardunloptiresoperations</v>
      </c>
      <c r="M732" s="7" t="str">
        <f>LOWER(B732&amp;Table15[[#This Row],[Achternaam]]&amp;L732)</f>
        <v>oliverkimgoodyeardunloptiresoperations</v>
      </c>
      <c r="N732" s="7"/>
      <c r="O732" s="7"/>
      <c r="P732" s="7"/>
      <c r="Q732" s="7"/>
      <c r="R732" s="7" t="str">
        <f>IFERROR(LEFT(SUBSTITUTE(SUBSTITUTE(Table15[[#This Row],[Website]],"www.",""),"https://",""), FIND(".", SUBSTITUTE(SUBSTITUTE(Table15[[#This Row],[Website]],"www.",""),"https://","")) - 1),"")</f>
        <v/>
      </c>
      <c r="S732" s="7" t="s">
        <v>12590</v>
      </c>
      <c r="T732" s="7"/>
    </row>
    <row r="733" spans="1:20" ht="15" customHeight="1" x14ac:dyDescent="0.45">
      <c r="A733" s="7" t="s">
        <v>1938</v>
      </c>
      <c r="B733" s="7" t="s">
        <v>3317</v>
      </c>
      <c r="C733" s="7" t="s">
        <v>1825</v>
      </c>
      <c r="D733" s="7" t="s">
        <v>12591</v>
      </c>
      <c r="F733" s="7"/>
      <c r="G733" s="7"/>
      <c r="H733" s="7"/>
      <c r="I733" s="7" t="s">
        <v>1480</v>
      </c>
      <c r="J733" s="7"/>
      <c r="K733" s="7" t="s">
        <v>12592</v>
      </c>
      <c r="L733" s="7" t="str">
        <f t="shared" si="10"/>
        <v>toyotamaterialhandling</v>
      </c>
      <c r="M733" s="7" t="str">
        <f>LOWER(B733&amp;Table15[[#This Row],[Achternaam]]&amp;L733)</f>
        <v>oliviercarliertoyotamaterialhandling</v>
      </c>
      <c r="N733" s="7"/>
      <c r="O733" s="7"/>
      <c r="P733" s="7"/>
      <c r="Q733" s="7"/>
      <c r="R733" s="7" t="str">
        <f>IFERROR(LEFT(SUBSTITUTE(SUBSTITUTE(Table15[[#This Row],[Website]],"www.",""),"https://",""), FIND(".", SUBSTITUTE(SUBSTITUTE(Table15[[#This Row],[Website]],"www.",""),"https://","")) - 1),"")</f>
        <v/>
      </c>
      <c r="S733" s="7" t="s">
        <v>10171</v>
      </c>
      <c r="T733" s="7"/>
    </row>
    <row r="734" spans="1:20" ht="15" customHeight="1" x14ac:dyDescent="0.45">
      <c r="A734" s="7" t="s">
        <v>1938</v>
      </c>
      <c r="B734" s="7" t="s">
        <v>12593</v>
      </c>
      <c r="C734" s="7" t="s">
        <v>12594</v>
      </c>
      <c r="D734" s="7" t="s">
        <v>12595</v>
      </c>
      <c r="F734" s="7"/>
      <c r="G734" s="7"/>
      <c r="H734" s="7"/>
      <c r="I734" s="7" t="s">
        <v>1602</v>
      </c>
      <c r="J734" s="7"/>
      <c r="K734" s="7" t="s">
        <v>9472</v>
      </c>
      <c r="L734" s="7" t="str">
        <f t="shared" si="10"/>
        <v>kuwaitpetroleum</v>
      </c>
      <c r="M734" s="7" t="str">
        <f>LOWER(B734&amp;Table15[[#This Row],[Achternaam]]&amp;L734)</f>
        <v>olafvan beymakuwaitpetroleum</v>
      </c>
      <c r="N734" s="7"/>
      <c r="O734" s="7"/>
      <c r="P734" s="7"/>
      <c r="Q734" s="7"/>
      <c r="R734" s="7" t="str">
        <f>IFERROR(LEFT(SUBSTITUTE(SUBSTITUTE(Table15[[#This Row],[Website]],"www.",""),"https://",""), FIND(".", SUBSTITUTE(SUBSTITUTE(Table15[[#This Row],[Website]],"www.",""),"https://","")) - 1),"")</f>
        <v/>
      </c>
      <c r="S734" s="7" t="s">
        <v>12596</v>
      </c>
      <c r="T734" s="7"/>
    </row>
    <row r="735" spans="1:20" ht="15" customHeight="1" x14ac:dyDescent="0.45">
      <c r="A735" s="7" t="s">
        <v>1938</v>
      </c>
      <c r="B735" s="7" t="s">
        <v>1742</v>
      </c>
      <c r="C735" s="7" t="s">
        <v>12597</v>
      </c>
      <c r="D735" s="7" t="s">
        <v>2669</v>
      </c>
      <c r="F735" s="7"/>
      <c r="G735" s="7"/>
      <c r="H735" s="7"/>
      <c r="I735" s="7" t="s">
        <v>1781</v>
      </c>
      <c r="J735" s="7"/>
      <c r="K735" s="7" t="s">
        <v>12598</v>
      </c>
      <c r="L735" s="7" t="str">
        <f t="shared" si="10"/>
        <v>lalorraineninove</v>
      </c>
      <c r="M735" s="7" t="str">
        <f>LOWER(B735&amp;Table15[[#This Row],[Achternaam]]&amp;L735)</f>
        <v>philippeghijselincklalorraineninove</v>
      </c>
      <c r="N735" s="7"/>
      <c r="O735" s="7"/>
      <c r="P735" s="7"/>
      <c r="Q735" s="7"/>
      <c r="R735" s="7" t="str">
        <f>IFERROR(LEFT(SUBSTITUTE(SUBSTITUTE(Table15[[#This Row],[Website]],"www.",""),"https://",""), FIND(".", SUBSTITUTE(SUBSTITUTE(Table15[[#This Row],[Website]],"www.",""),"https://","")) - 1),"")</f>
        <v/>
      </c>
      <c r="S735" s="7" t="s">
        <v>10171</v>
      </c>
      <c r="T735" s="7"/>
    </row>
    <row r="736" spans="1:20" ht="15" customHeight="1" x14ac:dyDescent="0.45">
      <c r="A736" s="7" t="s">
        <v>1938</v>
      </c>
      <c r="B736" s="7" t="s">
        <v>2656</v>
      </c>
      <c r="C736" s="7" t="s">
        <v>12599</v>
      </c>
      <c r="D736" s="7" t="s">
        <v>12600</v>
      </c>
      <c r="F736" s="7"/>
      <c r="G736" s="7"/>
      <c r="H736" s="7"/>
      <c r="I736" s="7" t="s">
        <v>11704</v>
      </c>
      <c r="J736" s="7"/>
      <c r="K736" s="7" t="s">
        <v>9473</v>
      </c>
      <c r="L736" s="7" t="str">
        <f t="shared" si="10"/>
        <v>culligan</v>
      </c>
      <c r="M736" s="7" t="str">
        <f>LOWER(B736&amp;Table15[[#This Row],[Achternaam]]&amp;L736)</f>
        <v>pascalehannaertculligan</v>
      </c>
      <c r="N736" s="7"/>
      <c r="O736" s="7"/>
      <c r="P736" s="7"/>
      <c r="Q736" s="7"/>
      <c r="R736" s="7" t="str">
        <f>IFERROR(LEFT(SUBSTITUTE(SUBSTITUTE(Table15[[#This Row],[Website]],"www.",""),"https://",""), FIND(".", SUBSTITUTE(SUBSTITUTE(Table15[[#This Row],[Website]],"www.",""),"https://","")) - 1),"")</f>
        <v/>
      </c>
      <c r="S736" s="7" t="s">
        <v>10171</v>
      </c>
      <c r="T736" s="7"/>
    </row>
    <row r="737" spans="1:20" ht="15" customHeight="1" x14ac:dyDescent="0.45">
      <c r="A737" s="7" t="s">
        <v>1938</v>
      </c>
      <c r="B737" s="7" t="s">
        <v>2963</v>
      </c>
      <c r="C737" s="7" t="s">
        <v>12601</v>
      </c>
      <c r="D737" s="7" t="s">
        <v>12602</v>
      </c>
      <c r="F737" s="7"/>
      <c r="G737" s="7"/>
      <c r="H737" s="7"/>
      <c r="I737" s="7" t="s">
        <v>1480</v>
      </c>
      <c r="J737" s="7"/>
      <c r="K737" s="7" t="s">
        <v>9474</v>
      </c>
      <c r="L737" s="7" t="str">
        <f t="shared" si="10"/>
        <v>x²osanitary</v>
      </c>
      <c r="M737" s="7" t="str">
        <f>LOWER(B737&amp;Table15[[#This Row],[Achternaam]]&amp;L737)</f>
        <v>patriciavermeerschx²osanitary</v>
      </c>
      <c r="N737" s="7"/>
      <c r="O737" s="7"/>
      <c r="P737" s="7"/>
      <c r="Q737" s="7"/>
      <c r="R737" s="7" t="str">
        <f>IFERROR(LEFT(SUBSTITUTE(SUBSTITUTE(Table15[[#This Row],[Website]],"www.",""),"https://",""), FIND(".", SUBSTITUTE(SUBSTITUTE(Table15[[#This Row],[Website]],"www.",""),"https://","")) - 1),"")</f>
        <v/>
      </c>
      <c r="S737" s="7" t="s">
        <v>10171</v>
      </c>
      <c r="T737" s="7"/>
    </row>
    <row r="738" spans="1:20" ht="15" customHeight="1" x14ac:dyDescent="0.45">
      <c r="A738" s="7" t="s">
        <v>1938</v>
      </c>
      <c r="B738" s="7" t="s">
        <v>1845</v>
      </c>
      <c r="C738" s="7" t="s">
        <v>2040</v>
      </c>
      <c r="D738" s="7" t="s">
        <v>12603</v>
      </c>
      <c r="F738" s="7"/>
      <c r="G738" s="7"/>
      <c r="H738" s="7"/>
      <c r="I738" s="7" t="s">
        <v>1480</v>
      </c>
      <c r="J738" s="7"/>
      <c r="K738" s="7" t="s">
        <v>9475</v>
      </c>
      <c r="L738" s="7" t="str">
        <f t="shared" si="10"/>
        <v>herboschkiere</v>
      </c>
      <c r="M738" s="7" t="str">
        <f>LOWER(B738&amp;Table15[[#This Row],[Achternaam]]&amp;L738)</f>
        <v>patrickde bockherboschkiere</v>
      </c>
      <c r="N738" s="7"/>
      <c r="O738" s="7"/>
      <c r="P738" s="7"/>
      <c r="Q738" s="7"/>
      <c r="R738" s="7" t="str">
        <f>IFERROR(LEFT(SUBSTITUTE(SUBSTITUTE(Table15[[#This Row],[Website]],"www.",""),"https://",""), FIND(".", SUBSTITUTE(SUBSTITUTE(Table15[[#This Row],[Website]],"www.",""),"https://","")) - 1),"")</f>
        <v/>
      </c>
      <c r="S738" s="7" t="s">
        <v>10171</v>
      </c>
      <c r="T738" s="7"/>
    </row>
    <row r="739" spans="1:20" ht="15" customHeight="1" x14ac:dyDescent="0.45">
      <c r="A739" s="7" t="s">
        <v>1938</v>
      </c>
      <c r="B739" s="7" t="s">
        <v>1845</v>
      </c>
      <c r="C739" s="7" t="s">
        <v>12604</v>
      </c>
      <c r="D739" s="7" t="s">
        <v>12605</v>
      </c>
      <c r="F739" s="7"/>
      <c r="G739" s="7"/>
      <c r="H739" s="7"/>
      <c r="I739" s="7" t="s">
        <v>12215</v>
      </c>
      <c r="J739" s="7"/>
      <c r="K739" s="7" t="s">
        <v>9476</v>
      </c>
      <c r="L739" s="7" t="str">
        <f t="shared" si="10"/>
        <v>stg</v>
      </c>
      <c r="M739" s="7" t="str">
        <f>LOWER(B739&amp;Table15[[#This Row],[Achternaam]]&amp;L739)</f>
        <v>patrickvan den boschstg</v>
      </c>
      <c r="N739" s="7"/>
      <c r="O739" s="7"/>
      <c r="P739" s="7"/>
      <c r="Q739" s="7"/>
      <c r="R739" s="7" t="str">
        <f>IFERROR(LEFT(SUBSTITUTE(SUBSTITUTE(Table15[[#This Row],[Website]],"www.",""),"https://",""), FIND(".", SUBSTITUTE(SUBSTITUTE(Table15[[#This Row],[Website]],"www.",""),"https://","")) - 1),"")</f>
        <v/>
      </c>
      <c r="S739" s="7" t="s">
        <v>12606</v>
      </c>
      <c r="T739" s="7"/>
    </row>
    <row r="740" spans="1:20" ht="15" customHeight="1" x14ac:dyDescent="0.45">
      <c r="A740" s="7" t="s">
        <v>1938</v>
      </c>
      <c r="B740" s="7" t="s">
        <v>12607</v>
      </c>
      <c r="C740" s="7" t="s">
        <v>12608</v>
      </c>
      <c r="D740" s="7" t="s">
        <v>12609</v>
      </c>
      <c r="F740" s="7"/>
      <c r="G740" s="7"/>
      <c r="H740" s="7"/>
      <c r="I740" s="7" t="s">
        <v>12610</v>
      </c>
      <c r="J740" s="7"/>
      <c r="K740" s="7" t="s">
        <v>9411</v>
      </c>
      <c r="L740" s="7" t="str">
        <f t="shared" si="10"/>
        <v>nuscience</v>
      </c>
      <c r="M740" s="7" t="str">
        <f>LOWER(B740&amp;Table15[[#This Row],[Achternaam]]&amp;L740)</f>
        <v>paulaeveraerdnuscience</v>
      </c>
      <c r="N740" s="7"/>
      <c r="O740" s="7"/>
      <c r="P740" s="7"/>
      <c r="Q740" s="7"/>
      <c r="R740" s="7" t="str">
        <f>IFERROR(LEFT(SUBSTITUTE(SUBSTITUTE(Table15[[#This Row],[Website]],"www.",""),"https://",""), FIND(".", SUBSTITUTE(SUBSTITUTE(Table15[[#This Row],[Website]],"www.",""),"https://","")) - 1),"")</f>
        <v/>
      </c>
      <c r="S740" s="7" t="s">
        <v>10171</v>
      </c>
      <c r="T740" s="7"/>
    </row>
    <row r="741" spans="1:20" ht="15" customHeight="1" x14ac:dyDescent="0.45">
      <c r="A741" s="7" t="s">
        <v>1938</v>
      </c>
      <c r="B741" s="7" t="s">
        <v>3828</v>
      </c>
      <c r="C741" s="7" t="s">
        <v>3829</v>
      </c>
      <c r="D741" s="7" t="s">
        <v>3830</v>
      </c>
      <c r="F741" s="7"/>
      <c r="G741" s="7"/>
      <c r="H741" s="7"/>
      <c r="I741" s="7" t="s">
        <v>1480</v>
      </c>
      <c r="J741" s="7"/>
      <c r="K741" s="7" t="s">
        <v>12611</v>
      </c>
      <c r="L741" s="7" t="str">
        <f t="shared" si="10"/>
        <v>brico</v>
      </c>
      <c r="M741" s="7" t="str">
        <f>LOWER(B741&amp;Table15[[#This Row],[Achternaam]]&amp;L741)</f>
        <v>paulinethierensbrico</v>
      </c>
      <c r="N741" s="7"/>
      <c r="O741" s="7"/>
      <c r="P741" s="7"/>
      <c r="Q741" s="7"/>
      <c r="R741" s="7" t="str">
        <f>IFERROR(LEFT(SUBSTITUTE(SUBSTITUTE(Table15[[#This Row],[Website]],"www.",""),"https://",""), FIND(".", SUBSTITUTE(SUBSTITUTE(Table15[[#This Row],[Website]],"www.",""),"https://","")) - 1),"")</f>
        <v/>
      </c>
      <c r="S741" s="7" t="s">
        <v>10171</v>
      </c>
      <c r="T741" s="7"/>
    </row>
    <row r="742" spans="1:20" ht="15" customHeight="1" x14ac:dyDescent="0.45">
      <c r="A742" s="7" t="s">
        <v>1938</v>
      </c>
      <c r="B742" s="7" t="s">
        <v>12612</v>
      </c>
      <c r="C742" s="7" t="s">
        <v>12613</v>
      </c>
      <c r="D742" s="7" t="s">
        <v>12614</v>
      </c>
      <c r="F742" s="7"/>
      <c r="G742" s="7"/>
      <c r="H742" s="7"/>
      <c r="I742" s="7" t="s">
        <v>1602</v>
      </c>
      <c r="J742" s="7"/>
      <c r="K742" s="7" t="s">
        <v>9477</v>
      </c>
      <c r="L742" s="7" t="str">
        <f t="shared" si="10"/>
        <v>buckmanlaboratories</v>
      </c>
      <c r="M742" s="7" t="str">
        <f>LOWER(B742&amp;Table15[[#This Row],[Achternaam]]&amp;L742)</f>
        <v>patrycjabarleabuckmanlaboratories</v>
      </c>
      <c r="N742" s="7"/>
      <c r="O742" s="7"/>
      <c r="P742" s="7"/>
      <c r="Q742" s="7"/>
      <c r="R742" s="7" t="str">
        <f>IFERROR(LEFT(SUBSTITUTE(SUBSTITUTE(Table15[[#This Row],[Website]],"www.",""),"https://",""), FIND(".", SUBSTITUTE(SUBSTITUTE(Table15[[#This Row],[Website]],"www.",""),"https://","")) - 1),"")</f>
        <v/>
      </c>
      <c r="S742" s="7" t="s">
        <v>10171</v>
      </c>
      <c r="T742" s="7"/>
    </row>
    <row r="743" spans="1:20" ht="15" customHeight="1" x14ac:dyDescent="0.45">
      <c r="A743" s="7" t="s">
        <v>1938</v>
      </c>
      <c r="B743" s="7" t="s">
        <v>12615</v>
      </c>
      <c r="C743" s="7" t="s">
        <v>12616</v>
      </c>
      <c r="D743" s="7" t="s">
        <v>12617</v>
      </c>
      <c r="F743" s="7"/>
      <c r="G743" s="7"/>
      <c r="H743" s="7"/>
      <c r="I743" s="7" t="s">
        <v>1480</v>
      </c>
      <c r="J743" s="7"/>
      <c r="K743" s="7" t="s">
        <v>6094</v>
      </c>
      <c r="L743" s="7" t="str">
        <f t="shared" si="10"/>
        <v>cummins</v>
      </c>
      <c r="M743" s="7" t="str">
        <f>LOWER(B743&amp;Table15[[#This Row],[Achternaam]]&amp;L743)</f>
        <v>peggyeveraertcummins</v>
      </c>
      <c r="N743" s="7"/>
      <c r="O743" s="7"/>
      <c r="P743" s="7"/>
      <c r="Q743" s="7"/>
      <c r="R743" s="7" t="str">
        <f>IFERROR(LEFT(SUBSTITUTE(SUBSTITUTE(Table15[[#This Row],[Website]],"www.",""),"https://",""), FIND(".", SUBSTITUTE(SUBSTITUTE(Table15[[#This Row],[Website]],"www.",""),"https://","")) - 1),"")</f>
        <v/>
      </c>
      <c r="S743" s="7" t="s">
        <v>10171</v>
      </c>
      <c r="T743" s="7"/>
    </row>
    <row r="744" spans="1:20" ht="15" customHeight="1" x14ac:dyDescent="0.45">
      <c r="A744" s="7" t="s">
        <v>1938</v>
      </c>
      <c r="B744" s="7" t="s">
        <v>12615</v>
      </c>
      <c r="C744" s="7" t="s">
        <v>12618</v>
      </c>
      <c r="D744" s="7" t="s">
        <v>12619</v>
      </c>
      <c r="F744" s="7"/>
      <c r="G744" s="7"/>
      <c r="H744" s="7"/>
      <c r="I744" s="7" t="s">
        <v>1602</v>
      </c>
      <c r="J744" s="7"/>
      <c r="K744" s="7" t="s">
        <v>9478</v>
      </c>
      <c r="L744" s="7" t="str">
        <f t="shared" si="10"/>
        <v>steelforce</v>
      </c>
      <c r="M744" s="7" t="str">
        <f>LOWER(B744&amp;Table15[[#This Row],[Achternaam]]&amp;L744)</f>
        <v>peggylaenensteelforce</v>
      </c>
      <c r="N744" s="7"/>
      <c r="O744" s="7"/>
      <c r="P744" s="7"/>
      <c r="Q744" s="7"/>
      <c r="R744" s="7" t="str">
        <f>IFERROR(LEFT(SUBSTITUTE(SUBSTITUTE(Table15[[#This Row],[Website]],"www.",""),"https://",""), FIND(".", SUBSTITUTE(SUBSTITUTE(Table15[[#This Row],[Website]],"www.",""),"https://","")) - 1),"")</f>
        <v/>
      </c>
      <c r="S744" s="7" t="s">
        <v>12620</v>
      </c>
      <c r="T744" s="7"/>
    </row>
    <row r="745" spans="1:20" ht="15" customHeight="1" x14ac:dyDescent="0.45">
      <c r="A745" s="7" t="s">
        <v>1938</v>
      </c>
      <c r="B745" s="7" t="s">
        <v>12615</v>
      </c>
      <c r="C745" s="7" t="s">
        <v>11742</v>
      </c>
      <c r="D745" s="7" t="s">
        <v>12621</v>
      </c>
      <c r="F745" s="7"/>
      <c r="G745" s="7"/>
      <c r="H745" s="7"/>
      <c r="I745" s="7" t="s">
        <v>12622</v>
      </c>
      <c r="J745" s="7"/>
      <c r="K745" s="7" t="s">
        <v>9479</v>
      </c>
      <c r="L745" s="7" t="str">
        <f t="shared" si="10"/>
        <v>nippongases</v>
      </c>
      <c r="M745" s="7" t="str">
        <f>LOWER(B745&amp;Table15[[#This Row],[Achternaam]]&amp;L745)</f>
        <v>peggyvan peernippongases</v>
      </c>
      <c r="N745" s="7"/>
      <c r="O745" s="7"/>
      <c r="P745" s="7"/>
      <c r="Q745" s="7"/>
      <c r="R745" s="7" t="str">
        <f>IFERROR(LEFT(SUBSTITUTE(SUBSTITUTE(Table15[[#This Row],[Website]],"www.",""),"https://",""), FIND(".", SUBSTITUTE(SUBSTITUTE(Table15[[#This Row],[Website]],"www.",""),"https://","")) - 1),"")</f>
        <v/>
      </c>
      <c r="S745" s="7" t="s">
        <v>12623</v>
      </c>
      <c r="T745" s="7"/>
    </row>
    <row r="746" spans="1:20" ht="15" customHeight="1" x14ac:dyDescent="0.45">
      <c r="A746" s="7" t="s">
        <v>1938</v>
      </c>
      <c r="B746" s="7" t="s">
        <v>3079</v>
      </c>
      <c r="C746" s="7" t="s">
        <v>12624</v>
      </c>
      <c r="D746" s="7" t="s">
        <v>12625</v>
      </c>
      <c r="F746" s="7"/>
      <c r="G746" s="7"/>
      <c r="H746" s="7"/>
      <c r="I746" s="7" t="s">
        <v>1602</v>
      </c>
      <c r="J746" s="7"/>
      <c r="K746" s="7" t="s">
        <v>1019</v>
      </c>
      <c r="L746" s="7" t="str">
        <f t="shared" si="10"/>
        <v>oleon</v>
      </c>
      <c r="M746" s="7" t="str">
        <f>LOWER(B746&amp;Table15[[#This Row],[Achternaam]]&amp;L746)</f>
        <v>peterbalcaenoleon</v>
      </c>
      <c r="N746" s="7"/>
      <c r="O746" s="7"/>
      <c r="P746" s="7"/>
      <c r="Q746" s="7"/>
      <c r="R746" s="7" t="str">
        <f>IFERROR(LEFT(SUBSTITUTE(SUBSTITUTE(Table15[[#This Row],[Website]],"www.",""),"https://",""), FIND(".", SUBSTITUTE(SUBSTITUTE(Table15[[#This Row],[Website]],"www.",""),"https://","")) - 1),"")</f>
        <v/>
      </c>
      <c r="S746" s="7" t="s">
        <v>10171</v>
      </c>
      <c r="T746" s="7"/>
    </row>
    <row r="747" spans="1:20" ht="15" customHeight="1" x14ac:dyDescent="0.45">
      <c r="A747" s="7" t="s">
        <v>1938</v>
      </c>
      <c r="B747" s="7" t="s">
        <v>3079</v>
      </c>
      <c r="C747" s="7" t="s">
        <v>12626</v>
      </c>
      <c r="D747" s="7" t="s">
        <v>12627</v>
      </c>
      <c r="F747" s="7"/>
      <c r="G747" s="7"/>
      <c r="H747" s="7"/>
      <c r="I747" s="7" t="s">
        <v>12215</v>
      </c>
      <c r="J747" s="7"/>
      <c r="K747" s="7" t="s">
        <v>9480</v>
      </c>
      <c r="L747" s="7" t="str">
        <f t="shared" si="10"/>
        <v>casainternational</v>
      </c>
      <c r="M747" s="7" t="str">
        <f>LOWER(B747&amp;Table15[[#This Row],[Achternaam]]&amp;L747)</f>
        <v>peterbroeckhovencasainternational</v>
      </c>
      <c r="N747" s="7"/>
      <c r="O747" s="7"/>
      <c r="P747" s="7"/>
      <c r="Q747" s="7"/>
      <c r="R747" s="7" t="str">
        <f>IFERROR(LEFT(SUBSTITUTE(SUBSTITUTE(Table15[[#This Row],[Website]],"www.",""),"https://",""), FIND(".", SUBSTITUTE(SUBSTITUTE(Table15[[#This Row],[Website]],"www.",""),"https://","")) - 1),"")</f>
        <v/>
      </c>
      <c r="S747" s="7" t="s">
        <v>12628</v>
      </c>
      <c r="T747" s="7"/>
    </row>
    <row r="748" spans="1:20" ht="15" customHeight="1" x14ac:dyDescent="0.45">
      <c r="A748" s="7" t="s">
        <v>1938</v>
      </c>
      <c r="B748" s="7" t="s">
        <v>3079</v>
      </c>
      <c r="C748" s="7" t="s">
        <v>12629</v>
      </c>
      <c r="D748" s="7" t="s">
        <v>12630</v>
      </c>
      <c r="F748" s="7"/>
      <c r="G748" s="7"/>
      <c r="H748" s="7"/>
      <c r="I748" s="7" t="s">
        <v>1602</v>
      </c>
      <c r="J748" s="7"/>
      <c r="K748" s="7" t="s">
        <v>9481</v>
      </c>
      <c r="L748" s="7" t="str">
        <f t="shared" si="10"/>
        <v>rodekruisvlaanderen</v>
      </c>
      <c r="M748" s="7" t="str">
        <f>LOWER(B748&amp;Table15[[#This Row],[Achternaam]]&amp;L748)</f>
        <v>petercatryrodekruisvlaanderen</v>
      </c>
      <c r="N748" s="7"/>
      <c r="O748" s="7"/>
      <c r="P748" s="7"/>
      <c r="Q748" s="7"/>
      <c r="R748" s="7" t="str">
        <f>IFERROR(LEFT(SUBSTITUTE(SUBSTITUTE(Table15[[#This Row],[Website]],"www.",""),"https://",""), FIND(".", SUBSTITUTE(SUBSTITUTE(Table15[[#This Row],[Website]],"www.",""),"https://","")) - 1),"")</f>
        <v/>
      </c>
      <c r="S748" s="7" t="s">
        <v>10171</v>
      </c>
      <c r="T748" s="7"/>
    </row>
    <row r="749" spans="1:20" ht="15" customHeight="1" x14ac:dyDescent="0.45">
      <c r="A749" s="7" t="s">
        <v>1938</v>
      </c>
      <c r="B749" s="7" t="s">
        <v>9636</v>
      </c>
      <c r="C749" s="7" t="s">
        <v>9870</v>
      </c>
      <c r="D749" s="7" t="s">
        <v>12631</v>
      </c>
      <c r="F749" s="7"/>
      <c r="G749" s="7"/>
      <c r="H749" s="7"/>
      <c r="I749" s="7" t="s">
        <v>1602</v>
      </c>
      <c r="J749" s="7"/>
      <c r="K749" s="7" t="s">
        <v>7137</v>
      </c>
      <c r="L749" s="7" t="str">
        <f t="shared" si="10"/>
        <v>jandenul</v>
      </c>
      <c r="M749" s="7" t="str">
        <f>LOWER(B749&amp;Table15[[#This Row],[Achternaam]]&amp;L749)</f>
        <v>philippironjandenul</v>
      </c>
      <c r="N749" s="7"/>
      <c r="O749" s="7"/>
      <c r="P749" s="7"/>
      <c r="Q749" s="7"/>
      <c r="R749" s="7" t="str">
        <f>IFERROR(LEFT(SUBSTITUTE(SUBSTITUTE(Table15[[#This Row],[Website]],"www.",""),"https://",""), FIND(".", SUBSTITUTE(SUBSTITUTE(Table15[[#This Row],[Website]],"www.",""),"https://","")) - 1),"")</f>
        <v/>
      </c>
      <c r="S749" s="7" t="s">
        <v>10171</v>
      </c>
      <c r="T749" s="7"/>
    </row>
    <row r="750" spans="1:20" ht="15" customHeight="1" x14ac:dyDescent="0.45">
      <c r="A750" s="7" t="s">
        <v>1938</v>
      </c>
      <c r="B750" s="7" t="s">
        <v>1742</v>
      </c>
      <c r="C750" s="7" t="s">
        <v>12632</v>
      </c>
      <c r="D750" s="7" t="s">
        <v>12633</v>
      </c>
      <c r="F750" s="7"/>
      <c r="G750" s="7"/>
      <c r="H750" s="7"/>
      <c r="I750" s="7" t="s">
        <v>1480</v>
      </c>
      <c r="J750" s="7"/>
      <c r="K750" s="7" t="s">
        <v>9482</v>
      </c>
      <c r="L750" s="7" t="str">
        <f t="shared" si="10"/>
        <v>altrealogistics</v>
      </c>
      <c r="M750" s="7" t="str">
        <f>LOWER(B750&amp;Table15[[#This Row],[Achternaam]]&amp;L750)</f>
        <v>philippespoorenaltrealogistics</v>
      </c>
      <c r="N750" s="7"/>
      <c r="O750" s="7"/>
      <c r="P750" s="7"/>
      <c r="Q750" s="7"/>
      <c r="R750" s="7" t="str">
        <f>IFERROR(LEFT(SUBSTITUTE(SUBSTITUTE(Table15[[#This Row],[Website]],"www.",""),"https://",""), FIND(".", SUBSTITUTE(SUBSTITUTE(Table15[[#This Row],[Website]],"www.",""),"https://","")) - 1),"")</f>
        <v/>
      </c>
      <c r="S750" s="7" t="s">
        <v>10171</v>
      </c>
      <c r="T750" s="7"/>
    </row>
    <row r="751" spans="1:20" ht="15" customHeight="1" x14ac:dyDescent="0.45">
      <c r="A751" s="7" t="s">
        <v>1938</v>
      </c>
      <c r="B751" s="7" t="s">
        <v>2196</v>
      </c>
      <c r="C751" s="7" t="s">
        <v>12634</v>
      </c>
      <c r="D751" s="7" t="s">
        <v>12635</v>
      </c>
      <c r="F751" s="7"/>
      <c r="G751" s="7"/>
      <c r="H751" s="7"/>
      <c r="I751" s="7" t="s">
        <v>1480</v>
      </c>
      <c r="J751" s="7"/>
      <c r="K751" s="7" t="s">
        <v>12636</v>
      </c>
      <c r="L751" s="7" t="str">
        <f t="shared" si="10"/>
        <v>desco</v>
      </c>
      <c r="M751" s="7" t="str">
        <f>LOWER(B751&amp;Table15[[#This Row],[Achternaam]]&amp;L751)</f>
        <v>piavanderstraetendesco</v>
      </c>
      <c r="N751" s="7"/>
      <c r="O751" s="7"/>
      <c r="P751" s="7"/>
      <c r="Q751" s="7"/>
      <c r="R751" s="7" t="str">
        <f>IFERROR(LEFT(SUBSTITUTE(SUBSTITUTE(Table15[[#This Row],[Website]],"www.",""),"https://",""), FIND(".", SUBSTITUTE(SUBSTITUTE(Table15[[#This Row],[Website]],"www.",""),"https://","")) - 1),"")</f>
        <v/>
      </c>
      <c r="S751" s="7" t="s">
        <v>10171</v>
      </c>
      <c r="T751" s="7"/>
    </row>
    <row r="752" spans="1:20" ht="15" customHeight="1" x14ac:dyDescent="0.45">
      <c r="A752" s="7" t="s">
        <v>1938</v>
      </c>
      <c r="B752" s="7" t="s">
        <v>3873</v>
      </c>
      <c r="C752" s="7" t="s">
        <v>2040</v>
      </c>
      <c r="D752" s="7" t="s">
        <v>12637</v>
      </c>
      <c r="F752" s="7"/>
      <c r="G752" s="7"/>
      <c r="H752" s="7"/>
      <c r="I752" s="7" t="s">
        <v>1480</v>
      </c>
      <c r="J752" s="7"/>
      <c r="K752" s="7" t="s">
        <v>9483</v>
      </c>
      <c r="L752" s="7" t="str">
        <f t="shared" si="10"/>
        <v>lidl&amp;luxemburg</v>
      </c>
      <c r="M752" s="7" t="str">
        <f>LOWER(B752&amp;Table15[[#This Row],[Achternaam]]&amp;L752)</f>
        <v>pieterde bocklidl&amp;luxemburg</v>
      </c>
      <c r="N752" s="7"/>
      <c r="O752" s="7"/>
      <c r="P752" s="7"/>
      <c r="Q752" s="7"/>
      <c r="R752" s="7" t="str">
        <f>IFERROR(LEFT(SUBSTITUTE(SUBSTITUTE(Table15[[#This Row],[Website]],"www.",""),"https://",""), FIND(".", SUBSTITUTE(SUBSTITUTE(Table15[[#This Row],[Website]],"www.",""),"https://","")) - 1),"")</f>
        <v/>
      </c>
      <c r="S752" s="7" t="s">
        <v>12638</v>
      </c>
      <c r="T752" s="7"/>
    </row>
    <row r="753" spans="1:20" ht="15" customHeight="1" x14ac:dyDescent="0.45">
      <c r="A753" s="7" t="s">
        <v>1938</v>
      </c>
      <c r="B753" s="7" t="s">
        <v>3079</v>
      </c>
      <c r="C753" s="7" t="s">
        <v>2440</v>
      </c>
      <c r="D753" s="7" t="s">
        <v>12639</v>
      </c>
      <c r="F753" s="7"/>
      <c r="G753" s="7"/>
      <c r="H753" s="7"/>
      <c r="I753" s="7" t="s">
        <v>12640</v>
      </c>
      <c r="J753" s="7"/>
      <c r="K753" s="7" t="s">
        <v>9434</v>
      </c>
      <c r="L753" s="7" t="str">
        <f t="shared" si="10"/>
        <v>katoennatie</v>
      </c>
      <c r="M753" s="7" t="str">
        <f>LOWER(B753&amp;Table15[[#This Row],[Achternaam]]&amp;L753)</f>
        <v>peterdhaesekatoennatie</v>
      </c>
      <c r="N753" s="7"/>
      <c r="O753" s="7"/>
      <c r="P753" s="7"/>
      <c r="Q753" s="7"/>
      <c r="R753" s="7" t="str">
        <f>IFERROR(LEFT(SUBSTITUTE(SUBSTITUTE(Table15[[#This Row],[Website]],"www.",""),"https://",""), FIND(".", SUBSTITUTE(SUBSTITUTE(Table15[[#This Row],[Website]],"www.",""),"https://","")) - 1),"")</f>
        <v/>
      </c>
      <c r="S753" s="7" t="s">
        <v>12641</v>
      </c>
      <c r="T753" s="7"/>
    </row>
    <row r="754" spans="1:20" ht="15" customHeight="1" x14ac:dyDescent="0.45">
      <c r="A754" s="7" t="s">
        <v>1938</v>
      </c>
      <c r="B754" s="7" t="s">
        <v>3912</v>
      </c>
      <c r="C754" s="7" t="s">
        <v>12642</v>
      </c>
      <c r="D754" s="7" t="s">
        <v>12643</v>
      </c>
      <c r="F754" s="7"/>
      <c r="G754" s="7"/>
      <c r="H754" s="7"/>
      <c r="I754" s="7" t="s">
        <v>12644</v>
      </c>
      <c r="J754" s="7"/>
      <c r="K754" s="7" t="s">
        <v>9295</v>
      </c>
      <c r="L754" s="7" t="str">
        <f t="shared" si="10"/>
        <v>demedredging</v>
      </c>
      <c r="M754" s="7" t="str">
        <f>LOWER(B754&amp;Table15[[#This Row],[Achternaam]]&amp;L754)</f>
        <v>bartproostdemedredging</v>
      </c>
      <c r="N754" s="7"/>
      <c r="O754" s="7"/>
      <c r="P754" s="7"/>
      <c r="Q754" s="7"/>
      <c r="R754" s="7" t="str">
        <f>IFERROR(LEFT(SUBSTITUTE(SUBSTITUTE(Table15[[#This Row],[Website]],"www.",""),"https://",""), FIND(".", SUBSTITUTE(SUBSTITUTE(Table15[[#This Row],[Website]],"www.",""),"https://","")) - 1),"")</f>
        <v/>
      </c>
      <c r="S754" s="7" t="s">
        <v>10171</v>
      </c>
      <c r="T754" s="7"/>
    </row>
    <row r="755" spans="1:20" ht="15" customHeight="1" x14ac:dyDescent="0.45">
      <c r="A755" s="7" t="s">
        <v>1938</v>
      </c>
      <c r="B755" s="7" t="s">
        <v>1845</v>
      </c>
      <c r="C755" s="7" t="s">
        <v>12645</v>
      </c>
      <c r="D755" s="7" t="s">
        <v>12646</v>
      </c>
      <c r="F755" s="7"/>
      <c r="G755" s="7"/>
      <c r="H755" s="7"/>
      <c r="I755" s="7" t="s">
        <v>12647</v>
      </c>
      <c r="J755" s="7"/>
      <c r="K755" s="7" t="s">
        <v>7603</v>
      </c>
      <c r="L755" s="7" t="str">
        <f t="shared" si="10"/>
        <v>melexistechnologies</v>
      </c>
      <c r="M755" s="7" t="str">
        <f>LOWER(B755&amp;Table15[[#This Row],[Achternaam]]&amp;L755)</f>
        <v>patrickverbovenmelexistechnologies</v>
      </c>
      <c r="N755" s="7"/>
      <c r="O755" s="7"/>
      <c r="P755" s="7"/>
      <c r="Q755" s="7"/>
      <c r="R755" s="7" t="str">
        <f>IFERROR(LEFT(SUBSTITUTE(SUBSTITUTE(Table15[[#This Row],[Website]],"www.",""),"https://",""), FIND(".", SUBSTITUTE(SUBSTITUTE(Table15[[#This Row],[Website]],"www.",""),"https://","")) - 1),"")</f>
        <v/>
      </c>
      <c r="S755" s="7" t="s">
        <v>10171</v>
      </c>
      <c r="T755" s="7"/>
    </row>
    <row r="756" spans="1:20" ht="15" customHeight="1" x14ac:dyDescent="0.45">
      <c r="A756" s="7" t="s">
        <v>1938</v>
      </c>
      <c r="B756" s="7" t="s">
        <v>3934</v>
      </c>
      <c r="C756" s="7" t="s">
        <v>12648</v>
      </c>
      <c r="D756" s="7" t="s">
        <v>12649</v>
      </c>
      <c r="F756" s="7"/>
      <c r="G756" s="7"/>
      <c r="H756" s="7"/>
      <c r="I756" s="7" t="s">
        <v>1480</v>
      </c>
      <c r="J756" s="7"/>
      <c r="K756" s="7" t="s">
        <v>12650</v>
      </c>
      <c r="L756" s="7" t="str">
        <f t="shared" si="10"/>
        <v>vandersandensteenfabrieken</v>
      </c>
      <c r="M756" s="7" t="str">
        <f>LOWER(B756&amp;Table15[[#This Row],[Achternaam]]&amp;L756)</f>
        <v>roelverlaakvandersandensteenfabrieken</v>
      </c>
      <c r="N756" s="7"/>
      <c r="O756" s="7"/>
      <c r="P756" s="7"/>
      <c r="Q756" s="7"/>
      <c r="R756" s="7" t="str">
        <f>IFERROR(LEFT(SUBSTITUTE(SUBSTITUTE(Table15[[#This Row],[Website]],"www.",""),"https://",""), FIND(".", SUBSTITUTE(SUBSTITUTE(Table15[[#This Row],[Website]],"www.",""),"https://","")) - 1),"")</f>
        <v/>
      </c>
      <c r="S756" s="7" t="s">
        <v>12651</v>
      </c>
      <c r="T756" s="7"/>
    </row>
    <row r="757" spans="1:20" ht="15" customHeight="1" x14ac:dyDescent="0.45">
      <c r="A757" s="7" t="s">
        <v>1938</v>
      </c>
      <c r="B757" s="7" t="s">
        <v>12652</v>
      </c>
      <c r="C757" s="7" t="s">
        <v>12653</v>
      </c>
      <c r="D757" s="7" t="s">
        <v>12654</v>
      </c>
      <c r="F757" s="7"/>
      <c r="G757" s="7"/>
      <c r="H757" s="7"/>
      <c r="I757" s="7" t="s">
        <v>1602</v>
      </c>
      <c r="J757" s="7"/>
      <c r="K757" s="7" t="s">
        <v>9484</v>
      </c>
      <c r="L757" s="7" t="str">
        <f t="shared" si="10"/>
        <v>axus</v>
      </c>
      <c r="M757" s="7" t="str">
        <f>LOWER(B757&amp;Table15[[#This Row],[Achternaam]]&amp;L757)</f>
        <v>matthiasrenardaxus</v>
      </c>
      <c r="N757" s="7"/>
      <c r="O757" s="7"/>
      <c r="P757" s="7"/>
      <c r="Q757" s="7"/>
      <c r="R757" s="7" t="str">
        <f>IFERROR(LEFT(SUBSTITUTE(SUBSTITUTE(Table15[[#This Row],[Website]],"www.",""),"https://",""), FIND(".", SUBSTITUTE(SUBSTITUTE(Table15[[#This Row],[Website]],"www.",""),"https://","")) - 1),"")</f>
        <v/>
      </c>
      <c r="S757" s="7" t="s">
        <v>10171</v>
      </c>
      <c r="T757" s="7"/>
    </row>
    <row r="758" spans="1:20" ht="15" customHeight="1" x14ac:dyDescent="0.45">
      <c r="A758" s="7" t="s">
        <v>1938</v>
      </c>
      <c r="B758" s="7" t="s">
        <v>12655</v>
      </c>
      <c r="C758" s="7" t="s">
        <v>12656</v>
      </c>
      <c r="D758" s="7" t="s">
        <v>12657</v>
      </c>
      <c r="F758" s="7"/>
      <c r="G758" s="7"/>
      <c r="H758" s="7"/>
      <c r="I758" s="7" t="s">
        <v>1480</v>
      </c>
      <c r="J758" s="7"/>
      <c r="K758" s="7" t="s">
        <v>9485</v>
      </c>
      <c r="L758" s="7" t="str">
        <f t="shared" si="10"/>
        <v>becton,dickinson</v>
      </c>
      <c r="M758" s="7" t="str">
        <f>LOWER(B758&amp;Table15[[#This Row],[Achternaam]]&amp;L758)</f>
        <v>reneelefevrebecton,dickinson</v>
      </c>
      <c r="N758" s="7"/>
      <c r="O758" s="7"/>
      <c r="P758" s="7"/>
      <c r="Q758" s="7"/>
      <c r="R758" s="7" t="str">
        <f>IFERROR(LEFT(SUBSTITUTE(SUBSTITUTE(Table15[[#This Row],[Website]],"www.",""),"https://",""), FIND(".", SUBSTITUTE(SUBSTITUTE(Table15[[#This Row],[Website]],"www.",""),"https://","")) - 1),"")</f>
        <v/>
      </c>
      <c r="S758" s="7" t="s">
        <v>12658</v>
      </c>
      <c r="T758" s="7"/>
    </row>
    <row r="759" spans="1:20" ht="15" customHeight="1" x14ac:dyDescent="0.45">
      <c r="A759" s="7" t="s">
        <v>1938</v>
      </c>
      <c r="B759" s="7" t="s">
        <v>12659</v>
      </c>
      <c r="C759" s="7" t="s">
        <v>2935</v>
      </c>
      <c r="D759" s="7" t="s">
        <v>12660</v>
      </c>
      <c r="F759" s="7"/>
      <c r="G759" s="7"/>
      <c r="H759" s="7"/>
      <c r="I759" s="7" t="s">
        <v>1480</v>
      </c>
      <c r="J759" s="7"/>
      <c r="K759" s="7" t="s">
        <v>9338</v>
      </c>
      <c r="L759" s="7" t="str">
        <f t="shared" si="10"/>
        <v>stobart</v>
      </c>
      <c r="M759" s="7" t="str">
        <f>LOWER(B759&amp;Table15[[#This Row],[Achternaam]]&amp;L759)</f>
        <v>reynakoningsstobart</v>
      </c>
      <c r="N759" s="7"/>
      <c r="O759" s="7"/>
      <c r="P759" s="7"/>
      <c r="Q759" s="7"/>
      <c r="R759" s="7" t="str">
        <f>IFERROR(LEFT(SUBSTITUTE(SUBSTITUTE(Table15[[#This Row],[Website]],"www.",""),"https://",""), FIND(".", SUBSTITUTE(SUBSTITUTE(Table15[[#This Row],[Website]],"www.",""),"https://","")) - 1),"")</f>
        <v/>
      </c>
      <c r="S759" s="7" t="s">
        <v>12661</v>
      </c>
      <c r="T759" s="7"/>
    </row>
    <row r="760" spans="1:20" ht="15" customHeight="1" x14ac:dyDescent="0.45">
      <c r="A760" s="7" t="s">
        <v>1938</v>
      </c>
      <c r="B760" s="7" t="s">
        <v>12662</v>
      </c>
      <c r="C760" s="7" t="s">
        <v>12663</v>
      </c>
      <c r="D760" s="7" t="s">
        <v>12664</v>
      </c>
      <c r="F760" s="7"/>
      <c r="G760" s="7"/>
      <c r="H760" s="7"/>
      <c r="I760" s="7" t="s">
        <v>1480</v>
      </c>
      <c r="J760" s="7"/>
      <c r="K760" s="7" t="s">
        <v>9486</v>
      </c>
      <c r="L760" s="7" t="str">
        <f t="shared" si="10"/>
        <v>arseusmedical</v>
      </c>
      <c r="M760" s="7" t="str">
        <f>LOWER(B760&amp;Table15[[#This Row],[Achternaam]]&amp;L760)</f>
        <v>ritavan poeyerarseusmedical</v>
      </c>
      <c r="N760" s="7"/>
      <c r="O760" s="7"/>
      <c r="P760" s="7"/>
      <c r="Q760" s="7"/>
      <c r="R760" s="7" t="str">
        <f>IFERROR(LEFT(SUBSTITUTE(SUBSTITUTE(Table15[[#This Row],[Website]],"www.",""),"https://",""), FIND(".", SUBSTITUTE(SUBSTITUTE(Table15[[#This Row],[Website]],"www.",""),"https://","")) - 1),"")</f>
        <v/>
      </c>
      <c r="S760" s="7" t="s">
        <v>10171</v>
      </c>
      <c r="T760" s="7"/>
    </row>
    <row r="761" spans="1:20" ht="15" customHeight="1" x14ac:dyDescent="0.45">
      <c r="A761" s="7" t="s">
        <v>1938</v>
      </c>
      <c r="B761" s="7" t="s">
        <v>12665</v>
      </c>
      <c r="C761" s="7" t="s">
        <v>12666</v>
      </c>
      <c r="D761" s="7" t="s">
        <v>12667</v>
      </c>
      <c r="F761" s="7"/>
      <c r="G761" s="7"/>
      <c r="H761" s="7"/>
      <c r="I761" s="7" t="s">
        <v>1480</v>
      </c>
      <c r="J761" s="7"/>
      <c r="K761" s="7" t="s">
        <v>12289</v>
      </c>
      <c r="L761" s="7" t="str">
        <f t="shared" si="10"/>
        <v>vynova</v>
      </c>
      <c r="M761" s="7" t="str">
        <f>LOWER(B761&amp;Table15[[#This Row],[Achternaam]]&amp;L761)</f>
        <v>robrechtthiryvynova</v>
      </c>
      <c r="N761" s="7"/>
      <c r="O761" s="7"/>
      <c r="P761" s="7"/>
      <c r="Q761" s="7"/>
      <c r="R761" s="7" t="str">
        <f>IFERROR(LEFT(SUBSTITUTE(SUBSTITUTE(Table15[[#This Row],[Website]],"www.",""),"https://",""), FIND(".", SUBSTITUTE(SUBSTITUTE(Table15[[#This Row],[Website]],"www.",""),"https://","")) - 1),"")</f>
        <v/>
      </c>
      <c r="S761" s="7" t="s">
        <v>10171</v>
      </c>
      <c r="T761" s="7"/>
    </row>
    <row r="762" spans="1:20" ht="15" customHeight="1" x14ac:dyDescent="0.45">
      <c r="A762" s="7" t="s">
        <v>1938</v>
      </c>
      <c r="B762" s="7" t="s">
        <v>3934</v>
      </c>
      <c r="C762" s="7" t="s">
        <v>12668</v>
      </c>
      <c r="D762" s="7" t="s">
        <v>12669</v>
      </c>
      <c r="F762" s="7"/>
      <c r="G762" s="7"/>
      <c r="H762" s="7"/>
      <c r="I762" s="7" t="s">
        <v>1602</v>
      </c>
      <c r="J762" s="7"/>
      <c r="K762" s="7" t="s">
        <v>11496</v>
      </c>
      <c r="L762" s="7" t="str">
        <f t="shared" si="10"/>
        <v>renewi</v>
      </c>
      <c r="M762" s="7" t="str">
        <f>LOWER(B762&amp;Table15[[#This Row],[Achternaam]]&amp;L762)</f>
        <v>roelmajoorrenewi</v>
      </c>
      <c r="N762" s="7"/>
      <c r="O762" s="7"/>
      <c r="P762" s="7"/>
      <c r="Q762" s="7"/>
      <c r="R762" s="7" t="str">
        <f>IFERROR(LEFT(SUBSTITUTE(SUBSTITUTE(Table15[[#This Row],[Website]],"www.",""),"https://",""), FIND(".", SUBSTITUTE(SUBSTITUTE(Table15[[#This Row],[Website]],"www.",""),"https://","")) - 1),"")</f>
        <v/>
      </c>
      <c r="S762" s="7" t="s">
        <v>12670</v>
      </c>
      <c r="T762" s="7"/>
    </row>
    <row r="763" spans="1:20" ht="15" customHeight="1" x14ac:dyDescent="0.45">
      <c r="A763" s="7" t="s">
        <v>1938</v>
      </c>
      <c r="B763" s="7" t="s">
        <v>12671</v>
      </c>
      <c r="C763" s="7" t="s">
        <v>12672</v>
      </c>
      <c r="D763" s="7" t="s">
        <v>12673</v>
      </c>
      <c r="F763" s="7"/>
      <c r="G763" s="7"/>
      <c r="H763" s="7"/>
      <c r="I763" s="7" t="s">
        <v>1480</v>
      </c>
      <c r="J763" s="7"/>
      <c r="K763" s="7" t="s">
        <v>9487</v>
      </c>
      <c r="L763" s="7" t="str">
        <f t="shared" si="10"/>
        <v>vanzonhoreca</v>
      </c>
      <c r="M763" s="7" t="str">
        <f>LOWER(B763&amp;Table15[[#This Row],[Achternaam]]&amp;L763)</f>
        <v>rolfvandenboervanzonhoreca</v>
      </c>
      <c r="N763" s="7"/>
      <c r="O763" s="7"/>
      <c r="P763" s="7"/>
      <c r="Q763" s="7"/>
      <c r="R763" s="7" t="str">
        <f>IFERROR(LEFT(SUBSTITUTE(SUBSTITUTE(Table15[[#This Row],[Website]],"www.",""),"https://",""), FIND(".", SUBSTITUTE(SUBSTITUTE(Table15[[#This Row],[Website]],"www.",""),"https://","")) - 1),"")</f>
        <v/>
      </c>
      <c r="S763" s="7" t="s">
        <v>10171</v>
      </c>
      <c r="T763" s="7"/>
    </row>
    <row r="764" spans="1:20" ht="15" customHeight="1" x14ac:dyDescent="0.45">
      <c r="A764" s="7" t="s">
        <v>1938</v>
      </c>
      <c r="B764" s="7" t="s">
        <v>12674</v>
      </c>
      <c r="C764" s="7" t="s">
        <v>12675</v>
      </c>
      <c r="D764" s="7" t="s">
        <v>12676</v>
      </c>
      <c r="F764" s="7"/>
      <c r="G764" s="7"/>
      <c r="H764" s="7"/>
      <c r="I764" s="7" t="s">
        <v>1602</v>
      </c>
      <c r="J764" s="7"/>
      <c r="K764" s="7" t="s">
        <v>9488</v>
      </c>
      <c r="L764" s="7" t="str">
        <f t="shared" si="10"/>
        <v>bristolmyerssquibbinternationalcorporation</v>
      </c>
      <c r="M764" s="7" t="str">
        <f>LOWER(B764&amp;Table15[[#This Row],[Achternaam]]&amp;L764)</f>
        <v>romainlescoeurbristolmyerssquibbinternationalcorporation</v>
      </c>
      <c r="N764" s="7"/>
      <c r="O764" s="7"/>
      <c r="P764" s="7"/>
      <c r="Q764" s="7"/>
      <c r="R764" s="7" t="str">
        <f>IFERROR(LEFT(SUBSTITUTE(SUBSTITUTE(Table15[[#This Row],[Website]],"www.",""),"https://",""), FIND(".", SUBSTITUTE(SUBSTITUTE(Table15[[#This Row],[Website]],"www.",""),"https://","")) - 1),"")</f>
        <v/>
      </c>
      <c r="S764" s="7" t="s">
        <v>10171</v>
      </c>
      <c r="T764" s="7"/>
    </row>
    <row r="765" spans="1:20" ht="15" customHeight="1" x14ac:dyDescent="0.45">
      <c r="A765" s="7" t="s">
        <v>1938</v>
      </c>
      <c r="B765" s="7" t="s">
        <v>12677</v>
      </c>
      <c r="C765" s="7" t="s">
        <v>2062</v>
      </c>
      <c r="D765" s="7" t="s">
        <v>12678</v>
      </c>
      <c r="F765" s="7"/>
      <c r="G765" s="7"/>
      <c r="H765" s="7"/>
      <c r="I765" s="7" t="s">
        <v>1480</v>
      </c>
      <c r="J765" s="7"/>
      <c r="K765" s="7" t="s">
        <v>9489</v>
      </c>
      <c r="L765" s="7" t="str">
        <f t="shared" si="10"/>
        <v>ipcom</v>
      </c>
      <c r="M765" s="7" t="str">
        <f>LOWER(B765&amp;Table15[[#This Row],[Achternaam]]&amp;L765)</f>
        <v>roseliende clercqipcom</v>
      </c>
      <c r="N765" s="7"/>
      <c r="O765" s="7"/>
      <c r="P765" s="7"/>
      <c r="Q765" s="7"/>
      <c r="R765" s="7" t="str">
        <f>IFERROR(LEFT(SUBSTITUTE(SUBSTITUTE(Table15[[#This Row],[Website]],"www.",""),"https://",""), FIND(".", SUBSTITUTE(SUBSTITUTE(Table15[[#This Row],[Website]],"www.",""),"https://","")) - 1),"")</f>
        <v/>
      </c>
      <c r="S765" s="7" t="s">
        <v>12679</v>
      </c>
      <c r="T765" s="7"/>
    </row>
    <row r="766" spans="1:20" ht="15" customHeight="1" x14ac:dyDescent="0.45">
      <c r="A766" s="7" t="s">
        <v>1938</v>
      </c>
      <c r="B766" s="7" t="s">
        <v>4569</v>
      </c>
      <c r="C766" s="7" t="s">
        <v>12680</v>
      </c>
      <c r="D766" s="7" t="s">
        <v>12681</v>
      </c>
      <c r="F766" s="7"/>
      <c r="G766" s="7"/>
      <c r="H766" s="7"/>
      <c r="I766" s="7" t="s">
        <v>1480</v>
      </c>
      <c r="J766" s="7"/>
      <c r="K766" s="7" t="s">
        <v>9490</v>
      </c>
      <c r="L766" s="7" t="str">
        <f t="shared" si="10"/>
        <v>murco</v>
      </c>
      <c r="M766" s="7" t="str">
        <f>LOWER(B766&amp;Table15[[#This Row],[Achternaam]]&amp;L766)</f>
        <v>ruthlenaertsmurco</v>
      </c>
      <c r="N766" s="7"/>
      <c r="O766" s="7"/>
      <c r="P766" s="7"/>
      <c r="Q766" s="7"/>
      <c r="R766" s="7" t="str">
        <f>IFERROR(LEFT(SUBSTITUTE(SUBSTITUTE(Table15[[#This Row],[Website]],"www.",""),"https://",""), FIND(".", SUBSTITUTE(SUBSTITUTE(Table15[[#This Row],[Website]],"www.",""),"https://","")) - 1),"")</f>
        <v/>
      </c>
      <c r="S766" s="7" t="s">
        <v>10171</v>
      </c>
      <c r="T766" s="7"/>
    </row>
    <row r="767" spans="1:20" ht="15" customHeight="1" x14ac:dyDescent="0.45">
      <c r="A767" s="7" t="s">
        <v>1938</v>
      </c>
      <c r="B767" s="7" t="s">
        <v>3492</v>
      </c>
      <c r="C767" s="7" t="s">
        <v>12682</v>
      </c>
      <c r="D767" s="7" t="s">
        <v>12683</v>
      </c>
      <c r="F767" s="7"/>
      <c r="G767" s="7"/>
      <c r="H767" s="7"/>
      <c r="I767" s="7" t="s">
        <v>1602</v>
      </c>
      <c r="J767" s="7"/>
      <c r="K767" s="7" t="s">
        <v>9491</v>
      </c>
      <c r="L767" s="7" t="str">
        <f t="shared" si="10"/>
        <v>serissecurity</v>
      </c>
      <c r="M767" s="7" t="str">
        <f>LOWER(B767&amp;Table15[[#This Row],[Achternaam]]&amp;L767)</f>
        <v>robertvanderhoydoncserissecurity</v>
      </c>
      <c r="N767" s="7"/>
      <c r="O767" s="7"/>
      <c r="P767" s="7"/>
      <c r="Q767" s="7"/>
      <c r="R767" s="7" t="str">
        <f>IFERROR(LEFT(SUBSTITUTE(SUBSTITUTE(Table15[[#This Row],[Website]],"www.",""),"https://",""), FIND(".", SUBSTITUTE(SUBSTITUTE(Table15[[#This Row],[Website]],"www.",""),"https://","")) - 1),"")</f>
        <v/>
      </c>
      <c r="S767" s="7" t="s">
        <v>12684</v>
      </c>
      <c r="T767" s="7"/>
    </row>
    <row r="768" spans="1:20" ht="15" customHeight="1" x14ac:dyDescent="0.45">
      <c r="A768" s="7" t="s">
        <v>1938</v>
      </c>
      <c r="B768" s="7" t="s">
        <v>1551</v>
      </c>
      <c r="C768" s="7" t="s">
        <v>2097</v>
      </c>
      <c r="D768" s="7" t="s">
        <v>12685</v>
      </c>
      <c r="F768" s="7"/>
      <c r="G768" s="7"/>
      <c r="H768" s="7"/>
      <c r="I768" s="7" t="s">
        <v>12686</v>
      </c>
      <c r="J768" s="7"/>
      <c r="K768" s="7" t="s">
        <v>9492</v>
      </c>
      <c r="L768" s="7" t="str">
        <f t="shared" si="10"/>
        <v>napoleongames</v>
      </c>
      <c r="M768" s="7" t="str">
        <f>LOWER(B768&amp;Table15[[#This Row],[Achternaam]]&amp;L768)</f>
        <v>sarade costernapoleongames</v>
      </c>
      <c r="N768" s="7"/>
      <c r="O768" s="7"/>
      <c r="P768" s="7"/>
      <c r="Q768" s="7"/>
      <c r="R768" s="7" t="str">
        <f>IFERROR(LEFT(SUBSTITUTE(SUBSTITUTE(Table15[[#This Row],[Website]],"www.",""),"https://",""), FIND(".", SUBSTITUTE(SUBSTITUTE(Table15[[#This Row],[Website]],"www.",""),"https://","")) - 1),"")</f>
        <v/>
      </c>
      <c r="S768" s="7" t="s">
        <v>10171</v>
      </c>
      <c r="T768" s="7"/>
    </row>
    <row r="769" spans="1:20" ht="15" customHeight="1" x14ac:dyDescent="0.45">
      <c r="A769" s="7" t="s">
        <v>1938</v>
      </c>
      <c r="B769" s="7" t="s">
        <v>2547</v>
      </c>
      <c r="C769" s="7" t="s">
        <v>12687</v>
      </c>
      <c r="D769" s="7" t="s">
        <v>12688</v>
      </c>
      <c r="F769" s="7"/>
      <c r="G769" s="7"/>
      <c r="H769" s="7"/>
      <c r="I769" s="7" t="s">
        <v>12689</v>
      </c>
      <c r="J769" s="7"/>
      <c r="K769" s="7" t="s">
        <v>8020</v>
      </c>
      <c r="L769" s="7" t="str">
        <f t="shared" si="10"/>
        <v>psaantwerp</v>
      </c>
      <c r="M769" s="7" t="str">
        <f>LOWER(B769&amp;Table15[[#This Row],[Achternaam]]&amp;L769)</f>
        <v>sabinecorluypsaantwerp</v>
      </c>
      <c r="N769" s="7"/>
      <c r="O769" s="7"/>
      <c r="P769" s="7"/>
      <c r="Q769" s="7"/>
      <c r="R769" s="7" t="str">
        <f>IFERROR(LEFT(SUBSTITUTE(SUBSTITUTE(Table15[[#This Row],[Website]],"www.",""),"https://",""), FIND(".", SUBSTITUTE(SUBSTITUTE(Table15[[#This Row],[Website]],"www.",""),"https://","")) - 1),"")</f>
        <v/>
      </c>
      <c r="S769" s="7" t="s">
        <v>12690</v>
      </c>
      <c r="T769" s="7"/>
    </row>
    <row r="770" spans="1:20" ht="15" customHeight="1" x14ac:dyDescent="0.45">
      <c r="A770" s="7" t="s">
        <v>1938</v>
      </c>
      <c r="B770" s="7" t="s">
        <v>2547</v>
      </c>
      <c r="C770" s="7" t="s">
        <v>12691</v>
      </c>
      <c r="D770" s="7" t="s">
        <v>12692</v>
      </c>
      <c r="F770" s="7"/>
      <c r="G770" s="7"/>
      <c r="H770" s="7"/>
      <c r="I770" s="7" t="s">
        <v>1480</v>
      </c>
      <c r="J770" s="7"/>
      <c r="K770" s="7" t="s">
        <v>9434</v>
      </c>
      <c r="L770" s="7" t="str">
        <f t="shared" si="10"/>
        <v>katoennatie</v>
      </c>
      <c r="M770" s="7" t="str">
        <f>LOWER(B770&amp;Table15[[#This Row],[Achternaam]]&amp;L770)</f>
        <v>sabinede mitskatoennatie</v>
      </c>
      <c r="N770" s="7"/>
      <c r="O770" s="7"/>
      <c r="P770" s="7"/>
      <c r="Q770" s="7"/>
      <c r="R770" s="7" t="str">
        <f>IFERROR(LEFT(SUBSTITUTE(SUBSTITUTE(Table15[[#This Row],[Website]],"www.",""),"https://",""), FIND(".", SUBSTITUTE(SUBSTITUTE(Table15[[#This Row],[Website]],"www.",""),"https://","")) - 1),"")</f>
        <v/>
      </c>
      <c r="S770" s="7" t="s">
        <v>12693</v>
      </c>
      <c r="T770" s="7"/>
    </row>
    <row r="771" spans="1:20" ht="15" customHeight="1" x14ac:dyDescent="0.45">
      <c r="A771" s="7" t="s">
        <v>1938</v>
      </c>
      <c r="B771" s="7" t="s">
        <v>12694</v>
      </c>
      <c r="C771" s="7" t="s">
        <v>12695</v>
      </c>
      <c r="D771" s="7" t="s">
        <v>12696</v>
      </c>
      <c r="F771" s="7"/>
      <c r="G771" s="7"/>
      <c r="H771" s="7"/>
      <c r="I771" s="7" t="s">
        <v>1480</v>
      </c>
      <c r="J771" s="7"/>
      <c r="K771" s="7" t="s">
        <v>9493</v>
      </c>
      <c r="L771" s="7" t="str">
        <f t="shared" si="10"/>
        <v>linklatersllp</v>
      </c>
      <c r="M771" s="7" t="str">
        <f>LOWER(B771&amp;Table15[[#This Row],[Achternaam]]&amp;L771)</f>
        <v>sabrinamamechelinklatersllp</v>
      </c>
      <c r="N771" s="7"/>
      <c r="O771" s="7"/>
      <c r="P771" s="7"/>
      <c r="Q771" s="7"/>
      <c r="R771" s="7" t="str">
        <f>IFERROR(LEFT(SUBSTITUTE(SUBSTITUTE(Table15[[#This Row],[Website]],"www.",""),"https://",""), FIND(".", SUBSTITUTE(SUBSTITUTE(Table15[[#This Row],[Website]],"www.",""),"https://","")) - 1),"")</f>
        <v/>
      </c>
      <c r="S771" s="7" t="s">
        <v>12697</v>
      </c>
      <c r="T771" s="7"/>
    </row>
    <row r="772" spans="1:20" ht="15" customHeight="1" x14ac:dyDescent="0.45">
      <c r="A772" s="7" t="s">
        <v>1938</v>
      </c>
      <c r="B772" s="7" t="s">
        <v>12694</v>
      </c>
      <c r="C772" s="7" t="s">
        <v>4694</v>
      </c>
      <c r="D772" s="7" t="s">
        <v>12698</v>
      </c>
      <c r="F772" s="7"/>
      <c r="G772" s="7"/>
      <c r="H772" s="7"/>
      <c r="I772" s="7" t="s">
        <v>1480</v>
      </c>
      <c r="J772" s="7"/>
      <c r="K772" s="7" t="s">
        <v>9494</v>
      </c>
      <c r="L772" s="7" t="str">
        <f t="shared" si="10"/>
        <v>p&amp;vpanels</v>
      </c>
      <c r="M772" s="7" t="str">
        <f>LOWER(B772&amp;Table15[[#This Row],[Achternaam]]&amp;L772)</f>
        <v>sabrinawoutersp&amp;vpanels</v>
      </c>
      <c r="N772" s="7"/>
      <c r="O772" s="7"/>
      <c r="P772" s="7"/>
      <c r="Q772" s="7"/>
      <c r="R772" s="7" t="str">
        <f>IFERROR(LEFT(SUBSTITUTE(SUBSTITUTE(Table15[[#This Row],[Website]],"www.",""),"https://",""), FIND(".", SUBSTITUTE(SUBSTITUTE(Table15[[#This Row],[Website]],"www.",""),"https://","")) - 1),"")</f>
        <v/>
      </c>
      <c r="S772" s="7" t="s">
        <v>12699</v>
      </c>
      <c r="T772" s="7"/>
    </row>
    <row r="773" spans="1:20" ht="15" customHeight="1" x14ac:dyDescent="0.45">
      <c r="A773" s="7" t="s">
        <v>1938</v>
      </c>
      <c r="B773" s="7" t="s">
        <v>2630</v>
      </c>
      <c r="C773" s="7" t="s">
        <v>12700</v>
      </c>
      <c r="D773" s="7" t="s">
        <v>12701</v>
      </c>
      <c r="F773" s="7"/>
      <c r="G773" s="7"/>
      <c r="H773" s="7"/>
      <c r="I773" s="7" t="s">
        <v>1480</v>
      </c>
      <c r="J773" s="7"/>
      <c r="K773" s="7" t="s">
        <v>4362</v>
      </c>
      <c r="L773" s="7" t="str">
        <f t="shared" si="10"/>
        <v>vandenbussche</v>
      </c>
      <c r="M773" s="7" t="str">
        <f>LOWER(B773&amp;Table15[[#This Row],[Achternaam]]&amp;L773)</f>
        <v>samquackelbeenvandenbussche</v>
      </c>
      <c r="N773" s="7"/>
      <c r="O773" s="7"/>
      <c r="P773" s="7"/>
      <c r="Q773" s="7"/>
      <c r="R773" s="7" t="str">
        <f>IFERROR(LEFT(SUBSTITUTE(SUBSTITUTE(Table15[[#This Row],[Website]],"www.",""),"https://",""), FIND(".", SUBSTITUTE(SUBSTITUTE(Table15[[#This Row],[Website]],"www.",""),"https://","")) - 1),"")</f>
        <v/>
      </c>
      <c r="S773" s="7" t="s">
        <v>10171</v>
      </c>
      <c r="T773" s="7"/>
    </row>
    <row r="774" spans="1:20" ht="15" customHeight="1" x14ac:dyDescent="0.45">
      <c r="A774" s="7" t="s">
        <v>1938</v>
      </c>
      <c r="B774" s="7" t="s">
        <v>12702</v>
      </c>
      <c r="C774" s="7" t="s">
        <v>12703</v>
      </c>
      <c r="D774" s="7" t="s">
        <v>12704</v>
      </c>
      <c r="F774" s="7"/>
      <c r="G774" s="7"/>
      <c r="H774" s="7"/>
      <c r="I774" s="7" t="s">
        <v>12705</v>
      </c>
      <c r="J774" s="7"/>
      <c r="K774" s="7" t="s">
        <v>9495</v>
      </c>
      <c r="L774" s="7" t="str">
        <f t="shared" si="10"/>
        <v>punchpowertrain</v>
      </c>
      <c r="M774" s="7" t="str">
        <f>LOWER(B774&amp;Table15[[#This Row],[Achternaam]]&amp;L774)</f>
        <v>samirdaoukpunchpowertrain</v>
      </c>
      <c r="N774" s="7"/>
      <c r="O774" s="7"/>
      <c r="P774" s="7"/>
      <c r="Q774" s="7"/>
      <c r="R774" s="7" t="str">
        <f>IFERROR(LEFT(SUBSTITUTE(SUBSTITUTE(Table15[[#This Row],[Website]],"www.",""),"https://",""), FIND(".", SUBSTITUTE(SUBSTITUTE(Table15[[#This Row],[Website]],"www.",""),"https://","")) - 1),"")</f>
        <v/>
      </c>
      <c r="S774" s="7" t="s">
        <v>12706</v>
      </c>
      <c r="T774" s="7"/>
    </row>
    <row r="775" spans="1:20" ht="15" customHeight="1" x14ac:dyDescent="0.45">
      <c r="A775" s="7" t="s">
        <v>1938</v>
      </c>
      <c r="B775" s="7" t="s">
        <v>1786</v>
      </c>
      <c r="C775" s="7" t="s">
        <v>12707</v>
      </c>
      <c r="D775" s="7" t="s">
        <v>12708</v>
      </c>
      <c r="F775" s="7"/>
      <c r="G775" s="7"/>
      <c r="H775" s="7"/>
      <c r="I775" s="7" t="s">
        <v>1602</v>
      </c>
      <c r="J775" s="7"/>
      <c r="K775" s="7" t="s">
        <v>9496</v>
      </c>
      <c r="L775" s="7" t="str">
        <f t="shared" si="10"/>
        <v>3e</v>
      </c>
      <c r="M775" s="7" t="str">
        <f>LOWER(B775&amp;Table15[[#This Row],[Achternaam]]&amp;L775)</f>
        <v>sandrapoelman3e</v>
      </c>
      <c r="N775" s="7"/>
      <c r="O775" s="7"/>
      <c r="P775" s="7"/>
      <c r="Q775" s="7"/>
      <c r="R775" s="7" t="str">
        <f>IFERROR(LEFT(SUBSTITUTE(SUBSTITUTE(Table15[[#This Row],[Website]],"www.",""),"https://",""), FIND(".", SUBSTITUTE(SUBSTITUTE(Table15[[#This Row],[Website]],"www.",""),"https://","")) - 1),"")</f>
        <v/>
      </c>
      <c r="S775" s="7" t="s">
        <v>12709</v>
      </c>
      <c r="T775" s="7"/>
    </row>
    <row r="776" spans="1:20" ht="15" customHeight="1" x14ac:dyDescent="0.45">
      <c r="A776" s="7" t="s">
        <v>1938</v>
      </c>
      <c r="B776" s="7" t="s">
        <v>1786</v>
      </c>
      <c r="C776" s="7" t="s">
        <v>12710</v>
      </c>
      <c r="D776" s="7" t="s">
        <v>12711</v>
      </c>
      <c r="F776" s="7"/>
      <c r="G776" s="7"/>
      <c r="H776" s="7"/>
      <c r="I776" s="7" t="s">
        <v>1480</v>
      </c>
      <c r="J776" s="7"/>
      <c r="K776" s="7" t="s">
        <v>12712</v>
      </c>
      <c r="L776" s="7" t="str">
        <f t="shared" si="10"/>
        <v>amcorflexiblestranspac</v>
      </c>
      <c r="M776" s="7" t="str">
        <f>LOWER(B776&amp;Table15[[#This Row],[Achternaam]]&amp;L776)</f>
        <v>sandravan oevelenamcorflexiblestranspac</v>
      </c>
      <c r="N776" s="7"/>
      <c r="O776" s="7"/>
      <c r="P776" s="7"/>
      <c r="Q776" s="7"/>
      <c r="R776" s="7" t="str">
        <f>IFERROR(LEFT(SUBSTITUTE(SUBSTITUTE(Table15[[#This Row],[Website]],"www.",""),"https://",""), FIND(".", SUBSTITUTE(SUBSTITUTE(Table15[[#This Row],[Website]],"www.",""),"https://","")) - 1),"")</f>
        <v/>
      </c>
      <c r="S776" s="7" t="s">
        <v>10171</v>
      </c>
      <c r="T776" s="7"/>
    </row>
    <row r="777" spans="1:20" ht="15" customHeight="1" x14ac:dyDescent="0.45">
      <c r="A777" s="7" t="s">
        <v>1938</v>
      </c>
      <c r="B777" s="7" t="s">
        <v>12713</v>
      </c>
      <c r="C777" s="7" t="s">
        <v>4195</v>
      </c>
      <c r="D777" s="7" t="s">
        <v>12714</v>
      </c>
      <c r="F777" s="7"/>
      <c r="G777" s="7"/>
      <c r="H777" s="7"/>
      <c r="I777" s="7" t="s">
        <v>12715</v>
      </c>
      <c r="J777" s="7"/>
      <c r="K777" s="7" t="s">
        <v>9246</v>
      </c>
      <c r="L777" s="7" t="str">
        <f t="shared" si="10"/>
        <v>facilcorporate</v>
      </c>
      <c r="M777" s="7" t="str">
        <f>LOWER(B777&amp;Table15[[#This Row],[Achternaam]]&amp;L777)</f>
        <v>sandrinathijsfacilcorporate</v>
      </c>
      <c r="N777" s="7"/>
      <c r="O777" s="7"/>
      <c r="P777" s="7"/>
      <c r="Q777" s="7"/>
      <c r="R777" s="7" t="str">
        <f>IFERROR(LEFT(SUBSTITUTE(SUBSTITUTE(Table15[[#This Row],[Website]],"www.",""),"https://",""), FIND(".", SUBSTITUTE(SUBSTITUTE(Table15[[#This Row],[Website]],"www.",""),"https://","")) - 1),"")</f>
        <v/>
      </c>
      <c r="S777" s="7" t="s">
        <v>10171</v>
      </c>
      <c r="T777" s="7"/>
    </row>
    <row r="778" spans="1:20" ht="15" customHeight="1" x14ac:dyDescent="0.45">
      <c r="A778" s="7" t="s">
        <v>1938</v>
      </c>
      <c r="B778" s="7" t="s">
        <v>1923</v>
      </c>
      <c r="C778" s="7" t="s">
        <v>11458</v>
      </c>
      <c r="D778" s="7" t="s">
        <v>12716</v>
      </c>
      <c r="F778" s="7"/>
      <c r="G778" s="7"/>
      <c r="H778" s="7"/>
      <c r="I778" s="7" t="s">
        <v>1480</v>
      </c>
      <c r="J778" s="7"/>
      <c r="K778" s="7" t="s">
        <v>9319</v>
      </c>
      <c r="L778" s="7" t="str">
        <f t="shared" si="10"/>
        <v>indigopark</v>
      </c>
      <c r="M778" s="7" t="str">
        <f>LOWER(B778&amp;Table15[[#This Row],[Achternaam]]&amp;L778)</f>
        <v>sarahpauwelsindigopark</v>
      </c>
      <c r="N778" s="7"/>
      <c r="O778" s="7"/>
      <c r="P778" s="7"/>
      <c r="Q778" s="7"/>
      <c r="R778" s="7" t="str">
        <f>IFERROR(LEFT(SUBSTITUTE(SUBSTITUTE(Table15[[#This Row],[Website]],"www.",""),"https://",""), FIND(".", SUBSTITUTE(SUBSTITUTE(Table15[[#This Row],[Website]],"www.",""),"https://","")) - 1),"")</f>
        <v/>
      </c>
      <c r="S778" s="7" t="s">
        <v>10171</v>
      </c>
      <c r="T778" s="7"/>
    </row>
    <row r="779" spans="1:20" ht="15" customHeight="1" x14ac:dyDescent="0.45">
      <c r="A779" s="7" t="s">
        <v>1938</v>
      </c>
      <c r="B779" s="7" t="s">
        <v>1923</v>
      </c>
      <c r="C779" s="7" t="s">
        <v>4251</v>
      </c>
      <c r="D779" s="7" t="s">
        <v>12717</v>
      </c>
      <c r="F779" s="7"/>
      <c r="G779" s="7"/>
      <c r="H779" s="7"/>
      <c r="I779" s="7" t="s">
        <v>1602</v>
      </c>
      <c r="J779" s="7"/>
      <c r="K779" s="7" t="s">
        <v>9497</v>
      </c>
      <c r="L779" s="7" t="str">
        <f t="shared" si="10"/>
        <v>coöperatiehoogstraten</v>
      </c>
      <c r="M779" s="7" t="str">
        <f>LOWER(B779&amp;Table15[[#This Row],[Achternaam]]&amp;L779)</f>
        <v>sarahvan peteghemcoöperatiehoogstraten</v>
      </c>
      <c r="N779" s="7"/>
      <c r="O779" s="7"/>
      <c r="P779" s="7"/>
      <c r="Q779" s="7"/>
      <c r="R779" s="7" t="str">
        <f>IFERROR(LEFT(SUBSTITUTE(SUBSTITUTE(Table15[[#This Row],[Website]],"www.",""),"https://",""), FIND(".", SUBSTITUTE(SUBSTITUTE(Table15[[#This Row],[Website]],"www.",""),"https://","")) - 1),"")</f>
        <v/>
      </c>
      <c r="S779" s="7" t="s">
        <v>10171</v>
      </c>
      <c r="T779" s="7"/>
    </row>
    <row r="780" spans="1:20" ht="15" customHeight="1" x14ac:dyDescent="0.45">
      <c r="A780" s="7" t="s">
        <v>1938</v>
      </c>
      <c r="B780" s="7" t="s">
        <v>1733</v>
      </c>
      <c r="C780" s="7" t="s">
        <v>12718</v>
      </c>
      <c r="D780" s="7" t="s">
        <v>12719</v>
      </c>
      <c r="F780" s="7"/>
      <c r="G780" s="7"/>
      <c r="H780" s="7"/>
      <c r="I780" s="7" t="s">
        <v>1480</v>
      </c>
      <c r="J780" s="7"/>
      <c r="K780" s="7" t="s">
        <v>9498</v>
      </c>
      <c r="L780" s="7" t="str">
        <f t="shared" si="10"/>
        <v>smetboring</v>
      </c>
      <c r="M780" s="7" t="str">
        <f>LOWER(B780&amp;Table15[[#This Row],[Achternaam]]&amp;L780)</f>
        <v>jovan baelensmetboring</v>
      </c>
      <c r="N780" s="7"/>
      <c r="O780" s="7"/>
      <c r="P780" s="7"/>
      <c r="Q780" s="7"/>
      <c r="R780" s="7" t="str">
        <f>IFERROR(LEFT(SUBSTITUTE(SUBSTITUTE(Table15[[#This Row],[Website]],"www.",""),"https://",""), FIND(".", SUBSTITUTE(SUBSTITUTE(Table15[[#This Row],[Website]],"www.",""),"https://","")) - 1),"")</f>
        <v/>
      </c>
      <c r="S780" s="7" t="s">
        <v>10171</v>
      </c>
      <c r="T780" s="7"/>
    </row>
    <row r="781" spans="1:20" ht="15" customHeight="1" x14ac:dyDescent="0.45">
      <c r="A781" s="7" t="s">
        <v>1938</v>
      </c>
      <c r="B781" s="7" t="s">
        <v>1840</v>
      </c>
      <c r="C781" s="7" t="s">
        <v>12720</v>
      </c>
      <c r="D781" s="7" t="s">
        <v>12721</v>
      </c>
      <c r="F781" s="7"/>
      <c r="G781" s="7"/>
      <c r="H781" s="7"/>
      <c r="I781" s="7" t="s">
        <v>1480</v>
      </c>
      <c r="J781" s="7"/>
      <c r="K781" s="7" t="s">
        <v>12722</v>
      </c>
      <c r="L781" s="7" t="str">
        <f t="shared" si="10"/>
        <v>tennecoautomotiveeurope</v>
      </c>
      <c r="M781" s="7" t="str">
        <f>LOWER(B781&amp;Table15[[#This Row],[Achternaam]]&amp;L781)</f>
        <v>sophiecolliertennecoautomotiveeurope</v>
      </c>
      <c r="N781" s="7"/>
      <c r="O781" s="7"/>
      <c r="P781" s="7"/>
      <c r="Q781" s="7"/>
      <c r="R781" s="7" t="str">
        <f>IFERROR(LEFT(SUBSTITUTE(SUBSTITUTE(Table15[[#This Row],[Website]],"www.",""),"https://",""), FIND(".", SUBSTITUTE(SUBSTITUTE(Table15[[#This Row],[Website]],"www.",""),"https://","")) - 1),"")</f>
        <v/>
      </c>
      <c r="S781" s="7" t="s">
        <v>10171</v>
      </c>
      <c r="T781" s="7"/>
    </row>
    <row r="782" spans="1:20" ht="15" customHeight="1" x14ac:dyDescent="0.45">
      <c r="A782" s="7" t="s">
        <v>1938</v>
      </c>
      <c r="B782" s="7" t="s">
        <v>2625</v>
      </c>
      <c r="C782" s="7" t="s">
        <v>2197</v>
      </c>
      <c r="D782" s="7" t="s">
        <v>12723</v>
      </c>
      <c r="F782" s="7"/>
      <c r="G782" s="7"/>
      <c r="H782" s="7"/>
      <c r="I782" s="7" t="s">
        <v>12724</v>
      </c>
      <c r="J782" s="7"/>
      <c r="K782" s="7" t="s">
        <v>9499</v>
      </c>
      <c r="L782" s="7" t="str">
        <f t="shared" si="10"/>
        <v>primagaz</v>
      </c>
      <c r="M782" s="7" t="str">
        <f>LOWER(B782&amp;Table15[[#This Row],[Achternaam]]&amp;L782)</f>
        <v>stefaniede schepperprimagaz</v>
      </c>
      <c r="N782" s="7"/>
      <c r="O782" s="7"/>
      <c r="P782" s="7"/>
      <c r="Q782" s="7"/>
      <c r="R782" s="7" t="str">
        <f>IFERROR(LEFT(SUBSTITUTE(SUBSTITUTE(Table15[[#This Row],[Website]],"www.",""),"https://",""), FIND(".", SUBSTITUTE(SUBSTITUTE(Table15[[#This Row],[Website]],"www.",""),"https://","")) - 1),"")</f>
        <v/>
      </c>
      <c r="S782" s="7" t="s">
        <v>10171</v>
      </c>
      <c r="T782" s="7"/>
    </row>
    <row r="783" spans="1:20" ht="15" customHeight="1" x14ac:dyDescent="0.45">
      <c r="A783" s="7" t="s">
        <v>1938</v>
      </c>
      <c r="B783" s="7" t="s">
        <v>12725</v>
      </c>
      <c r="C783" s="7" t="s">
        <v>12726</v>
      </c>
      <c r="D783" s="7" t="s">
        <v>12727</v>
      </c>
      <c r="F783" s="7"/>
      <c r="G783" s="7"/>
      <c r="H783" s="7"/>
      <c r="I783" s="7" t="s">
        <v>1480</v>
      </c>
      <c r="J783" s="7"/>
      <c r="K783" s="7" t="s">
        <v>9500</v>
      </c>
      <c r="L783" s="7" t="str">
        <f t="shared" si="10"/>
        <v>huvepharma</v>
      </c>
      <c r="M783" s="7" t="str">
        <f>LOWER(B783&amp;Table15[[#This Row],[Achternaam]]&amp;L783)</f>
        <v>selajawadhuvepharma</v>
      </c>
      <c r="N783" s="7"/>
      <c r="O783" s="7"/>
      <c r="P783" s="7"/>
      <c r="Q783" s="7"/>
      <c r="R783" s="7" t="str">
        <f>IFERROR(LEFT(SUBSTITUTE(SUBSTITUTE(Table15[[#This Row],[Website]],"www.",""),"https://",""), FIND(".", SUBSTITUTE(SUBSTITUTE(Table15[[#This Row],[Website]],"www.",""),"https://","")) - 1),"")</f>
        <v/>
      </c>
      <c r="S783" s="7" t="s">
        <v>10171</v>
      </c>
      <c r="T783" s="7"/>
    </row>
    <row r="784" spans="1:20" ht="15" customHeight="1" x14ac:dyDescent="0.45">
      <c r="A784" s="7" t="s">
        <v>1938</v>
      </c>
      <c r="B784" s="7" t="s">
        <v>12728</v>
      </c>
      <c r="C784" s="7" t="s">
        <v>12729</v>
      </c>
      <c r="D784" s="7" t="s">
        <v>12730</v>
      </c>
      <c r="F784" s="7"/>
      <c r="G784" s="7"/>
      <c r="H784" s="7"/>
      <c r="I784" s="7" t="s">
        <v>12731</v>
      </c>
      <c r="J784" s="7"/>
      <c r="K784" s="7" t="s">
        <v>9246</v>
      </c>
      <c r="L784" s="7" t="str">
        <f t="shared" ref="L784:L847" si="11">SUBSTITUTE(SUBSTITUTE(SUBSTITUTE(SUBSTITUTE(SUBSTITUTE(SUBSTITUTE(SUBSTITUTE(SUBSTITUTE(SUBSTITUTE(SUBSTITUTE(SUBSTITUTE(SUBSTITUTE(SUBSTITUTE(LOWER(K784),".",""),"-","")," bvba",""),"belgië",""),"belgium","")," nv","")," bv",""),"group",""),"groep","")," ", ""),"é","e"),"è","e"),"à","a")</f>
        <v>facilcorporate</v>
      </c>
      <c r="M784" s="7" t="str">
        <f>LOWER(B784&amp;Table15[[#This Row],[Achternaam]]&amp;L784)</f>
        <v>shanacastrofacilcorporate</v>
      </c>
      <c r="N784" s="7"/>
      <c r="O784" s="7"/>
      <c r="P784" s="7"/>
      <c r="Q784" s="7"/>
      <c r="R784" s="7" t="str">
        <f>IFERROR(LEFT(SUBSTITUTE(SUBSTITUTE(Table15[[#This Row],[Website]],"www.",""),"https://",""), FIND(".", SUBSTITUTE(SUBSTITUTE(Table15[[#This Row],[Website]],"www.",""),"https://","")) - 1),"")</f>
        <v/>
      </c>
      <c r="S784" s="7" t="s">
        <v>10171</v>
      </c>
      <c r="T784" s="7"/>
    </row>
    <row r="785" spans="1:20" ht="15" customHeight="1" x14ac:dyDescent="0.45">
      <c r="A785" s="7" t="s">
        <v>1938</v>
      </c>
      <c r="B785" s="7" t="s">
        <v>2547</v>
      </c>
      <c r="C785" s="7" t="s">
        <v>12732</v>
      </c>
      <c r="D785" s="7" t="s">
        <v>12733</v>
      </c>
      <c r="F785" s="7"/>
      <c r="G785" s="7"/>
      <c r="H785" s="7"/>
      <c r="I785" s="7" t="s">
        <v>12734</v>
      </c>
      <c r="J785" s="7"/>
      <c r="K785" s="7" t="s">
        <v>9268</v>
      </c>
      <c r="L785" s="7" t="str">
        <f t="shared" si="11"/>
        <v>johnson&amp;johnson</v>
      </c>
      <c r="M785" s="7" t="str">
        <f>LOWER(B785&amp;Table15[[#This Row],[Achternaam]]&amp;L785)</f>
        <v>sabineheensjohnson&amp;johnson</v>
      </c>
      <c r="N785" s="7"/>
      <c r="O785" s="7"/>
      <c r="P785" s="7"/>
      <c r="Q785" s="7"/>
      <c r="R785" s="7" t="str">
        <f>IFERROR(LEFT(SUBSTITUTE(SUBSTITUTE(Table15[[#This Row],[Website]],"www.",""),"https://",""), FIND(".", SUBSTITUTE(SUBSTITUTE(Table15[[#This Row],[Website]],"www.",""),"https://","")) - 1),"")</f>
        <v/>
      </c>
      <c r="S785" s="7" t="s">
        <v>10171</v>
      </c>
      <c r="T785" s="7"/>
    </row>
    <row r="786" spans="1:20" ht="15" customHeight="1" x14ac:dyDescent="0.45">
      <c r="A786" s="7" t="s">
        <v>1938</v>
      </c>
      <c r="B786" s="7" t="s">
        <v>12735</v>
      </c>
      <c r="C786" s="7" t="s">
        <v>2201</v>
      </c>
      <c r="D786" s="7" t="s">
        <v>12736</v>
      </c>
      <c r="F786" s="7"/>
      <c r="G786" s="7"/>
      <c r="H786" s="7"/>
      <c r="I786" s="7" t="s">
        <v>12737</v>
      </c>
      <c r="J786" s="7"/>
      <c r="K786" s="7" t="s">
        <v>9501</v>
      </c>
      <c r="L786" s="7" t="str">
        <f t="shared" si="11"/>
        <v>what'scooking</v>
      </c>
      <c r="M786" s="7" t="str">
        <f>LOWER(B786&amp;Table15[[#This Row],[Achternaam]]&amp;L786)</f>
        <v>siebrende schutterwhat'scooking</v>
      </c>
      <c r="N786" s="7"/>
      <c r="O786" s="7"/>
      <c r="P786" s="7"/>
      <c r="Q786" s="7"/>
      <c r="R786" s="7" t="str">
        <f>IFERROR(LEFT(SUBSTITUTE(SUBSTITUTE(Table15[[#This Row],[Website]],"www.",""),"https://",""), FIND(".", SUBSTITUTE(SUBSTITUTE(Table15[[#This Row],[Website]],"www.",""),"https://","")) - 1),"")</f>
        <v/>
      </c>
      <c r="S786" s="7" t="s">
        <v>10171</v>
      </c>
      <c r="T786" s="7"/>
    </row>
    <row r="787" spans="1:20" ht="15" customHeight="1" x14ac:dyDescent="0.45">
      <c r="A787" s="7" t="s">
        <v>1938</v>
      </c>
      <c r="B787" s="7" t="s">
        <v>4286</v>
      </c>
      <c r="C787" s="7" t="s">
        <v>2877</v>
      </c>
      <c r="D787" s="7" t="s">
        <v>12738</v>
      </c>
      <c r="F787" s="7"/>
      <c r="G787" s="7"/>
      <c r="H787" s="7"/>
      <c r="I787" s="7" t="s">
        <v>1480</v>
      </c>
      <c r="J787" s="7"/>
      <c r="K787" s="7" t="s">
        <v>9502</v>
      </c>
      <c r="L787" s="7" t="str">
        <f t="shared" si="11"/>
        <v>federalmogulcorporation</v>
      </c>
      <c r="M787" s="7" t="str">
        <f>LOWER(B787&amp;Table15[[#This Row],[Achternaam]]&amp;L787)</f>
        <v>sigridjacobsfederalmogulcorporation</v>
      </c>
      <c r="N787" s="7"/>
      <c r="O787" s="7"/>
      <c r="P787" s="7"/>
      <c r="Q787" s="7"/>
      <c r="R787" s="7" t="str">
        <f>IFERROR(LEFT(SUBSTITUTE(SUBSTITUTE(Table15[[#This Row],[Website]],"www.",""),"https://",""), FIND(".", SUBSTITUTE(SUBSTITUTE(Table15[[#This Row],[Website]],"www.",""),"https://","")) - 1),"")</f>
        <v/>
      </c>
      <c r="S787" s="7" t="s">
        <v>12739</v>
      </c>
      <c r="T787" s="7"/>
    </row>
    <row r="788" spans="1:20" ht="15" customHeight="1" x14ac:dyDescent="0.45">
      <c r="A788" s="7" t="s">
        <v>1938</v>
      </c>
      <c r="B788" s="7" t="s">
        <v>12740</v>
      </c>
      <c r="C788" s="7" t="s">
        <v>12741</v>
      </c>
      <c r="D788" s="7" t="s">
        <v>12742</v>
      </c>
      <c r="F788" s="7"/>
      <c r="G788" s="7"/>
      <c r="H788" s="7"/>
      <c r="I788" s="7" t="s">
        <v>1480</v>
      </c>
      <c r="J788" s="7"/>
      <c r="K788" s="7" t="s">
        <v>9503</v>
      </c>
      <c r="L788" s="7" t="str">
        <f t="shared" si="11"/>
        <v>asapbe</v>
      </c>
      <c r="M788" s="7" t="str">
        <f>LOWER(B788&amp;Table15[[#This Row],[Achternaam]]&amp;L788)</f>
        <v>silviazeppieriasapbe</v>
      </c>
      <c r="N788" s="7"/>
      <c r="O788" s="7"/>
      <c r="P788" s="7"/>
      <c r="Q788" s="7"/>
      <c r="R788" s="7" t="str">
        <f>IFERROR(LEFT(SUBSTITUTE(SUBSTITUTE(Table15[[#This Row],[Website]],"www.",""),"https://",""), FIND(".", SUBSTITUTE(SUBSTITUTE(Table15[[#This Row],[Website]],"www.",""),"https://","")) - 1),"")</f>
        <v/>
      </c>
      <c r="S788" s="7" t="s">
        <v>12743</v>
      </c>
      <c r="T788" s="7"/>
    </row>
    <row r="789" spans="1:20" ht="15" customHeight="1" x14ac:dyDescent="0.45">
      <c r="A789" s="7" t="s">
        <v>1938</v>
      </c>
      <c r="B789" s="7" t="s">
        <v>12744</v>
      </c>
      <c r="C789" s="7" t="s">
        <v>12745</v>
      </c>
      <c r="D789" s="7" t="s">
        <v>12746</v>
      </c>
      <c r="F789" s="7"/>
      <c r="G789" s="7"/>
      <c r="H789" s="7"/>
      <c r="I789" s="7" t="s">
        <v>2249</v>
      </c>
      <c r="J789" s="7"/>
      <c r="K789" s="7" t="s">
        <v>9493</v>
      </c>
      <c r="L789" s="7" t="str">
        <f t="shared" si="11"/>
        <v>linklatersllp</v>
      </c>
      <c r="M789" s="7" t="str">
        <f>LOWER(B789&amp;Table15[[#This Row],[Achternaam]]&amp;L789)</f>
        <v>simonevan der leijlinklatersllp</v>
      </c>
      <c r="N789" s="7"/>
      <c r="O789" s="7"/>
      <c r="P789" s="7"/>
      <c r="Q789" s="7"/>
      <c r="R789" s="7" t="str">
        <f>IFERROR(LEFT(SUBSTITUTE(SUBSTITUTE(Table15[[#This Row],[Website]],"www.",""),"https://",""), FIND(".", SUBSTITUTE(SUBSTITUTE(Table15[[#This Row],[Website]],"www.",""),"https://","")) - 1),"")</f>
        <v/>
      </c>
      <c r="S789" s="7" t="s">
        <v>12747</v>
      </c>
      <c r="T789" s="7"/>
    </row>
    <row r="790" spans="1:20" ht="15" customHeight="1" x14ac:dyDescent="0.45">
      <c r="A790" s="7" t="s">
        <v>1938</v>
      </c>
      <c r="B790" s="7" t="s">
        <v>1721</v>
      </c>
      <c r="C790" s="7" t="s">
        <v>12748</v>
      </c>
      <c r="D790" s="7" t="s">
        <v>12749</v>
      </c>
      <c r="F790" s="7"/>
      <c r="G790" s="7"/>
      <c r="H790" s="7"/>
      <c r="I790" s="7" t="s">
        <v>11704</v>
      </c>
      <c r="J790" s="7"/>
      <c r="K790" s="7" t="s">
        <v>12750</v>
      </c>
      <c r="L790" s="7" t="str">
        <f t="shared" si="11"/>
        <v>altradservices</v>
      </c>
      <c r="M790" s="7" t="str">
        <f>LOWER(B790&amp;Table15[[#This Row],[Achternaam]]&amp;L790)</f>
        <v>siskaverleyaltradservices</v>
      </c>
      <c r="N790" s="7"/>
      <c r="O790" s="7"/>
      <c r="P790" s="7"/>
      <c r="Q790" s="7"/>
      <c r="R790" s="7" t="str">
        <f>IFERROR(LEFT(SUBSTITUTE(SUBSTITUTE(Table15[[#This Row],[Website]],"www.",""),"https://",""), FIND(".", SUBSTITUTE(SUBSTITUTE(Table15[[#This Row],[Website]],"www.",""),"https://","")) - 1),"")</f>
        <v/>
      </c>
      <c r="S790" s="7" t="s">
        <v>10171</v>
      </c>
      <c r="T790" s="7"/>
    </row>
    <row r="791" spans="1:20" ht="15" customHeight="1" x14ac:dyDescent="0.45">
      <c r="A791" s="7" t="s">
        <v>1938</v>
      </c>
      <c r="B791" s="7" t="s">
        <v>2547</v>
      </c>
      <c r="C791" s="7" t="s">
        <v>2877</v>
      </c>
      <c r="D791" s="7" t="s">
        <v>12751</v>
      </c>
      <c r="F791" s="7"/>
      <c r="G791" s="7"/>
      <c r="H791" s="7"/>
      <c r="I791" s="7" t="s">
        <v>1480</v>
      </c>
      <c r="J791" s="7"/>
      <c r="K791" s="7" t="s">
        <v>9504</v>
      </c>
      <c r="L791" s="7" t="str">
        <f t="shared" si="11"/>
        <v>impextraco</v>
      </c>
      <c r="M791" s="7" t="str">
        <f>LOWER(B791&amp;Table15[[#This Row],[Achternaam]]&amp;L791)</f>
        <v>sabinejacobsimpextraco</v>
      </c>
      <c r="N791" s="7"/>
      <c r="O791" s="7"/>
      <c r="P791" s="7"/>
      <c r="Q791" s="7"/>
      <c r="R791" s="7" t="str">
        <f>IFERROR(LEFT(SUBSTITUTE(SUBSTITUTE(Table15[[#This Row],[Website]],"www.",""),"https://",""), FIND(".", SUBSTITUTE(SUBSTITUTE(Table15[[#This Row],[Website]],"www.",""),"https://","")) - 1),"")</f>
        <v/>
      </c>
      <c r="S791" s="7" t="s">
        <v>10171</v>
      </c>
      <c r="T791" s="7"/>
    </row>
    <row r="792" spans="1:20" ht="15" customHeight="1" x14ac:dyDescent="0.45">
      <c r="A792" s="7" t="s">
        <v>1938</v>
      </c>
      <c r="B792" s="7" t="s">
        <v>2183</v>
      </c>
      <c r="C792" s="7" t="s">
        <v>12349</v>
      </c>
      <c r="D792" s="7" t="s">
        <v>12752</v>
      </c>
      <c r="F792" s="7"/>
      <c r="G792" s="7"/>
      <c r="H792" s="7"/>
      <c r="I792" s="7" t="s">
        <v>12753</v>
      </c>
      <c r="J792" s="7"/>
      <c r="K792" s="7" t="s">
        <v>9505</v>
      </c>
      <c r="L792" s="7" t="str">
        <f t="shared" si="11"/>
        <v>coolblue</v>
      </c>
      <c r="M792" s="7" t="str">
        <f>LOWER(B792&amp;Table15[[#This Row],[Achternaam]]&amp;L792)</f>
        <v>sofiebogaertcoolblue</v>
      </c>
      <c r="N792" s="7"/>
      <c r="O792" s="7"/>
      <c r="P792" s="7"/>
      <c r="Q792" s="7"/>
      <c r="R792" s="7" t="str">
        <f>IFERROR(LEFT(SUBSTITUTE(SUBSTITUTE(Table15[[#This Row],[Website]],"www.",""),"https://",""), FIND(".", SUBSTITUTE(SUBSTITUTE(Table15[[#This Row],[Website]],"www.",""),"https://","")) - 1),"")</f>
        <v/>
      </c>
      <c r="S792" s="7" t="s">
        <v>12754</v>
      </c>
      <c r="T792" s="7"/>
    </row>
    <row r="793" spans="1:20" ht="15" customHeight="1" x14ac:dyDescent="0.45">
      <c r="A793" s="7" t="s">
        <v>1938</v>
      </c>
      <c r="B793" s="7" t="s">
        <v>2183</v>
      </c>
      <c r="C793" s="7" t="s">
        <v>12755</v>
      </c>
      <c r="D793" s="7" t="s">
        <v>12756</v>
      </c>
      <c r="F793" s="7"/>
      <c r="G793" s="7"/>
      <c r="H793" s="7"/>
      <c r="I793" s="7" t="s">
        <v>1480</v>
      </c>
      <c r="J793" s="7"/>
      <c r="K793" s="7" t="s">
        <v>9506</v>
      </c>
      <c r="L793" s="7" t="str">
        <f t="shared" si="11"/>
        <v>ccheftrucks</v>
      </c>
      <c r="M793" s="7" t="str">
        <f>LOWER(B793&amp;Table15[[#This Row],[Achternaam]]&amp;L793)</f>
        <v>sofiebruynoogheccheftrucks</v>
      </c>
      <c r="N793" s="7"/>
      <c r="O793" s="7"/>
      <c r="P793" s="7"/>
      <c r="Q793" s="7"/>
      <c r="R793" s="7" t="str">
        <f>IFERROR(LEFT(SUBSTITUTE(SUBSTITUTE(Table15[[#This Row],[Website]],"www.",""),"https://",""), FIND(".", SUBSTITUTE(SUBSTITUTE(Table15[[#This Row],[Website]],"www.",""),"https://","")) - 1),"")</f>
        <v/>
      </c>
      <c r="S793" s="7" t="s">
        <v>10171</v>
      </c>
      <c r="T793" s="7"/>
    </row>
    <row r="794" spans="1:20" ht="15" customHeight="1" x14ac:dyDescent="0.45">
      <c r="A794" s="7" t="s">
        <v>1938</v>
      </c>
      <c r="B794" s="7" t="s">
        <v>2183</v>
      </c>
      <c r="C794" s="7" t="s">
        <v>2836</v>
      </c>
      <c r="D794" s="7" t="s">
        <v>2837</v>
      </c>
      <c r="F794" s="7"/>
      <c r="G794" s="7"/>
      <c r="H794" s="7"/>
      <c r="I794" s="7" t="s">
        <v>10165</v>
      </c>
      <c r="J794" s="7"/>
      <c r="K794" s="7" t="s">
        <v>12757</v>
      </c>
      <c r="L794" s="7" t="str">
        <f t="shared" si="11"/>
        <v>imperialmeatproducts</v>
      </c>
      <c r="M794" s="7" t="str">
        <f>LOWER(B794&amp;Table15[[#This Row],[Achternaam]]&amp;L794)</f>
        <v>sofiehooftimperialmeatproducts</v>
      </c>
      <c r="N794" s="7"/>
      <c r="O794" s="7"/>
      <c r="P794" s="7"/>
      <c r="Q794" s="7"/>
      <c r="R794" s="7" t="str">
        <f>IFERROR(LEFT(SUBSTITUTE(SUBSTITUTE(Table15[[#This Row],[Website]],"www.",""),"https://",""), FIND(".", SUBSTITUTE(SUBSTITUTE(Table15[[#This Row],[Website]],"www.",""),"https://","")) - 1),"")</f>
        <v/>
      </c>
      <c r="S794" s="7" t="s">
        <v>2838</v>
      </c>
      <c r="T794" s="7"/>
    </row>
    <row r="795" spans="1:20" ht="15" customHeight="1" x14ac:dyDescent="0.45">
      <c r="A795" s="7" t="s">
        <v>1938</v>
      </c>
      <c r="B795" s="7" t="s">
        <v>2183</v>
      </c>
      <c r="C795" s="7" t="s">
        <v>12758</v>
      </c>
      <c r="D795" s="7" t="s">
        <v>12759</v>
      </c>
      <c r="F795" s="7"/>
      <c r="G795" s="7"/>
      <c r="H795" s="7"/>
      <c r="I795" s="7" t="s">
        <v>1602</v>
      </c>
      <c r="J795" s="7"/>
      <c r="K795" s="7" t="s">
        <v>9325</v>
      </c>
      <c r="L795" s="7" t="str">
        <f t="shared" si="11"/>
        <v>thecookwarecompany</v>
      </c>
      <c r="M795" s="7" t="str">
        <f>LOWER(B795&amp;Table15[[#This Row],[Achternaam]]&amp;L795)</f>
        <v>sofieknockaertthecookwarecompany</v>
      </c>
      <c r="N795" s="7"/>
      <c r="O795" s="7"/>
      <c r="P795" s="7"/>
      <c r="Q795" s="7"/>
      <c r="R795" s="7" t="str">
        <f>IFERROR(LEFT(SUBSTITUTE(SUBSTITUTE(Table15[[#This Row],[Website]],"www.",""),"https://",""), FIND(".", SUBSTITUTE(SUBSTITUTE(Table15[[#This Row],[Website]],"www.",""),"https://","")) - 1),"")</f>
        <v/>
      </c>
      <c r="S795" s="7" t="s">
        <v>10171</v>
      </c>
      <c r="T795" s="7"/>
    </row>
    <row r="796" spans="1:20" ht="15" customHeight="1" x14ac:dyDescent="0.45">
      <c r="A796" s="7" t="s">
        <v>1938</v>
      </c>
      <c r="B796" s="7" t="s">
        <v>2029</v>
      </c>
      <c r="C796" s="7" t="s">
        <v>12760</v>
      </c>
      <c r="D796" s="7" t="s">
        <v>12761</v>
      </c>
      <c r="F796" s="7"/>
      <c r="G796" s="7"/>
      <c r="H796" s="7"/>
      <c r="I796" s="7" t="s">
        <v>12762</v>
      </c>
      <c r="J796" s="7"/>
      <c r="K796" s="7" t="s">
        <v>9361</v>
      </c>
      <c r="L796" s="7" t="str">
        <f t="shared" si="11"/>
        <v>abinbev</v>
      </c>
      <c r="M796" s="7" t="str">
        <f>LOWER(B796&amp;Table15[[#This Row],[Achternaam]]&amp;L796)</f>
        <v>sonjapianaltoabinbev</v>
      </c>
      <c r="N796" s="7"/>
      <c r="O796" s="7"/>
      <c r="P796" s="7"/>
      <c r="Q796" s="7"/>
      <c r="R796" s="7" t="str">
        <f>IFERROR(LEFT(SUBSTITUTE(SUBSTITUTE(Table15[[#This Row],[Website]],"www.",""),"https://",""), FIND(".", SUBSTITUTE(SUBSTITUTE(Table15[[#This Row],[Website]],"www.",""),"https://","")) - 1),"")</f>
        <v/>
      </c>
      <c r="S796" s="7" t="s">
        <v>10171</v>
      </c>
      <c r="T796" s="7"/>
    </row>
    <row r="797" spans="1:20" ht="15" customHeight="1" x14ac:dyDescent="0.45">
      <c r="A797" s="7" t="s">
        <v>1938</v>
      </c>
      <c r="B797" s="7" t="s">
        <v>2029</v>
      </c>
      <c r="C797" s="7" t="s">
        <v>4649</v>
      </c>
      <c r="D797" s="7" t="s">
        <v>12763</v>
      </c>
      <c r="F797" s="7"/>
      <c r="G797" s="7"/>
      <c r="H797" s="7"/>
      <c r="I797" s="7" t="s">
        <v>1480</v>
      </c>
      <c r="J797" s="7"/>
      <c r="K797" s="7" t="s">
        <v>9507</v>
      </c>
      <c r="L797" s="7" t="str">
        <f t="shared" si="11"/>
        <v>vanhout</v>
      </c>
      <c r="M797" s="7" t="str">
        <f>LOWER(B797&amp;Table15[[#This Row],[Achternaam]]&amp;L797)</f>
        <v>sonjawensvanhout</v>
      </c>
      <c r="N797" s="7"/>
      <c r="O797" s="7"/>
      <c r="P797" s="7"/>
      <c r="Q797" s="7"/>
      <c r="R797" s="7" t="str">
        <f>IFERROR(LEFT(SUBSTITUTE(SUBSTITUTE(Table15[[#This Row],[Website]],"www.",""),"https://",""), FIND(".", SUBSTITUTE(SUBSTITUTE(Table15[[#This Row],[Website]],"www.",""),"https://","")) - 1),"")</f>
        <v/>
      </c>
      <c r="S797" s="7" t="s">
        <v>10171</v>
      </c>
      <c r="T797" s="7"/>
    </row>
    <row r="798" spans="1:20" ht="15" customHeight="1" x14ac:dyDescent="0.45">
      <c r="A798" s="7" t="s">
        <v>1938</v>
      </c>
      <c r="B798" s="7" t="s">
        <v>1840</v>
      </c>
      <c r="C798" s="7" t="s">
        <v>12720</v>
      </c>
      <c r="D798" s="7" t="s">
        <v>12764</v>
      </c>
      <c r="F798" s="7"/>
      <c r="G798" s="7"/>
      <c r="H798" s="7"/>
      <c r="I798" s="7" t="s">
        <v>1480</v>
      </c>
      <c r="J798" s="7"/>
      <c r="K798" s="7" t="s">
        <v>9508</v>
      </c>
      <c r="L798" s="7" t="str">
        <f t="shared" si="11"/>
        <v>sappieurope</v>
      </c>
      <c r="M798" s="7" t="str">
        <f>LOWER(B798&amp;Table15[[#This Row],[Achternaam]]&amp;L798)</f>
        <v>sophiecolliersappieurope</v>
      </c>
      <c r="N798" s="7"/>
      <c r="O798" s="7"/>
      <c r="P798" s="7"/>
      <c r="Q798" s="7"/>
      <c r="R798" s="7" t="str">
        <f>IFERROR(LEFT(SUBSTITUTE(SUBSTITUTE(Table15[[#This Row],[Website]],"www.",""),"https://",""), FIND(".", SUBSTITUTE(SUBSTITUTE(Table15[[#This Row],[Website]],"www.",""),"https://","")) - 1),"")</f>
        <v/>
      </c>
      <c r="S798" s="7" t="s">
        <v>12765</v>
      </c>
      <c r="T798" s="7"/>
    </row>
    <row r="799" spans="1:20" ht="15" customHeight="1" x14ac:dyDescent="0.45">
      <c r="A799" s="7" t="s">
        <v>1938</v>
      </c>
      <c r="B799" s="7" t="s">
        <v>1840</v>
      </c>
      <c r="C799" s="7" t="s">
        <v>12766</v>
      </c>
      <c r="D799" s="7" t="s">
        <v>12767</v>
      </c>
      <c r="F799" s="7"/>
      <c r="G799" s="7"/>
      <c r="H799" s="7"/>
      <c r="I799" s="7" t="s">
        <v>12768</v>
      </c>
      <c r="J799" s="7"/>
      <c r="K799" s="7" t="s">
        <v>9243</v>
      </c>
      <c r="L799" s="7" t="str">
        <f t="shared" si="11"/>
        <v>circetbenelux</v>
      </c>
      <c r="M799" s="7" t="str">
        <f>LOWER(B799&amp;Table15[[#This Row],[Achternaam]]&amp;L799)</f>
        <v>sophiedecroixcircetbenelux</v>
      </c>
      <c r="N799" s="7"/>
      <c r="O799" s="7"/>
      <c r="P799" s="7"/>
      <c r="Q799" s="7"/>
      <c r="R799" s="7" t="str">
        <f>IFERROR(LEFT(SUBSTITUTE(SUBSTITUTE(Table15[[#This Row],[Website]],"www.",""),"https://",""), FIND(".", SUBSTITUTE(SUBSTITUTE(Table15[[#This Row],[Website]],"www.",""),"https://","")) - 1),"")</f>
        <v/>
      </c>
      <c r="S799" s="7" t="s">
        <v>12769</v>
      </c>
      <c r="T799" s="7"/>
    </row>
    <row r="800" spans="1:20" ht="15" customHeight="1" x14ac:dyDescent="0.45">
      <c r="A800" s="7" t="s">
        <v>1938</v>
      </c>
      <c r="B800" s="7" t="s">
        <v>1840</v>
      </c>
      <c r="C800" s="7" t="s">
        <v>12770</v>
      </c>
      <c r="D800" s="7" t="s">
        <v>12771</v>
      </c>
      <c r="F800" s="7"/>
      <c r="G800" s="7"/>
      <c r="H800" s="7"/>
      <c r="I800" s="7" t="s">
        <v>12772</v>
      </c>
      <c r="J800" s="7"/>
      <c r="K800" s="7" t="s">
        <v>9251</v>
      </c>
      <c r="L800" s="7" t="str">
        <f t="shared" si="11"/>
        <v>cartamunditurnhout</v>
      </c>
      <c r="M800" s="7" t="str">
        <f>LOWER(B800&amp;Table15[[#This Row],[Achternaam]]&amp;L800)</f>
        <v>sophied'haenecartamunditurnhout</v>
      </c>
      <c r="N800" s="7"/>
      <c r="O800" s="7"/>
      <c r="P800" s="7"/>
      <c r="Q800" s="7"/>
      <c r="R800" s="7" t="str">
        <f>IFERROR(LEFT(SUBSTITUTE(SUBSTITUTE(Table15[[#This Row],[Website]],"www.",""),"https://",""), FIND(".", SUBSTITUTE(SUBSTITUTE(Table15[[#This Row],[Website]],"www.",""),"https://","")) - 1),"")</f>
        <v/>
      </c>
      <c r="S800" s="7" t="s">
        <v>12773</v>
      </c>
      <c r="T800" s="7"/>
    </row>
    <row r="801" spans="1:20" ht="15" customHeight="1" x14ac:dyDescent="0.45">
      <c r="A801" s="7" t="s">
        <v>1938</v>
      </c>
      <c r="B801" s="7" t="s">
        <v>12774</v>
      </c>
      <c r="C801" s="7" t="s">
        <v>1840</v>
      </c>
      <c r="D801" s="7" t="s">
        <v>12775</v>
      </c>
      <c r="F801" s="7"/>
      <c r="G801" s="7"/>
      <c r="H801" s="7"/>
      <c r="I801" s="7" t="s">
        <v>1480</v>
      </c>
      <c r="J801" s="7"/>
      <c r="K801" s="7" t="s">
        <v>9509</v>
      </c>
      <c r="L801" s="7" t="str">
        <f t="shared" si="11"/>
        <v>resillion</v>
      </c>
      <c r="M801" s="7" t="str">
        <f>LOWER(B801&amp;Table15[[#This Row],[Achternaam]]&amp;L801)</f>
        <v>van hamsophieresillion</v>
      </c>
      <c r="N801" s="7"/>
      <c r="O801" s="7"/>
      <c r="P801" s="7"/>
      <c r="Q801" s="7"/>
      <c r="R801" s="7" t="str">
        <f>IFERROR(LEFT(SUBSTITUTE(SUBSTITUTE(Table15[[#This Row],[Website]],"www.",""),"https://",""), FIND(".", SUBSTITUTE(SUBSTITUTE(Table15[[#This Row],[Website]],"www.",""),"https://","")) - 1),"")</f>
        <v/>
      </c>
      <c r="S801" s="7" t="s">
        <v>10171</v>
      </c>
      <c r="T801" s="7"/>
    </row>
    <row r="802" spans="1:20" ht="15" customHeight="1" x14ac:dyDescent="0.45">
      <c r="A802" s="7" t="s">
        <v>1938</v>
      </c>
      <c r="B802" s="7" t="s">
        <v>2183</v>
      </c>
      <c r="C802" s="7" t="s">
        <v>12776</v>
      </c>
      <c r="D802" s="7" t="s">
        <v>12777</v>
      </c>
      <c r="F802" s="7"/>
      <c r="G802" s="7"/>
      <c r="H802" s="7"/>
      <c r="I802" s="7" t="s">
        <v>1602</v>
      </c>
      <c r="J802" s="7"/>
      <c r="K802" s="7" t="s">
        <v>7603</v>
      </c>
      <c r="L802" s="7" t="str">
        <f t="shared" si="11"/>
        <v>melexistechnologies</v>
      </c>
      <c r="M802" s="7" t="str">
        <f>LOWER(B802&amp;Table15[[#This Row],[Achternaam]]&amp;L802)</f>
        <v>sofietournelmelexistechnologies</v>
      </c>
      <c r="N802" s="7"/>
      <c r="O802" s="7"/>
      <c r="P802" s="7"/>
      <c r="Q802" s="7"/>
      <c r="R802" s="7" t="str">
        <f>IFERROR(LEFT(SUBSTITUTE(SUBSTITUTE(Table15[[#This Row],[Website]],"www.",""),"https://",""), FIND(".", SUBSTITUTE(SUBSTITUTE(Table15[[#This Row],[Website]],"www.",""),"https://","")) - 1),"")</f>
        <v/>
      </c>
      <c r="S802" s="7" t="s">
        <v>10171</v>
      </c>
      <c r="T802" s="7"/>
    </row>
    <row r="803" spans="1:20" ht="15" customHeight="1" x14ac:dyDescent="0.45">
      <c r="A803" s="7" t="s">
        <v>1938</v>
      </c>
      <c r="B803" s="7" t="s">
        <v>12778</v>
      </c>
      <c r="C803" s="7" t="s">
        <v>11937</v>
      </c>
      <c r="D803" s="7" t="s">
        <v>12779</v>
      </c>
      <c r="F803" s="7"/>
      <c r="G803" s="7"/>
      <c r="H803" s="7"/>
      <c r="I803" s="7" t="s">
        <v>1602</v>
      </c>
      <c r="J803" s="7"/>
      <c r="K803" s="7" t="s">
        <v>9510</v>
      </c>
      <c r="L803" s="7" t="str">
        <f t="shared" si="11"/>
        <v>biocartis</v>
      </c>
      <c r="M803" s="7" t="str">
        <f>LOWER(B803&amp;Table15[[#This Row],[Achternaam]]&amp;L803)</f>
        <v>susyspruytbiocartis</v>
      </c>
      <c r="N803" s="7"/>
      <c r="O803" s="7"/>
      <c r="P803" s="7"/>
      <c r="Q803" s="7"/>
      <c r="R803" s="7" t="str">
        <f>IFERROR(LEFT(SUBSTITUTE(SUBSTITUTE(Table15[[#This Row],[Website]],"www.",""),"https://",""), FIND(".", SUBSTITUTE(SUBSTITUTE(Table15[[#This Row],[Website]],"www.",""),"https://","")) - 1),"")</f>
        <v/>
      </c>
      <c r="S803" s="7" t="s">
        <v>12780</v>
      </c>
      <c r="T803" s="7"/>
    </row>
    <row r="804" spans="1:20" ht="15" customHeight="1" x14ac:dyDescent="0.45">
      <c r="A804" s="7" t="s">
        <v>1938</v>
      </c>
      <c r="B804" s="7" t="s">
        <v>4642</v>
      </c>
      <c r="C804" s="7" t="s">
        <v>12781</v>
      </c>
      <c r="D804" s="7" t="s">
        <v>12782</v>
      </c>
      <c r="F804" s="7"/>
      <c r="G804" s="7"/>
      <c r="H804" s="7"/>
      <c r="I804" s="7" t="s">
        <v>11452</v>
      </c>
      <c r="J804" s="7"/>
      <c r="K804" s="7" t="s">
        <v>9511</v>
      </c>
      <c r="L804" s="7" t="str">
        <f t="shared" si="11"/>
        <v>geapharmasystems</v>
      </c>
      <c r="M804" s="7" t="str">
        <f>LOWER(B804&amp;Table15[[#This Row],[Achternaam]]&amp;L804)</f>
        <v>stefanbroensgeapharmasystems</v>
      </c>
      <c r="N804" s="7"/>
      <c r="O804" s="7"/>
      <c r="P804" s="7"/>
      <c r="Q804" s="7"/>
      <c r="R804" s="7" t="str">
        <f>IFERROR(LEFT(SUBSTITUTE(SUBSTITUTE(Table15[[#This Row],[Website]],"www.",""),"https://",""), FIND(".", SUBSTITUTE(SUBSTITUTE(Table15[[#This Row],[Website]],"www.",""),"https://","")) - 1),"")</f>
        <v/>
      </c>
      <c r="S804" s="7" t="s">
        <v>10171</v>
      </c>
      <c r="T804" s="7"/>
    </row>
    <row r="805" spans="1:20" ht="15" customHeight="1" x14ac:dyDescent="0.45">
      <c r="A805" s="7" t="s">
        <v>1938</v>
      </c>
      <c r="B805" s="7" t="s">
        <v>4642</v>
      </c>
      <c r="C805" s="7" t="s">
        <v>12783</v>
      </c>
      <c r="D805" s="7" t="s">
        <v>12784</v>
      </c>
      <c r="F805" s="7"/>
      <c r="G805" s="7"/>
      <c r="H805" s="7"/>
      <c r="I805" s="7" t="s">
        <v>12785</v>
      </c>
      <c r="J805" s="7"/>
      <c r="K805" s="7" t="s">
        <v>9434</v>
      </c>
      <c r="L805" s="7" t="str">
        <f t="shared" si="11"/>
        <v>katoennatie</v>
      </c>
      <c r="M805" s="7" t="str">
        <f>LOWER(B805&amp;Table15[[#This Row],[Achternaam]]&amp;L805)</f>
        <v>stefancruysweegskatoennatie</v>
      </c>
      <c r="N805" s="7"/>
      <c r="O805" s="7"/>
      <c r="P805" s="7"/>
      <c r="Q805" s="7"/>
      <c r="R805" s="7" t="str">
        <f>IFERROR(LEFT(SUBSTITUTE(SUBSTITUTE(Table15[[#This Row],[Website]],"www.",""),"https://",""), FIND(".", SUBSTITUTE(SUBSTITUTE(Table15[[#This Row],[Website]],"www.",""),"https://","")) - 1),"")</f>
        <v/>
      </c>
      <c r="S805" s="7" t="s">
        <v>12786</v>
      </c>
      <c r="T805" s="7"/>
    </row>
    <row r="806" spans="1:20" ht="15" customHeight="1" x14ac:dyDescent="0.45">
      <c r="A806" s="7" t="s">
        <v>1938</v>
      </c>
      <c r="B806" s="7" t="s">
        <v>2625</v>
      </c>
      <c r="C806" s="7" t="s">
        <v>2197</v>
      </c>
      <c r="D806" s="7" t="s">
        <v>12787</v>
      </c>
      <c r="F806" s="7"/>
      <c r="G806" s="7"/>
      <c r="H806" s="7"/>
      <c r="I806" s="7" t="s">
        <v>1602</v>
      </c>
      <c r="J806" s="7"/>
      <c r="K806" s="7" t="s">
        <v>12788</v>
      </c>
      <c r="L806" s="7" t="str">
        <f t="shared" si="11"/>
        <v>hencoindustries</v>
      </c>
      <c r="M806" s="7" t="str">
        <f>LOWER(B806&amp;Table15[[#This Row],[Achternaam]]&amp;L806)</f>
        <v>stefaniede schepperhencoindustries</v>
      </c>
      <c r="N806" s="7"/>
      <c r="O806" s="7"/>
      <c r="P806" s="7"/>
      <c r="Q806" s="7"/>
      <c r="R806" s="7" t="str">
        <f>IFERROR(LEFT(SUBSTITUTE(SUBSTITUTE(Table15[[#This Row],[Website]],"www.",""),"https://",""), FIND(".", SUBSTITUTE(SUBSTITUTE(Table15[[#This Row],[Website]],"www.",""),"https://","")) - 1),"")</f>
        <v/>
      </c>
      <c r="S806" s="7" t="s">
        <v>12789</v>
      </c>
      <c r="T806" s="7"/>
    </row>
    <row r="807" spans="1:20" ht="15" customHeight="1" x14ac:dyDescent="0.45">
      <c r="A807" s="7" t="s">
        <v>1938</v>
      </c>
      <c r="B807" s="7" t="s">
        <v>2582</v>
      </c>
      <c r="C807" s="7" t="s">
        <v>12790</v>
      </c>
      <c r="D807" s="7" t="s">
        <v>12791</v>
      </c>
      <c r="F807" s="7"/>
      <c r="G807" s="7"/>
      <c r="H807" s="7"/>
      <c r="I807" s="7" t="s">
        <v>1602</v>
      </c>
      <c r="J807" s="7"/>
      <c r="K807" s="7" t="s">
        <v>6705</v>
      </c>
      <c r="L807" s="7" t="str">
        <f t="shared" si="11"/>
        <v>frieslandcampina</v>
      </c>
      <c r="M807" s="7" t="str">
        <f>LOWER(B807&amp;Table15[[#This Row],[Achternaam]]&amp;L807)</f>
        <v>stéphanede schryverfrieslandcampina</v>
      </c>
      <c r="N807" s="7"/>
      <c r="O807" s="7"/>
      <c r="P807" s="7"/>
      <c r="Q807" s="7"/>
      <c r="R807" s="7" t="str">
        <f>IFERROR(LEFT(SUBSTITUTE(SUBSTITUTE(Table15[[#This Row],[Website]],"www.",""),"https://",""), FIND(".", SUBSTITUTE(SUBSTITUTE(Table15[[#This Row],[Website]],"www.",""),"https://","")) - 1),"")</f>
        <v/>
      </c>
      <c r="S807" s="7" t="s">
        <v>10171</v>
      </c>
      <c r="T807" s="7"/>
    </row>
    <row r="808" spans="1:20" ht="15" customHeight="1" x14ac:dyDescent="0.45">
      <c r="A808" s="7" t="s">
        <v>1938</v>
      </c>
      <c r="B808" s="7" t="s">
        <v>1476</v>
      </c>
      <c r="C808" s="7" t="s">
        <v>12792</v>
      </c>
      <c r="D808" s="7" t="s">
        <v>12793</v>
      </c>
      <c r="F808" s="7"/>
      <c r="G808" s="7"/>
      <c r="H808" s="7"/>
      <c r="I808" s="7" t="s">
        <v>12794</v>
      </c>
      <c r="J808" s="7"/>
      <c r="K808" s="7" t="s">
        <v>9354</v>
      </c>
      <c r="L808" s="7" t="str">
        <f t="shared" si="11"/>
        <v>iobenelux</v>
      </c>
      <c r="M808" s="7" t="str">
        <f>LOWER(B808&amp;Table15[[#This Row],[Achternaam]]&amp;L808)</f>
        <v>stephaniehoskensiobenelux</v>
      </c>
      <c r="N808" s="7"/>
      <c r="O808" s="7"/>
      <c r="P808" s="7"/>
      <c r="Q808" s="7"/>
      <c r="R808" s="7" t="str">
        <f>IFERROR(LEFT(SUBSTITUTE(SUBSTITUTE(Table15[[#This Row],[Website]],"www.",""),"https://",""), FIND(".", SUBSTITUTE(SUBSTITUTE(Table15[[#This Row],[Website]],"www.",""),"https://","")) - 1),"")</f>
        <v/>
      </c>
      <c r="S808" s="7" t="s">
        <v>12795</v>
      </c>
      <c r="T808" s="7"/>
    </row>
    <row r="809" spans="1:20" ht="15" customHeight="1" x14ac:dyDescent="0.45">
      <c r="A809" s="7" t="s">
        <v>1938</v>
      </c>
      <c r="B809" s="7" t="s">
        <v>3853</v>
      </c>
      <c r="C809" s="7" t="s">
        <v>1476</v>
      </c>
      <c r="D809" s="7" t="s">
        <v>3857</v>
      </c>
      <c r="F809" s="7"/>
      <c r="G809" s="7"/>
      <c r="H809" s="7"/>
      <c r="I809" s="7" t="s">
        <v>1480</v>
      </c>
      <c r="J809" s="7"/>
      <c r="K809" s="7" t="s">
        <v>9512</v>
      </c>
      <c r="L809" s="7" t="str">
        <f t="shared" si="11"/>
        <v>globachem</v>
      </c>
      <c r="M809" s="7" t="str">
        <f>LOWER(B809&amp;Table15[[#This Row],[Achternaam]]&amp;L809)</f>
        <v>timmermansstephanieglobachem</v>
      </c>
      <c r="N809" s="7"/>
      <c r="O809" s="7"/>
      <c r="P809" s="7"/>
      <c r="Q809" s="7"/>
      <c r="R809" s="7" t="str">
        <f>IFERROR(LEFT(SUBSTITUTE(SUBSTITUTE(Table15[[#This Row],[Website]],"www.",""),"https://",""), FIND(".", SUBSTITUTE(SUBSTITUTE(Table15[[#This Row],[Website]],"www.",""),"https://","")) - 1),"")</f>
        <v/>
      </c>
      <c r="S809" s="7" t="s">
        <v>3858</v>
      </c>
      <c r="T809" s="7"/>
    </row>
    <row r="810" spans="1:20" ht="15" customHeight="1" x14ac:dyDescent="0.45">
      <c r="A810" s="7" t="s">
        <v>1938</v>
      </c>
      <c r="B810" s="7" t="s">
        <v>1476</v>
      </c>
      <c r="C810" s="7" t="s">
        <v>3917</v>
      </c>
      <c r="D810" s="7" t="s">
        <v>12796</v>
      </c>
      <c r="F810" s="7"/>
      <c r="G810" s="7"/>
      <c r="H810" s="7"/>
      <c r="I810" s="7" t="s">
        <v>12797</v>
      </c>
      <c r="J810" s="7"/>
      <c r="K810" s="7" t="s">
        <v>9299</v>
      </c>
      <c r="L810" s="7" t="str">
        <f t="shared" si="11"/>
        <v>abbotvascularinternational</v>
      </c>
      <c r="M810" s="7" t="str">
        <f>LOWER(B810&amp;Table15[[#This Row],[Achternaam]]&amp;L810)</f>
        <v>stephanievan aerschotabbotvascularinternational</v>
      </c>
      <c r="N810" s="7"/>
      <c r="O810" s="7"/>
      <c r="P810" s="7"/>
      <c r="Q810" s="7"/>
      <c r="R810" s="7" t="str">
        <f>IFERROR(LEFT(SUBSTITUTE(SUBSTITUTE(Table15[[#This Row],[Website]],"www.",""),"https://",""), FIND(".", SUBSTITUTE(SUBSTITUTE(Table15[[#This Row],[Website]],"www.",""),"https://","")) - 1),"")</f>
        <v/>
      </c>
      <c r="S810" s="7" t="s">
        <v>12798</v>
      </c>
      <c r="T810" s="7"/>
    </row>
    <row r="811" spans="1:20" ht="15" customHeight="1" x14ac:dyDescent="0.45">
      <c r="A811" s="7" t="s">
        <v>1938</v>
      </c>
      <c r="B811" s="7" t="s">
        <v>3739</v>
      </c>
      <c r="C811" s="7" t="s">
        <v>12799</v>
      </c>
      <c r="D811" s="7" t="s">
        <v>12800</v>
      </c>
      <c r="F811" s="7"/>
      <c r="G811" s="7"/>
      <c r="H811" s="7"/>
      <c r="I811" s="7" t="s">
        <v>12801</v>
      </c>
      <c r="J811" s="7"/>
      <c r="K811" s="7" t="s">
        <v>12802</v>
      </c>
      <c r="L811" s="7" t="str">
        <f t="shared" si="11"/>
        <v>rentokil</v>
      </c>
      <c r="M811" s="7" t="str">
        <f>LOWER(B811&amp;Table15[[#This Row],[Achternaam]]&amp;L811)</f>
        <v>stevenaernoudtrentokil</v>
      </c>
      <c r="N811" s="7"/>
      <c r="O811" s="7"/>
      <c r="P811" s="7"/>
      <c r="Q811" s="7"/>
      <c r="R811" s="7" t="str">
        <f>IFERROR(LEFT(SUBSTITUTE(SUBSTITUTE(Table15[[#This Row],[Website]],"www.",""),"https://",""), FIND(".", SUBSTITUTE(SUBSTITUTE(Table15[[#This Row],[Website]],"www.",""),"https://","")) - 1),"")</f>
        <v/>
      </c>
      <c r="S811" s="7" t="s">
        <v>10171</v>
      </c>
      <c r="T811" s="7"/>
    </row>
    <row r="812" spans="1:20" ht="15" customHeight="1" x14ac:dyDescent="0.45">
      <c r="A812" s="7" t="s">
        <v>1938</v>
      </c>
      <c r="B812" s="7" t="s">
        <v>3739</v>
      </c>
      <c r="C812" s="7" t="s">
        <v>10449</v>
      </c>
      <c r="D812" s="7" t="s">
        <v>12803</v>
      </c>
      <c r="F812" s="7"/>
      <c r="G812" s="7"/>
      <c r="H812" s="7"/>
      <c r="I812" s="7" t="s">
        <v>1737</v>
      </c>
      <c r="J812" s="7"/>
      <c r="K812" s="7" t="s">
        <v>9513</v>
      </c>
      <c r="L812" s="7" t="str">
        <f t="shared" si="11"/>
        <v>monteacommv</v>
      </c>
      <c r="M812" s="7" t="str">
        <f>LOWER(B812&amp;Table15[[#This Row],[Achternaam]]&amp;L812)</f>
        <v>stevenclaesmonteacommv</v>
      </c>
      <c r="N812" s="7"/>
      <c r="O812" s="7"/>
      <c r="P812" s="7"/>
      <c r="Q812" s="7"/>
      <c r="R812" s="7" t="str">
        <f>IFERROR(LEFT(SUBSTITUTE(SUBSTITUTE(Table15[[#This Row],[Website]],"www.",""),"https://",""), FIND(".", SUBSTITUTE(SUBSTITUTE(Table15[[#This Row],[Website]],"www.",""),"https://","")) - 1),"")</f>
        <v/>
      </c>
      <c r="S812" s="7" t="s">
        <v>10171</v>
      </c>
      <c r="T812" s="7"/>
    </row>
    <row r="813" spans="1:20" ht="15" customHeight="1" x14ac:dyDescent="0.45">
      <c r="A813" s="7" t="s">
        <v>1938</v>
      </c>
      <c r="B813" s="7" t="s">
        <v>3739</v>
      </c>
      <c r="C813" s="7" t="s">
        <v>12804</v>
      </c>
      <c r="D813" s="7" t="s">
        <v>12805</v>
      </c>
      <c r="F813" s="7"/>
      <c r="G813" s="7"/>
      <c r="H813" s="7"/>
      <c r="I813" s="7" t="s">
        <v>1602</v>
      </c>
      <c r="J813" s="7"/>
      <c r="K813" s="7" t="s">
        <v>9391</v>
      </c>
      <c r="L813" s="7" t="str">
        <f t="shared" si="11"/>
        <v>square</v>
      </c>
      <c r="M813" s="7" t="str">
        <f>LOWER(B813&amp;Table15[[#This Row],[Achternaam]]&amp;L813)</f>
        <v>stevendehaemerssquare</v>
      </c>
      <c r="N813" s="7"/>
      <c r="O813" s="7"/>
      <c r="P813" s="7"/>
      <c r="Q813" s="7"/>
      <c r="R813" s="7" t="str">
        <f>IFERROR(LEFT(SUBSTITUTE(SUBSTITUTE(Table15[[#This Row],[Website]],"www.",""),"https://",""), FIND(".", SUBSTITUTE(SUBSTITUTE(Table15[[#This Row],[Website]],"www.",""),"https://","")) - 1),"")</f>
        <v/>
      </c>
      <c r="S813" s="7" t="s">
        <v>10171</v>
      </c>
      <c r="T813" s="7"/>
    </row>
    <row r="814" spans="1:20" ht="15" customHeight="1" x14ac:dyDescent="0.45">
      <c r="A814" s="7" t="s">
        <v>1938</v>
      </c>
      <c r="B814" s="7" t="s">
        <v>3739</v>
      </c>
      <c r="C814" s="7" t="s">
        <v>2529</v>
      </c>
      <c r="D814" s="7" t="s">
        <v>12806</v>
      </c>
      <c r="F814" s="7"/>
      <c r="G814" s="7"/>
      <c r="H814" s="7"/>
      <c r="I814" s="7" t="s">
        <v>1480</v>
      </c>
      <c r="J814" s="7"/>
      <c r="K814" s="7" t="s">
        <v>9514</v>
      </c>
      <c r="L814" s="7" t="str">
        <f t="shared" si="11"/>
        <v>aliplast</v>
      </c>
      <c r="M814" s="7" t="str">
        <f>LOWER(B814&amp;Table15[[#This Row],[Achternaam]]&amp;L814)</f>
        <v>stevenelootaliplast</v>
      </c>
      <c r="N814" s="7"/>
      <c r="O814" s="7"/>
      <c r="P814" s="7"/>
      <c r="Q814" s="7"/>
      <c r="R814" s="7" t="str">
        <f>IFERROR(LEFT(SUBSTITUTE(SUBSTITUTE(Table15[[#This Row],[Website]],"www.",""),"https://",""), FIND(".", SUBSTITUTE(SUBSTITUTE(Table15[[#This Row],[Website]],"www.",""),"https://","")) - 1),"")</f>
        <v/>
      </c>
      <c r="S814" s="7" t="s">
        <v>10171</v>
      </c>
      <c r="T814" s="7"/>
    </row>
    <row r="815" spans="1:20" ht="15" customHeight="1" x14ac:dyDescent="0.45">
      <c r="A815" s="7" t="s">
        <v>1938</v>
      </c>
      <c r="B815" s="7" t="s">
        <v>1840</v>
      </c>
      <c r="C815" s="7" t="s">
        <v>12437</v>
      </c>
      <c r="D815" s="7" t="s">
        <v>12807</v>
      </c>
      <c r="F815" s="7"/>
      <c r="G815" s="7"/>
      <c r="H815" s="7"/>
      <c r="I815" s="7" t="s">
        <v>1480</v>
      </c>
      <c r="J815" s="7"/>
      <c r="K815" s="7" t="s">
        <v>9515</v>
      </c>
      <c r="L815" s="7" t="str">
        <f t="shared" si="11"/>
        <v>lbcantwerpen</v>
      </c>
      <c r="M815" s="7" t="str">
        <f>LOWER(B815&amp;Table15[[#This Row],[Achternaam]]&amp;L815)</f>
        <v>sophiethyslbcantwerpen</v>
      </c>
      <c r="N815" s="7"/>
      <c r="O815" s="7"/>
      <c r="P815" s="7"/>
      <c r="Q815" s="7"/>
      <c r="R815" s="7" t="str">
        <f>IFERROR(LEFT(SUBSTITUTE(SUBSTITUTE(Table15[[#This Row],[Website]],"www.",""),"https://",""), FIND(".", SUBSTITUTE(SUBSTITUTE(Table15[[#This Row],[Website]],"www.",""),"https://","")) - 1),"")</f>
        <v/>
      </c>
      <c r="S815" s="7" t="s">
        <v>12808</v>
      </c>
      <c r="T815" s="7"/>
    </row>
    <row r="816" spans="1:20" ht="15" customHeight="1" x14ac:dyDescent="0.45">
      <c r="A816" s="7" t="s">
        <v>1938</v>
      </c>
      <c r="B816" s="7" t="s">
        <v>2295</v>
      </c>
      <c r="C816" s="7" t="s">
        <v>12809</v>
      </c>
      <c r="D816" s="7" t="s">
        <v>12810</v>
      </c>
      <c r="F816" s="7"/>
      <c r="G816" s="7"/>
      <c r="H816" s="7"/>
      <c r="I816" s="7" t="s">
        <v>12811</v>
      </c>
      <c r="J816" s="7"/>
      <c r="K816" s="7" t="s">
        <v>9299</v>
      </c>
      <c r="L816" s="7" t="str">
        <f t="shared" si="11"/>
        <v>abbotvascularinternational</v>
      </c>
      <c r="M816" s="7" t="str">
        <f>LOWER(B816&amp;Table15[[#This Row],[Achternaam]]&amp;L816)</f>
        <v>stijnpanneelsabbotvascularinternational</v>
      </c>
      <c r="N816" s="7"/>
      <c r="O816" s="7"/>
      <c r="P816" s="7"/>
      <c r="Q816" s="7"/>
      <c r="R816" s="7" t="str">
        <f>IFERROR(LEFT(SUBSTITUTE(SUBSTITUTE(Table15[[#This Row],[Website]],"www.",""),"https://",""), FIND(".", SUBSTITUTE(SUBSTITUTE(Table15[[#This Row],[Website]],"www.",""),"https://","")) - 1),"")</f>
        <v/>
      </c>
      <c r="S816" s="7" t="s">
        <v>12812</v>
      </c>
      <c r="T816" s="7"/>
    </row>
    <row r="817" spans="1:20" ht="15" customHeight="1" x14ac:dyDescent="0.45">
      <c r="A817" s="7" t="s">
        <v>1938</v>
      </c>
      <c r="B817" s="7" t="s">
        <v>10601</v>
      </c>
      <c r="C817" s="7" t="s">
        <v>10602</v>
      </c>
      <c r="D817" s="7" t="s">
        <v>12813</v>
      </c>
      <c r="F817" s="7"/>
      <c r="G817" s="7"/>
      <c r="H817" s="7"/>
      <c r="I817" s="7" t="s">
        <v>12814</v>
      </c>
      <c r="J817" s="7"/>
      <c r="K817" s="7" t="s">
        <v>12815</v>
      </c>
      <c r="L817" s="7" t="str">
        <f t="shared" si="11"/>
        <v>cheopstechnology</v>
      </c>
      <c r="M817" s="7" t="str">
        <f>LOWER(B817&amp;Table15[[#This Row],[Achternaam]]&amp;L817)</f>
        <v>stoffelbollucheopstechnology</v>
      </c>
      <c r="N817" s="7"/>
      <c r="O817" s="7"/>
      <c r="P817" s="7"/>
      <c r="Q817" s="7"/>
      <c r="R817" s="7" t="str">
        <f>IFERROR(LEFT(SUBSTITUTE(SUBSTITUTE(Table15[[#This Row],[Website]],"www.",""),"https://",""), FIND(".", SUBSTITUTE(SUBSTITUTE(Table15[[#This Row],[Website]],"www.",""),"https://","")) - 1),"")</f>
        <v/>
      </c>
      <c r="S817" s="7" t="s">
        <v>12816</v>
      </c>
      <c r="T817" s="7"/>
    </row>
    <row r="818" spans="1:20" ht="15" customHeight="1" x14ac:dyDescent="0.45">
      <c r="A818" s="7" t="s">
        <v>1938</v>
      </c>
      <c r="B818" s="7" t="s">
        <v>10695</v>
      </c>
      <c r="C818" s="7" t="s">
        <v>12817</v>
      </c>
      <c r="D818" s="7" t="s">
        <v>12818</v>
      </c>
      <c r="F818" s="7"/>
      <c r="G818" s="7"/>
      <c r="H818" s="7"/>
      <c r="I818" s="7" t="s">
        <v>1602</v>
      </c>
      <c r="J818" s="7"/>
      <c r="K818" s="7" t="s">
        <v>9516</v>
      </c>
      <c r="L818" s="7" t="str">
        <f t="shared" si="11"/>
        <v>dsvroadholding</v>
      </c>
      <c r="M818" s="7" t="str">
        <f>LOWER(B818&amp;Table15[[#This Row],[Achternaam]]&amp;L818)</f>
        <v>sylviecreupelandtdsvroadholding</v>
      </c>
      <c r="N818" s="7"/>
      <c r="O818" s="7"/>
      <c r="P818" s="7"/>
      <c r="Q818" s="7"/>
      <c r="R818" s="7" t="str">
        <f>IFERROR(LEFT(SUBSTITUTE(SUBSTITUTE(Table15[[#This Row],[Website]],"www.",""),"https://",""), FIND(".", SUBSTITUTE(SUBSTITUTE(Table15[[#This Row],[Website]],"www.",""),"https://","")) - 1),"")</f>
        <v/>
      </c>
      <c r="S818" s="7" t="s">
        <v>10171</v>
      </c>
      <c r="T818" s="7"/>
    </row>
    <row r="819" spans="1:20" ht="15" customHeight="1" x14ac:dyDescent="0.45">
      <c r="A819" s="7" t="s">
        <v>1938</v>
      </c>
      <c r="B819" s="7" t="s">
        <v>10695</v>
      </c>
      <c r="C819" s="7" t="s">
        <v>12819</v>
      </c>
      <c r="D819" s="7" t="s">
        <v>12820</v>
      </c>
      <c r="F819" s="7"/>
      <c r="G819" s="7"/>
      <c r="H819" s="7"/>
      <c r="I819" s="7" t="s">
        <v>12821</v>
      </c>
      <c r="J819" s="7"/>
      <c r="K819" s="7" t="s">
        <v>9517</v>
      </c>
      <c r="L819" s="7" t="str">
        <f t="shared" si="11"/>
        <v>brusselsairportcompany</v>
      </c>
      <c r="M819" s="7" t="str">
        <f>LOWER(B819&amp;Table15[[#This Row],[Achternaam]]&amp;L819)</f>
        <v>sylvievan den eyndebrusselsairportcompany</v>
      </c>
      <c r="N819" s="7"/>
      <c r="O819" s="7"/>
      <c r="P819" s="7"/>
      <c r="Q819" s="7"/>
      <c r="R819" s="7" t="str">
        <f>IFERROR(LEFT(SUBSTITUTE(SUBSTITUTE(Table15[[#This Row],[Website]],"www.",""),"https://",""), FIND(".", SUBSTITUTE(SUBSTITUTE(Table15[[#This Row],[Website]],"www.",""),"https://","")) - 1),"")</f>
        <v/>
      </c>
      <c r="S819" s="7" t="s">
        <v>12822</v>
      </c>
      <c r="T819" s="7"/>
    </row>
    <row r="820" spans="1:20" ht="15" customHeight="1" x14ac:dyDescent="0.45">
      <c r="A820" s="7" t="s">
        <v>1938</v>
      </c>
      <c r="B820" s="7" t="s">
        <v>9852</v>
      </c>
      <c r="C820" s="7" t="s">
        <v>2207</v>
      </c>
      <c r="D820" s="7" t="s">
        <v>12823</v>
      </c>
      <c r="F820" s="7"/>
      <c r="G820" s="7"/>
      <c r="H820" s="7"/>
      <c r="I820" s="7" t="s">
        <v>12824</v>
      </c>
      <c r="J820" s="7"/>
      <c r="K820" s="7" t="s">
        <v>12182</v>
      </c>
      <c r="L820" s="7" t="str">
        <f t="shared" si="11"/>
        <v>ansellhealthcareeurope</v>
      </c>
      <c r="M820" s="7" t="str">
        <f>LOWER(B820&amp;Table15[[#This Row],[Achternaam]]&amp;L820)</f>
        <v>taniade smetansellhealthcareeurope</v>
      </c>
      <c r="N820" s="7"/>
      <c r="O820" s="7"/>
      <c r="P820" s="7"/>
      <c r="Q820" s="7"/>
      <c r="R820" s="7" t="str">
        <f>IFERROR(LEFT(SUBSTITUTE(SUBSTITUTE(Table15[[#This Row],[Website]],"www.",""),"https://",""), FIND(".", SUBSTITUTE(SUBSTITUTE(Table15[[#This Row],[Website]],"www.",""),"https://","")) - 1),"")</f>
        <v/>
      </c>
      <c r="S820" s="7" t="s">
        <v>12825</v>
      </c>
      <c r="T820" s="7"/>
    </row>
    <row r="821" spans="1:20" ht="15" customHeight="1" x14ac:dyDescent="0.45">
      <c r="A821" s="7" t="s">
        <v>1938</v>
      </c>
      <c r="B821" s="7" t="s">
        <v>3034</v>
      </c>
      <c r="C821" s="7" t="s">
        <v>1679</v>
      </c>
      <c r="D821" s="7" t="s">
        <v>12826</v>
      </c>
      <c r="F821" s="7"/>
      <c r="G821" s="7"/>
      <c r="H821" s="7"/>
      <c r="I821" s="7" t="s">
        <v>1480</v>
      </c>
      <c r="J821" s="7"/>
      <c r="K821" s="7" t="s">
        <v>12827</v>
      </c>
      <c r="L821" s="7" t="str">
        <f t="shared" si="11"/>
        <v>besixinfra</v>
      </c>
      <c r="M821" s="7" t="str">
        <f>LOWER(B821&amp;Table15[[#This Row],[Achternaam]]&amp;L821)</f>
        <v>tombogaertsbesixinfra</v>
      </c>
      <c r="N821" s="7"/>
      <c r="O821" s="7"/>
      <c r="P821" s="7"/>
      <c r="Q821" s="7"/>
      <c r="R821" s="7" t="str">
        <f>IFERROR(LEFT(SUBSTITUTE(SUBSTITUTE(Table15[[#This Row],[Website]],"www.",""),"https://",""), FIND(".", SUBSTITUTE(SUBSTITUTE(Table15[[#This Row],[Website]],"www.",""),"https://","")) - 1),"")</f>
        <v/>
      </c>
      <c r="S821" s="7" t="s">
        <v>12828</v>
      </c>
      <c r="T821" s="7"/>
    </row>
    <row r="822" spans="1:20" ht="15" customHeight="1" x14ac:dyDescent="0.45">
      <c r="A822" s="7" t="s">
        <v>1938</v>
      </c>
      <c r="B822" s="7" t="s">
        <v>12829</v>
      </c>
      <c r="C822" s="7" t="s">
        <v>12830</v>
      </c>
      <c r="D822" s="7" t="s">
        <v>12831</v>
      </c>
      <c r="F822" s="7"/>
      <c r="G822" s="7"/>
      <c r="H822" s="7"/>
      <c r="I822" s="7" t="s">
        <v>1480</v>
      </c>
      <c r="J822" s="7"/>
      <c r="K822" s="7" t="s">
        <v>9518</v>
      </c>
      <c r="L822" s="7" t="str">
        <f t="shared" si="11"/>
        <v>kelakempischlaboratoriumkelalaboratoria</v>
      </c>
      <c r="M822" s="7" t="str">
        <f>LOWER(B822&amp;Table15[[#This Row],[Achternaam]]&amp;L822)</f>
        <v>teunvan de mastkelakempischlaboratoriumkelalaboratoria</v>
      </c>
      <c r="N822" s="7"/>
      <c r="O822" s="7"/>
      <c r="P822" s="7"/>
      <c r="Q822" s="7"/>
      <c r="R822" s="7" t="str">
        <f>IFERROR(LEFT(SUBSTITUTE(SUBSTITUTE(Table15[[#This Row],[Website]],"www.",""),"https://",""), FIND(".", SUBSTITUTE(SUBSTITUTE(Table15[[#This Row],[Website]],"www.",""),"https://","")) - 1),"")</f>
        <v/>
      </c>
      <c r="S822" s="7" t="s">
        <v>10171</v>
      </c>
      <c r="T822" s="7"/>
    </row>
    <row r="823" spans="1:20" ht="15" customHeight="1" x14ac:dyDescent="0.45">
      <c r="A823" s="7" t="s">
        <v>1938</v>
      </c>
      <c r="B823" s="7" t="s">
        <v>1789</v>
      </c>
      <c r="C823" s="7" t="s">
        <v>2981</v>
      </c>
      <c r="D823" s="7" t="s">
        <v>12832</v>
      </c>
      <c r="F823" s="7"/>
      <c r="G823" s="7"/>
      <c r="H823" s="7"/>
      <c r="I823" s="7" t="s">
        <v>1480</v>
      </c>
      <c r="J823" s="7"/>
      <c r="K823" s="7" t="s">
        <v>12299</v>
      </c>
      <c r="L823" s="7" t="str">
        <f t="shared" si="11"/>
        <v>daftrucksvlaanderen</v>
      </c>
      <c r="M823" s="7" t="str">
        <f>LOWER(B823&amp;Table15[[#This Row],[Achternaam]]&amp;L823)</f>
        <v>timlambrechtsdaftrucksvlaanderen</v>
      </c>
      <c r="N823" s="7"/>
      <c r="O823" s="7"/>
      <c r="P823" s="7"/>
      <c r="Q823" s="7"/>
      <c r="R823" s="7" t="str">
        <f>IFERROR(LEFT(SUBSTITUTE(SUBSTITUTE(Table15[[#This Row],[Website]],"www.",""),"https://",""), FIND(".", SUBSTITUTE(SUBSTITUTE(Table15[[#This Row],[Website]],"www.",""),"https://","")) - 1),"")</f>
        <v/>
      </c>
      <c r="S823" s="7" t="s">
        <v>12833</v>
      </c>
      <c r="T823" s="7"/>
    </row>
    <row r="824" spans="1:20" ht="15" customHeight="1" x14ac:dyDescent="0.45">
      <c r="A824" s="7" t="s">
        <v>1938</v>
      </c>
      <c r="B824" s="7" t="s">
        <v>3763</v>
      </c>
      <c r="C824" s="7" t="s">
        <v>12834</v>
      </c>
      <c r="D824" s="7" t="s">
        <v>12835</v>
      </c>
      <c r="F824" s="7"/>
      <c r="G824" s="7"/>
      <c r="H824" s="7"/>
      <c r="I824" s="7" t="s">
        <v>12836</v>
      </c>
      <c r="J824" s="7"/>
      <c r="K824" s="7" t="s">
        <v>1234</v>
      </c>
      <c r="L824" s="7" t="str">
        <f t="shared" si="11"/>
        <v>vab</v>
      </c>
      <c r="M824" s="7" t="str">
        <f>LOWER(B824&amp;Table15[[#This Row],[Achternaam]]&amp;L824)</f>
        <v>tinelodewykxvab</v>
      </c>
      <c r="N824" s="7"/>
      <c r="O824" s="7"/>
      <c r="P824" s="7"/>
      <c r="Q824" s="7"/>
      <c r="R824" s="7" t="str">
        <f>IFERROR(LEFT(SUBSTITUTE(SUBSTITUTE(Table15[[#This Row],[Website]],"www.",""),"https://",""), FIND(".", SUBSTITUTE(SUBSTITUTE(Table15[[#This Row],[Website]],"www.",""),"https://","")) - 1),"")</f>
        <v/>
      </c>
      <c r="S824" s="7" t="s">
        <v>10171</v>
      </c>
      <c r="T824" s="7"/>
    </row>
    <row r="825" spans="1:20" ht="15" customHeight="1" x14ac:dyDescent="0.45">
      <c r="A825" s="7" t="s">
        <v>1938</v>
      </c>
      <c r="B825" s="7" t="s">
        <v>12837</v>
      </c>
      <c r="C825" s="7" t="s">
        <v>1901</v>
      </c>
      <c r="D825" s="7" t="s">
        <v>12838</v>
      </c>
      <c r="F825" s="7"/>
      <c r="G825" s="7"/>
      <c r="H825" s="7"/>
      <c r="I825" s="7" t="s">
        <v>1602</v>
      </c>
      <c r="J825" s="7"/>
      <c r="K825" s="7" t="s">
        <v>9519</v>
      </c>
      <c r="L825" s="7" t="str">
        <f t="shared" si="11"/>
        <v>dhlworldwideexpressgmbh</v>
      </c>
      <c r="M825" s="7" t="str">
        <f>LOWER(B825&amp;Table15[[#This Row],[Achternaam]]&amp;L825)</f>
        <v>tinycoppensdhlworldwideexpressgmbh</v>
      </c>
      <c r="N825" s="7"/>
      <c r="O825" s="7"/>
      <c r="P825" s="7"/>
      <c r="Q825" s="7"/>
      <c r="R825" s="7" t="str">
        <f>IFERROR(LEFT(SUBSTITUTE(SUBSTITUTE(Table15[[#This Row],[Website]],"www.",""),"https://",""), FIND(".", SUBSTITUTE(SUBSTITUTE(Table15[[#This Row],[Website]],"www.",""),"https://","")) - 1),"")</f>
        <v/>
      </c>
      <c r="S825" s="7" t="s">
        <v>12839</v>
      </c>
      <c r="T825" s="7"/>
    </row>
    <row r="826" spans="1:20" ht="15" customHeight="1" x14ac:dyDescent="0.45">
      <c r="A826" s="7" t="s">
        <v>1938</v>
      </c>
      <c r="B826" s="7" t="s">
        <v>12837</v>
      </c>
      <c r="C826" s="7" t="s">
        <v>4499</v>
      </c>
      <c r="D826" s="7" t="s">
        <v>12840</v>
      </c>
      <c r="F826" s="7"/>
      <c r="G826" s="7"/>
      <c r="H826" s="7"/>
      <c r="I826" s="7" t="s">
        <v>1480</v>
      </c>
      <c r="J826" s="7"/>
      <c r="K826" s="7" t="s">
        <v>9520</v>
      </c>
      <c r="L826" s="7" t="str">
        <f t="shared" si="11"/>
        <v>vandeputtesafetyinternational</v>
      </c>
      <c r="M826" s="7" t="str">
        <f>LOWER(B826&amp;Table15[[#This Row],[Achternaam]]&amp;L826)</f>
        <v>tinyverelstvandeputtesafetyinternational</v>
      </c>
      <c r="N826" s="7"/>
      <c r="O826" s="7"/>
      <c r="P826" s="7"/>
      <c r="Q826" s="7"/>
      <c r="R826" s="7" t="str">
        <f>IFERROR(LEFT(SUBSTITUTE(SUBSTITUTE(Table15[[#This Row],[Website]],"www.",""),"https://",""), FIND(".", SUBSTITUTE(SUBSTITUTE(Table15[[#This Row],[Website]],"www.",""),"https://","")) - 1),"")</f>
        <v/>
      </c>
      <c r="S826" s="7" t="s">
        <v>10171</v>
      </c>
      <c r="T826" s="7"/>
    </row>
    <row r="827" spans="1:20" ht="15" customHeight="1" x14ac:dyDescent="0.45">
      <c r="A827" s="7" t="s">
        <v>1938</v>
      </c>
      <c r="B827" s="7" t="s">
        <v>3034</v>
      </c>
      <c r="C827" s="7" t="s">
        <v>12841</v>
      </c>
      <c r="D827" s="7" t="s">
        <v>12842</v>
      </c>
      <c r="F827" s="7"/>
      <c r="G827" s="7"/>
      <c r="H827" s="7"/>
      <c r="I827" s="7" t="s">
        <v>1602</v>
      </c>
      <c r="J827" s="7"/>
      <c r="K827" s="7" t="s">
        <v>9472</v>
      </c>
      <c r="L827" s="7" t="str">
        <f t="shared" si="11"/>
        <v>kuwaitpetroleum</v>
      </c>
      <c r="M827" s="7" t="str">
        <f>LOWER(B827&amp;Table15[[#This Row],[Achternaam]]&amp;L827)</f>
        <v>tomstuckenskuwaitpetroleum</v>
      </c>
      <c r="N827" s="7"/>
      <c r="O827" s="7"/>
      <c r="P827" s="7"/>
      <c r="Q827" s="7"/>
      <c r="R827" s="7" t="str">
        <f>IFERROR(LEFT(SUBSTITUTE(SUBSTITUTE(Table15[[#This Row],[Website]],"www.",""),"https://",""), FIND(".", SUBSTITUTE(SUBSTITUTE(Table15[[#This Row],[Website]],"www.",""),"https://","")) - 1),"")</f>
        <v/>
      </c>
      <c r="S827" s="7" t="s">
        <v>12843</v>
      </c>
      <c r="T827" s="7"/>
    </row>
    <row r="828" spans="1:20" ht="15" customHeight="1" x14ac:dyDescent="0.45">
      <c r="A828" s="7" t="s">
        <v>1938</v>
      </c>
      <c r="B828" s="7" t="s">
        <v>3034</v>
      </c>
      <c r="C828" s="7" t="s">
        <v>2226</v>
      </c>
      <c r="D828" s="7" t="s">
        <v>12844</v>
      </c>
      <c r="F828" s="7"/>
      <c r="G828" s="7"/>
      <c r="H828" s="7"/>
      <c r="I828" s="7" t="s">
        <v>12845</v>
      </c>
      <c r="J828" s="7"/>
      <c r="K828" s="7" t="s">
        <v>9480</v>
      </c>
      <c r="L828" s="7" t="str">
        <f t="shared" si="11"/>
        <v>casainternational</v>
      </c>
      <c r="M828" s="7" t="str">
        <f>LOWER(B828&amp;Table15[[#This Row],[Achternaam]]&amp;L828)</f>
        <v>tomde voscasainternational</v>
      </c>
      <c r="N828" s="7"/>
      <c r="O828" s="7"/>
      <c r="P828" s="7"/>
      <c r="Q828" s="7"/>
      <c r="R828" s="7" t="str">
        <f>IFERROR(LEFT(SUBSTITUTE(SUBSTITUTE(Table15[[#This Row],[Website]],"www.",""),"https://",""), FIND(".", SUBSTITUTE(SUBSTITUTE(Table15[[#This Row],[Website]],"www.",""),"https://","")) - 1),"")</f>
        <v/>
      </c>
      <c r="S828" s="7" t="s">
        <v>12846</v>
      </c>
      <c r="T828" s="7"/>
    </row>
    <row r="829" spans="1:20" ht="15" customHeight="1" x14ac:dyDescent="0.45">
      <c r="A829" s="7" t="s">
        <v>1938</v>
      </c>
      <c r="B829" s="7" t="s">
        <v>3034</v>
      </c>
      <c r="C829" s="7" t="s">
        <v>2201</v>
      </c>
      <c r="D829" s="7" t="s">
        <v>12847</v>
      </c>
      <c r="F829" s="7"/>
      <c r="G829" s="7"/>
      <c r="H829" s="7"/>
      <c r="I829" s="7" t="s">
        <v>12848</v>
      </c>
      <c r="J829" s="7"/>
      <c r="K829" s="7" t="s">
        <v>9434</v>
      </c>
      <c r="L829" s="7" t="str">
        <f t="shared" si="11"/>
        <v>katoennatie</v>
      </c>
      <c r="M829" s="7" t="str">
        <f>LOWER(B829&amp;Table15[[#This Row],[Achternaam]]&amp;L829)</f>
        <v>tomde schutterkatoennatie</v>
      </c>
      <c r="N829" s="7"/>
      <c r="O829" s="7"/>
      <c r="P829" s="7"/>
      <c r="Q829" s="7"/>
      <c r="R829" s="7" t="str">
        <f>IFERROR(LEFT(SUBSTITUTE(SUBSTITUTE(Table15[[#This Row],[Website]],"www.",""),"https://",""), FIND(".", SUBSTITUTE(SUBSTITUTE(Table15[[#This Row],[Website]],"www.",""),"https://","")) - 1),"")</f>
        <v/>
      </c>
      <c r="S829" s="7" t="s">
        <v>12849</v>
      </c>
      <c r="T829" s="7"/>
    </row>
    <row r="830" spans="1:20" ht="15" customHeight="1" x14ac:dyDescent="0.45">
      <c r="A830" s="7" t="s">
        <v>1938</v>
      </c>
      <c r="B830" s="7" t="s">
        <v>3034</v>
      </c>
      <c r="C830" s="7" t="s">
        <v>3113</v>
      </c>
      <c r="D830" s="7" t="s">
        <v>3114</v>
      </c>
      <c r="F830" s="7"/>
      <c r="G830" s="7"/>
      <c r="H830" s="7"/>
      <c r="I830" s="7" t="s">
        <v>12850</v>
      </c>
      <c r="J830" s="7"/>
      <c r="K830" s="7" t="s">
        <v>1019</v>
      </c>
      <c r="L830" s="7" t="str">
        <f t="shared" si="11"/>
        <v>oleon</v>
      </c>
      <c r="M830" s="7" t="str">
        <f>LOWER(B830&amp;Table15[[#This Row],[Achternaam]]&amp;L830)</f>
        <v>tomloosveltoleon</v>
      </c>
      <c r="N830" s="7"/>
      <c r="O830" s="7"/>
      <c r="P830" s="7"/>
      <c r="Q830" s="7"/>
      <c r="R830" s="7" t="str">
        <f>IFERROR(LEFT(SUBSTITUTE(SUBSTITUTE(Table15[[#This Row],[Website]],"www.",""),"https://",""), FIND(".", SUBSTITUTE(SUBSTITUTE(Table15[[#This Row],[Website]],"www.",""),"https://","")) - 1),"")</f>
        <v/>
      </c>
      <c r="S830" s="7" t="s">
        <v>3115</v>
      </c>
      <c r="T830" s="7"/>
    </row>
    <row r="831" spans="1:20" ht="15" customHeight="1" x14ac:dyDescent="0.45">
      <c r="A831" s="7" t="s">
        <v>1938</v>
      </c>
      <c r="B831" s="7" t="s">
        <v>3034</v>
      </c>
      <c r="C831" s="7" t="s">
        <v>12851</v>
      </c>
      <c r="D831" s="7" t="s">
        <v>12852</v>
      </c>
      <c r="F831" s="7"/>
      <c r="G831" s="7"/>
      <c r="H831" s="7"/>
      <c r="I831" s="7" t="s">
        <v>1480</v>
      </c>
      <c r="J831" s="7"/>
      <c r="K831" s="7" t="s">
        <v>1019</v>
      </c>
      <c r="L831" s="7" t="str">
        <f t="shared" si="11"/>
        <v>oleon</v>
      </c>
      <c r="M831" s="7" t="str">
        <f>LOWER(B831&amp;Table15[[#This Row],[Achternaam]]&amp;L831)</f>
        <v>tomwelvaertoleon</v>
      </c>
      <c r="N831" s="7"/>
      <c r="O831" s="7"/>
      <c r="P831" s="7"/>
      <c r="Q831" s="7"/>
      <c r="R831" s="7" t="str">
        <f>IFERROR(LEFT(SUBSTITUTE(SUBSTITUTE(Table15[[#This Row],[Website]],"www.",""),"https://",""), FIND(".", SUBSTITUTE(SUBSTITUTE(Table15[[#This Row],[Website]],"www.",""),"https://","")) - 1),"")</f>
        <v/>
      </c>
      <c r="S831" s="7" t="s">
        <v>10171</v>
      </c>
      <c r="T831" s="7"/>
    </row>
    <row r="832" spans="1:20" ht="15" customHeight="1" x14ac:dyDescent="0.45">
      <c r="A832" s="7" t="s">
        <v>1938</v>
      </c>
      <c r="B832" s="7" t="s">
        <v>3763</v>
      </c>
      <c r="C832" s="7" t="s">
        <v>12853</v>
      </c>
      <c r="D832" s="7" t="s">
        <v>12854</v>
      </c>
      <c r="F832" s="7"/>
      <c r="G832" s="7"/>
      <c r="H832" s="7"/>
      <c r="I832" s="7" t="s">
        <v>1602</v>
      </c>
      <c r="J832" s="7"/>
      <c r="K832" s="7" t="s">
        <v>9521</v>
      </c>
      <c r="L832" s="7" t="str">
        <f t="shared" si="11"/>
        <v>greenyardbakker</v>
      </c>
      <c r="M832" s="7" t="str">
        <f>LOWER(B832&amp;Table15[[#This Row],[Achternaam]]&amp;L832)</f>
        <v>tinevan goolgreenyardbakker</v>
      </c>
      <c r="N832" s="7"/>
      <c r="O832" s="7"/>
      <c r="P832" s="7"/>
      <c r="Q832" s="7"/>
      <c r="R832" s="7" t="str">
        <f>IFERROR(LEFT(SUBSTITUTE(SUBSTITUTE(Table15[[#This Row],[Website]],"www.",""),"https://",""), FIND(".", SUBSTITUTE(SUBSTITUTE(Table15[[#This Row],[Website]],"www.",""),"https://","")) - 1),"")</f>
        <v/>
      </c>
      <c r="S832" s="7" t="s">
        <v>10171</v>
      </c>
      <c r="T832" s="7"/>
    </row>
    <row r="833" spans="1:20" ht="15" customHeight="1" x14ac:dyDescent="0.45">
      <c r="A833" s="7" t="s">
        <v>1938</v>
      </c>
      <c r="B833" s="7" t="s">
        <v>3230</v>
      </c>
      <c r="C833" s="7" t="s">
        <v>12855</v>
      </c>
      <c r="D833" s="7" t="s">
        <v>12856</v>
      </c>
      <c r="F833" s="7"/>
      <c r="G833" s="7"/>
      <c r="H833" s="7"/>
      <c r="I833" s="7" t="s">
        <v>12857</v>
      </c>
      <c r="J833" s="7"/>
      <c r="K833" s="7" t="s">
        <v>9522</v>
      </c>
      <c r="L833" s="7" t="str">
        <f t="shared" si="11"/>
        <v>shurgardeurope</v>
      </c>
      <c r="M833" s="7" t="str">
        <f>LOWER(B833&amp;Table15[[#This Row],[Achternaam]]&amp;L833)</f>
        <v>valeriepandelaereshurgardeurope</v>
      </c>
      <c r="N833" s="7"/>
      <c r="O833" s="7"/>
      <c r="P833" s="7"/>
      <c r="Q833" s="7"/>
      <c r="R833" s="7" t="str">
        <f>IFERROR(LEFT(SUBSTITUTE(SUBSTITUTE(Table15[[#This Row],[Website]],"www.",""),"https://",""), FIND(".", SUBSTITUTE(SUBSTITUTE(Table15[[#This Row],[Website]],"www.",""),"https://","")) - 1),"")</f>
        <v/>
      </c>
      <c r="S833" s="7" t="s">
        <v>12858</v>
      </c>
      <c r="T833" s="7"/>
    </row>
    <row r="834" spans="1:20" ht="15" customHeight="1" x14ac:dyDescent="0.45">
      <c r="A834" s="7" t="s">
        <v>1938</v>
      </c>
      <c r="B834" s="7" t="s">
        <v>2127</v>
      </c>
      <c r="C834" s="7" t="s">
        <v>12859</v>
      </c>
      <c r="D834" s="7" t="s">
        <v>12860</v>
      </c>
      <c r="F834" s="7"/>
      <c r="G834" s="7"/>
      <c r="H834" s="7"/>
      <c r="I834" s="7" t="s">
        <v>12861</v>
      </c>
      <c r="J834" s="7"/>
      <c r="K834" s="7" t="s">
        <v>9295</v>
      </c>
      <c r="L834" s="7" t="str">
        <f t="shared" si="11"/>
        <v>demedredging</v>
      </c>
      <c r="M834" s="7" t="str">
        <f>LOWER(B834&amp;Table15[[#This Row],[Achternaam]]&amp;L834)</f>
        <v>woutervan osdemedredging</v>
      </c>
      <c r="N834" s="7"/>
      <c r="O834" s="7"/>
      <c r="P834" s="7"/>
      <c r="Q834" s="7"/>
      <c r="R834" s="7" t="str">
        <f>IFERROR(LEFT(SUBSTITUTE(SUBSTITUTE(Table15[[#This Row],[Website]],"www.",""),"https://",""), FIND(".", SUBSTITUTE(SUBSTITUTE(Table15[[#This Row],[Website]],"www.",""),"https://","")) - 1),"")</f>
        <v/>
      </c>
      <c r="S834" s="7" t="s">
        <v>12862</v>
      </c>
      <c r="T834" s="7"/>
    </row>
    <row r="835" spans="1:20" ht="15" customHeight="1" x14ac:dyDescent="0.45">
      <c r="A835" s="7" t="s">
        <v>1938</v>
      </c>
      <c r="B835" s="7" t="s">
        <v>3230</v>
      </c>
      <c r="C835" s="7" t="s">
        <v>12863</v>
      </c>
      <c r="D835" s="7" t="s">
        <v>12864</v>
      </c>
      <c r="F835" s="7"/>
      <c r="G835" s="7"/>
      <c r="H835" s="7"/>
      <c r="I835" s="7" t="s">
        <v>1602</v>
      </c>
      <c r="J835" s="7"/>
      <c r="K835" s="7" t="s">
        <v>9523</v>
      </c>
      <c r="L835" s="7" t="str">
        <f t="shared" si="11"/>
        <v>esteelauder</v>
      </c>
      <c r="M835" s="7" t="str">
        <f>LOWER(B835&amp;Table15[[#This Row],[Achternaam]]&amp;L835)</f>
        <v>valeriebremeresteelauder</v>
      </c>
      <c r="N835" s="7"/>
      <c r="O835" s="7"/>
      <c r="P835" s="7"/>
      <c r="Q835" s="7"/>
      <c r="R835" s="7" t="str">
        <f>IFERROR(LEFT(SUBSTITUTE(SUBSTITUTE(Table15[[#This Row],[Website]],"www.",""),"https://",""), FIND(".", SUBSTITUTE(SUBSTITUTE(Table15[[#This Row],[Website]],"www.",""),"https://","")) - 1),"")</f>
        <v/>
      </c>
      <c r="S835" s="7" t="s">
        <v>12865</v>
      </c>
      <c r="T835" s="7"/>
    </row>
    <row r="836" spans="1:20" ht="15" customHeight="1" x14ac:dyDescent="0.45">
      <c r="A836" s="7" t="s">
        <v>1938</v>
      </c>
      <c r="B836" s="7" t="s">
        <v>1612</v>
      </c>
      <c r="C836" s="7" t="s">
        <v>12866</v>
      </c>
      <c r="D836" s="7" t="s">
        <v>12867</v>
      </c>
      <c r="F836" s="7"/>
      <c r="G836" s="7"/>
      <c r="H836" s="7"/>
      <c r="I836" s="7" t="s">
        <v>1480</v>
      </c>
      <c r="J836" s="7"/>
      <c r="K836" s="7" t="s">
        <v>9448</v>
      </c>
      <c r="L836" s="7" t="str">
        <f t="shared" si="11"/>
        <v>pauwels</v>
      </c>
      <c r="M836" s="7" t="str">
        <f>LOWER(B836&amp;Table15[[#This Row],[Achternaam]]&amp;L836)</f>
        <v>veerlevan nerumpauwels</v>
      </c>
      <c r="N836" s="7"/>
      <c r="O836" s="7"/>
      <c r="P836" s="7"/>
      <c r="Q836" s="7"/>
      <c r="R836" s="7" t="str">
        <f>IFERROR(LEFT(SUBSTITUTE(SUBSTITUTE(Table15[[#This Row],[Website]],"www.",""),"https://",""), FIND(".", SUBSTITUTE(SUBSTITUTE(Table15[[#This Row],[Website]],"www.",""),"https://","")) - 1),"")</f>
        <v/>
      </c>
      <c r="S836" s="7" t="s">
        <v>10171</v>
      </c>
      <c r="T836" s="7"/>
    </row>
    <row r="837" spans="1:20" ht="15" customHeight="1" x14ac:dyDescent="0.45">
      <c r="A837" s="7" t="s">
        <v>1938</v>
      </c>
      <c r="B837" s="7" t="s">
        <v>1612</v>
      </c>
      <c r="C837" s="7" t="s">
        <v>12868</v>
      </c>
      <c r="D837" s="7" t="s">
        <v>12869</v>
      </c>
      <c r="F837" s="7"/>
      <c r="G837" s="7"/>
      <c r="H837" s="7"/>
      <c r="I837" s="7" t="s">
        <v>1781</v>
      </c>
      <c r="J837" s="7"/>
      <c r="K837" s="7" t="s">
        <v>9524</v>
      </c>
      <c r="L837" s="7" t="str">
        <f t="shared" si="11"/>
        <v>petronas</v>
      </c>
      <c r="M837" s="7" t="str">
        <f>LOWER(B837&amp;Table15[[#This Row],[Achternaam]]&amp;L837)</f>
        <v>veerlevan praetpetronas</v>
      </c>
      <c r="N837" s="7"/>
      <c r="O837" s="7"/>
      <c r="P837" s="7"/>
      <c r="Q837" s="7"/>
      <c r="R837" s="7" t="str">
        <f>IFERROR(LEFT(SUBSTITUTE(SUBSTITUTE(Table15[[#This Row],[Website]],"www.",""),"https://",""), FIND(".", SUBSTITUTE(SUBSTITUTE(Table15[[#This Row],[Website]],"www.",""),"https://","")) - 1),"")</f>
        <v/>
      </c>
      <c r="S837" s="7" t="s">
        <v>12870</v>
      </c>
      <c r="T837" s="7"/>
    </row>
    <row r="838" spans="1:20" ht="15" customHeight="1" x14ac:dyDescent="0.45">
      <c r="A838" s="7" t="s">
        <v>1938</v>
      </c>
      <c r="B838" s="7" t="s">
        <v>1612</v>
      </c>
      <c r="C838" s="7" t="s">
        <v>12871</v>
      </c>
      <c r="D838" s="7" t="s">
        <v>12872</v>
      </c>
      <c r="F838" s="7"/>
      <c r="G838" s="7"/>
      <c r="H838" s="7"/>
      <c r="I838" s="7" t="s">
        <v>1602</v>
      </c>
      <c r="J838" s="7"/>
      <c r="K838" s="7" t="s">
        <v>9525</v>
      </c>
      <c r="L838" s="7" t="str">
        <f t="shared" si="11"/>
        <v>frieslandcampinaprofessional</v>
      </c>
      <c r="M838" s="7" t="str">
        <f>LOWER(B838&amp;Table15[[#This Row],[Achternaam]]&amp;L838)</f>
        <v>veerleversyckfrieslandcampinaprofessional</v>
      </c>
      <c r="N838" s="7"/>
      <c r="O838" s="7"/>
      <c r="P838" s="7"/>
      <c r="Q838" s="7"/>
      <c r="R838" s="7" t="str">
        <f>IFERROR(LEFT(SUBSTITUTE(SUBSTITUTE(Table15[[#This Row],[Website]],"www.",""),"https://",""), FIND(".", SUBSTITUTE(SUBSTITUTE(Table15[[#This Row],[Website]],"www.",""),"https://","")) - 1),"")</f>
        <v/>
      </c>
      <c r="S838" s="7" t="s">
        <v>10171</v>
      </c>
      <c r="T838" s="7"/>
    </row>
    <row r="839" spans="1:20" ht="15" customHeight="1" x14ac:dyDescent="0.45">
      <c r="A839" s="7" t="s">
        <v>1938</v>
      </c>
      <c r="B839" s="7" t="s">
        <v>12873</v>
      </c>
      <c r="C839" s="7" t="s">
        <v>12874</v>
      </c>
      <c r="D839" s="7" t="s">
        <v>12875</v>
      </c>
      <c r="F839" s="7"/>
      <c r="G839" s="7"/>
      <c r="H839" s="7"/>
      <c r="I839" s="7" t="s">
        <v>1602</v>
      </c>
      <c r="J839" s="7"/>
      <c r="K839" s="7" t="s">
        <v>9388</v>
      </c>
      <c r="L839" s="7" t="str">
        <f t="shared" si="11"/>
        <v>thermofisherscientific</v>
      </c>
      <c r="M839" s="7" t="str">
        <f>LOWER(B839&amp;Table15[[#This Row],[Achternaam]]&amp;L839)</f>
        <v>veronicquedebondtthermofisherscientific</v>
      </c>
      <c r="N839" s="7"/>
      <c r="O839" s="7"/>
      <c r="P839" s="7"/>
      <c r="Q839" s="7"/>
      <c r="R839" s="7" t="str">
        <f>IFERROR(LEFT(SUBSTITUTE(SUBSTITUTE(Table15[[#This Row],[Website]],"www.",""),"https://",""), FIND(".", SUBSTITUTE(SUBSTITUTE(Table15[[#This Row],[Website]],"www.",""),"https://","")) - 1),"")</f>
        <v/>
      </c>
      <c r="S839" s="7" t="s">
        <v>12876</v>
      </c>
      <c r="T839" s="7"/>
    </row>
    <row r="840" spans="1:20" ht="15" customHeight="1" x14ac:dyDescent="0.45">
      <c r="A840" s="7" t="s">
        <v>1938</v>
      </c>
      <c r="B840" s="7" t="s">
        <v>3952</v>
      </c>
      <c r="C840" s="7" t="s">
        <v>12877</v>
      </c>
      <c r="D840" s="7" t="s">
        <v>12878</v>
      </c>
      <c r="F840" s="7"/>
      <c r="G840" s="7"/>
      <c r="H840" s="7"/>
      <c r="I840" s="7" t="s">
        <v>11990</v>
      </c>
      <c r="J840" s="7"/>
      <c r="K840" s="7" t="s">
        <v>12879</v>
      </c>
      <c r="L840" s="7" t="str">
        <f t="shared" si="11"/>
        <v>touring</v>
      </c>
      <c r="M840" s="7" t="str">
        <f>LOWER(B840&amp;Table15[[#This Row],[Achternaam]]&amp;L840)</f>
        <v>véroniquebrasseurtouring</v>
      </c>
      <c r="N840" s="7"/>
      <c r="O840" s="7"/>
      <c r="P840" s="7"/>
      <c r="Q840" s="7"/>
      <c r="R840" s="7" t="str">
        <f>IFERROR(LEFT(SUBSTITUTE(SUBSTITUTE(Table15[[#This Row],[Website]],"www.",""),"https://",""), FIND(".", SUBSTITUTE(SUBSTITUTE(Table15[[#This Row],[Website]],"www.",""),"https://","")) - 1),"")</f>
        <v/>
      </c>
      <c r="S840" s="7" t="s">
        <v>12880</v>
      </c>
      <c r="T840" s="7"/>
    </row>
    <row r="841" spans="1:20" ht="15" customHeight="1" x14ac:dyDescent="0.45">
      <c r="A841" s="7" t="s">
        <v>1938</v>
      </c>
      <c r="B841" s="7" t="s">
        <v>3221</v>
      </c>
      <c r="C841" s="7" t="s">
        <v>12881</v>
      </c>
      <c r="D841" s="7" t="s">
        <v>12882</v>
      </c>
      <c r="F841" s="7"/>
      <c r="G841" s="7"/>
      <c r="H841" s="7"/>
      <c r="I841" s="7" t="s">
        <v>1480</v>
      </c>
      <c r="J841" s="7"/>
      <c r="K841" s="7" t="s">
        <v>9434</v>
      </c>
      <c r="L841" s="7" t="str">
        <f t="shared" si="11"/>
        <v>katoennatie</v>
      </c>
      <c r="M841" s="7" t="str">
        <f>LOWER(B841&amp;Table15[[#This Row],[Achternaam]]&amp;L841)</f>
        <v>veroniquebressinckkatoennatie</v>
      </c>
      <c r="N841" s="7"/>
      <c r="O841" s="7"/>
      <c r="P841" s="7"/>
      <c r="Q841" s="7"/>
      <c r="R841" s="7" t="str">
        <f>IFERROR(LEFT(SUBSTITUTE(SUBSTITUTE(Table15[[#This Row],[Website]],"www.",""),"https://",""), FIND(".", SUBSTITUTE(SUBSTITUTE(Table15[[#This Row],[Website]],"www.",""),"https://","")) - 1),"")</f>
        <v/>
      </c>
      <c r="S841" s="7" t="s">
        <v>12883</v>
      </c>
      <c r="T841" s="7"/>
    </row>
    <row r="842" spans="1:20" ht="15" customHeight="1" x14ac:dyDescent="0.45">
      <c r="A842" s="7" t="s">
        <v>1938</v>
      </c>
      <c r="B842" s="7" t="s">
        <v>3221</v>
      </c>
      <c r="C842" s="7" t="s">
        <v>12338</v>
      </c>
      <c r="D842" s="7" t="s">
        <v>12884</v>
      </c>
      <c r="F842" s="7"/>
      <c r="G842" s="7"/>
      <c r="H842" s="7"/>
      <c r="I842" s="7" t="s">
        <v>1602</v>
      </c>
      <c r="J842" s="7"/>
      <c r="K842" s="7" t="s">
        <v>9314</v>
      </c>
      <c r="L842" s="7" t="str">
        <f t="shared" si="11"/>
        <v>astarawesterneurope</v>
      </c>
      <c r="M842" s="7" t="str">
        <f>LOWER(B842&amp;Table15[[#This Row],[Achternaam]]&amp;L842)</f>
        <v>veroniqueraesastarawesterneurope</v>
      </c>
      <c r="N842" s="7"/>
      <c r="O842" s="7"/>
      <c r="P842" s="7"/>
      <c r="Q842" s="7"/>
      <c r="R842" s="7" t="str">
        <f>IFERROR(LEFT(SUBSTITUTE(SUBSTITUTE(Table15[[#This Row],[Website]],"www.",""),"https://",""), FIND(".", SUBSTITUTE(SUBSTITUTE(Table15[[#This Row],[Website]],"www.",""),"https://","")) - 1),"")</f>
        <v/>
      </c>
      <c r="S842" s="7" t="s">
        <v>12885</v>
      </c>
      <c r="T842" s="7"/>
    </row>
    <row r="843" spans="1:20" ht="15" customHeight="1" x14ac:dyDescent="0.45">
      <c r="A843" s="7" t="s">
        <v>1938</v>
      </c>
      <c r="B843" s="7" t="s">
        <v>3221</v>
      </c>
      <c r="C843" s="7" t="s">
        <v>12886</v>
      </c>
      <c r="D843" s="7" t="s">
        <v>12887</v>
      </c>
      <c r="F843" s="7"/>
      <c r="G843" s="7"/>
      <c r="H843" s="7"/>
      <c r="I843" s="7" t="s">
        <v>12888</v>
      </c>
      <c r="J843" s="7"/>
      <c r="K843" s="7" t="s">
        <v>9526</v>
      </c>
      <c r="L843" s="7" t="str">
        <f t="shared" si="11"/>
        <v>engiesolutions</v>
      </c>
      <c r="M843" s="7" t="str">
        <f>LOWER(B843&amp;Table15[[#This Row],[Achternaam]]&amp;L843)</f>
        <v>veroniquevandeleeneengiesolutions</v>
      </c>
      <c r="N843" s="7"/>
      <c r="O843" s="7"/>
      <c r="P843" s="7"/>
      <c r="Q843" s="7"/>
      <c r="R843" s="7" t="str">
        <f>IFERROR(LEFT(SUBSTITUTE(SUBSTITUTE(Table15[[#This Row],[Website]],"www.",""),"https://",""), FIND(".", SUBSTITUTE(SUBSTITUTE(Table15[[#This Row],[Website]],"www.",""),"https://","")) - 1),"")</f>
        <v/>
      </c>
      <c r="S843" s="7" t="s">
        <v>10171</v>
      </c>
      <c r="T843" s="7"/>
    </row>
    <row r="844" spans="1:20" ht="15" customHeight="1" x14ac:dyDescent="0.45">
      <c r="A844" s="7" t="s">
        <v>1938</v>
      </c>
      <c r="B844" s="7" t="s">
        <v>3952</v>
      </c>
      <c r="C844" s="7" t="s">
        <v>11549</v>
      </c>
      <c r="D844" s="7" t="s">
        <v>12889</v>
      </c>
      <c r="F844" s="7"/>
      <c r="G844" s="7"/>
      <c r="H844" s="7"/>
      <c r="I844" s="7" t="s">
        <v>1480</v>
      </c>
      <c r="J844" s="7"/>
      <c r="K844" s="7" t="s">
        <v>9527</v>
      </c>
      <c r="L844" s="7" t="str">
        <f t="shared" si="11"/>
        <v>antwerpspace</v>
      </c>
      <c r="M844" s="7" t="str">
        <f>LOWER(B844&amp;Table15[[#This Row],[Achternaam]]&amp;L844)</f>
        <v>véroniquevan den brandeantwerpspace</v>
      </c>
      <c r="N844" s="7"/>
      <c r="O844" s="7"/>
      <c r="P844" s="7"/>
      <c r="Q844" s="7"/>
      <c r="R844" s="7" t="str">
        <f>IFERROR(LEFT(SUBSTITUTE(SUBSTITUTE(Table15[[#This Row],[Website]],"www.",""),"https://",""), FIND(".", SUBSTITUTE(SUBSTITUTE(Table15[[#This Row],[Website]],"www.",""),"https://","")) - 1),"")</f>
        <v/>
      </c>
      <c r="S844" s="7" t="s">
        <v>10171</v>
      </c>
      <c r="T844" s="7"/>
    </row>
    <row r="845" spans="1:20" ht="15" customHeight="1" x14ac:dyDescent="0.45">
      <c r="A845" s="7" t="s">
        <v>1938</v>
      </c>
      <c r="B845" s="7" t="s">
        <v>3221</v>
      </c>
      <c r="C845" s="7" t="s">
        <v>12890</v>
      </c>
      <c r="D845" s="7" t="s">
        <v>12891</v>
      </c>
      <c r="F845" s="7"/>
      <c r="G845" s="7"/>
      <c r="H845" s="7"/>
      <c r="I845" s="7" t="s">
        <v>12801</v>
      </c>
      <c r="J845" s="7"/>
      <c r="K845" s="7" t="s">
        <v>9528</v>
      </c>
      <c r="L845" s="7" t="str">
        <f t="shared" si="11"/>
        <v>hilti</v>
      </c>
      <c r="M845" s="7" t="str">
        <f>LOWER(B845&amp;Table15[[#This Row],[Achternaam]]&amp;L845)</f>
        <v>veroniquevan geelhilti</v>
      </c>
      <c r="N845" s="7"/>
      <c r="O845" s="7"/>
      <c r="P845" s="7"/>
      <c r="Q845" s="7"/>
      <c r="R845" s="7" t="str">
        <f>IFERROR(LEFT(SUBSTITUTE(SUBSTITUTE(Table15[[#This Row],[Website]],"www.",""),"https://",""), FIND(".", SUBSTITUTE(SUBSTITUTE(Table15[[#This Row],[Website]],"www.",""),"https://","")) - 1),"")</f>
        <v/>
      </c>
      <c r="S845" s="7" t="s">
        <v>12892</v>
      </c>
      <c r="T845" s="7"/>
    </row>
    <row r="846" spans="1:20" ht="15" customHeight="1" x14ac:dyDescent="0.45">
      <c r="A846" s="7" t="s">
        <v>1938</v>
      </c>
      <c r="B846" s="7" t="s">
        <v>3952</v>
      </c>
      <c r="C846" s="7" t="s">
        <v>12893</v>
      </c>
      <c r="D846" s="7" t="s">
        <v>12894</v>
      </c>
      <c r="F846" s="7"/>
      <c r="G846" s="7"/>
      <c r="H846" s="7"/>
      <c r="I846" s="7" t="s">
        <v>12895</v>
      </c>
      <c r="J846" s="7"/>
      <c r="K846" s="7" t="s">
        <v>9431</v>
      </c>
      <c r="L846" s="7" t="str">
        <f t="shared" si="11"/>
        <v>worldline</v>
      </c>
      <c r="M846" s="7" t="str">
        <f>LOWER(B846&amp;Table15[[#This Row],[Achternaam]]&amp;L846)</f>
        <v>véroniquevan nuffelworldline</v>
      </c>
      <c r="N846" s="7"/>
      <c r="O846" s="7"/>
      <c r="P846" s="7"/>
      <c r="Q846" s="7"/>
      <c r="R846" s="7" t="str">
        <f>IFERROR(LEFT(SUBSTITUTE(SUBSTITUTE(Table15[[#This Row],[Website]],"www.",""),"https://",""), FIND(".", SUBSTITUTE(SUBSTITUTE(Table15[[#This Row],[Website]],"www.",""),"https://","")) - 1),"")</f>
        <v/>
      </c>
      <c r="S846" s="7" t="s">
        <v>10171</v>
      </c>
      <c r="T846" s="7"/>
    </row>
    <row r="847" spans="1:20" ht="15" customHeight="1" x14ac:dyDescent="0.45">
      <c r="A847" s="7" t="s">
        <v>1938</v>
      </c>
      <c r="B847" s="7" t="s">
        <v>3952</v>
      </c>
      <c r="C847" s="7" t="s">
        <v>12896</v>
      </c>
      <c r="D847" s="7" t="s">
        <v>12897</v>
      </c>
      <c r="F847" s="7"/>
      <c r="G847" s="7"/>
      <c r="H847" s="7"/>
      <c r="I847" s="7" t="s">
        <v>1602</v>
      </c>
      <c r="J847" s="7"/>
      <c r="K847" s="7" t="s">
        <v>9241</v>
      </c>
      <c r="L847" s="7" t="str">
        <f t="shared" si="11"/>
        <v>luminus</v>
      </c>
      <c r="M847" s="7" t="str">
        <f>LOWER(B847&amp;Table15[[#This Row],[Achternaam]]&amp;L847)</f>
        <v>véroniquevansteelandtluminus</v>
      </c>
      <c r="N847" s="7"/>
      <c r="O847" s="7"/>
      <c r="P847" s="7"/>
      <c r="Q847" s="7"/>
      <c r="R847" s="7" t="str">
        <f>IFERROR(LEFT(SUBSTITUTE(SUBSTITUTE(Table15[[#This Row],[Website]],"www.",""),"https://",""), FIND(".", SUBSTITUTE(SUBSTITUTE(Table15[[#This Row],[Website]],"www.",""),"https://","")) - 1),"")</f>
        <v/>
      </c>
      <c r="S847" s="7" t="s">
        <v>10171</v>
      </c>
      <c r="T847" s="7"/>
    </row>
    <row r="848" spans="1:20" ht="15" customHeight="1" x14ac:dyDescent="0.45">
      <c r="A848" s="7" t="s">
        <v>1938</v>
      </c>
      <c r="B848" s="7" t="s">
        <v>3968</v>
      </c>
      <c r="C848" s="7" t="s">
        <v>12898</v>
      </c>
      <c r="D848" s="7" t="s">
        <v>12899</v>
      </c>
      <c r="F848" s="7"/>
      <c r="G848" s="7"/>
      <c r="H848" s="7"/>
      <c r="I848" s="7" t="s">
        <v>9856</v>
      </c>
      <c r="J848" s="7"/>
      <c r="K848" s="7" t="s">
        <v>12900</v>
      </c>
      <c r="L848" s="7" t="str">
        <f t="shared" ref="L848:L860" si="12">SUBSTITUTE(SUBSTITUTE(SUBSTITUTE(SUBSTITUTE(SUBSTITUTE(SUBSTITUTE(SUBSTITUTE(SUBSTITUTE(SUBSTITUTE(SUBSTITUTE(SUBSTITUTE(SUBSTITUTE(SUBSTITUTE(LOWER(K848),".",""),"-","")," bvba",""),"belgië",""),"belgium","")," nv","")," bv",""),"group",""),"groep","")," ", ""),"é","e"),"è","e"),"à","a")</f>
        <v>wolterskluwer</v>
      </c>
      <c r="M848" s="7" t="str">
        <f>LOWER(B848&amp;Table15[[#This Row],[Achternaam]]&amp;L848)</f>
        <v>vickygijsemanswolterskluwer</v>
      </c>
      <c r="N848" s="7"/>
      <c r="O848" s="7"/>
      <c r="P848" s="7"/>
      <c r="Q848" s="7"/>
      <c r="R848" s="7" t="str">
        <f>IFERROR(LEFT(SUBSTITUTE(SUBSTITUTE(Table15[[#This Row],[Website]],"www.",""),"https://",""), FIND(".", SUBSTITUTE(SUBSTITUTE(Table15[[#This Row],[Website]],"www.",""),"https://","")) - 1),"")</f>
        <v/>
      </c>
      <c r="S848" s="7" t="s">
        <v>12901</v>
      </c>
      <c r="T848" s="7"/>
    </row>
    <row r="849" spans="1:20" ht="15" customHeight="1" x14ac:dyDescent="0.45">
      <c r="A849" s="7" t="s">
        <v>1938</v>
      </c>
      <c r="B849" s="7" t="s">
        <v>3968</v>
      </c>
      <c r="C849" s="7" t="s">
        <v>11458</v>
      </c>
      <c r="D849" s="7" t="s">
        <v>12902</v>
      </c>
      <c r="F849" s="7"/>
      <c r="G849" s="7"/>
      <c r="H849" s="7"/>
      <c r="I849" s="7" t="s">
        <v>1480</v>
      </c>
      <c r="J849" s="7"/>
      <c r="K849" s="7" t="s">
        <v>9529</v>
      </c>
      <c r="L849" s="7" t="str">
        <f t="shared" si="12"/>
        <v>anlpackaging</v>
      </c>
      <c r="M849" s="7" t="str">
        <f>LOWER(B849&amp;Table15[[#This Row],[Achternaam]]&amp;L849)</f>
        <v>vickypauwelsanlpackaging</v>
      </c>
      <c r="N849" s="7"/>
      <c r="O849" s="7"/>
      <c r="P849" s="7"/>
      <c r="Q849" s="7"/>
      <c r="R849" s="7" t="str">
        <f>IFERROR(LEFT(SUBSTITUTE(SUBSTITUTE(Table15[[#This Row],[Website]],"www.",""),"https://",""), FIND(".", SUBSTITUTE(SUBSTITUTE(Table15[[#This Row],[Website]],"www.",""),"https://","")) - 1),"")</f>
        <v/>
      </c>
      <c r="S849" s="7" t="s">
        <v>12903</v>
      </c>
      <c r="T849" s="7"/>
    </row>
    <row r="850" spans="1:20" ht="15" customHeight="1" x14ac:dyDescent="0.45">
      <c r="A850" s="7" t="s">
        <v>1938</v>
      </c>
      <c r="B850" s="7" t="s">
        <v>2761</v>
      </c>
      <c r="C850" s="7" t="s">
        <v>12904</v>
      </c>
      <c r="D850" s="7" t="s">
        <v>12905</v>
      </c>
      <c r="F850" s="7"/>
      <c r="G850" s="7"/>
      <c r="H850" s="7"/>
      <c r="I850" s="7" t="s">
        <v>12034</v>
      </c>
      <c r="J850" s="7"/>
      <c r="K850" s="7" t="s">
        <v>8249</v>
      </c>
      <c r="L850" s="7" t="str">
        <f t="shared" si="12"/>
        <v>samsoniteeurope</v>
      </c>
      <c r="M850" s="7" t="str">
        <f>LOWER(B850&amp;Table15[[#This Row],[Achternaam]]&amp;L850)</f>
        <v>vivianenuyttenssamsoniteeurope</v>
      </c>
      <c r="N850" s="7"/>
      <c r="O850" s="7"/>
      <c r="P850" s="7"/>
      <c r="Q850" s="7"/>
      <c r="R850" s="7" t="str">
        <f>IFERROR(LEFT(SUBSTITUTE(SUBSTITUTE(Table15[[#This Row],[Website]],"www.",""),"https://",""), FIND(".", SUBSTITUTE(SUBSTITUTE(Table15[[#This Row],[Website]],"www.",""),"https://","")) - 1),"")</f>
        <v/>
      </c>
      <c r="S850" s="7" t="s">
        <v>12906</v>
      </c>
      <c r="T850" s="7"/>
    </row>
    <row r="851" spans="1:20" ht="15" customHeight="1" x14ac:dyDescent="0.45">
      <c r="A851" s="7" t="s">
        <v>1938</v>
      </c>
      <c r="B851" s="7" t="s">
        <v>4056</v>
      </c>
      <c r="C851" s="7" t="s">
        <v>12907</v>
      </c>
      <c r="D851" s="7" t="s">
        <v>12908</v>
      </c>
      <c r="F851" s="7"/>
      <c r="G851" s="7"/>
      <c r="H851" s="7"/>
      <c r="I851" s="7" t="s">
        <v>12909</v>
      </c>
      <c r="J851" s="7"/>
      <c r="K851" s="7" t="s">
        <v>9492</v>
      </c>
      <c r="L851" s="7" t="str">
        <f t="shared" si="12"/>
        <v>napoleongames</v>
      </c>
      <c r="M851" s="7" t="str">
        <f>LOWER(B851&amp;Table15[[#This Row],[Achternaam]]&amp;L851)</f>
        <v>wendypodevijnnapoleongames</v>
      </c>
      <c r="N851" s="7"/>
      <c r="O851" s="7"/>
      <c r="P851" s="7"/>
      <c r="Q851" s="7"/>
      <c r="R851" s="7" t="str">
        <f>IFERROR(LEFT(SUBSTITUTE(SUBSTITUTE(Table15[[#This Row],[Website]],"www.",""),"https://",""), FIND(".", SUBSTITUTE(SUBSTITUTE(Table15[[#This Row],[Website]],"www.",""),"https://","")) - 1),"")</f>
        <v/>
      </c>
      <c r="S851" s="7" t="s">
        <v>10171</v>
      </c>
      <c r="T851" s="7"/>
    </row>
    <row r="852" spans="1:20" ht="15" customHeight="1" x14ac:dyDescent="0.45">
      <c r="A852" s="7" t="s">
        <v>1938</v>
      </c>
      <c r="B852" s="7" t="s">
        <v>3479</v>
      </c>
      <c r="C852" s="7" t="s">
        <v>3089</v>
      </c>
      <c r="D852" s="7" t="s">
        <v>12910</v>
      </c>
      <c r="F852" s="7"/>
      <c r="G852" s="7"/>
      <c r="H852" s="7"/>
      <c r="I852" s="7" t="s">
        <v>1602</v>
      </c>
      <c r="J852" s="7"/>
      <c r="K852" s="7" t="s">
        <v>9412</v>
      </c>
      <c r="L852" s="7" t="str">
        <f t="shared" si="12"/>
        <v>dhlsupplychain()</v>
      </c>
      <c r="M852" s="7" t="str">
        <f>LOWER(B852&amp;Table15[[#This Row],[Achternaam]]&amp;L852)</f>
        <v>walterleysendhlsupplychain()</v>
      </c>
      <c r="N852" s="7"/>
      <c r="O852" s="7"/>
      <c r="P852" s="7"/>
      <c r="Q852" s="7"/>
      <c r="R852" s="7" t="str">
        <f>IFERROR(LEFT(SUBSTITUTE(SUBSTITUTE(Table15[[#This Row],[Website]],"www.",""),"https://",""), FIND(".", SUBSTITUTE(SUBSTITUTE(Table15[[#This Row],[Website]],"www.",""),"https://","")) - 1),"")</f>
        <v/>
      </c>
      <c r="S852" s="7" t="s">
        <v>10171</v>
      </c>
      <c r="T852" s="7"/>
    </row>
    <row r="853" spans="1:20" ht="15" customHeight="1" x14ac:dyDescent="0.45">
      <c r="A853" s="7" t="s">
        <v>1938</v>
      </c>
      <c r="B853" s="7" t="s">
        <v>4056</v>
      </c>
      <c r="C853" s="7" t="s">
        <v>10795</v>
      </c>
      <c r="D853" s="7" t="s">
        <v>12911</v>
      </c>
      <c r="F853" s="7"/>
      <c r="G853" s="7"/>
      <c r="H853" s="7"/>
      <c r="I853" s="7" t="s">
        <v>1480</v>
      </c>
      <c r="J853" s="7"/>
      <c r="K853" s="7" t="s">
        <v>9458</v>
      </c>
      <c r="L853" s="7" t="str">
        <f t="shared" si="12"/>
        <v>vcstindustrialproducts</v>
      </c>
      <c r="M853" s="7" t="str">
        <f>LOWER(B853&amp;Table15[[#This Row],[Achternaam]]&amp;L853)</f>
        <v>wendynijsvcstindustrialproducts</v>
      </c>
      <c r="N853" s="7"/>
      <c r="O853" s="7"/>
      <c r="P853" s="7"/>
      <c r="Q853" s="7"/>
      <c r="R853" s="7" t="str">
        <f>IFERROR(LEFT(SUBSTITUTE(SUBSTITUTE(Table15[[#This Row],[Website]],"www.",""),"https://",""), FIND(".", SUBSTITUTE(SUBSTITUTE(Table15[[#This Row],[Website]],"www.",""),"https://","")) - 1),"")</f>
        <v/>
      </c>
      <c r="S853" s="7" t="s">
        <v>12912</v>
      </c>
      <c r="T853" s="7"/>
    </row>
    <row r="854" spans="1:20" ht="15" customHeight="1" x14ac:dyDescent="0.45">
      <c r="A854" s="7" t="s">
        <v>1938</v>
      </c>
      <c r="B854" s="7" t="s">
        <v>10207</v>
      </c>
      <c r="C854" s="7" t="s">
        <v>12913</v>
      </c>
      <c r="D854" s="7" t="s">
        <v>12914</v>
      </c>
      <c r="F854" s="7"/>
      <c r="G854" s="7"/>
      <c r="H854" s="7"/>
      <c r="I854" s="7" t="s">
        <v>1480</v>
      </c>
      <c r="J854" s="7"/>
      <c r="K854" s="7" t="s">
        <v>9530</v>
      </c>
      <c r="L854" s="7" t="str">
        <f t="shared" si="12"/>
        <v>aedifica</v>
      </c>
      <c r="M854" s="7" t="str">
        <f>LOWER(B854&amp;Table15[[#This Row],[Achternaam]]&amp;L854)</f>
        <v>wernerdignefaedifica</v>
      </c>
      <c r="N854" s="7"/>
      <c r="O854" s="7"/>
      <c r="P854" s="7"/>
      <c r="Q854" s="7"/>
      <c r="R854" s="7" t="str">
        <f>IFERROR(LEFT(SUBSTITUTE(SUBSTITUTE(Table15[[#This Row],[Website]],"www.",""),"https://",""), FIND(".", SUBSTITUTE(SUBSTITUTE(Table15[[#This Row],[Website]],"www.",""),"https://","")) - 1),"")</f>
        <v/>
      </c>
      <c r="S854" s="7" t="s">
        <v>12915</v>
      </c>
      <c r="T854" s="7"/>
    </row>
    <row r="855" spans="1:20" ht="15" customHeight="1" x14ac:dyDescent="0.45">
      <c r="A855" s="7" t="s">
        <v>1938</v>
      </c>
      <c r="B855" s="7" t="s">
        <v>2250</v>
      </c>
      <c r="C855" s="7" t="s">
        <v>12916</v>
      </c>
      <c r="D855" s="7" t="s">
        <v>12917</v>
      </c>
      <c r="F855" s="7"/>
      <c r="G855" s="7"/>
      <c r="H855" s="7"/>
      <c r="I855" s="7" t="s">
        <v>1480</v>
      </c>
      <c r="J855" s="7"/>
      <c r="K855" s="7" t="s">
        <v>9335</v>
      </c>
      <c r="L855" s="7" t="str">
        <f t="shared" si="12"/>
        <v>nikecustomerservicecenter</v>
      </c>
      <c r="M855" s="7" t="str">
        <f>LOWER(B855&amp;Table15[[#This Row],[Achternaam]]&amp;L855)</f>
        <v>wimvangansewinkelnikecustomerservicecenter</v>
      </c>
      <c r="N855" s="7"/>
      <c r="O855" s="7"/>
      <c r="P855" s="7"/>
      <c r="Q855" s="7"/>
      <c r="R855" s="7" t="str">
        <f>IFERROR(LEFT(SUBSTITUTE(SUBSTITUTE(Table15[[#This Row],[Website]],"www.",""),"https://",""), FIND(".", SUBSTITUTE(SUBSTITUTE(Table15[[#This Row],[Website]],"www.",""),"https://","")) - 1),"")</f>
        <v/>
      </c>
      <c r="S855" s="7" t="s">
        <v>10171</v>
      </c>
      <c r="T855" s="7"/>
    </row>
    <row r="856" spans="1:20" ht="15" customHeight="1" x14ac:dyDescent="0.45">
      <c r="A856" s="7" t="s">
        <v>1938</v>
      </c>
      <c r="B856" s="7" t="s">
        <v>2127</v>
      </c>
      <c r="C856" s="7" t="s">
        <v>2133</v>
      </c>
      <c r="D856" s="7" t="s">
        <v>12918</v>
      </c>
      <c r="F856" s="7"/>
      <c r="G856" s="7"/>
      <c r="H856" s="7"/>
      <c r="I856" s="7" t="s">
        <v>12919</v>
      </c>
      <c r="J856" s="7"/>
      <c r="K856" s="7" t="s">
        <v>9531</v>
      </c>
      <c r="L856" s="7" t="str">
        <f t="shared" si="12"/>
        <v>retailpartnerscolruyt</v>
      </c>
      <c r="M856" s="7" t="str">
        <f>LOWER(B856&amp;Table15[[#This Row],[Achternaam]]&amp;L856)</f>
        <v>wouterde kosterretailpartnerscolruyt</v>
      </c>
      <c r="N856" s="7"/>
      <c r="O856" s="7"/>
      <c r="P856" s="7"/>
      <c r="Q856" s="7"/>
      <c r="R856" s="7" t="str">
        <f>IFERROR(LEFT(SUBSTITUTE(SUBSTITUTE(Table15[[#This Row],[Website]],"www.",""),"https://",""), FIND(".", SUBSTITUTE(SUBSTITUTE(Table15[[#This Row],[Website]],"www.",""),"https://","")) - 1),"")</f>
        <v/>
      </c>
      <c r="S856" s="7" t="s">
        <v>10171</v>
      </c>
      <c r="T856" s="7"/>
    </row>
    <row r="857" spans="1:20" ht="15" customHeight="1" x14ac:dyDescent="0.45">
      <c r="A857" s="7" t="s">
        <v>1938</v>
      </c>
      <c r="B857" s="7" t="s">
        <v>2127</v>
      </c>
      <c r="C857" s="7" t="s">
        <v>2892</v>
      </c>
      <c r="D857" s="7" t="s">
        <v>12920</v>
      </c>
      <c r="F857" s="7"/>
      <c r="G857" s="7"/>
      <c r="H857" s="7"/>
      <c r="I857" s="7" t="s">
        <v>12921</v>
      </c>
      <c r="J857" s="7"/>
      <c r="K857" s="7" t="s">
        <v>12922</v>
      </c>
      <c r="L857" s="7" t="str">
        <f t="shared" si="12"/>
        <v>athloncarlease</v>
      </c>
      <c r="M857" s="7" t="str">
        <f>LOWER(B857&amp;Table15[[#This Row],[Achternaam]]&amp;L857)</f>
        <v>wouterjansenathloncarlease</v>
      </c>
      <c r="N857" s="7"/>
      <c r="O857" s="7"/>
      <c r="P857" s="7"/>
      <c r="Q857" s="7"/>
      <c r="R857" s="7" t="str">
        <f>IFERROR(LEFT(SUBSTITUTE(SUBSTITUTE(Table15[[#This Row],[Website]],"www.",""),"https://",""), FIND(".", SUBSTITUTE(SUBSTITUTE(Table15[[#This Row],[Website]],"www.",""),"https://","")) - 1),"")</f>
        <v/>
      </c>
      <c r="S857" s="7" t="s">
        <v>12923</v>
      </c>
      <c r="T857" s="7"/>
    </row>
    <row r="858" spans="1:20" ht="15" customHeight="1" x14ac:dyDescent="0.45">
      <c r="A858" s="7" t="s">
        <v>1938</v>
      </c>
      <c r="B858" s="7" t="s">
        <v>2127</v>
      </c>
      <c r="C858" s="7" t="s">
        <v>12924</v>
      </c>
      <c r="D858" s="7" t="s">
        <v>12925</v>
      </c>
      <c r="F858" s="7"/>
      <c r="G858" s="7"/>
      <c r="H858" s="7"/>
      <c r="I858" s="7" t="s">
        <v>12926</v>
      </c>
      <c r="J858" s="7"/>
      <c r="K858" s="7" t="s">
        <v>12927</v>
      </c>
      <c r="L858" s="7" t="str">
        <f t="shared" si="12"/>
        <v>baltimoreaircoilinternational</v>
      </c>
      <c r="M858" s="7" t="str">
        <f>LOWER(B858&amp;Table15[[#This Row],[Achternaam]]&amp;L858)</f>
        <v>wouterrosiersbaltimoreaircoilinternational</v>
      </c>
      <c r="N858" s="7"/>
      <c r="O858" s="7"/>
      <c r="P858" s="7"/>
      <c r="Q858" s="7"/>
      <c r="R858" s="7" t="str">
        <f>IFERROR(LEFT(SUBSTITUTE(SUBSTITUTE(Table15[[#This Row],[Website]],"www.",""),"https://",""), FIND(".", SUBSTITUTE(SUBSTITUTE(Table15[[#This Row],[Website]],"www.",""),"https://","")) - 1),"")</f>
        <v/>
      </c>
      <c r="S858" s="7" t="s">
        <v>12928</v>
      </c>
      <c r="T858" s="7"/>
    </row>
    <row r="859" spans="1:20" ht="15" customHeight="1" x14ac:dyDescent="0.45">
      <c r="A859" s="7" t="s">
        <v>1938</v>
      </c>
      <c r="B859" s="7" t="s">
        <v>2660</v>
      </c>
      <c r="C859" s="7" t="s">
        <v>12929</v>
      </c>
      <c r="D859" s="7" t="s">
        <v>12930</v>
      </c>
      <c r="F859" s="7"/>
      <c r="G859" s="7"/>
      <c r="H859" s="7"/>
      <c r="I859" s="7" t="s">
        <v>1480</v>
      </c>
      <c r="J859" s="7"/>
      <c r="K859" s="7" t="s">
        <v>5989</v>
      </c>
      <c r="L859" s="7" t="str">
        <f t="shared" si="12"/>
        <v>confiserieleonidas</v>
      </c>
      <c r="M859" s="7" t="str">
        <f>LOWER(B859&amp;Table15[[#This Row],[Achternaam]]&amp;L859)</f>
        <v>bernardbhoyjanauthconfiserieleonidas</v>
      </c>
      <c r="N859" s="7"/>
      <c r="O859" s="7"/>
      <c r="P859" s="7"/>
      <c r="Q859" s="7"/>
      <c r="R859" s="7" t="str">
        <f>IFERROR(LEFT(SUBSTITUTE(SUBSTITUTE(Table15[[#This Row],[Website]],"www.",""),"https://",""), FIND(".", SUBSTITUTE(SUBSTITUTE(Table15[[#This Row],[Website]],"www.",""),"https://","")) - 1),"")</f>
        <v/>
      </c>
      <c r="S859" s="7" t="s">
        <v>12931</v>
      </c>
      <c r="T859" s="7"/>
    </row>
    <row r="860" spans="1:20" ht="15" customHeight="1" x14ac:dyDescent="0.45">
      <c r="A860" s="7" t="s">
        <v>1938</v>
      </c>
      <c r="B860" s="7" t="s">
        <v>12932</v>
      </c>
      <c r="C860" s="7" t="s">
        <v>12933</v>
      </c>
      <c r="D860" s="7" t="s">
        <v>12934</v>
      </c>
      <c r="F860" s="7"/>
      <c r="G860" s="7"/>
      <c r="H860" s="7"/>
      <c r="I860" s="7" t="s">
        <v>1480</v>
      </c>
      <c r="J860" s="7"/>
      <c r="K860" s="7" t="s">
        <v>9532</v>
      </c>
      <c r="L860" s="7" t="str">
        <f t="shared" si="12"/>
        <v>vanderstraeten</v>
      </c>
      <c r="M860" s="7" t="str">
        <f>LOWER(B860&amp;Table15[[#This Row],[Achternaam]]&amp;L860)</f>
        <v>yolandastassartvanderstraeten</v>
      </c>
      <c r="N860" s="7"/>
      <c r="O860" s="7"/>
      <c r="P860" s="7"/>
      <c r="Q860" s="7"/>
      <c r="R860" s="7" t="str">
        <f>IFERROR(LEFT(SUBSTITUTE(SUBSTITUTE(Table15[[#This Row],[Website]],"www.",""),"https://",""), FIND(".", SUBSTITUTE(SUBSTITUTE(Table15[[#This Row],[Website]],"www.",""),"https://","")) - 1),"")</f>
        <v/>
      </c>
      <c r="S860" s="7" t="s">
        <v>10171</v>
      </c>
      <c r="T860" s="7"/>
    </row>
    <row r="861" spans="1:20" ht="15" customHeight="1" x14ac:dyDescent="0.45">
      <c r="A861" s="7"/>
      <c r="B861" s="7"/>
      <c r="C861" s="7"/>
      <c r="D861" s="7"/>
      <c r="F861" s="7"/>
      <c r="G861" s="7"/>
      <c r="H861" s="7"/>
      <c r="I861" s="7"/>
      <c r="J861" s="7"/>
      <c r="K861" s="7"/>
      <c r="L861" s="7"/>
      <c r="M861" s="7"/>
      <c r="N861" s="7"/>
      <c r="O861" s="7"/>
      <c r="P861" s="7"/>
      <c r="Q861" s="7"/>
      <c r="R861" s="7"/>
      <c r="S861" s="7"/>
      <c r="T861" s="7"/>
    </row>
    <row r="862" spans="1:20" ht="15" customHeight="1" x14ac:dyDescent="0.45">
      <c r="A862" s="7"/>
      <c r="B862" s="7"/>
      <c r="C862" s="7"/>
      <c r="D862" s="7"/>
      <c r="F862" s="7"/>
      <c r="G862" s="7"/>
      <c r="H862" s="7"/>
      <c r="I862" s="7"/>
      <c r="J862" s="7"/>
      <c r="K862" s="7"/>
      <c r="L862" s="7"/>
      <c r="M862" s="7"/>
      <c r="N862" s="7"/>
      <c r="O862" s="7"/>
      <c r="P862" s="7"/>
      <c r="Q862" s="7"/>
      <c r="R862" s="7"/>
      <c r="S862" s="7"/>
      <c r="T862" s="7"/>
    </row>
    <row r="863" spans="1:20" ht="15" customHeight="1" x14ac:dyDescent="0.45">
      <c r="A863" s="7"/>
      <c r="B863" s="7"/>
      <c r="C863" s="7"/>
      <c r="D863" s="7"/>
      <c r="F863" s="7"/>
      <c r="G863" s="7"/>
      <c r="H863" s="7"/>
      <c r="I863" s="7"/>
      <c r="J863" s="7"/>
      <c r="K863" s="7"/>
      <c r="L863" s="7"/>
      <c r="M863" s="7"/>
      <c r="N863" s="7"/>
      <c r="O863" s="7"/>
      <c r="P863" s="7"/>
      <c r="Q863" s="7"/>
      <c r="R863" s="7"/>
      <c r="S863" s="7"/>
      <c r="T863" s="7"/>
    </row>
    <row r="864" spans="1:20" ht="15" customHeight="1" x14ac:dyDescent="0.45">
      <c r="A864" s="7"/>
      <c r="B864" s="7"/>
      <c r="C864" s="7"/>
      <c r="D864" s="7"/>
      <c r="F864" s="7"/>
      <c r="G864" s="7"/>
      <c r="H864" s="7"/>
      <c r="I864" s="7"/>
      <c r="J864" s="7"/>
      <c r="K864" s="7"/>
      <c r="L864" s="7"/>
      <c r="M864" s="7"/>
      <c r="N864" s="7"/>
      <c r="O864" s="7"/>
      <c r="P864" s="7"/>
      <c r="Q864" s="7"/>
      <c r="R864" s="7"/>
      <c r="S864" s="7"/>
      <c r="T864" s="7"/>
    </row>
    <row r="865" s="7" customFormat="1" ht="15" customHeight="1" x14ac:dyDescent="0.45"/>
    <row r="866" s="7" customFormat="1" ht="15" customHeight="1" x14ac:dyDescent="0.45"/>
    <row r="867" s="7" customFormat="1" ht="15" customHeight="1" x14ac:dyDescent="0.45"/>
    <row r="868" s="7" customFormat="1" ht="15" customHeight="1" x14ac:dyDescent="0.45"/>
    <row r="869" s="7" customFormat="1" ht="15" customHeight="1" x14ac:dyDescent="0.45"/>
    <row r="870" s="7" customFormat="1" ht="15" customHeight="1" x14ac:dyDescent="0.45"/>
    <row r="871" s="7" customFormat="1" ht="15" customHeight="1" x14ac:dyDescent="0.45"/>
    <row r="872" s="7" customFormat="1" ht="15" customHeight="1" x14ac:dyDescent="0.45"/>
    <row r="873" s="7" customFormat="1" ht="15" customHeight="1" x14ac:dyDescent="0.45"/>
    <row r="874" s="7" customFormat="1" ht="15" customHeight="1" x14ac:dyDescent="0.45"/>
    <row r="875" s="7" customFormat="1" ht="15" customHeight="1" x14ac:dyDescent="0.45"/>
    <row r="876" s="7" customFormat="1" ht="15" customHeight="1" x14ac:dyDescent="0.45"/>
    <row r="877" s="7" customFormat="1" ht="15" customHeight="1" x14ac:dyDescent="0.45"/>
    <row r="878" s="7" customFormat="1" ht="15" customHeight="1" x14ac:dyDescent="0.45"/>
    <row r="879" s="7" customFormat="1" ht="15" customHeight="1" x14ac:dyDescent="0.45"/>
    <row r="880" s="7" customFormat="1" ht="15" customHeight="1" x14ac:dyDescent="0.45"/>
    <row r="881" s="7" customFormat="1" ht="15" customHeight="1" x14ac:dyDescent="0.45"/>
    <row r="882" s="7" customFormat="1" ht="15" customHeight="1" x14ac:dyDescent="0.45"/>
    <row r="883" s="7" customFormat="1" ht="15" customHeight="1" x14ac:dyDescent="0.45"/>
    <row r="884" s="7" customFormat="1" ht="15" customHeight="1" x14ac:dyDescent="0.45"/>
    <row r="885" s="7" customFormat="1" ht="15" customHeight="1" x14ac:dyDescent="0.45"/>
    <row r="886" s="7" customFormat="1" ht="15" customHeight="1" x14ac:dyDescent="0.45"/>
    <row r="887" s="7" customFormat="1" ht="15" customHeight="1" x14ac:dyDescent="0.45"/>
    <row r="888" s="7" customFormat="1" ht="15" customHeight="1" x14ac:dyDescent="0.45"/>
    <row r="889" s="7" customFormat="1" ht="15" customHeight="1" x14ac:dyDescent="0.45"/>
    <row r="890" s="7" customFormat="1" ht="15" customHeight="1" x14ac:dyDescent="0.45"/>
    <row r="891" s="7" customFormat="1" ht="15" customHeight="1" x14ac:dyDescent="0.45"/>
    <row r="892" s="7" customFormat="1" ht="15" customHeight="1" x14ac:dyDescent="0.45"/>
    <row r="893" s="7" customFormat="1" ht="15" customHeight="1" x14ac:dyDescent="0.45"/>
    <row r="894" s="7" customFormat="1" ht="15" customHeight="1" x14ac:dyDescent="0.45"/>
    <row r="895" s="7" customFormat="1" ht="15" customHeight="1" x14ac:dyDescent="0.45"/>
    <row r="896" s="7" customFormat="1" ht="15" customHeight="1" x14ac:dyDescent="0.45"/>
    <row r="897" s="7" customFormat="1" ht="15" customHeight="1" x14ac:dyDescent="0.45"/>
    <row r="898" s="7" customFormat="1" ht="15" customHeight="1" x14ac:dyDescent="0.45"/>
    <row r="899" s="7" customFormat="1" ht="15" customHeight="1" x14ac:dyDescent="0.45"/>
    <row r="900" s="7" customFormat="1" ht="15" customHeight="1" x14ac:dyDescent="0.45"/>
    <row r="901" s="7" customFormat="1" ht="15" customHeight="1" x14ac:dyDescent="0.45"/>
    <row r="902" s="7" customFormat="1" ht="15" customHeight="1" x14ac:dyDescent="0.45"/>
    <row r="903" s="7" customFormat="1" ht="15" customHeight="1" x14ac:dyDescent="0.45"/>
    <row r="904" s="7" customFormat="1" ht="15" customHeight="1" x14ac:dyDescent="0.45"/>
    <row r="905" s="7" customFormat="1" ht="15" customHeight="1" x14ac:dyDescent="0.45"/>
    <row r="906" s="7" customFormat="1" ht="15" customHeight="1" x14ac:dyDescent="0.45"/>
    <row r="907" s="7" customFormat="1" ht="15" customHeight="1" x14ac:dyDescent="0.45"/>
    <row r="908" s="7" customFormat="1" ht="15" customHeight="1" x14ac:dyDescent="0.45"/>
    <row r="909" s="7" customFormat="1" ht="15" customHeight="1" x14ac:dyDescent="0.45"/>
    <row r="910" s="7" customFormat="1" ht="15" customHeight="1" x14ac:dyDescent="0.45"/>
    <row r="911" s="7" customFormat="1" ht="15" customHeight="1" x14ac:dyDescent="0.45"/>
    <row r="912" s="7" customFormat="1" ht="15" customHeight="1" x14ac:dyDescent="0.45"/>
    <row r="913" s="7" customFormat="1" ht="15" customHeight="1" x14ac:dyDescent="0.45"/>
    <row r="914" s="7" customFormat="1" ht="15" customHeight="1" x14ac:dyDescent="0.45"/>
    <row r="915" s="7" customFormat="1" ht="15" customHeight="1" x14ac:dyDescent="0.45"/>
    <row r="916" s="7" customFormat="1" ht="15" customHeight="1" x14ac:dyDescent="0.45"/>
    <row r="917" s="7" customFormat="1" ht="15" customHeight="1" x14ac:dyDescent="0.45"/>
    <row r="918" s="7" customFormat="1" ht="15" customHeight="1" x14ac:dyDescent="0.45"/>
    <row r="919" s="7" customFormat="1" ht="15" customHeight="1" x14ac:dyDescent="0.45"/>
    <row r="920" s="7" customFormat="1" ht="15" customHeight="1" x14ac:dyDescent="0.45"/>
    <row r="921" s="7" customFormat="1" ht="15" customHeight="1" x14ac:dyDescent="0.45"/>
    <row r="922" s="7" customFormat="1" ht="15" customHeight="1" x14ac:dyDescent="0.45"/>
    <row r="923" s="7" customFormat="1" ht="15" customHeight="1" x14ac:dyDescent="0.45"/>
    <row r="924" s="7" customFormat="1" ht="15" customHeight="1" x14ac:dyDescent="0.45"/>
    <row r="925" s="7" customFormat="1" ht="15" customHeight="1" x14ac:dyDescent="0.45"/>
    <row r="926" s="7" customFormat="1" ht="15" customHeight="1" x14ac:dyDescent="0.45"/>
    <row r="927" s="7" customFormat="1" ht="15" customHeight="1" x14ac:dyDescent="0.45"/>
    <row r="928" s="7" customFormat="1" ht="15" customHeight="1" x14ac:dyDescent="0.45"/>
    <row r="929" s="7" customFormat="1" ht="15" customHeight="1" x14ac:dyDescent="0.45"/>
    <row r="930" s="7" customFormat="1" ht="15" customHeight="1" x14ac:dyDescent="0.45"/>
    <row r="931" s="7" customFormat="1" ht="15" customHeight="1" x14ac:dyDescent="0.45"/>
    <row r="932" s="7" customFormat="1" ht="15" customHeight="1" x14ac:dyDescent="0.45"/>
    <row r="933" s="7" customFormat="1" ht="15" customHeight="1" x14ac:dyDescent="0.45"/>
    <row r="934" s="7" customFormat="1" ht="15" customHeight="1" x14ac:dyDescent="0.45"/>
    <row r="935" s="7" customFormat="1" ht="15" customHeight="1" x14ac:dyDescent="0.45"/>
    <row r="936" s="7" customFormat="1" ht="15" customHeight="1" x14ac:dyDescent="0.45"/>
    <row r="937" s="7" customFormat="1" ht="15" customHeight="1" x14ac:dyDescent="0.45"/>
    <row r="938" s="7" customFormat="1" ht="15" customHeight="1" x14ac:dyDescent="0.45"/>
    <row r="939" s="7" customFormat="1" ht="15" customHeight="1" x14ac:dyDescent="0.45"/>
    <row r="940" s="7" customFormat="1" ht="15" customHeight="1" x14ac:dyDescent="0.45"/>
    <row r="941" s="7" customFormat="1" ht="15" customHeight="1" x14ac:dyDescent="0.45"/>
    <row r="942" s="7" customFormat="1" ht="15" customHeight="1" x14ac:dyDescent="0.45"/>
    <row r="943" s="7" customFormat="1" ht="15" customHeight="1" x14ac:dyDescent="0.45"/>
    <row r="944" s="7" customFormat="1" ht="15" customHeight="1" x14ac:dyDescent="0.45"/>
    <row r="945" s="7" customFormat="1" ht="15" customHeight="1" x14ac:dyDescent="0.45"/>
    <row r="946" s="7" customFormat="1" ht="15" customHeight="1" x14ac:dyDescent="0.45"/>
    <row r="947" s="7" customFormat="1" ht="15" customHeight="1" x14ac:dyDescent="0.45"/>
    <row r="948" s="7" customFormat="1" ht="15" customHeight="1" x14ac:dyDescent="0.45"/>
    <row r="949" s="7" customFormat="1" ht="15" customHeight="1" x14ac:dyDescent="0.45"/>
    <row r="950" s="7" customFormat="1" ht="15" customHeight="1" x14ac:dyDescent="0.45"/>
    <row r="951" s="7" customFormat="1" ht="15" customHeight="1" x14ac:dyDescent="0.45"/>
    <row r="952" s="7" customFormat="1" ht="15" customHeight="1" x14ac:dyDescent="0.45"/>
    <row r="953" s="7" customFormat="1" ht="15" customHeight="1" x14ac:dyDescent="0.45"/>
    <row r="954" s="7" customFormat="1" ht="15" customHeight="1" x14ac:dyDescent="0.45"/>
    <row r="955" s="7" customFormat="1" ht="15" customHeight="1" x14ac:dyDescent="0.45"/>
    <row r="956" s="7" customFormat="1" ht="15" customHeight="1" x14ac:dyDescent="0.45"/>
    <row r="957" s="7" customFormat="1" ht="15" customHeight="1" x14ac:dyDescent="0.45"/>
    <row r="958" s="7" customFormat="1" ht="15" customHeight="1" x14ac:dyDescent="0.45"/>
    <row r="959" s="7" customFormat="1" ht="15" customHeight="1" x14ac:dyDescent="0.45"/>
    <row r="960" s="7" customFormat="1" ht="15" customHeight="1" x14ac:dyDescent="0.45"/>
    <row r="961" s="7" customFormat="1" ht="15" customHeight="1" x14ac:dyDescent="0.45"/>
    <row r="962" s="7" customFormat="1" ht="15" customHeight="1" x14ac:dyDescent="0.45"/>
    <row r="963" s="7" customFormat="1" ht="15" customHeight="1" x14ac:dyDescent="0.45"/>
    <row r="964" s="7" customFormat="1" ht="15" customHeight="1" x14ac:dyDescent="0.45"/>
    <row r="965" s="7" customFormat="1" ht="15" customHeight="1" x14ac:dyDescent="0.45"/>
    <row r="966" s="7" customFormat="1" ht="15" customHeight="1" x14ac:dyDescent="0.45"/>
    <row r="967" s="7" customFormat="1" ht="15" customHeight="1" x14ac:dyDescent="0.45"/>
    <row r="968" s="7" customFormat="1" ht="15" customHeight="1" x14ac:dyDescent="0.45"/>
    <row r="969" s="7" customFormat="1" ht="15" customHeight="1" x14ac:dyDescent="0.45"/>
    <row r="970" s="7" customFormat="1" ht="15" customHeight="1" x14ac:dyDescent="0.45"/>
    <row r="971" s="7" customFormat="1" ht="15" customHeight="1" x14ac:dyDescent="0.45"/>
    <row r="972" s="7" customFormat="1" ht="15" customHeight="1" x14ac:dyDescent="0.45"/>
    <row r="973" s="7" customFormat="1" ht="15" customHeight="1" x14ac:dyDescent="0.45"/>
    <row r="974" s="7" customFormat="1" ht="15" customHeight="1" x14ac:dyDescent="0.45"/>
    <row r="975" s="7" customFormat="1" ht="15" customHeight="1" x14ac:dyDescent="0.45"/>
    <row r="976" s="7" customFormat="1" ht="15" customHeight="1" x14ac:dyDescent="0.45"/>
    <row r="977" s="7" customFormat="1" ht="15" customHeight="1" x14ac:dyDescent="0.45"/>
    <row r="978" s="7" customFormat="1" ht="15" customHeight="1" x14ac:dyDescent="0.45"/>
    <row r="979" s="7" customFormat="1" ht="15" customHeight="1" x14ac:dyDescent="0.45"/>
    <row r="980" s="7" customFormat="1" ht="15" customHeight="1" x14ac:dyDescent="0.45"/>
    <row r="981" s="7" customFormat="1" ht="15" customHeight="1" x14ac:dyDescent="0.45"/>
    <row r="982" s="7" customFormat="1" ht="15" customHeight="1" x14ac:dyDescent="0.45"/>
    <row r="983" s="7" customFormat="1" ht="15" customHeight="1" x14ac:dyDescent="0.45"/>
    <row r="984" s="7" customFormat="1" ht="15" customHeight="1" x14ac:dyDescent="0.45"/>
    <row r="985" s="7" customFormat="1" ht="15" customHeight="1" x14ac:dyDescent="0.45"/>
    <row r="986" s="7" customFormat="1" ht="15" customHeight="1" x14ac:dyDescent="0.45"/>
    <row r="987" s="7" customFormat="1" ht="15" customHeight="1" x14ac:dyDescent="0.45"/>
    <row r="988" s="7" customFormat="1" ht="15" customHeight="1" x14ac:dyDescent="0.45"/>
    <row r="989" s="7" customFormat="1" ht="15" customHeight="1" x14ac:dyDescent="0.45"/>
    <row r="990" s="7" customFormat="1" ht="15" customHeight="1" x14ac:dyDescent="0.45"/>
    <row r="991" s="7" customFormat="1" ht="15" customHeight="1" x14ac:dyDescent="0.45"/>
    <row r="992" s="7" customFormat="1" ht="15" customHeight="1" x14ac:dyDescent="0.45"/>
    <row r="993" s="7" customFormat="1" ht="15" customHeight="1" x14ac:dyDescent="0.45"/>
    <row r="994" s="7" customFormat="1" ht="15" customHeight="1" x14ac:dyDescent="0.45"/>
    <row r="995" s="7" customFormat="1" ht="15" customHeight="1" x14ac:dyDescent="0.45"/>
    <row r="996" s="7" customFormat="1" ht="15" customHeight="1" x14ac:dyDescent="0.45"/>
    <row r="997" s="7" customFormat="1" ht="15" customHeight="1" x14ac:dyDescent="0.45"/>
    <row r="998" s="7" customFormat="1" ht="15" customHeight="1" x14ac:dyDescent="0.45"/>
    <row r="999" s="7" customFormat="1" ht="15" customHeight="1" x14ac:dyDescent="0.45"/>
    <row r="1000" s="7" customFormat="1" ht="15" customHeight="1" x14ac:dyDescent="0.45"/>
    <row r="1001" s="7" customFormat="1" ht="15" customHeight="1" x14ac:dyDescent="0.45"/>
    <row r="1002" s="7" customFormat="1" ht="15" customHeight="1" x14ac:dyDescent="0.45"/>
    <row r="1003" s="7" customFormat="1" ht="15" customHeight="1" x14ac:dyDescent="0.45"/>
    <row r="1004" s="7" customFormat="1" ht="15" customHeight="1" x14ac:dyDescent="0.45"/>
    <row r="1005" s="7" customFormat="1" ht="15" customHeight="1" x14ac:dyDescent="0.45"/>
    <row r="1006" s="7" customFormat="1" ht="15" customHeight="1" x14ac:dyDescent="0.45"/>
    <row r="1007" s="7" customFormat="1" ht="15" customHeight="1" x14ac:dyDescent="0.45"/>
    <row r="1008" s="7" customFormat="1" ht="15" customHeight="1" x14ac:dyDescent="0.45"/>
    <row r="1009" s="7" customFormat="1" ht="15" customHeight="1" x14ac:dyDescent="0.45"/>
    <row r="1010" s="7" customFormat="1" ht="15" customHeight="1" x14ac:dyDescent="0.45"/>
    <row r="1011" s="7" customFormat="1" ht="15" customHeight="1" x14ac:dyDescent="0.45"/>
  </sheetData>
  <hyperlinks>
    <hyperlink ref="F2" r:id="rId1" xr:uid="{340E0DDB-8BBB-4EC4-B315-633F1E376B09}"/>
    <hyperlink ref="Q2" r:id="rId2" xr:uid="{980BBA0E-FCFC-418B-9CA6-C80D844723F5}"/>
    <hyperlink ref="U2" r:id="rId3" xr:uid="{156275BF-BF51-49A1-889F-380CD12ABE7F}"/>
    <hyperlink ref="F3" r:id="rId4" xr:uid="{D13FBA8F-B1D4-4C9F-B808-05AEC80D9A8F}"/>
    <hyperlink ref="Q3" r:id="rId5" xr:uid="{FB39D841-64B4-4641-82FD-0C0C0D9E3718}"/>
    <hyperlink ref="U3" r:id="rId6" xr:uid="{5BE0D608-4DE0-4306-8790-8C8577A71B44}"/>
    <hyperlink ref="F4" r:id="rId7" xr:uid="{DBBB107C-7D14-4DEF-90D9-5B86D7068605}"/>
    <hyperlink ref="Q4" r:id="rId8" xr:uid="{AF3E990D-ACF6-480A-BEAA-29309254059E}"/>
    <hyperlink ref="U4" r:id="rId9" xr:uid="{3D24419A-BD1B-4984-8FE8-6BE66010DBC4}"/>
    <hyperlink ref="F5" r:id="rId10" xr:uid="{5AF04A2C-CC5B-4439-B0F9-55CB4C7F5087}"/>
    <hyperlink ref="Q5" r:id="rId11" xr:uid="{C06A7187-BA16-4DB5-93A9-E15CF571521F}"/>
    <hyperlink ref="U5" r:id="rId12" xr:uid="{362A552B-26FD-4F07-9E59-40D968D1FAF7}"/>
    <hyperlink ref="F6" r:id="rId13" xr:uid="{298B48F5-BC48-4C18-B418-F2A95645030F}"/>
    <hyperlink ref="Q6" r:id="rId14" xr:uid="{1A18C0D2-9F70-404C-9A20-95B4F6BCBD8C}"/>
    <hyperlink ref="U6" r:id="rId15" xr:uid="{449BA4D5-99F7-4A6D-B5F5-12CABDD23935}"/>
    <hyperlink ref="F7" r:id="rId16" xr:uid="{2BC7E659-ABA3-4B0F-97C3-3ABAE27B6256}"/>
    <hyperlink ref="Q7" r:id="rId17" xr:uid="{BD52330F-3D9A-41F1-B77E-EB9E99B68B46}"/>
    <hyperlink ref="U7" r:id="rId18" xr:uid="{73176D04-9A54-4A86-A7CC-A40D58F65517}"/>
    <hyperlink ref="F8" r:id="rId19" xr:uid="{784116F5-921B-4B37-B045-9902F53D14B4}"/>
    <hyperlink ref="Q8" r:id="rId20" xr:uid="{D7AB2131-2F81-414B-8B75-2999EEE7185E}"/>
    <hyperlink ref="U8" r:id="rId21" xr:uid="{A76897AC-1F4D-4CD0-8652-B23D6969A7F9}"/>
    <hyperlink ref="F9" r:id="rId22" xr:uid="{1B61FB05-B033-4F60-A1D4-89AD42CBDBFF}"/>
    <hyperlink ref="Q9" r:id="rId23" xr:uid="{2AA820CA-5B09-4AF4-9ABC-D113E6F85124}"/>
    <hyperlink ref="U9" r:id="rId24" xr:uid="{C9DBB2A1-C962-4C4C-9054-7F2BBB435AED}"/>
    <hyperlink ref="F10" r:id="rId25" xr:uid="{F9AA7EA7-DC7E-4525-B5D1-7ADED01E8784}"/>
    <hyperlink ref="Q10" r:id="rId26" xr:uid="{7650159D-54B2-4F47-BCFA-6733C9B8F64B}"/>
    <hyperlink ref="U10" r:id="rId27" xr:uid="{62A66F7D-660D-43BB-8AE0-F709BD3C2C80}"/>
    <hyperlink ref="F11" r:id="rId28" xr:uid="{CC3B434E-D65B-4662-9DE9-D6F8B478435E}"/>
    <hyperlink ref="Q11" r:id="rId29" xr:uid="{F7B5D805-FB37-422B-B328-54E65101B60E}"/>
    <hyperlink ref="U11" r:id="rId30" xr:uid="{BFA979C8-31C6-46AE-AF66-D22E537E4BE1}"/>
    <hyperlink ref="F12" r:id="rId31" xr:uid="{0FD593F7-A8DB-493F-BFAF-BBA6FA99C2D2}"/>
    <hyperlink ref="Q12" r:id="rId32" xr:uid="{EC7CE96C-F529-4482-A1BD-C573A2BAEA9E}"/>
    <hyperlink ref="U12" r:id="rId33" xr:uid="{D8BC068A-2556-4CBA-8454-C6830F46C083}"/>
    <hyperlink ref="F13" r:id="rId34" xr:uid="{95683EEB-8BAB-4484-9E03-68009CF63826}"/>
    <hyperlink ref="Q13" r:id="rId35" xr:uid="{EF29E113-CDF2-4204-85FB-3B2567DBAFE4}"/>
    <hyperlink ref="U13" r:id="rId36" xr:uid="{7B528743-CCAA-4E2C-8CB0-0FBF548EC657}"/>
    <hyperlink ref="F14" r:id="rId37" xr:uid="{CF7CF711-11F9-4194-A64C-708146B62FE5}"/>
    <hyperlink ref="Q14" r:id="rId38" xr:uid="{927F7ED0-A528-463B-B7BE-350D26C1E92C}"/>
    <hyperlink ref="U14" r:id="rId39" xr:uid="{9606E649-41EF-42D8-B4F0-DB31D73077B3}"/>
    <hyperlink ref="F15" r:id="rId40" xr:uid="{E5365712-6027-4D4E-AB1F-56FC67A062BE}"/>
    <hyperlink ref="Q15" r:id="rId41" xr:uid="{19D62829-E97E-4CA1-BD02-8F671CF11A34}"/>
    <hyperlink ref="U15" r:id="rId42" xr:uid="{7ECD3371-2195-468D-B96B-A701C99CA6F6}"/>
    <hyperlink ref="F16" r:id="rId43" xr:uid="{71EA3883-249E-465B-9D8C-6D82F87758B4}"/>
    <hyperlink ref="Q16" r:id="rId44" xr:uid="{261A5B55-4B59-4B77-B033-5B56C75168A8}"/>
    <hyperlink ref="U16" r:id="rId45" xr:uid="{4CBBD9D8-D314-4B7D-B3B6-08C038B33F23}"/>
    <hyperlink ref="F17" r:id="rId46" xr:uid="{E751E853-BDE5-4C38-953C-C4157EC0B195}"/>
    <hyperlink ref="Q17" r:id="rId47" xr:uid="{01C19B96-4CEB-4870-A694-F73E10891AF0}"/>
    <hyperlink ref="U17" r:id="rId48" xr:uid="{5397F5E0-4F93-4A64-93C2-98D3452D7990}"/>
    <hyperlink ref="F18" r:id="rId49" xr:uid="{17683096-8CAF-42EF-9293-05187A601270}"/>
    <hyperlink ref="Q18" r:id="rId50" xr:uid="{F5F2E0C4-E7CF-4F56-882F-599AB9739413}"/>
    <hyperlink ref="U18" r:id="rId51" xr:uid="{623E8F8F-4C54-4139-8A0D-186639E5E0FE}"/>
    <hyperlink ref="F19" r:id="rId52" xr:uid="{C841AE11-2B64-4147-A2D4-62F2B31DE1D8}"/>
    <hyperlink ref="Q19" r:id="rId53" xr:uid="{E1460357-C4C0-4131-BD29-0535C5FC8198}"/>
    <hyperlink ref="U19" r:id="rId54" xr:uid="{0003AFEA-88D7-4023-B4CA-86B5BD9C245D}"/>
    <hyperlink ref="F20" r:id="rId55" xr:uid="{2C097BD7-E796-4768-9991-74B05728863B}"/>
    <hyperlink ref="Q20" r:id="rId56" xr:uid="{A9B80124-5DB2-4B97-92F0-20967B958CE9}"/>
    <hyperlink ref="U20" r:id="rId57" xr:uid="{F9DB93CE-08EC-4048-A542-D440439E966F}"/>
    <hyperlink ref="F21" r:id="rId58" xr:uid="{4CC76A6C-83A4-4429-9470-F04363AD5795}"/>
    <hyperlink ref="Q21" r:id="rId59" xr:uid="{284338F4-6F37-47A7-8925-A8DF514782F5}"/>
    <hyperlink ref="U21" r:id="rId60" xr:uid="{E9AD97C8-B9AE-41CF-8CD8-A89D418EDB19}"/>
    <hyperlink ref="F22" r:id="rId61" xr:uid="{E7F82E1D-301F-4329-B20E-492EC1A9C1F3}"/>
    <hyperlink ref="Q22" r:id="rId62" xr:uid="{275DA536-150D-4B5B-9E45-B0AD8E6B3361}"/>
    <hyperlink ref="U22" r:id="rId63" xr:uid="{8AA9D36E-ED3E-46B8-AE32-4BC7ED0AD019}"/>
    <hyperlink ref="F23" r:id="rId64" xr:uid="{9256147C-CA05-43A7-A55E-9DF3E716B925}"/>
    <hyperlink ref="Q23" r:id="rId65" xr:uid="{5DD515BC-8894-4F64-8670-410EA640C691}"/>
    <hyperlink ref="U23" r:id="rId66" xr:uid="{BE624D57-693E-4612-8FDA-37E0731D21B2}"/>
    <hyperlink ref="F24" r:id="rId67" xr:uid="{849DEAC8-0E04-4B9E-871D-629419B7A416}"/>
    <hyperlink ref="Q24" r:id="rId68" xr:uid="{09ED5AC9-8249-46A3-9694-986555C9A4B2}"/>
    <hyperlink ref="U24" r:id="rId69" xr:uid="{54183958-FE46-4507-9F70-B12ED03BB8A7}"/>
    <hyperlink ref="F25" r:id="rId70" xr:uid="{F57CF2CE-E868-4A94-AB28-356724A20B3C}"/>
    <hyperlink ref="Q25" r:id="rId71" xr:uid="{05F33605-8027-463D-83E5-41E1268AD449}"/>
    <hyperlink ref="U25" r:id="rId72" xr:uid="{7396CE69-60FF-453F-8FF1-0CA4863F00E2}"/>
    <hyperlink ref="F26" r:id="rId73" xr:uid="{DEAA4FC5-D4E2-44A3-98AB-BB8A942A7CB4}"/>
    <hyperlink ref="Q26" r:id="rId74" xr:uid="{3969BEF8-298A-42BD-8D39-99F47AEA1C6C}"/>
    <hyperlink ref="U26" r:id="rId75" xr:uid="{449B712C-CE7D-45B3-B2DD-1B5DB56ABD82}"/>
    <hyperlink ref="F27" r:id="rId76" xr:uid="{73055A1D-7820-4A48-B765-43C508FD53AD}"/>
    <hyperlink ref="Q27" r:id="rId77" xr:uid="{0498124A-819B-4995-AFD5-39ECAB9D4F86}"/>
    <hyperlink ref="U27" r:id="rId78" xr:uid="{DD82D480-A504-4C9F-86D2-47F95A27B322}"/>
    <hyperlink ref="F28" r:id="rId79" xr:uid="{131DD4CD-987A-43BA-9744-9722E51D4116}"/>
    <hyperlink ref="Q28" r:id="rId80" xr:uid="{63A143B0-684A-4C2A-9828-5959094D1B8E}"/>
    <hyperlink ref="U28" r:id="rId81" xr:uid="{FEC7D161-85D6-4527-BC8C-3167A113426E}"/>
    <hyperlink ref="F29" r:id="rId82" xr:uid="{3FF54413-870A-4A3B-8811-714DD58B8FB2}"/>
    <hyperlink ref="Q29" r:id="rId83" xr:uid="{D206A509-7721-4266-8C97-7FEBB2FE3987}"/>
    <hyperlink ref="U29" r:id="rId84" xr:uid="{74712135-FED2-4E38-98FF-CF8ECA6EFBBE}"/>
    <hyperlink ref="F30" r:id="rId85" xr:uid="{134E2174-0086-4384-8136-60784439BA3B}"/>
    <hyperlink ref="Q30" r:id="rId86" xr:uid="{DDF5B641-DA3C-4DBD-8CEE-3A67143B69AE}"/>
    <hyperlink ref="U30" r:id="rId87" xr:uid="{DB2650A2-B650-44FB-B33B-76FB44B0BEC0}"/>
    <hyperlink ref="F31" r:id="rId88" xr:uid="{EA63F7D4-8228-48D2-9EC3-19E0E2006068}"/>
    <hyperlink ref="Q31" r:id="rId89" xr:uid="{61D7C238-726F-4DD8-A2A8-EA3992D65089}"/>
    <hyperlink ref="U31" r:id="rId90" xr:uid="{B1C45E32-2635-4B0C-A35C-AF89F356073F}"/>
    <hyperlink ref="F32" r:id="rId91" xr:uid="{23ADE9C2-A3AB-4005-8CDF-29F3943B5EEA}"/>
    <hyperlink ref="Q32" r:id="rId92" xr:uid="{E2B0D3DC-B6E9-412F-9FC6-EE94041E37EA}"/>
    <hyperlink ref="U32" r:id="rId93" xr:uid="{E95A9D65-5715-48B3-AE30-AB6D8299E021}"/>
    <hyperlink ref="F33" r:id="rId94" xr:uid="{CFA16BD7-D0B7-40B9-BFAB-11CCE2237BEF}"/>
    <hyperlink ref="Q33" r:id="rId95" xr:uid="{1A163157-ACB6-4622-9E1E-489FA82DF8B4}"/>
    <hyperlink ref="U33" r:id="rId96" xr:uid="{52A19EB9-5DD3-4FF2-9960-EA4BB74253CF}"/>
    <hyperlink ref="F34" r:id="rId97" xr:uid="{3483D230-F048-4BE2-9C45-983DBEBF4702}"/>
    <hyperlink ref="Q34" r:id="rId98" xr:uid="{76A9470F-FC5E-4772-930D-74D063411048}"/>
    <hyperlink ref="U34" r:id="rId99" xr:uid="{FC10D99D-3C19-4313-8A14-1B0FF30CA809}"/>
    <hyperlink ref="F35" r:id="rId100" xr:uid="{16E94160-B7DD-48C9-AFD6-3520B0E72E1A}"/>
    <hyperlink ref="Q35" r:id="rId101" xr:uid="{52194BD2-D148-47E5-906A-89D2ACD4D1E4}"/>
    <hyperlink ref="U35" r:id="rId102" xr:uid="{2CE79132-5016-4539-8637-7B13F5594955}"/>
    <hyperlink ref="F36" r:id="rId103" xr:uid="{1D4B7089-019D-4C1F-BA5D-6ED167B9A630}"/>
    <hyperlink ref="Q36" r:id="rId104" xr:uid="{A74A61CF-A79A-46A1-9E21-F97BF7B7E298}"/>
    <hyperlink ref="U36" r:id="rId105" xr:uid="{A5D40477-B349-46E6-95F3-1150B0091909}"/>
    <hyperlink ref="F37" r:id="rId106" xr:uid="{B44F0D37-DC9C-4741-8524-85A8A0F8B9BA}"/>
    <hyperlink ref="Q37" r:id="rId107" xr:uid="{01074724-C8D0-406B-BB27-567DC60C2948}"/>
    <hyperlink ref="U37" r:id="rId108" xr:uid="{A35D560C-D5B7-4036-AFDB-CCEA1938BCC3}"/>
    <hyperlink ref="F38" r:id="rId109" xr:uid="{4A2C3E40-6F66-4FFE-BCF0-8BF4F2C11BA5}"/>
    <hyperlink ref="Q38" r:id="rId110" xr:uid="{9FBD85A4-E2CB-4DE4-93A2-4219FD5F7127}"/>
    <hyperlink ref="U38" r:id="rId111" xr:uid="{ED28D473-C79A-4E81-A80F-40C41924B91D}"/>
    <hyperlink ref="F39" r:id="rId112" xr:uid="{5265541F-B769-43E3-A20B-B36EFA05B994}"/>
    <hyperlink ref="Q39" r:id="rId113" xr:uid="{52D5F479-15D2-4940-B6A4-94F46DFDE615}"/>
    <hyperlink ref="U39" r:id="rId114" xr:uid="{44D30EBF-F316-4A90-A3E3-6505914111AB}"/>
    <hyperlink ref="F40" r:id="rId115" xr:uid="{44081F85-5B9F-475F-8C64-1D406A780838}"/>
    <hyperlink ref="Q40" r:id="rId116" xr:uid="{6A29F66D-A9AF-4926-9377-B71B72240734}"/>
    <hyperlink ref="U40" r:id="rId117" xr:uid="{B37A1596-4FA8-4B22-9A1E-4D48F5E1FF0F}"/>
    <hyperlink ref="F41" r:id="rId118" xr:uid="{3EBAC590-BC46-4312-99E6-4647CF89A965}"/>
    <hyperlink ref="Q41" r:id="rId119" xr:uid="{9B86CC53-29BB-46D2-8A5C-E2AF79892BCA}"/>
    <hyperlink ref="U41" r:id="rId120" xr:uid="{7B72CFFF-1B8C-4965-B81C-993F65019BF9}"/>
    <hyperlink ref="F42" r:id="rId121" xr:uid="{8E2198F4-C40E-44CD-91BF-E2BD9E390ACC}"/>
    <hyperlink ref="Q42" r:id="rId122" xr:uid="{BD35A5D0-6434-4558-BBF0-A9A1E19E6BAA}"/>
    <hyperlink ref="U42" r:id="rId123" xr:uid="{24EC0CE3-B069-484F-B57B-E192D148A312}"/>
    <hyperlink ref="F43" r:id="rId124" xr:uid="{547920A2-8429-4F3D-AD82-FD395C39FC2C}"/>
    <hyperlink ref="Q43" r:id="rId125" xr:uid="{E892C09A-DA41-44E1-B27E-B991C88773F4}"/>
    <hyperlink ref="U43" r:id="rId126" xr:uid="{7A392A82-5465-4C20-B8CB-2652FBE3D2D9}"/>
    <hyperlink ref="F44" r:id="rId127" xr:uid="{E49A337A-C6AD-49D9-89BB-7F08352D71E9}"/>
    <hyperlink ref="Q44" r:id="rId128" xr:uid="{498496A7-3145-44F5-BAC1-31AFC4083A7C}"/>
    <hyperlink ref="U44" r:id="rId129" xr:uid="{A294DD8D-0870-441E-8BAD-034CF1331B47}"/>
    <hyperlink ref="F45" r:id="rId130" xr:uid="{CC3BED16-E22B-4DDD-AF5E-56AE491C34FE}"/>
    <hyperlink ref="Q45" r:id="rId131" xr:uid="{98955030-644E-42E8-A757-7101E5A58747}"/>
    <hyperlink ref="U45" r:id="rId132" xr:uid="{38228B18-1796-4DD4-858F-BCD08CFC8D55}"/>
    <hyperlink ref="F46" r:id="rId133" xr:uid="{32E75657-B356-4AAA-B330-15E2DD47436F}"/>
    <hyperlink ref="Q46" r:id="rId134" xr:uid="{84E6C58D-6DCD-4BB2-889F-AFC5D974AE14}"/>
    <hyperlink ref="U46" r:id="rId135" xr:uid="{27092610-0ECB-4FF0-AC37-1A2E770DE8B7}"/>
    <hyperlink ref="F47" r:id="rId136" xr:uid="{3C14AB93-D1DC-4C4D-BA8E-9782EB949CA1}"/>
    <hyperlink ref="Q47" r:id="rId137" xr:uid="{3BA24B1C-D9BD-4C14-B1E3-E0C00C7CE80A}"/>
    <hyperlink ref="U47" r:id="rId138" xr:uid="{E7E7CC22-AF8D-4BA5-A544-AEFED074B45F}"/>
    <hyperlink ref="F48" r:id="rId139" xr:uid="{E3B668F1-7115-4DF5-A1AE-5E343EC7DE50}"/>
    <hyperlink ref="Q48" r:id="rId140" xr:uid="{74128BF0-D0EE-423A-9476-ACF961FF7EDC}"/>
    <hyperlink ref="U48" r:id="rId141" xr:uid="{8F49113A-A323-45FA-8556-4269B4CDD9BF}"/>
    <hyperlink ref="F49" r:id="rId142" xr:uid="{D42B7348-5CF9-41FE-B20A-A440D7A4166F}"/>
    <hyperlink ref="Q49" r:id="rId143" xr:uid="{148FDB09-FFAA-47C4-886A-454315581F72}"/>
    <hyperlink ref="U49" r:id="rId144" xr:uid="{7A3A3EC1-68C8-4795-892C-79F1EB693B8B}"/>
    <hyperlink ref="F50" r:id="rId145" xr:uid="{80B59354-2F1D-4F29-B6B9-90FAE258E107}"/>
    <hyperlink ref="Q50" r:id="rId146" xr:uid="{DF7887EC-143D-4205-A7A6-0D4C04110C41}"/>
    <hyperlink ref="U50" r:id="rId147" xr:uid="{BF803E91-DA13-4F43-A0B0-509BFB3EC69F}"/>
    <hyperlink ref="F51" r:id="rId148" xr:uid="{737672D6-E186-474C-931F-34A06DEDC38B}"/>
    <hyperlink ref="Q51" r:id="rId149" xr:uid="{88727FA5-81C2-41C9-B388-01DC153B28E6}"/>
    <hyperlink ref="U51" r:id="rId150" xr:uid="{0902B4E2-EC7D-4E93-91CD-6FB323C9B164}"/>
    <hyperlink ref="F52" r:id="rId151" xr:uid="{7924D269-943A-43ED-84B4-9237E3E42358}"/>
    <hyperlink ref="Q52" r:id="rId152" xr:uid="{A55A08D8-44CA-43DF-9E6B-7C155B442F20}"/>
    <hyperlink ref="U52" r:id="rId153" xr:uid="{E67E71CD-757D-4E33-8418-EB93A0414867}"/>
    <hyperlink ref="F53" r:id="rId154" xr:uid="{27D6F2F4-A180-47A7-91EF-84838257B528}"/>
    <hyperlink ref="Q53" r:id="rId155" xr:uid="{49B61CDC-CA13-497C-9401-68E4236384AC}"/>
    <hyperlink ref="U53" r:id="rId156" xr:uid="{FCA28B9A-99B0-4A10-8709-E9CC423587F9}"/>
    <hyperlink ref="F54" r:id="rId157" xr:uid="{4653C676-5A02-4BF8-A590-EF764DA3936E}"/>
    <hyperlink ref="Q54" r:id="rId158" xr:uid="{8B06008B-264A-4101-B6A5-F1825C22EF89}"/>
    <hyperlink ref="U54" r:id="rId159" xr:uid="{1F37E769-8D31-49CC-85C4-A7399B83E8ED}"/>
    <hyperlink ref="F55" r:id="rId160" xr:uid="{61CE313A-B198-4ADC-8980-1E86BED39C2D}"/>
    <hyperlink ref="Q55" r:id="rId161" xr:uid="{2EF17D94-BF30-4480-B888-B7085ED9D267}"/>
    <hyperlink ref="U55" r:id="rId162" xr:uid="{BDE20161-B6E1-48C5-8E35-BE0AF12AF32B}"/>
    <hyperlink ref="F56" r:id="rId163" xr:uid="{8679C78E-DAEA-4413-9E67-CC4BADB912BC}"/>
    <hyperlink ref="Q56" r:id="rId164" xr:uid="{CEB73626-FEB1-422C-A8C2-B16D79E06B3B}"/>
    <hyperlink ref="U56" r:id="rId165" xr:uid="{607A1035-2C7D-4A1E-B2B3-253F1F33983B}"/>
    <hyperlink ref="F57" r:id="rId166" xr:uid="{A4F7FF6F-0E3A-4B05-ABBC-2661A9B10331}"/>
    <hyperlink ref="Q57" r:id="rId167" xr:uid="{6796EC65-4DC4-4BF3-992A-3BE49C30739E}"/>
    <hyperlink ref="U57" r:id="rId168" xr:uid="{16CFFE5D-0A30-45DA-90A9-F41BD4FBBA5E}"/>
    <hyperlink ref="F58" r:id="rId169" xr:uid="{33D83692-2E82-418D-93B6-2F7E0C41746C}"/>
    <hyperlink ref="Q58" r:id="rId170" xr:uid="{B280B1E2-F33C-4454-937E-B0C0EB3D7AFC}"/>
    <hyperlink ref="U58" r:id="rId171" xr:uid="{D0E280FB-365D-4612-A208-3903FA6EABFA}"/>
    <hyperlink ref="F59" r:id="rId172" xr:uid="{B617AF51-8CA3-4470-B99C-E152CFC665F1}"/>
    <hyperlink ref="Q59" r:id="rId173" xr:uid="{1ED7330C-834E-472F-BB48-8F1E2BC40D92}"/>
    <hyperlink ref="U59" r:id="rId174" xr:uid="{8AD25738-4316-4459-A2E0-DCF423860ED8}"/>
    <hyperlink ref="F60" r:id="rId175" xr:uid="{E271D66B-BC94-4903-BEDB-DBF1E4ABDBDD}"/>
    <hyperlink ref="Q60" r:id="rId176" xr:uid="{A91BC5D5-7BE6-4962-A99C-E497A2D674BE}"/>
    <hyperlink ref="U60" r:id="rId177" xr:uid="{99BB6D19-02E1-4965-B857-B303AB3640E3}"/>
    <hyperlink ref="F61" r:id="rId178" xr:uid="{71D27D78-2430-4B17-AA13-AD59766AADF5}"/>
    <hyperlink ref="Q61" r:id="rId179" xr:uid="{BF0FEA1E-0459-42B9-AB99-CDF57A271780}"/>
    <hyperlink ref="U61" r:id="rId180" xr:uid="{11AB7D7B-419B-4250-AFDE-3191368C97BF}"/>
    <hyperlink ref="F62" r:id="rId181" xr:uid="{E3E9C248-8DE5-4157-929B-F5EEA48B91DB}"/>
    <hyperlink ref="Q62" r:id="rId182" xr:uid="{21E6787F-095E-4256-B1BF-4E3268A762CA}"/>
    <hyperlink ref="U62" r:id="rId183" xr:uid="{4310354D-B7C6-4FAA-A4BA-883ECD77BBC2}"/>
    <hyperlink ref="F63" r:id="rId184" xr:uid="{E85D0A6E-6DB9-48D4-8812-F7EA3D6EE8D2}"/>
    <hyperlink ref="Q63" r:id="rId185" xr:uid="{45F16F25-3540-4D08-A28C-51DF177765D2}"/>
    <hyperlink ref="U63" r:id="rId186" xr:uid="{1C1C97AE-6DC8-4486-9A67-C5EDD21B0A2E}"/>
    <hyperlink ref="F64" r:id="rId187" xr:uid="{DF22F02C-6823-4747-99D2-03D99AA40C5E}"/>
    <hyperlink ref="Q64" r:id="rId188" xr:uid="{71F3448D-D619-4936-A599-7D3FAD8143BF}"/>
    <hyperlink ref="U64" r:id="rId189" xr:uid="{0A6F0906-63CB-4347-8D5B-379C0EA9FB10}"/>
    <hyperlink ref="F65" r:id="rId190" xr:uid="{8D31779F-CC7E-4236-A25B-57B02F231C45}"/>
    <hyperlink ref="Q65" r:id="rId191" xr:uid="{8DB94AA0-AAB2-44C2-A828-392D6EA1F20A}"/>
    <hyperlink ref="U65" r:id="rId192" xr:uid="{43C9A433-8356-4959-AD95-9FEEB09478EB}"/>
    <hyperlink ref="F66" r:id="rId193" xr:uid="{4EABE30E-C1DA-40F4-BB09-6A8C617E76B9}"/>
    <hyperlink ref="Q66" r:id="rId194" xr:uid="{4453C425-9164-44C1-8C8B-35081A5A337A}"/>
    <hyperlink ref="U66" r:id="rId195" xr:uid="{A3D69A6B-90C5-47F1-9AF8-39634E3D6448}"/>
    <hyperlink ref="F67" r:id="rId196" xr:uid="{AE084FE2-83F8-4CD1-9A1F-9918FF0F33B0}"/>
    <hyperlink ref="Q67" r:id="rId197" xr:uid="{4E360F25-AC6B-4E93-8722-41AA61271128}"/>
    <hyperlink ref="U67" r:id="rId198" xr:uid="{982C500A-0684-41ED-A303-AF9E7501899B}"/>
    <hyperlink ref="F68" r:id="rId199" xr:uid="{357FC2D5-2C1F-4634-B69A-8266DE2F43A9}"/>
    <hyperlink ref="Q68" r:id="rId200" xr:uid="{0023B878-67C2-4944-B7DC-A7AE61A8507C}"/>
    <hyperlink ref="U68" r:id="rId201" xr:uid="{4D976A44-0C4D-4C39-A77C-41AD3973D0EA}"/>
    <hyperlink ref="F69" r:id="rId202" xr:uid="{BD0C7B9A-719F-4B54-840C-A8E73C8E3E66}"/>
    <hyperlink ref="Q69" r:id="rId203" xr:uid="{73000DA0-B6E2-442F-977C-7529911CCA3E}"/>
    <hyperlink ref="U69" r:id="rId204" xr:uid="{05B77753-3A01-4814-B2F7-97AACF56E00B}"/>
    <hyperlink ref="F70" r:id="rId205" xr:uid="{73EC71AF-4C1A-488F-9AF0-7E64A91FD023}"/>
    <hyperlink ref="Q70" r:id="rId206" xr:uid="{C337ED26-27B0-4484-8721-DE2D0A9DA444}"/>
    <hyperlink ref="U70" r:id="rId207" xr:uid="{CAF4239F-781D-4669-8943-90B97D12DE31}"/>
    <hyperlink ref="F71" r:id="rId208" xr:uid="{43622651-DE4F-47BE-A4A9-6A9E86E38BDE}"/>
    <hyperlink ref="Q71" r:id="rId209" xr:uid="{8FEAA3FB-5B4B-4293-B928-F0815FD3AC0E}"/>
    <hyperlink ref="U71" r:id="rId210" xr:uid="{74ADE728-01A9-4EB3-A2AD-EC4BBA1E3927}"/>
    <hyperlink ref="F72" r:id="rId211" xr:uid="{4697CC5E-A844-44A4-9AE0-027F20B6B782}"/>
    <hyperlink ref="Q72" r:id="rId212" xr:uid="{E6E55AEF-0653-41D9-847B-57E83E2659BA}"/>
    <hyperlink ref="U72" r:id="rId213" xr:uid="{FE165E1E-D10C-463D-A2C0-4B33A5E6EB80}"/>
    <hyperlink ref="F73" r:id="rId214" xr:uid="{D8E121E1-C5AD-4F01-9998-98903E749B81}"/>
    <hyperlink ref="Q73" r:id="rId215" xr:uid="{272A4E1F-AFEE-4679-8465-F0695CABD954}"/>
    <hyperlink ref="U73" r:id="rId216" xr:uid="{8073E82A-3AEC-41FB-B8E8-EA0992B5BA22}"/>
    <hyperlink ref="F74" r:id="rId217" xr:uid="{E6423BD5-BB50-4245-8273-B49455A716BD}"/>
    <hyperlink ref="Q74" r:id="rId218" xr:uid="{B68C7ACD-679B-4143-8B1C-079A593D0EFA}"/>
    <hyperlink ref="U74" r:id="rId219" xr:uid="{17ECBA91-2F07-4B6A-8AD9-436F27E2BFA7}"/>
    <hyperlink ref="F75" r:id="rId220" xr:uid="{52C9CC84-45E6-4A3C-B2A0-BF28BA43CE28}"/>
    <hyperlink ref="Q75" r:id="rId221" xr:uid="{1CE94F5D-6B81-42DE-ACA9-6E35D2661422}"/>
    <hyperlink ref="U75" r:id="rId222" xr:uid="{981D042B-782C-4124-A23B-4609B42F66F9}"/>
    <hyperlink ref="F76" r:id="rId223" xr:uid="{22298385-AA3B-4280-AE76-920AABAC677F}"/>
    <hyperlink ref="Q76" r:id="rId224" xr:uid="{805DB418-49FA-4539-B7B5-B0B70CAE97C5}"/>
    <hyperlink ref="U76" r:id="rId225" xr:uid="{084B7EBD-2DBE-4E35-A4C0-3DD2714C9DE5}"/>
    <hyperlink ref="F77" r:id="rId226" xr:uid="{0CA41B04-8402-4782-B612-32CDF13AB98F}"/>
    <hyperlink ref="Q77" r:id="rId227" xr:uid="{8DEC9766-E2C5-41A2-BDEC-8E80E76C4E6B}"/>
    <hyperlink ref="U77" r:id="rId228" xr:uid="{7319DD64-FB97-49A4-AB43-F27A4489EC63}"/>
    <hyperlink ref="F78" r:id="rId229" xr:uid="{FC2BD609-7235-4FB9-9303-30E784379769}"/>
    <hyperlink ref="Q78" r:id="rId230" xr:uid="{A4FFF206-9EBF-4645-92B5-5AF1A032F4F8}"/>
    <hyperlink ref="U78" r:id="rId231" xr:uid="{74BC1F26-B0F3-43ED-B5B0-44579963BCF2}"/>
    <hyperlink ref="F79" r:id="rId232" xr:uid="{E2138947-F2DB-4067-8AA4-58AE6CF786E6}"/>
    <hyperlink ref="Q79" r:id="rId233" xr:uid="{D18F5947-A857-420F-9FC6-698E46977159}"/>
    <hyperlink ref="U79" r:id="rId234" xr:uid="{0544E2F4-02A3-43D3-8556-7F9F612F2DB0}"/>
    <hyperlink ref="F80" r:id="rId235" xr:uid="{E2CE9AFF-303D-4B9B-B0A2-97719A9FCB38}"/>
    <hyperlink ref="Q80" r:id="rId236" xr:uid="{B5CB3EDD-C6E1-4604-A5EC-DE75770F13B4}"/>
    <hyperlink ref="U80" r:id="rId237" xr:uid="{C4C2F983-2846-48BC-A2AE-6B6809154B19}"/>
    <hyperlink ref="F81" r:id="rId238" xr:uid="{A0611CB9-227B-42FD-A00B-1CFD8565AD41}"/>
    <hyperlink ref="Q81" r:id="rId239" xr:uid="{883EDF95-17C6-4329-9630-C07BEA09EC46}"/>
    <hyperlink ref="U81" r:id="rId240" xr:uid="{BCD4427C-7FED-48CC-97D6-6CBFB0FE1258}"/>
    <hyperlink ref="F82" r:id="rId241" xr:uid="{DAF166E0-DB8B-43FA-87F4-93558EE77894}"/>
    <hyperlink ref="Q82" r:id="rId242" xr:uid="{E201DDD3-6944-446C-AFC0-185CCAC25512}"/>
    <hyperlink ref="U82" r:id="rId243" xr:uid="{244C28DD-8D3F-4F15-9DE0-7CF8B6300CFD}"/>
    <hyperlink ref="F83" r:id="rId244" xr:uid="{E67017EB-8DA7-4353-B6A6-E2555813D30C}"/>
    <hyperlink ref="Q83" r:id="rId245" xr:uid="{769F02DE-E9FD-4573-8FC4-D2A1E9331D59}"/>
    <hyperlink ref="U83" r:id="rId246" xr:uid="{B95FEF51-576A-4536-865D-56B3780C3C15}"/>
    <hyperlink ref="F84" r:id="rId247" xr:uid="{1D0449EF-C8D7-4A68-BB3A-71C421255885}"/>
    <hyperlink ref="Q84" r:id="rId248" xr:uid="{B889D676-263A-477F-9F5A-7880B094BB50}"/>
    <hyperlink ref="U84" r:id="rId249" xr:uid="{0E22E183-51D2-4FAA-83E4-1DB4A86367AB}"/>
    <hyperlink ref="F85" r:id="rId250" xr:uid="{B5F92D27-7A2B-41C9-962F-F40CCBAAFF1C}"/>
    <hyperlink ref="Q85" r:id="rId251" xr:uid="{B333932C-EBA8-48CB-8F8B-60BE56C01B13}"/>
    <hyperlink ref="U85" r:id="rId252" xr:uid="{4CBFB946-407B-4F08-BF81-6FBE4F825408}"/>
    <hyperlink ref="F86" r:id="rId253" xr:uid="{4330C763-02A4-4514-B418-95E23D3CE5CE}"/>
    <hyperlink ref="Q86" r:id="rId254" xr:uid="{5A7056F3-5CBE-4335-83C2-5B602BC112D0}"/>
    <hyperlink ref="U86" r:id="rId255" xr:uid="{95593D26-FDBE-4286-AA38-D3AAAE853417}"/>
    <hyperlink ref="F87" r:id="rId256" xr:uid="{BFF4AFCC-607D-4216-8023-BC686F9428A8}"/>
    <hyperlink ref="Q87" r:id="rId257" xr:uid="{86CDBDFE-9E75-4E94-9B3C-72DC6C279D35}"/>
    <hyperlink ref="U87" r:id="rId258" xr:uid="{1A8835B7-9B67-4FEF-BE9C-55B685B129F5}"/>
    <hyperlink ref="F88" r:id="rId259" xr:uid="{0C694C7C-A52F-4800-BE8D-4569DD018EE4}"/>
    <hyperlink ref="Q88" r:id="rId260" xr:uid="{8D7DD2D6-5496-448F-8027-EA92AE213E09}"/>
    <hyperlink ref="U88" r:id="rId261" xr:uid="{99845E0A-E266-4200-A4A4-F75EF01617F3}"/>
    <hyperlink ref="F89" r:id="rId262" xr:uid="{903556EA-D691-4FE5-A360-4F532842F208}"/>
    <hyperlink ref="Q89" r:id="rId263" xr:uid="{D8FCC78E-48AF-47CF-8C4F-2A7062C70DAF}"/>
    <hyperlink ref="U89" r:id="rId264" xr:uid="{AADB4CA0-1F61-44DF-8FF7-508432DD890A}"/>
    <hyperlink ref="F90" r:id="rId265" xr:uid="{7BC15C81-1519-4D49-87F2-D3B9D6DBA86E}"/>
    <hyperlink ref="Q90" r:id="rId266" xr:uid="{9FB88890-781C-40C8-98A9-A2957B5DA453}"/>
    <hyperlink ref="U90" r:id="rId267" xr:uid="{24344E48-E876-4701-AB27-00CBB7C93394}"/>
    <hyperlink ref="F91" r:id="rId268" xr:uid="{2CEE6604-447E-4303-A20B-D0D656714162}"/>
    <hyperlink ref="Q91" r:id="rId269" xr:uid="{2A62C85D-D29D-4234-B0FF-235AF622A9C3}"/>
    <hyperlink ref="U91" r:id="rId270" xr:uid="{79035A22-018D-4041-8F9D-7106EC822AC7}"/>
    <hyperlink ref="F92" r:id="rId271" xr:uid="{BD7765B5-97BE-42F3-9FC9-CBFB7129C7B8}"/>
    <hyperlink ref="Q92" r:id="rId272" xr:uid="{B25B392F-6511-4B7B-9D34-0D6C3E5C46C0}"/>
    <hyperlink ref="U92" r:id="rId273" xr:uid="{FD96D1C0-5D64-4060-A4EB-E1F0D07E0BEC}"/>
    <hyperlink ref="F93" r:id="rId274" xr:uid="{38AB5725-6A3B-4F57-9C4B-372FED34EBAA}"/>
    <hyperlink ref="Q93" r:id="rId275" xr:uid="{ABEAD0E4-915E-462B-A73B-9FA98940A82A}"/>
    <hyperlink ref="U93" r:id="rId276" xr:uid="{A4B4B64B-6DC1-4E84-BBD8-34E356882722}"/>
    <hyperlink ref="F94" r:id="rId277" xr:uid="{2496D127-B493-479E-B0F9-0CA63549C439}"/>
    <hyperlink ref="Q94" r:id="rId278" xr:uid="{AADB4D3A-C0BB-4F24-9656-BEA16767A8DA}"/>
    <hyperlink ref="U94" r:id="rId279" xr:uid="{75D72CEF-9D48-419A-902A-42D0F8222BDB}"/>
    <hyperlink ref="F95" r:id="rId280" xr:uid="{C30AB7AE-7D07-4C79-9645-CE184CD3B67D}"/>
    <hyperlink ref="Q95" r:id="rId281" xr:uid="{C6F6A0C8-B44A-4825-950E-7211157C3907}"/>
    <hyperlink ref="U95" r:id="rId282" xr:uid="{06C7D2D9-B384-41B3-BF56-CBCDA5172987}"/>
    <hyperlink ref="F96" r:id="rId283" xr:uid="{BB18583B-CC7F-45D6-9E24-098B5C84513E}"/>
    <hyperlink ref="Q96" r:id="rId284" xr:uid="{8D0A4360-448A-480F-98B0-A9108BF2B1D2}"/>
    <hyperlink ref="U96" r:id="rId285" xr:uid="{ADEFE278-9EF8-4991-A64F-C291998C8E0E}"/>
    <hyperlink ref="F97" r:id="rId286" xr:uid="{D716F9D3-3A5B-4B88-AC4F-B94E77C4D783}"/>
    <hyperlink ref="Q97" r:id="rId287" xr:uid="{5487C936-3EBF-4CD5-8E9B-9B909EDABDAD}"/>
    <hyperlink ref="U97" r:id="rId288" xr:uid="{202FD9C4-CD0A-41B9-9E49-0C72F009A8C5}"/>
    <hyperlink ref="F98" r:id="rId289" xr:uid="{5C2AC625-7181-4767-A6AA-033FE6632F62}"/>
    <hyperlink ref="Q98" r:id="rId290" xr:uid="{4450ED5D-BFA8-49E1-971C-4E3F319953D5}"/>
    <hyperlink ref="U98" r:id="rId291" xr:uid="{F1CFC069-00FA-4090-ABD4-CA955342BC1C}"/>
    <hyperlink ref="F99" r:id="rId292" xr:uid="{3142D7C2-69BF-4219-9F78-AF5B63358AA6}"/>
    <hyperlink ref="Q99" r:id="rId293" xr:uid="{7890CB19-1955-4F82-9ED2-1E6A88F057D1}"/>
    <hyperlink ref="U99" r:id="rId294" xr:uid="{DB9CFE7A-39F9-433B-8196-17336AE0ECD3}"/>
    <hyperlink ref="F100" r:id="rId295" xr:uid="{B97C19F4-E663-4EC1-AC20-0720E229A0C0}"/>
    <hyperlink ref="Q100" r:id="rId296" xr:uid="{2ACE8EF5-7766-4441-A0FE-2A0130400629}"/>
    <hyperlink ref="U100" r:id="rId297" xr:uid="{9BE630A1-F7E8-4285-B3B5-E2C161924C40}"/>
    <hyperlink ref="F101" r:id="rId298" xr:uid="{6BA20B3E-C862-4D4B-B532-D04BC73FB4DC}"/>
    <hyperlink ref="Q101" r:id="rId299" xr:uid="{614A6417-E143-4D17-97BE-4D7FCFA6FCF3}"/>
    <hyperlink ref="U101" r:id="rId300" xr:uid="{F8BFF4C9-353D-4F63-94E6-015B52BCA4FC}"/>
    <hyperlink ref="F102" r:id="rId301" xr:uid="{600D8C56-72D9-400B-858F-68CBBB08BFE6}"/>
    <hyperlink ref="Q102" r:id="rId302" xr:uid="{A19FCB44-AD39-4A10-A501-7DA2377E50BB}"/>
    <hyperlink ref="U102" r:id="rId303" xr:uid="{95D02817-3870-4A18-BD1B-934136D00EC3}"/>
    <hyperlink ref="F103" r:id="rId304" xr:uid="{EC9F8CC7-FC4A-490F-9E5B-F0C84B2CD461}"/>
    <hyperlink ref="Q103" r:id="rId305" xr:uid="{B581E7B4-C6F5-4E3D-BBED-C3CD1ED2ABA2}"/>
    <hyperlink ref="U103" r:id="rId306" xr:uid="{E8930EA8-BF98-4828-985A-D47E4CC49FE2}"/>
    <hyperlink ref="F104" r:id="rId307" xr:uid="{B4D3DC7B-AC55-4364-B31E-C13E95FC4B88}"/>
    <hyperlink ref="Q104" r:id="rId308" xr:uid="{721EDAA0-0665-4E49-ADDF-6FBDA4D7B851}"/>
    <hyperlink ref="U104" r:id="rId309" xr:uid="{DAD01BE2-FD94-4789-B46A-F82F2DCC713D}"/>
    <hyperlink ref="F105" r:id="rId310" xr:uid="{A7550AD7-E427-48A5-BA4F-0EFFAB1F2943}"/>
    <hyperlink ref="Q105" r:id="rId311" xr:uid="{0FA7C56D-8289-483E-8A23-E8F27B9BF294}"/>
    <hyperlink ref="U105" r:id="rId312" xr:uid="{FBC80A3B-CCDF-45AB-BE94-818D89E07D94}"/>
    <hyperlink ref="F106" r:id="rId313" xr:uid="{420FADB6-9923-4E5B-AC03-216F1BC741EE}"/>
    <hyperlink ref="Q106" r:id="rId314" xr:uid="{AE20F729-6312-48AF-AE7A-94EF115B03FA}"/>
    <hyperlink ref="U106" r:id="rId315" xr:uid="{2CC8E652-764D-486E-B4C5-D1C81B2073A0}"/>
    <hyperlink ref="F107" r:id="rId316" xr:uid="{A299513D-EA80-4EF5-8AEA-2133153FA6B8}"/>
    <hyperlink ref="Q107" r:id="rId317" xr:uid="{3063CF70-059B-4D9C-867D-2B3AB9CE561D}"/>
    <hyperlink ref="U107" r:id="rId318" xr:uid="{6EDF62DF-AE96-4D07-A31E-FA87384D10DB}"/>
    <hyperlink ref="F108" r:id="rId319" xr:uid="{BCE9215F-2192-40D8-B3E1-F4A8AE1DF2A5}"/>
    <hyperlink ref="Q108" r:id="rId320" xr:uid="{9016C4FE-6BEE-434A-B7FF-A0F2DE02E111}"/>
    <hyperlink ref="U108" r:id="rId321" xr:uid="{E4CEAA3F-BEAD-4E9F-AF14-FCA619F800AF}"/>
    <hyperlink ref="F109" r:id="rId322" xr:uid="{882EEC61-9887-40E0-88A1-ABC0DB35FC59}"/>
    <hyperlink ref="Q109" r:id="rId323" xr:uid="{D4151AD3-25A5-417C-B671-995E87F23B44}"/>
    <hyperlink ref="U109" r:id="rId324" xr:uid="{EBED082A-0F38-4EE4-A8C1-B371839C8EBC}"/>
    <hyperlink ref="F110" r:id="rId325" xr:uid="{8B072AED-F922-4F92-9D33-F89C38BA60BE}"/>
    <hyperlink ref="Q110" r:id="rId326" xr:uid="{D09994B8-323C-417A-A8E0-BBA35DCC343E}"/>
    <hyperlink ref="U110" r:id="rId327" xr:uid="{59F3160B-E5E6-422E-80DB-40548011EACA}"/>
    <hyperlink ref="F111" r:id="rId328" xr:uid="{7B90DD70-0D31-4292-9F8A-03D9E0402819}"/>
    <hyperlink ref="Q111" r:id="rId329" xr:uid="{C290B47B-6D61-49FB-9B8A-C8DA8552AFDE}"/>
    <hyperlink ref="U111" r:id="rId330" xr:uid="{962C1BD0-2BEB-4AF1-8369-9F84952BE1C4}"/>
    <hyperlink ref="F112" r:id="rId331" xr:uid="{56707E25-5B27-490F-AE2B-820312440AD5}"/>
    <hyperlink ref="Q112" r:id="rId332" xr:uid="{79767258-6E57-4E78-96D0-F975FE4E82D1}"/>
    <hyperlink ref="U112" r:id="rId333" xr:uid="{1DBF7398-04EE-4D65-8E70-93A83713B414}"/>
    <hyperlink ref="F113" r:id="rId334" xr:uid="{252B8E80-0A07-40E1-987F-3062D10917C8}"/>
    <hyperlink ref="Q113" r:id="rId335" xr:uid="{FB7EFD65-2719-4483-866D-9467B0160A8E}"/>
    <hyperlink ref="U113" r:id="rId336" xr:uid="{6667796C-1273-4B64-8544-C9D08E92EC84}"/>
    <hyperlink ref="F114" r:id="rId337" xr:uid="{6E0B0ABE-D430-43E5-ACE3-499B1D2FB9EC}"/>
    <hyperlink ref="Q114" r:id="rId338" xr:uid="{4E6315F2-D957-4642-B7F9-8FCE22231B71}"/>
    <hyperlink ref="U114" r:id="rId339" xr:uid="{BAD8EC2E-7E7C-4C1A-BBF4-5A31F2B8D097}"/>
    <hyperlink ref="F115" r:id="rId340" xr:uid="{76BE7214-FC1C-47DF-8D1A-37A25293663E}"/>
    <hyperlink ref="Q115" r:id="rId341" xr:uid="{BA829537-2015-4FDE-9291-AA63C074EFE8}"/>
    <hyperlink ref="U115" r:id="rId342" xr:uid="{96817115-6372-429C-A1B9-7118CF4C1055}"/>
    <hyperlink ref="F116" r:id="rId343" xr:uid="{CA6D029A-A916-44C9-8E0C-61F53C384AB4}"/>
    <hyperlink ref="Q116" r:id="rId344" xr:uid="{69EE6F24-47E2-4838-9DF9-DC61B25D338D}"/>
    <hyperlink ref="U116" r:id="rId345" xr:uid="{025C23C6-8762-483D-8B62-B88B7931D8A3}"/>
    <hyperlink ref="F117" r:id="rId346" xr:uid="{846C66B6-559F-4B07-8759-EB7B2236349F}"/>
    <hyperlink ref="Q117" r:id="rId347" xr:uid="{46B4FBFB-D9E4-47EB-8D10-EF96373C71E4}"/>
    <hyperlink ref="U117" r:id="rId348" xr:uid="{C457569C-420E-4B0F-AE15-F944FD8FE36A}"/>
    <hyperlink ref="F118" r:id="rId349" xr:uid="{515C1BA9-43C0-4611-B00A-5B6011223C0A}"/>
    <hyperlink ref="Q118" r:id="rId350" xr:uid="{2825ABE3-4100-4EBD-9C75-67196BB393BB}"/>
    <hyperlink ref="U118" r:id="rId351" xr:uid="{0F6689A0-78B7-44FA-AAA1-50A5516A2542}"/>
    <hyperlink ref="F119" r:id="rId352" xr:uid="{DED2FF5A-12EF-4B7E-B4F4-93A0D319D17B}"/>
    <hyperlink ref="Q119" r:id="rId353" xr:uid="{32387341-62B5-48F6-89DE-563185FAFA1F}"/>
    <hyperlink ref="U119" r:id="rId354" xr:uid="{3869F10C-5FD4-44CD-9B54-B0CC1CDB76E9}"/>
    <hyperlink ref="F120" r:id="rId355" xr:uid="{93A59649-3799-4EC0-B8B5-9762F9E7C965}"/>
    <hyperlink ref="Q120" r:id="rId356" xr:uid="{DF46CAF2-42BF-4159-8481-9C70C9E341C7}"/>
    <hyperlink ref="U120" r:id="rId357" xr:uid="{50740563-32AC-4B39-B427-347F270B504B}"/>
    <hyperlink ref="F121" r:id="rId358" xr:uid="{3C7FA647-0289-4A84-A04B-6DEB190426F6}"/>
    <hyperlink ref="Q121" r:id="rId359" xr:uid="{78F8DBCB-BCEE-428B-8F7E-8225BBDDADBA}"/>
    <hyperlink ref="U121" r:id="rId360" xr:uid="{2EF2F271-3E3D-45F8-886A-ADE52C1D14C9}"/>
    <hyperlink ref="F122" r:id="rId361" xr:uid="{36B99091-8986-411E-9714-C67E8F2DCD41}"/>
    <hyperlink ref="Q122" r:id="rId362" xr:uid="{57A16148-92CD-43A2-8F10-328C39AD80E4}"/>
    <hyperlink ref="U122" r:id="rId363" xr:uid="{C7143917-6685-442B-8445-65113B01F7EE}"/>
    <hyperlink ref="F123" r:id="rId364" xr:uid="{BE29AB37-0966-45E9-9ABA-DE1DD1C43488}"/>
    <hyperlink ref="Q123" r:id="rId365" xr:uid="{FBA6521F-55EF-49D8-93F9-56A816C9C242}"/>
    <hyperlink ref="U123" r:id="rId366" xr:uid="{E8C05C89-9029-44EE-87D8-D6625A240177}"/>
    <hyperlink ref="F124" r:id="rId367" xr:uid="{EAD69E77-FD99-4E19-9F6A-37485253A2D6}"/>
    <hyperlink ref="Q124" r:id="rId368" xr:uid="{DC7982AD-E86C-4AE1-A7A4-729B69AFD540}"/>
    <hyperlink ref="U124" r:id="rId369" xr:uid="{D5872268-0A95-423F-82BF-568C27CDCB37}"/>
    <hyperlink ref="F125" r:id="rId370" xr:uid="{194A4EDD-D5E4-4913-9816-1F102C9CF3CA}"/>
    <hyperlink ref="Q125" r:id="rId371" xr:uid="{01EFAB60-618B-454B-9D88-B16A36EA5D8A}"/>
    <hyperlink ref="U125" r:id="rId372" xr:uid="{FD504B03-BE88-4761-9B1A-210DD4FF7020}"/>
    <hyperlink ref="F126" r:id="rId373" xr:uid="{5B1CF9DF-E2EF-4409-9A30-9105B2F0A8EB}"/>
    <hyperlink ref="Q126" r:id="rId374" xr:uid="{6F96DF57-9EAF-46DA-8308-CB46385A599F}"/>
    <hyperlink ref="U126" r:id="rId375" xr:uid="{28728A2D-8239-4366-A726-B1D2CEE49DAF}"/>
    <hyperlink ref="F127" r:id="rId376" xr:uid="{A02103A3-5D17-4AA9-BDCB-47028E604188}"/>
    <hyperlink ref="Q127" r:id="rId377" xr:uid="{3C91E475-B26D-4B43-9A38-A9B3E0FE0B66}"/>
    <hyperlink ref="U127" r:id="rId378" xr:uid="{8463F4BE-8CF7-4A63-BE7E-0E40A9B646E5}"/>
    <hyperlink ref="F128" r:id="rId379" xr:uid="{62776317-869C-4B48-B205-729C8599E01F}"/>
    <hyperlink ref="Q128" r:id="rId380" xr:uid="{A0D7ED20-2858-452F-BC9F-D1B4154AF3A3}"/>
    <hyperlink ref="U128" r:id="rId381" xr:uid="{ADA783A4-A611-4E6A-A026-5B30FCF63A1F}"/>
    <hyperlink ref="F129" r:id="rId382" xr:uid="{0379EE58-07D5-4201-B207-7F37851186B2}"/>
    <hyperlink ref="Q129" r:id="rId383" xr:uid="{FECCD2E5-5C0B-48DB-A5FD-A65F0D1DBCC8}"/>
    <hyperlink ref="U129" r:id="rId384" xr:uid="{CD3E3AEC-FE61-4E40-A254-0D372D265CC4}"/>
    <hyperlink ref="F130" r:id="rId385" xr:uid="{C2EBD5FC-E6B9-4E8B-90D4-8164DFB19999}"/>
    <hyperlink ref="Q130" r:id="rId386" xr:uid="{5EC60AFE-CAB0-4B64-BFD9-391F80EEA6CD}"/>
    <hyperlink ref="U130" r:id="rId387" xr:uid="{CBC797B1-35D7-40E1-B823-C8FA466983BF}"/>
    <hyperlink ref="F131" r:id="rId388" xr:uid="{8A9D85CB-90F6-491E-95E9-0652A0452330}"/>
    <hyperlink ref="Q131" r:id="rId389" xr:uid="{F9AD01FC-D57C-475D-981A-A7DEF064EE8D}"/>
    <hyperlink ref="U131" r:id="rId390" xr:uid="{347CE855-F799-4B2E-BA72-47C042008FA9}"/>
    <hyperlink ref="F132" r:id="rId391" xr:uid="{5F903105-9D3D-4342-91A6-D560552A40E5}"/>
    <hyperlink ref="Q132" r:id="rId392" xr:uid="{CD9977D0-6CC7-4B94-89E5-211F13229728}"/>
    <hyperlink ref="U132" r:id="rId393" xr:uid="{9CB5E12C-EA09-4408-AE53-E7C7A5F483E1}"/>
    <hyperlink ref="F133" r:id="rId394" xr:uid="{7FCFE575-8DC8-4C5B-8054-64A56C5B1B63}"/>
    <hyperlink ref="Q133" r:id="rId395" xr:uid="{72D9D0D2-DEBC-4901-B10E-E94C913AC7E2}"/>
    <hyperlink ref="U133" r:id="rId396" xr:uid="{6911597D-E00E-4ABD-8998-57A17ACE4EAF}"/>
    <hyperlink ref="F134" r:id="rId397" xr:uid="{E2E3D04C-345E-4E54-BF63-2C4B3510ECF0}"/>
    <hyperlink ref="Q134" r:id="rId398" xr:uid="{CC1852E4-4EF7-4D63-B6B5-DC744E918DF2}"/>
    <hyperlink ref="U134" r:id="rId399" xr:uid="{0AF7C65E-68CA-4F7C-AAC8-5EB5FB45580B}"/>
    <hyperlink ref="F135" r:id="rId400" xr:uid="{4F124764-95A1-4795-9F1A-BFF9EACC2757}"/>
    <hyperlink ref="Q135" r:id="rId401" xr:uid="{E373A072-353D-4718-B52C-A8886E62A554}"/>
    <hyperlink ref="U135" r:id="rId402" xr:uid="{EA2C176D-D7B7-4BB8-B9C2-62B54B0834F7}"/>
    <hyperlink ref="F136" r:id="rId403" xr:uid="{BE6CF86E-D16F-4CD5-8FD2-5F6B633E8EF3}"/>
    <hyperlink ref="Q136" r:id="rId404" xr:uid="{4AD83AC1-822D-47BC-B6E2-6CE63D82D888}"/>
    <hyperlink ref="U136" r:id="rId405" xr:uid="{512B94FF-23E2-4F51-89CC-910A5069767C}"/>
    <hyperlink ref="F137" r:id="rId406" xr:uid="{316168D2-FCE0-46F4-B4A8-77DFF389BE63}"/>
    <hyperlink ref="Q137" r:id="rId407" xr:uid="{9187B50C-2223-4B0D-AAA5-9C5867490FB5}"/>
    <hyperlink ref="U137" r:id="rId408" xr:uid="{DAEC419A-D83C-49C7-AEDD-D05949486D00}"/>
    <hyperlink ref="F138" r:id="rId409" xr:uid="{49E82FCA-D162-4CA9-9BFD-B1D32581A054}"/>
    <hyperlink ref="Q138" r:id="rId410" xr:uid="{4ECF0E35-3C9D-45A5-9C7F-BE5B05CF1D3E}"/>
    <hyperlink ref="U138" r:id="rId411" xr:uid="{170029EC-D414-4DB3-BFE6-7893DE626B71}"/>
    <hyperlink ref="F139" r:id="rId412" xr:uid="{E6B12FC4-DEB6-420D-9CC8-7A07C5D4067C}"/>
    <hyperlink ref="Q139" r:id="rId413" xr:uid="{C63BDE5D-5A91-416C-9BCD-CAD6A717A9A6}"/>
    <hyperlink ref="U139" r:id="rId414" xr:uid="{046FF387-69DD-4F5B-A3B1-F1CFDC148B84}"/>
    <hyperlink ref="F140" r:id="rId415" display="https://be.linkedin.com/in/chris-baker-56183611" xr:uid="{C2B72481-6B3C-4AFC-8824-84F0005D5E2C}"/>
    <hyperlink ref="Q140" r:id="rId416" display="https://www.exxonmobil.be/" xr:uid="{31864A14-8824-4524-94A2-BEC5FB8FB3FA}"/>
    <hyperlink ref="U140" r:id="rId417" display="https://app.bizzy.org/BE/0416375.270?utm_source=export&amp;utm_medium=lists_xlsx" xr:uid="{B0B5EB6D-3B46-420E-8D0E-FCA880105B0B}"/>
    <hyperlink ref="F141" r:id="rId418" display="https://be.linkedin.com/in/lisa-derycke-6a3b4680" xr:uid="{9CBA9969-5DC7-4900-8FBF-1FDA087C62DA}"/>
    <hyperlink ref="Q141" r:id="rId419" display="https://www.colruytgroup.com/" xr:uid="{BC7104A2-03D1-45E0-BC98-D48F6BEB2B26}"/>
    <hyperlink ref="U141" r:id="rId420" display="https://app.bizzy.org/BE/0400378.485?utm_source=export&amp;utm_medium=lists_xlsx" xr:uid="{610BF5EB-5279-4278-B4FB-2F4B05B45BA5}"/>
    <hyperlink ref="F142" r:id="rId421" display="https://be.linkedin.com/in/marc-boumans-a12134a" xr:uid="{A93F8D63-B4ED-4E36-AD3F-E0F0CA75E203}"/>
    <hyperlink ref="Q142" r:id="rId422" display="https://www.basf.com/be" xr:uid="{BC32F124-364C-4F17-89C2-1709D7BBF30C}"/>
    <hyperlink ref="U142" r:id="rId423" display="https://app.bizzy.org/BE/0404754.472?utm_source=export&amp;utm_medium=lists_xlsx" xr:uid="{486B5CF1-F5BF-4089-AFD6-7CBDF9EED235}"/>
    <hyperlink ref="F143" r:id="rId424" display="https://be.linkedin.com/in/nathalie-grotard-73985913" xr:uid="{14AC7650-46CD-4053-81B0-C1A3C3EB2F81}"/>
    <hyperlink ref="Q143" r:id="rId425" display="https://www.aperam.com/" xr:uid="{928239D0-BB19-4BFB-9DDB-F7A960FBB31E}"/>
    <hyperlink ref="U143" r:id="rId426" display="https://app.bizzy.org/BE/0401277.914?utm_source=export&amp;utm_medium=lists_xlsx" xr:uid="{5035075E-7553-4F1B-8DD6-D89E08936E14}"/>
    <hyperlink ref="F144" r:id="rId427" display="https://be.linkedin.com/in/liesbeth-de-crom-0063188" xr:uid="{4E69CCDE-CBC1-4CF9-B19C-68C0BBA8027D}"/>
    <hyperlink ref="Q144" r:id="rId428" display="https://www.aurubis.com/" xr:uid="{3E1E7DB8-2DC5-4C56-82DD-0FEB29B842FA}"/>
    <hyperlink ref="U144" r:id="rId429" display="https://app.bizzy.org/BE/0873533.993?utm_source=export&amp;utm_medium=lists_xlsx" xr:uid="{ABDD4C4C-3395-4F35-8972-926E9D89E8D0}"/>
    <hyperlink ref="F145" r:id="rId430" display="https://be.linkedin.com/in/patricia-de-wit-045a592a" xr:uid="{DD6D8EA0-47F1-45A1-B086-0B1F35F137F9}"/>
    <hyperlink ref="Q145" r:id="rId431" display="https://www.conway.be/" xr:uid="{D2181A30-C67F-4B6D-AE07-9307652D6947}"/>
    <hyperlink ref="U145" r:id="rId432" display="https://app.bizzy.org/BE/0412070.549?utm_source=export&amp;utm_medium=lists_xlsx" xr:uid="{2358F30D-ACD6-4145-8515-E88B08B82F6A}"/>
    <hyperlink ref="F146" r:id="rId433" display="https://be.linkedin.com/in/evireynaert" xr:uid="{AF1A5AD6-0F5F-4DD2-8DE5-7AD8C9557ED5}"/>
    <hyperlink ref="Q146" r:id="rId434" display="https://www.komatsu.eu/" xr:uid="{B98199A6-C274-4150-88B2-0A421CAE75B3}"/>
    <hyperlink ref="U146" r:id="rId435" display="https://app.bizzy.org/BE/0404968.268?utm_source=export&amp;utm_medium=lists_xlsx" xr:uid="{80F7D9C6-1D0E-42D4-8991-3981A38B9F85}"/>
    <hyperlink ref="F147" r:id="rId436" display="https://be.linkedin.com/in/ingrid-haladyn-28a7913b" xr:uid="{2FCBFE78-46A3-4EB9-A53B-36CE09E7EB7B}"/>
    <hyperlink ref="Q147" r:id="rId437" display="http://www.tvhparts.be/" xr:uid="{E31135B1-D7F5-4729-B1AB-B24AF50EE410}"/>
    <hyperlink ref="U147" r:id="rId438" display="https://app.bizzy.org/BE/0425399.042?utm_source=export&amp;utm_medium=lists_xlsx" xr:uid="{87A342B2-DB7A-4F21-9F28-327EAD30C1A4}"/>
    <hyperlink ref="F148" r:id="rId439" display="https://be.linkedin.com/in/bart-heyvaert-92035283" xr:uid="{DFAC77DE-2A8A-48FB-A6F1-1F9F39C34614}"/>
    <hyperlink ref="Q148" r:id="rId440" display="https://www.soudal.com/" xr:uid="{EF1AE246-297E-4284-8717-B986A34B2917}"/>
    <hyperlink ref="U148" r:id="rId441" display="https://app.bizzy.org/BE/0404914.028?utm_source=export&amp;utm_medium=lists_xlsx" xr:uid="{D010B800-7F33-4E98-862E-481F139419D5}"/>
    <hyperlink ref="F149" r:id="rId442" display="https://be.linkedin.com/in/jo-op-de-beeck-67916721b" xr:uid="{6966F019-830C-43C1-90D8-EB4A6A319E07}"/>
    <hyperlink ref="Q149" r:id="rId443" display="https://belorta.be/" xr:uid="{5E2E1486-DB0A-4EA7-9903-CD526667460C}"/>
    <hyperlink ref="U149" r:id="rId444" display="https://app.bizzy.org/BE/0848973.395?utm_source=export&amp;utm_medium=lists_xlsx" xr:uid="{C920578C-BD46-4CD4-8D51-BD3809E278E8}"/>
    <hyperlink ref="F150" r:id="rId445" display="https://be.linkedin.com/in/annelies-missotten-57ba1b6" xr:uid="{4937DBF4-444F-4936-B7E5-FB7F039DCFD4}"/>
    <hyperlink ref="Q150" r:id="rId446" display="https://www.glpg.com/" xr:uid="{E5212FB5-F2EB-403C-97CD-6F70F946DF7C}"/>
    <hyperlink ref="U150" r:id="rId447" display="https://app.bizzy.org/BE/0466460.429?utm_source=export&amp;utm_medium=lists_xlsx" xr:uid="{7219C699-A2FE-48E1-BE26-A610B8B9EC41}"/>
    <hyperlink ref="F151" r:id="rId448" display="https://be.linkedin.com/in/emilie-thant-15448140" xr:uid="{0632AD32-E17E-454C-8026-9E6513482006}"/>
    <hyperlink ref="Q151" r:id="rId449" display="https://corporate.evonik.be/" xr:uid="{625991B2-4587-46F3-8280-E17D0E76C193}"/>
    <hyperlink ref="U151" r:id="rId450" display="https://app.bizzy.org/BE/0406183.144?utm_source=export&amp;utm_medium=lists_xlsx" xr:uid="{06CE8246-C5DC-4B49-A96A-0365722CBE1B}"/>
    <hyperlink ref="F152" r:id="rId451" display="https://be.linkedin.com/in/ellen-hendrickx-b0a97944" xr:uid="{04E38D91-0AB6-4254-A46B-33EF88E41B5D}"/>
    <hyperlink ref="Q152" r:id="rId452" display="https://www2.deloitte.com/" xr:uid="{D346D70E-E057-4D97-B95D-0BA636B816E2}"/>
    <hyperlink ref="U152" r:id="rId453" display="https://app.bizzy.org/BE/0474429.572?utm_source=export&amp;utm_medium=lists_xlsx" xr:uid="{261CE027-E166-451A-82CB-76F3EF645540}"/>
    <hyperlink ref="F153" r:id="rId454" display="https://be.linkedin.com/in/gio-demeersseman-607a5759" xr:uid="{3B582FB2-40B0-48CB-ACC6-7CDE79A41798}"/>
    <hyperlink ref="Q153" r:id="rId455" display="https://hondamotoreuropelogistics.com/" xr:uid="{449E1FF7-C7D7-4FBC-9F62-340EB2FF6499}"/>
    <hyperlink ref="U153" r:id="rId456" display="https://app.bizzy.org/BE/0418250.835?utm_source=export&amp;utm_medium=lists_xlsx" xr:uid="{F2195E36-12B1-4168-9B19-3E7E2CEB322F}"/>
    <hyperlink ref="F154" r:id="rId457" display="https://be.linkedin.com/in/chris-bourgois-1809487" xr:uid="{A803233D-877C-4828-B988-B1214164962F}"/>
    <hyperlink ref="Q154" r:id="rId458" display="https://www.bekaert.com/" xr:uid="{F44CB138-9A5B-43B9-842C-0502E528FF5D}"/>
    <hyperlink ref="U154" r:id="rId459" display="https://app.bizzy.org/BE/0405388.536?utm_source=export&amp;utm_medium=lists_xlsx" xr:uid="{4C817254-E954-47F1-BB85-F87120EAE9DE}"/>
    <hyperlink ref="F155" r:id="rId460" display="https://be.linkedin.com/in/veerledoornaert" xr:uid="{1BCE7EB6-4EF0-447F-83A3-EAF6A2200E9A}"/>
    <hyperlink ref="Q155" r:id="rId461" display="https://www.siemensgamesa.com/" xr:uid="{90DC751B-A196-48ED-AB65-E3DC16C01892}"/>
    <hyperlink ref="U155" r:id="rId462" display="https://app.bizzy.org/BE/0404284.716?utm_source=export&amp;utm_medium=lists_xlsx" xr:uid="{75FD00AC-A6B5-4BE0-BE22-D2811ECA14AB}"/>
    <hyperlink ref="F156" r:id="rId463" display="https://be.linkedin.com/in/lise-mertens-609888232" xr:uid="{640A09C3-F7D7-4895-AD81-3570C61B21AF}"/>
    <hyperlink ref="Q156" r:id="rId464" display="https://www.be.alcon.com/" xr:uid="{4B382B6B-908E-4008-89DD-714741028EBA}"/>
    <hyperlink ref="U156" r:id="rId465" display="https://app.bizzy.org/BE/0402134.977?utm_source=export&amp;utm_medium=lists_xlsx" xr:uid="{B66DA5D3-8CE1-4E50-99A4-8962D93E3D35}"/>
    <hyperlink ref="F157" r:id="rId466" display="https://be.linkedin.com/in/lies-claessens-535633178" xr:uid="{EB0C8A8F-3E80-4344-9D55-2A619F18256A}"/>
    <hyperlink ref="Q157" r:id="rId467" display="https://www.capgemini.com/" xr:uid="{649622EC-A97A-467C-B772-F6B59B733C7C}"/>
    <hyperlink ref="U157" r:id="rId468" display="https://app.bizzy.org/BE/0407184.521?utm_source=export&amp;utm_medium=lists_xlsx" xr:uid="{0F7489AF-5BD0-426D-A3F6-D1101691A73F}"/>
    <hyperlink ref="F158" r:id="rId469" display="https://be.linkedin.com/in/nadineclaes" xr:uid="{1C9F0000-A2DC-4782-B34D-759516923731}"/>
    <hyperlink ref="Q158" r:id="rId470" display="https://www.dosschemills.com/" xr:uid="{6A911217-1802-47E1-9260-1092982EE8DB}"/>
    <hyperlink ref="U158" r:id="rId471" display="https://app.bizzy.org/BE/0400771.039?utm_source=export&amp;utm_medium=lists_xlsx" xr:uid="{08DCA4D8-9261-4A99-AB2F-A8F3F967FCE0}"/>
    <hyperlink ref="F159" r:id="rId472" display="https://be.linkedin.com/in/gary-vercammen-460b5857" xr:uid="{2CCA43B3-A4B3-4E18-99E4-32CCB9693F12}"/>
    <hyperlink ref="Q159" r:id="rId473" display="https://jobs.alken-maes.com/" xr:uid="{EC0AB2B8-BD85-4FAF-93E5-5588C005B4D5}"/>
    <hyperlink ref="U159" r:id="rId474" display="https://app.bizzy.org/BE/0716926.901?utm_source=export&amp;utm_medium=lists_xlsx" xr:uid="{31C629BA-1D65-44C3-A4D4-CA4D8B3F0ADB}"/>
    <hyperlink ref="F160" r:id="rId475" display="https://be.linkedin.com/in/stefaan-lybaert-91510b88" xr:uid="{C109C0FD-F45B-4C3C-8FE7-88A23E405396}"/>
    <hyperlink ref="Q160" r:id="rId476" display="https://www.sdworx.com/" xr:uid="{3725E24F-1AB8-4377-9C6E-1F791161D342}"/>
    <hyperlink ref="U160" r:id="rId477" display="https://app.bizzy.org/BE/0450864.215?utm_source=export&amp;utm_medium=lists_xlsx" xr:uid="{D7A711DD-63B1-470F-ADC4-00EEB74A4D55}"/>
    <hyperlink ref="F161" r:id="rId478" display="https://be.linkedin.com/in/ann-hendrix-654bb74" xr:uid="{DE7367E3-1B1F-41CC-89A9-57C334B50AAB}"/>
    <hyperlink ref="Q161" r:id="rId479" display="https://www.delaware.pro/" xr:uid="{BEC271BA-D954-4D82-8113-D420D8EC9AA7}"/>
    <hyperlink ref="U161" r:id="rId480" display="https://app.bizzy.org/BE/0479117.543?utm_source=export&amp;utm_medium=lists_xlsx" xr:uid="{08AE1831-24B7-4A43-88C4-29EC1A629C9C}"/>
    <hyperlink ref="F162" r:id="rId481" display="https://be.linkedin.com/in/ann-wellekens-7604928" xr:uid="{CB14A8A9-C8F4-4BA7-AE6A-235C036BFB63}"/>
    <hyperlink ref="Q162" r:id="rId482" display="https://keyence.eu/" xr:uid="{09F5DA07-4B1A-49EF-A7E4-909171515B6F}"/>
    <hyperlink ref="U162" r:id="rId483" display="https://app.bizzy.org/BE/0826207.990?utm_source=export&amp;utm_medium=lists_xlsx" xr:uid="{36F8D2B6-4B39-4E6B-80E4-763296D71B65}"/>
    <hyperlink ref="F163" r:id="rId484" display="https://be.linkedin.com/in/rosemarijn-blomme-b8461518" xr:uid="{F2B805E6-72D5-4307-81A1-C47DC1B335B0}"/>
    <hyperlink ref="Q163" r:id="rId485" display="https://www.roularta.be/" xr:uid="{8F1A396C-53D6-4759-8E54-635C0E5114E1}"/>
    <hyperlink ref="U163" r:id="rId486" display="https://app.bizzy.org/BE/0434278.896?utm_source=export&amp;utm_medium=lists_xlsx" xr:uid="{F53FCF38-7B98-4963-9E7B-6360BCF2335C}"/>
    <hyperlink ref="F164" r:id="rId487" display="https://be.linkedin.com/in/celinefierens" xr:uid="{CEB6937A-5FD0-4EB8-9032-6889BF88C1EA}"/>
    <hyperlink ref="Q164" r:id="rId488" display="https://www.actief.be/" xr:uid="{423C6068-B680-4530-9965-F4506F4C58C3}"/>
    <hyperlink ref="U164" r:id="rId489" display="https://app.bizzy.org/BE/0433344.035?utm_source=export&amp;utm_medium=lists_xlsx" xr:uid="{EBD2B3D2-103E-4844-A9E6-570E09CFE7B1}"/>
    <hyperlink ref="F165" r:id="rId490" display="https://be.linkedin.com/in/carole-vandendorpe-50310a197" xr:uid="{FE6095DB-01CB-4366-8426-042DA3E6F33A}"/>
    <hyperlink ref="Q165" r:id="rId491" display="https://sioen.com/" xr:uid="{FD747356-CBF5-4714-B4AF-EC200FC72245}"/>
    <hyperlink ref="U165" r:id="rId492" display="https://app.bizzy.org/BE/0478652.141?utm_source=export&amp;utm_medium=lists_xlsx" xr:uid="{FECC41D9-B440-44EA-A0FA-D97ED503B84D}"/>
    <hyperlink ref="F166" r:id="rId493" display="https://be.linkedin.com/in/tamara-foutre-b3300a4" xr:uid="{38A40357-AD36-4974-BB8F-A361E4E491EF}"/>
    <hyperlink ref="Q166" r:id="rId494" display="https://orient.balta.com.tr/" xr:uid="{778F4CC7-4F3A-4522-A0AF-F7E4B4EFFCD4}"/>
    <hyperlink ref="U166" r:id="rId495" display="https://app.bizzy.org/BE/0441533.409?utm_source=export&amp;utm_medium=lists_xlsx" xr:uid="{92F6DD01-4265-4868-B4B8-E4F035858A81}"/>
    <hyperlink ref="F167" r:id="rId496" display="https://be.linkedin.com/in/els-overbergh-7153756" xr:uid="{C4057355-9111-455F-A6E7-A7CAE7BC0CD7}"/>
    <hyperlink ref="Q167" r:id="rId497" display="https://www.compass-group.be/" xr:uid="{702DAF9B-6A52-4472-9602-3A7F825FC8F9}"/>
    <hyperlink ref="U167" r:id="rId498" display="https://app.bizzy.org/BE/0408364.753?utm_source=export&amp;utm_medium=lists_xlsx" xr:uid="{F2EBFC1B-EF92-4DBF-ACA7-038457423FE7}"/>
    <hyperlink ref="F168" r:id="rId499" display="https://be.linkedin.com/in/steven-van-impe-87586a11" xr:uid="{A2D234F0-3E89-4403-A046-21F3B2AD527B}"/>
    <hyperlink ref="Q168" r:id="rId500" display="https://www.daikin.eu/" xr:uid="{5CEFD845-F044-49CD-8156-70DEFA3B0865}"/>
    <hyperlink ref="U168" r:id="rId501" display="https://app.bizzy.org/BE/0422832.403?utm_source=export&amp;utm_medium=lists_xlsx" xr:uid="{034FAF13-0963-4BF7-B6C0-1F2E110718AF}"/>
    <hyperlink ref="F169" r:id="rId502" display="https://be.linkedin.com/in/debravandenbleeken" xr:uid="{DDB63815-2F35-4316-BFF7-7BD9987CE065}"/>
    <hyperlink ref="Q169" r:id="rId503" display="https://www.bollore-logistics.com/" xr:uid="{C520E728-4C00-4354-8387-0DA656A75A39}"/>
    <hyperlink ref="U169" r:id="rId504" display="https://app.bizzy.org/BE/0408195.103?utm_source=export&amp;utm_medium=lists_xlsx" xr:uid="{B139EFF8-9621-4F77-A5C6-FC263FA7B617}"/>
    <hyperlink ref="F170" r:id="rId505" display="https://be.linkedin.com/in/petra-vorsselmans-665481a4" xr:uid="{AD630257-7223-45CF-9857-56F2D7BB50F0}"/>
    <hyperlink ref="Q170" r:id="rId506" display="https://solutions30.be/" xr:uid="{A186582C-B874-46A2-A62A-70062D8A158E}"/>
    <hyperlink ref="U170" r:id="rId507" display="https://app.bizzy.org/BE/0811303.644?utm_source=export&amp;utm_medium=lists_xlsx" xr:uid="{5ACA2109-96FC-4866-8BFB-11EBC5F2F2DC}"/>
    <hyperlink ref="F171" r:id="rId508" display="https://be.linkedin.com/in/katrien-de-vos-50062855" xr:uid="{F1325371-02AC-4D85-BC2C-BD755E22034A}"/>
    <hyperlink ref="Q171" r:id="rId509" display="https://farmfrites.com/" xr:uid="{29360FD9-BCD0-4D97-8B21-9EAB38861938}"/>
    <hyperlink ref="U171" r:id="rId510" display="https://app.bizzy.org/BE/0424947.694?utm_source=export&amp;utm_medium=lists_xlsx" xr:uid="{E532EBFD-C39D-416D-92AE-0134ADDC4136}"/>
    <hyperlink ref="F172" r:id="rId511" display="https://be.linkedin.com/in/eveline-joos-081304a3" xr:uid="{7878B566-AD9E-4B27-B33A-B4D73BB6E5BE}"/>
    <hyperlink ref="Q172" r:id="rId512" display="https://www.brantano.co.uk/" xr:uid="{5D41E31E-0530-4101-8495-E0A35F19CE38}"/>
    <hyperlink ref="U172" r:id="rId513" display="https://app.bizzy.org/BE/0432980.383?utm_source=export&amp;utm_medium=lists_xlsx" xr:uid="{B77105E4-1B55-4F6F-8A8B-F223EDAAE765}"/>
    <hyperlink ref="F173" r:id="rId514" display="https://be.linkedin.com/in/julie-henrard-7054391a/nl" xr:uid="{02CF78AD-1C7F-4D70-8DE0-6B044D7263B6}"/>
    <hyperlink ref="Q173" r:id="rId515" display="https://www.mbg.be/" xr:uid="{0337760A-763D-4AC9-AB2D-03670F3F04B9}"/>
    <hyperlink ref="U173" r:id="rId516" display="https://app.bizzy.org/BE/0413352.434?utm_source=export&amp;utm_medium=lists_xlsx" xr:uid="{41BE8AAA-2C20-40EA-8A4F-1F87DC4BD0A3}"/>
    <hyperlink ref="F174" r:id="rId517" display="https://be.linkedin.com/in/nathalie-meert-63308640" xr:uid="{BAB557F7-0B37-4BC5-83F8-4CD38C52F9F3}"/>
    <hyperlink ref="Q174" r:id="rId518" display="https://www.roberthalf.be/" xr:uid="{4CC38365-4BD8-453F-8211-2B47F99162B0}"/>
    <hyperlink ref="U174" r:id="rId519" display="https://app.bizzy.org/BE/0440965.760?utm_source=export&amp;utm_medium=lists_xlsx" xr:uid="{B6844EF1-7253-47B9-AB72-3CDFCDAA2A41}"/>
    <hyperlink ref="F175" r:id="rId520" display="https://be.linkedin.com/in/oliviercarlier1" xr:uid="{519E58C5-C851-444F-A893-ABBE37E667C0}"/>
    <hyperlink ref="Q175" r:id="rId521" display="https://www.toyota-forklifts.be/" xr:uid="{DFDDD161-4F4D-4C65-98E7-C797185BED30}"/>
    <hyperlink ref="U175" r:id="rId522" display="https://app.bizzy.org/BE/0404934.715?utm_source=export&amp;utm_medium=lists_xlsx" xr:uid="{D8574F3F-3B5A-42BF-B220-0A1E8A7D4DA0}"/>
    <hyperlink ref="F176" r:id="rId523" display="https://be.linkedin.com/in/jan-smeyers-88a715a9" xr:uid="{1D716FA8-7AE2-4527-A852-3D9A81A2C5FC}"/>
    <hyperlink ref="Q176" r:id="rId524" display="https://www.konings.be/" xr:uid="{26BE47F7-7254-4824-9CBB-CABFE364240D}"/>
    <hyperlink ref="U176" r:id="rId525" display="https://app.bizzy.org/BE/0434680.160?utm_source=export&amp;utm_medium=lists_xlsx" xr:uid="{69B49240-BCD5-42E4-8505-1B9657028221}"/>
    <hyperlink ref="F177" r:id="rId526" display="https://be.linkedin.com/in/wim-cannaert-85959515" xr:uid="{D96F1102-3F46-42F8-A803-4DFA57AB7FDE}"/>
    <hyperlink ref="Q177" r:id="rId527" display="https://www.vanheedeenvironmentallogistics.com/" xr:uid="{AAE494D2-E2E4-40E4-BF9A-69EE37DC3468}"/>
    <hyperlink ref="U177" r:id="rId528" display="https://app.bizzy.org/BE/0449217.094?utm_source=export&amp;utm_medium=lists_xlsx" xr:uid="{DC59DF67-2F5C-4DCD-80B3-A7791C24D724}"/>
    <hyperlink ref="F178" r:id="rId529" display="https://be.linkedin.com/in/hans-de-brie-a53357a3" xr:uid="{69703E50-FABF-4B6B-958E-DC5CC36457DD}"/>
    <hyperlink ref="Q178" r:id="rId530" display="https://www.renson-ventilation.be/" xr:uid="{25EE2A13-FEED-4DE1-80D8-C3B876F25C9E}"/>
    <hyperlink ref="U178" r:id="rId531" display="https://app.bizzy.org/BE/0462152.837?utm_source=export&amp;utm_medium=lists_xlsx" xr:uid="{B11B4BCD-7023-4340-93E5-7DDA2A8B63C8}"/>
    <hyperlink ref="F179" r:id="rId532" display="https://be.linkedin.com/in/annickbervoets" xr:uid="{3E79BC4C-80B2-4A7D-98B5-A9050754FF90}"/>
    <hyperlink ref="Q179" r:id="rId533" display="https://www.heraeus.com/" xr:uid="{6C14BC64-E4B1-47C6-A533-58979C99A4AC}"/>
    <hyperlink ref="U179" r:id="rId534" display="https://app.bizzy.org/BE/0430060.188?utm_source=export&amp;utm_medium=lists_xlsx" xr:uid="{9BDF0801-A999-4A03-8667-0B9D3176F96F}"/>
    <hyperlink ref="F180" r:id="rId535" display="https://be.linkedin.com/in/michelle-daenen-54179460" xr:uid="{EF885147-DDE0-4E8D-8D1C-3C29D1E35424}"/>
    <hyperlink ref="Q180" r:id="rId536" display="https://www.rajapack.be/" xr:uid="{9F97BDF5-273B-45FF-AB35-9D5F34953038}"/>
    <hyperlink ref="U180" r:id="rId537" display="https://app.bizzy.org/BE/0432683.445?utm_source=export&amp;utm_medium=lists_xlsx" xr:uid="{B3EA8D1E-F2B1-4789-8F29-CCA47A514409}"/>
    <hyperlink ref="F181" r:id="rId538" display="https://be.linkedin.com/in/hans-de-brie-a53357a3" xr:uid="{A5E80881-5637-4D5D-8A53-7C64EEF0F885}"/>
    <hyperlink ref="Q181" r:id="rId539" display="https://renson.be/" xr:uid="{EA2DADD1-F2BA-43F3-A262-E9DDA0648098}"/>
    <hyperlink ref="U181" r:id="rId540" display="https://app.bizzy.org/BE/0432549.526?utm_source=export&amp;utm_medium=lists_xlsx" xr:uid="{7E1E0C25-77A0-4F8F-8B15-DAF975AB29F8}"/>
    <hyperlink ref="F182" r:id="rId541" display="https://be.linkedin.com/in/marijke-boeckx-270b047a" xr:uid="{193414FA-641C-42BB-A8D8-84CDD516BBA4}"/>
    <hyperlink ref="Q182" r:id="rId542" display="https://www.clubbrugge.be/" xr:uid="{5E669942-73BE-428F-AF89-86E992465C5E}"/>
    <hyperlink ref="U182" r:id="rId543" display="https://app.bizzy.org/BE/0460444.251?utm_source=export&amp;utm_medium=lists_xlsx" xr:uid="{E76FA4F9-A915-466A-A83C-4FC0DEFF1B4E}"/>
    <hyperlink ref="F183" r:id="rId544" display="https://be.linkedin.com/in/goele-goris-4b07429" xr:uid="{0990C52A-5659-4FD8-8244-6AFDBED034FD}"/>
    <hyperlink ref="Q183" r:id="rId545" display="https://www.agfahealthcare.com/" xr:uid="{83915EEC-F30A-4C6D-99DE-8592B877E7FA}"/>
    <hyperlink ref="U183" r:id="rId546" display="https://app.bizzy.org/BE/0403003.524?utm_source=export&amp;utm_medium=lists_xlsx" xr:uid="{8CB2228B-6BB4-4716-94ED-FDC8B3EF2703}"/>
    <hyperlink ref="F184" r:id="rId547" display="https://be.linkedin.com/in/sabien-lemaire" xr:uid="{ADD5B138-1B75-45AB-AB30-3702245CAFBE}"/>
    <hyperlink ref="Q184" r:id="rId548" display="https://www.liantis.be/" xr:uid="{1AD43B81-5C65-4F4D-AE4B-CD1242CBDDD2}"/>
    <hyperlink ref="U184" r:id="rId549" display="https://app.bizzy.org/BE/0436534.147?utm_source=export&amp;utm_medium=lists_xlsx" xr:uid="{EFC5C99F-03A1-4225-831E-65B48FEB82A4}"/>
    <hyperlink ref="F185" r:id="rId550" display="https://be.linkedin.com/in/wijnhovenpaul" xr:uid="{F55B8244-E16E-45D8-B241-11D828D0CDA6}"/>
    <hyperlink ref="Q185" r:id="rId551" display="http://jobs.autogrill.be/" xr:uid="{8394E973-AA34-47B3-A9E0-0F0991CEE72F}"/>
    <hyperlink ref="U185" r:id="rId552" display="https://app.bizzy.org/BE/0414555.036?utm_source=export&amp;utm_medium=lists_xlsx" xr:uid="{1A6D353F-F6FD-4A28-82C2-2123BA056D33}"/>
    <hyperlink ref="F186" r:id="rId553" display="https://be.linkedin.com/in/andy-cardon-8b57a89" xr:uid="{58011C7E-F006-4DAD-87AD-115E5A3D6A7D}"/>
    <hyperlink ref="Q186" r:id="rId554" display="https://careers.circet-benelux.eu/" xr:uid="{468A0EA6-1DAA-4B03-B485-7271899DE272}"/>
    <hyperlink ref="U186" r:id="rId555" display="https://app.bizzy.org/BE/0874125.297?utm_source=export&amp;utm_medium=lists_xlsx" xr:uid="{BA0B35FA-899F-4766-B0B9-8F5F9C089433}"/>
    <hyperlink ref="F187" r:id="rId556" display="https://be.linkedin.com/in/stoffel-bollu" xr:uid="{4A6A7D55-69BC-480A-ABAC-F7FDFD6E90A1}"/>
    <hyperlink ref="Q187" r:id="rId557" display="https://www.cheops.com/" xr:uid="{E8849F91-B099-4B61-8805-4A6AB32B9AFC}"/>
    <hyperlink ref="U187" r:id="rId558" display="https://app.bizzy.org/BE/0438846.311?utm_source=export&amp;utm_medium=lists_xlsx" xr:uid="{AD8875A5-8CCB-4BCF-B837-196E0B2687AA}"/>
    <hyperlink ref="F188" r:id="rId559" display="https://be.linkedin.com/in/stijnloncke" xr:uid="{2821AB13-48B0-4E5F-A7D2-E92E322C2AAA}"/>
    <hyperlink ref="Q188" r:id="rId560" display="https://www.destiny.be/" xr:uid="{B6E81D15-6AF3-4A2E-BD7F-CB03032C04E0}"/>
    <hyperlink ref="U188" r:id="rId561" display="https://app.bizzy.org/BE/0442894.476?utm_source=export&amp;utm_medium=lists_xlsx" xr:uid="{21EA647C-70D2-4379-AD16-C4F2C4F2733E}"/>
    <hyperlink ref="F189" r:id="rId562" display="https://be.linkedin.com/in/nele-hermans-1b85038" xr:uid="{28DD9A31-1514-44A2-B433-15DBD8EFE9BF}"/>
    <hyperlink ref="Q189" r:id="rId563" display="https://ineos.com/" xr:uid="{135D86A9-2E75-469E-8768-7C3647C0B29B}"/>
    <hyperlink ref="U189" r:id="rId564" display="https://app.bizzy.org/BE/0888947.788?utm_source=export&amp;utm_medium=lists_xlsx" xr:uid="{2DA8F8E6-5312-4F2B-880A-846E813A549E}"/>
    <hyperlink ref="F190" r:id="rId565" display="https://be.linkedin.com/in/joni-de-beule" xr:uid="{C255C5BF-4ACC-496B-B53B-0A8AF40E9DBB}"/>
    <hyperlink ref="Q190" r:id="rId566" display="https://www.cevi.be/" xr:uid="{629BFEC7-0BF2-4331-A643-57B194C0B53A}"/>
    <hyperlink ref="U190" r:id="rId567" display="https://app.bizzy.org/BE/0860972.295?utm_source=export&amp;utm_medium=lists_xlsx" xr:uid="{8716447D-0286-47E2-9930-71333D86E4AB}"/>
    <hyperlink ref="F191" r:id="rId568" display="https://be.linkedin.com/in/charlotte-callens-96304420" xr:uid="{A4D1C384-2466-43A8-9E94-C34CDF6F4D86}"/>
    <hyperlink ref="Q191" r:id="rId569" display="https://www.protime.be/" xr:uid="{21DAFA4C-9610-45AA-8475-9D413C7B8FB1}"/>
    <hyperlink ref="U191" r:id="rId570" display="https://app.bizzy.org/BE/0454218.138?utm_source=export&amp;utm_medium=lists_xlsx" xr:uid="{FFA8ED62-44A6-450B-8300-E0B9608688CD}"/>
    <hyperlink ref="F192" r:id="rId571" display="https://be.linkedin.com/in/wim-galbusera-a18318a" xr:uid="{D20EB7AC-BBEA-4E89-895C-E67247D39DE0}"/>
    <hyperlink ref="Q192" r:id="rId572" display="https://www.bdo.be/" xr:uid="{4DF6B6F8-CF6E-47BE-9BD0-D0ED4D9F3AF7}"/>
    <hyperlink ref="U192" r:id="rId573" display="https://app.bizzy.org/BE/0407716.932?utm_source=export&amp;utm_medium=lists_xlsx" xr:uid="{A901157A-3BB0-4047-8F95-C0035EAACB8A}"/>
    <hyperlink ref="F193" r:id="rId574" display="https://be.linkedin.com/in/pierreleman" xr:uid="{1845EA69-5A45-4B11-94A5-4271DDA3F531}"/>
    <hyperlink ref="Q193" r:id="rId575" display="https://carrefour.be/" xr:uid="{C0CD84F8-EB6C-41A6-9A6F-60D80EF6A6FF}"/>
    <hyperlink ref="U193" r:id="rId576" display="https://app.bizzy.org/BE/0448826.918?utm_source=export&amp;utm_medium=lists_xlsx" xr:uid="{39D91A9D-9770-4F49-8958-0E3D294E82E6}"/>
    <hyperlink ref="F194" r:id="rId577" display="https://be.linkedin.com/in/marie-hermanns-77768126" xr:uid="{1CE5122C-4F48-4ED3-BEC9-204292A73A51}"/>
    <hyperlink ref="Q194" r:id="rId578" display="https://vandemoortele.com/" xr:uid="{3B554DF8-91D7-419F-AA0C-E165F12C9BF2}"/>
    <hyperlink ref="U194" r:id="rId579" display="https://app.bizzy.org/BE/0721494.116?utm_source=export&amp;utm_medium=lists_xlsx" xr:uid="{29DE7628-60A6-423D-BDBE-A3A858ED20B8}"/>
    <hyperlink ref="F195" r:id="rId580" display="https://be.linkedin.com/in/graziella-bua-1225992b" xr:uid="{0B402197-EBBE-4AC3-B711-AF2E964CCE24}"/>
    <hyperlink ref="Q195" r:id="rId581" display="https://cardiovascular.abbott/" xr:uid="{5CFC65B5-A88F-4A4E-85EC-C6A28A3C51B1}"/>
    <hyperlink ref="U195" r:id="rId582" display="https://app.bizzy.org/BE/0888256.714?utm_source=export&amp;utm_medium=lists_xlsx" xr:uid="{752D0C28-A83D-4B8F-A184-3E6C89BF0854}"/>
    <hyperlink ref="F196" r:id="rId583" display="https://be.linkedin.com/in/katleen-de-geyter-b86990190" xr:uid="{EA3A7EC4-5E08-46B2-8925-040914E74C38}"/>
    <hyperlink ref="Q196" r:id="rId584" display="https://www.jandenul.com/" xr:uid="{6BAA5D32-6F92-411C-A451-708FD6632DDA}"/>
    <hyperlink ref="U196" r:id="rId585" display="https://app.bizzy.org/BE/0406041.406?utm_source=export&amp;utm_medium=lists_xlsx" xr:uid="{17DD7239-10DB-46B5-8B1B-7A802EB6C9B2}"/>
    <hyperlink ref="F197" r:id="rId586" display="https://be.linkedin.com/in/alexandra-van-loo-bbb3b0173" xr:uid="{2335C658-82C3-477C-9989-5C36AC35E8FA}"/>
    <hyperlink ref="Q197" r:id="rId587" display="https://careers.frieslandcampina.com/" xr:uid="{EA9246F6-A295-4428-82F7-23A4819501CD}"/>
    <hyperlink ref="U197" r:id="rId588" display="https://app.bizzy.org/BE/0402814.175?utm_source=export&amp;utm_medium=lists_xlsx" xr:uid="{6362BBA7-7DD3-4ED7-9553-13BD6F731E25}"/>
    <hyperlink ref="F198" r:id="rId589" display="https://be.linkedin.com/in/lisanne-lapidaire-39b58b87" xr:uid="{13D821CF-0408-4328-8C90-674B3F31946D}"/>
    <hyperlink ref="Q198" r:id="rId590" display="https://www.alpro.com/" xr:uid="{90731AFF-252B-44FF-8BF1-4FA3784DA400}"/>
    <hyperlink ref="U198" r:id="rId591" display="https://app.bizzy.org/BE/0420429.375?utm_source=export&amp;utm_medium=lists_xlsx" xr:uid="{0D70A200-13AA-492F-9342-E06843B57A63}"/>
    <hyperlink ref="F199" r:id="rId592" display="https://be.linkedin.com/in/wimvroonen" xr:uid="{962D9A8F-F46C-4A58-A278-F2177BDDAC10}"/>
    <hyperlink ref="Q199" r:id="rId593" display="https://toyota-boshoku.be/" xr:uid="{67DD3EC1-CAF4-4741-8738-1D0704C08263}"/>
    <hyperlink ref="U199" r:id="rId594" display="https://app.bizzy.org/BE/0874788.956?utm_source=export&amp;utm_medium=lists_xlsx" xr:uid="{2C3CCB63-B7FF-4364-ABB7-C2F29AA5813D}"/>
    <hyperlink ref="F200" r:id="rId595" display="https://be.linkedin.com/in/juliehereman" xr:uid="{23E59DD3-0672-4180-8A31-4E12021CCAB1}"/>
    <hyperlink ref="Q200" r:id="rId596" display="http://www.aldi.be/" xr:uid="{84A117C9-8390-406B-857A-B389115AF576}"/>
    <hyperlink ref="U200" r:id="rId597" display="https://app.bizzy.org/BE/0403837.823?utm_source=export&amp;utm_medium=lists_xlsx" xr:uid="{79600757-0F38-4AB5-9D78-46DECB0E75C8}"/>
    <hyperlink ref="F201" r:id="rId598" display="https://be.linkedin.com/in/mike-dautzenberg-40535275" xr:uid="{9B2D43DD-699C-4262-8305-6F70C0DE648A}"/>
    <hyperlink ref="Q201" r:id="rId599" display="https://www.essers.com/" xr:uid="{905F07A9-FBF8-47F7-9BD4-FCCBA2F10DEB}"/>
    <hyperlink ref="U201" r:id="rId600" display="https://app.bizzy.org/BE/0401296.720?utm_source=export&amp;utm_medium=lists_xlsx" xr:uid="{34C5FCF6-06E8-420F-A775-941204EE8C58}"/>
    <hyperlink ref="F202" r:id="rId601" display="https://be.linkedin.com/in/pascale-smet-16b67316" xr:uid="{008CC676-65CC-4199-B604-DE2ED1235AB6}"/>
    <hyperlink ref="Q202" r:id="rId602" display="https://nippon-shokubai-europe-nv.jobsite.hr/" xr:uid="{C87E8125-FFC1-412F-B7D6-D41600C3AB28}"/>
    <hyperlink ref="U202" r:id="rId603" display="https://app.bizzy.org/BE/0465267.131?utm_source=export&amp;utm_medium=lists_xlsx" xr:uid="{122FE3B0-7B5B-44A3-B733-489DECDCE0D0}"/>
    <hyperlink ref="F203" r:id="rId604" display="https://be.linkedin.com/in/franky-vandermeulen-aa66031a" xr:uid="{A1631D5E-2775-4676-890B-92E4B62D163C}"/>
    <hyperlink ref="Q203" r:id="rId605" display="https://www.citriquebelge.com/" xr:uid="{E6F14D07-9F0C-44FD-A222-94F18AEE492C}"/>
    <hyperlink ref="U203" r:id="rId606" display="https://app.bizzy.org/BE/0400934.652?utm_source=export&amp;utm_medium=lists_xlsx" xr:uid="{400268F8-CF2A-4573-884B-21BA7988B3BE}"/>
    <hyperlink ref="F204" r:id="rId607" display="https://be.linkedin.com/in/sylvie-noël?trk=public_profile_samename_profile_profile-result-card_result-card_full-click" xr:uid="{E53FDA77-F1BF-4B05-9E74-151853D9C961}"/>
    <hyperlink ref="Q204" r:id="rId608" display="https://www.aviationcargo.dhl.com/" xr:uid="{81B91116-7E63-4A72-BE45-2D3C452C3693}"/>
    <hyperlink ref="U204" r:id="rId609" display="https://app.bizzy.org/BE/0427599.358?utm_source=export&amp;utm_medium=lists_xlsx" xr:uid="{46E343F8-63D8-4F93-A0CB-7F1103B36002}"/>
    <hyperlink ref="F205" r:id="rId610" display="https://be.linkedin.com/in/cristy-heymans-951a717" xr:uid="{E7179345-9A83-4E3E-8B8A-96A963420BA9}"/>
    <hyperlink ref="Q205" r:id="rId611" display="https://www.tomorrowland.com/" xr:uid="{1EED4E2E-E97F-424D-A236-6A66CD145F72}"/>
    <hyperlink ref="U205" r:id="rId612" display="https://app.bizzy.org/BE/0867239.782?utm_source=export&amp;utm_medium=lists_xlsx" xr:uid="{B858F5C4-48F3-4FFC-80C5-5539BB21C857}"/>
    <hyperlink ref="F206" r:id="rId613" display="https://be.linkedin.com/in/martine-uytterhoeven-3824728" xr:uid="{0B59425E-F3A8-4EE9-9A1C-1B4C82B59A2F}"/>
    <hyperlink ref="Q206" r:id="rId614" display="https://www.menarini.be/" xr:uid="{49F07DCA-8AF8-4509-92AB-70A4DA01437C}"/>
    <hyperlink ref="U206" r:id="rId615" display="https://app.bizzy.org/BE/0403075.481?utm_source=export&amp;utm_medium=lists_xlsx" xr:uid="{B3B07987-ABBF-41FF-BE9B-62F0E236CC8F}"/>
    <hyperlink ref="F207" r:id="rId616" display="https://be.linkedin.com/in/christine-bertels-308082a" xr:uid="{3B961D95-F9D4-4DD5-B441-F70EBBD474C0}"/>
    <hyperlink ref="Q207" r:id="rId617" display="https://mips.be/" xr:uid="{982D0FF5-B0FF-4276-9080-F3763B4A44ED}"/>
    <hyperlink ref="U207" r:id="rId618" display="https://app.bizzy.org/BE/0428149.981?utm_source=export&amp;utm_medium=lists_xlsx" xr:uid="{A506C468-D613-4EB1-BEF5-EB85F21595A6}"/>
    <hyperlink ref="F208" r:id="rId619" display="https://be.linkedin.com/in/bozenner" xr:uid="{C5908970-F574-40C4-B70C-FEB9CC112F65}"/>
    <hyperlink ref="Q208" r:id="rId620" display="https://www.otainsight.com/" xr:uid="{A1FECD94-E1BD-45BD-972F-5D8EB64F1D7E}"/>
    <hyperlink ref="F209" r:id="rId621" display="https://be.linkedin.com/in/jan-van-rapenbusch-05a360b" xr:uid="{BDDC6C96-37F0-4CB4-B6AB-325ECF06F18F}"/>
    <hyperlink ref="Q209" r:id="rId622" display="https://www.bmw.be/" xr:uid="{ACF7C696-90E8-4FF7-936F-C5C3E0BE6B3E}"/>
    <hyperlink ref="F210" r:id="rId623" display="https://be.linkedin.com/in/isabelle-de-graeve-40ba8936" xr:uid="{078453F3-E050-4F1D-898D-94999654B82A}"/>
    <hyperlink ref="Q210" r:id="rId624" display="https://www.pfizer.be/" xr:uid="{F74A88A5-D83B-4524-99FF-33400570309A}"/>
    <hyperlink ref="F211" r:id="rId625" display="https://be.linkedin.com/in/desi-scheerdijk-15554a226" xr:uid="{C8D6F760-4936-4F3F-A5BF-3D868A439CED}"/>
    <hyperlink ref="Q211" r:id="rId626" display="https://www.ups.com/" xr:uid="{0EDC3059-1586-46D3-AEAC-6AF2D2B4C591}"/>
    <hyperlink ref="F212" r:id="rId627" display="https://be.linkedin.com/in/candice-bosteels-1509396" xr:uid="{7D297CEA-A1FC-415B-9E71-E4D0610F6FCA}"/>
    <hyperlink ref="Q212" r:id="rId628" display="https://www.globalservices.bt.com/en" xr:uid="{0E0E0A2E-25A6-4F00-8D64-B77FA132C153}"/>
    <hyperlink ref="F213" r:id="rId629" display="https://be.linkedin.com/in/dieter-moens-09973a2b" xr:uid="{AEB15B15-CD63-4279-9573-C995250BC766}"/>
    <hyperlink ref="Q213" r:id="rId630" display="https://www.iqvia.com/" xr:uid="{27DC9091-38E6-4C7B-8EA2-AD048C3588DC}"/>
    <hyperlink ref="U214" r:id="rId631" xr:uid="{5933BA25-FFDA-42A6-9EE3-A9891E509FAE}"/>
    <hyperlink ref="Q214" r:id="rId632" xr:uid="{D5D228A2-154B-4A11-A4FD-D37ACE90BB21}"/>
    <hyperlink ref="F214" r:id="rId633" xr:uid="{AA04CCB2-E85B-42D8-9D69-1418AC2E92B2}"/>
    <hyperlink ref="U215" r:id="rId634" xr:uid="{29ABFED8-6DB6-4AA6-90E4-D75D44BB85B3}"/>
    <hyperlink ref="Q215" r:id="rId635" xr:uid="{14F7FC81-2CFE-4C26-9A6E-8DC6CED6D67D}"/>
    <hyperlink ref="F215" r:id="rId636" xr:uid="{7F663233-CB6F-48EF-93D1-5250C093BFC5}"/>
    <hyperlink ref="U216" r:id="rId637" xr:uid="{7A650DAB-3C65-4809-B7BF-C1DB7CE40BC3}"/>
    <hyperlink ref="Q216" r:id="rId638" xr:uid="{0C5AD577-4BC7-4BB5-AA88-4DCDB10DA4EB}"/>
    <hyperlink ref="F216" r:id="rId639" xr:uid="{9A930440-8AB5-4BC3-B0EC-6C922294D03C}"/>
    <hyperlink ref="U217" r:id="rId640" xr:uid="{1933F261-161C-4B0A-996A-03D4954AAAE1}"/>
    <hyperlink ref="Q217" r:id="rId641" xr:uid="{297FD748-E988-4354-B7CC-2D2A19678239}"/>
    <hyperlink ref="F217" r:id="rId642" xr:uid="{278C92E0-4858-4E10-989E-85F0F7BF3603}"/>
    <hyperlink ref="U219" r:id="rId643" xr:uid="{E3E0D13B-6445-4F18-A8EE-79F1E06D35E1}"/>
    <hyperlink ref="Q219" r:id="rId644" xr:uid="{FE68E7ED-F727-4E44-B606-D6F1B7A01F4A}"/>
    <hyperlink ref="F219" r:id="rId645" xr:uid="{85A632DF-8704-4510-AB13-61568250B2C7}"/>
    <hyperlink ref="U218" r:id="rId646" xr:uid="{D6B787BE-D0B4-4BE7-AD71-3E7EE96F94CA}"/>
    <hyperlink ref="Q218" r:id="rId647" xr:uid="{03267E29-C7C2-42A8-92BF-65CC916116E2}"/>
    <hyperlink ref="F218" r:id="rId648" xr:uid="{B23ECA29-0D33-4B51-9C64-4A5C715D6566}"/>
    <hyperlink ref="U220" r:id="rId649" xr:uid="{B5A17E72-0A23-4A43-AC9E-8583CC324CF0}"/>
    <hyperlink ref="Q220" r:id="rId650" xr:uid="{17189821-ACE9-4823-B498-5DA74C96442C}"/>
    <hyperlink ref="F220" r:id="rId651" xr:uid="{69CCA690-F47A-43DF-97F3-BE524D8300AA}"/>
    <hyperlink ref="U221" r:id="rId652" xr:uid="{2B01EB57-5353-4D0B-A971-DAD19359032A}"/>
    <hyperlink ref="Q221" r:id="rId653" xr:uid="{A105DE71-88BD-42D9-AA20-4B75BFC805BC}"/>
    <hyperlink ref="F221" r:id="rId654" xr:uid="{4FBC3594-C839-4A5C-8317-8B81E1156B25}"/>
    <hyperlink ref="U222" r:id="rId655" xr:uid="{87EDEFEB-2038-4EA4-81CF-CE02686640DE}"/>
    <hyperlink ref="Q222" r:id="rId656" xr:uid="{E583C536-3F60-456C-8266-62ADCFA64355}"/>
    <hyperlink ref="F222" r:id="rId657" xr:uid="{24C68A12-B2A6-4C39-B2CB-2349686FD6BD}"/>
    <hyperlink ref="U224" r:id="rId658" xr:uid="{6B2CF28D-C27E-494B-8559-4F521C292F25}"/>
    <hyperlink ref="Q224" r:id="rId659" xr:uid="{A0F20E29-3DB6-4AC6-88F5-34B196AC3504}"/>
    <hyperlink ref="F224" r:id="rId660" xr:uid="{18706930-08C9-489B-AAC6-8B046B7B69ED}"/>
    <hyperlink ref="U223" r:id="rId661" xr:uid="{7D3927FD-C230-461B-BB8F-3B54D153050D}"/>
    <hyperlink ref="Q223" r:id="rId662" xr:uid="{E9BCA75B-B5AE-4FB8-8C8E-732DFBFB64C9}"/>
    <hyperlink ref="F223" r:id="rId663" xr:uid="{C048A8AE-AA5A-4EE9-B046-D9453F6107CA}"/>
    <hyperlink ref="U225" r:id="rId664" xr:uid="{9A057408-C9BA-4FE4-B0AF-4A0BA003C2FB}"/>
    <hyperlink ref="Q225" r:id="rId665" xr:uid="{42B4B844-F050-41D1-A140-1F211C7992E0}"/>
    <hyperlink ref="F225" r:id="rId666" xr:uid="{6E1D5DBF-840E-4A49-AE7D-24476C06E805}"/>
    <hyperlink ref="U226" r:id="rId667" xr:uid="{25AA1E5A-AB48-4CE6-AF99-0553E090E618}"/>
    <hyperlink ref="Q226" r:id="rId668" xr:uid="{59B7849E-2D74-40B4-AF69-199B13BC913D}"/>
    <hyperlink ref="F226" r:id="rId669" xr:uid="{B2043453-0C56-44AE-9BF1-944B17CDD1FC}"/>
    <hyperlink ref="U229" r:id="rId670" xr:uid="{CC134C2E-C29A-4EE6-B886-84ECB84D6E2F}"/>
    <hyperlink ref="Q229" r:id="rId671" xr:uid="{A8BCE47B-F610-46D1-B0F6-851EE19FE73B}"/>
    <hyperlink ref="F229" r:id="rId672" xr:uid="{B0B337E5-02B6-4B7A-851A-E98CE0A8C6D4}"/>
    <hyperlink ref="U228" r:id="rId673" xr:uid="{2A7586FC-5B7A-4089-9CF6-BFBD999A3E7B}"/>
    <hyperlink ref="Q228" r:id="rId674" xr:uid="{C735F219-075E-4DF7-BB23-B5B52CECE357}"/>
    <hyperlink ref="F228" r:id="rId675" xr:uid="{32C409E3-E59A-4E0E-9DAB-591D76944DA3}"/>
    <hyperlink ref="U227" r:id="rId676" xr:uid="{592F4558-B758-4335-8817-DE89324D30E7}"/>
    <hyperlink ref="Q227" r:id="rId677" xr:uid="{47913EC5-A4CE-4A10-8B17-57396398EFBA}"/>
    <hyperlink ref="F227" r:id="rId678" xr:uid="{59941633-2840-46B8-B3FD-172A56F79F47}"/>
    <hyperlink ref="U230" r:id="rId679" xr:uid="{9EBB22B3-C85B-4BB5-8F1E-0C046845F14B}"/>
    <hyperlink ref="Q230" r:id="rId680" xr:uid="{9DC03C4E-64FD-40AC-A5D1-8D8419E37A35}"/>
    <hyperlink ref="F230" r:id="rId681" xr:uid="{1CC2EB6B-1AEB-4AD6-9BEC-F6788F8CC951}"/>
    <hyperlink ref="U231" r:id="rId682" xr:uid="{EAA0DA25-D283-40D7-8471-435E24250495}"/>
    <hyperlink ref="Q231" r:id="rId683" xr:uid="{87167D48-67A9-49DE-9B95-E2ECF1AC0FC5}"/>
    <hyperlink ref="F231" r:id="rId684" xr:uid="{07C75780-96F8-42F5-9203-331D1F74CF59}"/>
    <hyperlink ref="U233" r:id="rId685" xr:uid="{CE2B7D26-5D58-483D-AEB7-FFC9C2CE550D}"/>
    <hyperlink ref="Q233" r:id="rId686" xr:uid="{6DFD6D74-E55D-4736-8082-BCFEEF80A06C}"/>
    <hyperlink ref="F233" r:id="rId687" xr:uid="{75100EA9-34FC-452F-ACF7-BDC9AABCA9C2}"/>
    <hyperlink ref="U232" r:id="rId688" xr:uid="{42CB74FB-307D-4A80-870F-17E2887BB864}"/>
    <hyperlink ref="Q232" r:id="rId689" xr:uid="{49F3B0D4-9E3F-4143-8E6D-A6D0A8E9F0E6}"/>
    <hyperlink ref="F232" r:id="rId690" xr:uid="{99B5D6D7-075E-448E-B238-C35EBF8AF6EE}"/>
    <hyperlink ref="U234" r:id="rId691" xr:uid="{31ED97CC-D371-45B5-AA40-8A59217DEFE5}"/>
    <hyperlink ref="Q234" r:id="rId692" xr:uid="{759D30CD-1553-48C1-A1ED-0EA14DC17665}"/>
    <hyperlink ref="F234" r:id="rId693" xr:uid="{46B4DA9C-55EC-4CD8-AA5A-04FF774B1569}"/>
    <hyperlink ref="U235" r:id="rId694" xr:uid="{FD080F5B-8C59-4934-81A9-160691E56802}"/>
    <hyperlink ref="Q235" r:id="rId695" xr:uid="{8477707F-3EE0-4ACA-B829-DD5E851A319A}"/>
    <hyperlink ref="F235" r:id="rId696" xr:uid="{42379B81-D747-4625-806C-24BDA5A3B579}"/>
    <hyperlink ref="U236" r:id="rId697" xr:uid="{8B407022-CD90-49F2-9D20-1218DDEC1234}"/>
    <hyperlink ref="Q236" r:id="rId698" xr:uid="{CDA0A970-ABD9-4E27-A866-7562715AD231}"/>
    <hyperlink ref="F236" r:id="rId699" xr:uid="{E099BCB4-C62A-4EF1-97E6-0C4B70284F3F}"/>
    <hyperlink ref="U237" r:id="rId700" xr:uid="{248DAFA3-8E5D-43C5-99BA-82A60BE7E8BD}"/>
    <hyperlink ref="Q237" r:id="rId701" xr:uid="{8464F583-FA73-4ED8-9C1B-262CBC53615C}"/>
    <hyperlink ref="F237" r:id="rId702" xr:uid="{F8513BDB-B445-40D2-9DE3-FB9EF496E634}"/>
    <hyperlink ref="U239" r:id="rId703" xr:uid="{A0D3B498-0D97-43FB-B85D-3A74F39523BE}"/>
    <hyperlink ref="Q239" r:id="rId704" xr:uid="{FD6E7342-A002-4F05-89B9-4D122566D15D}"/>
    <hyperlink ref="F239" r:id="rId705" xr:uid="{41A36E3C-9BEE-4B8B-9E5F-035303F1D19D}"/>
    <hyperlink ref="U238" r:id="rId706" xr:uid="{2A231AAB-608A-4233-9BDC-D31E7CE0B76B}"/>
    <hyperlink ref="Q238" r:id="rId707" xr:uid="{EB348E57-9845-472E-A099-132BB34DA85A}"/>
    <hyperlink ref="F238" r:id="rId708" xr:uid="{2671EEB3-D380-41E8-A3E5-7020B8051759}"/>
    <hyperlink ref="U240" r:id="rId709" xr:uid="{C294EFA8-AD05-4520-AD56-484254CD938B}"/>
    <hyperlink ref="Q240" r:id="rId710" xr:uid="{EAC4043B-0DBF-43C1-8E54-6155149B174B}"/>
    <hyperlink ref="F240" r:id="rId711" xr:uid="{44E0F02A-37A5-47B1-8CB8-7B665DFEB681}"/>
    <hyperlink ref="U243" r:id="rId712" xr:uid="{AFBA50F5-C0C1-44DD-9AF6-0ACDF1093EF9}"/>
    <hyperlink ref="Q243" r:id="rId713" xr:uid="{0B04EE5F-A636-4A4A-A97D-BBAAAF16550B}"/>
    <hyperlink ref="F243" r:id="rId714" xr:uid="{B7318384-D674-460A-A588-4FBD7EE4561C}"/>
    <hyperlink ref="U242" r:id="rId715" xr:uid="{12146D9F-3263-416B-A645-632257FE7623}"/>
    <hyperlink ref="Q242" r:id="rId716" xr:uid="{0D494601-7185-4009-9A46-22F212222644}"/>
    <hyperlink ref="F242" r:id="rId717" xr:uid="{0D8AB677-7B7B-4BC2-AF6F-F7492B95CC62}"/>
    <hyperlink ref="U241" r:id="rId718" xr:uid="{8981D145-B3CE-4387-8EB8-9C177638D405}"/>
    <hyperlink ref="Q241" r:id="rId719" xr:uid="{4112ACE6-3145-471E-9E2E-3F81730C4ADF}"/>
    <hyperlink ref="F241" r:id="rId720" xr:uid="{1991B77B-6C59-4E30-8197-A5F2E54F6E8B}"/>
    <hyperlink ref="U244" r:id="rId721" xr:uid="{2DAB85CA-FACA-42BC-BAA3-97DFC422C898}"/>
    <hyperlink ref="Q244" r:id="rId722" xr:uid="{88CEBAFD-C25F-4BFA-8419-8B471815CA29}"/>
    <hyperlink ref="F244" r:id="rId723" xr:uid="{721E119D-85C1-4565-A265-91BD0D3A44DC}"/>
    <hyperlink ref="U246" r:id="rId724" xr:uid="{CAF3BCF5-D024-4F5B-B718-D9E5F78F84CA}"/>
    <hyperlink ref="Q246" r:id="rId725" xr:uid="{276505A9-7810-4F73-B2B1-DBD7356BF8B4}"/>
    <hyperlink ref="F246" r:id="rId726" xr:uid="{32B89DC3-BE9B-47E2-8681-759695BF3702}"/>
    <hyperlink ref="U245" r:id="rId727" xr:uid="{6CEE2592-934E-4274-AD13-53D53F63DF96}"/>
    <hyperlink ref="Q245" r:id="rId728" xr:uid="{3FE9B08E-3DE1-4371-A0CB-C8B4F711D01A}"/>
    <hyperlink ref="F245" r:id="rId729" xr:uid="{5FAA2708-C331-4F12-A7A9-94152A1CD8F7}"/>
    <hyperlink ref="U248" r:id="rId730" xr:uid="{5FDAC6CB-F5B3-44B3-8570-7B00B1A0E570}"/>
    <hyperlink ref="Q248" r:id="rId731" xr:uid="{C95EE7A6-321E-4E5A-AEDC-36FF1D101C63}"/>
    <hyperlink ref="F248" r:id="rId732" xr:uid="{AB69AAAC-57FB-4F65-8D72-5157FA464B88}"/>
    <hyperlink ref="U247" r:id="rId733" xr:uid="{32D53774-92C7-4A7C-AEDB-B6ECE51A3D60}"/>
    <hyperlink ref="Q247" r:id="rId734" xr:uid="{DA425B08-C8DD-4D5A-8308-BB724C8F1111}"/>
    <hyperlink ref="F247" r:id="rId735" xr:uid="{A684FB76-C4D4-4D04-ACB8-9B35412E42B9}"/>
    <hyperlink ref="U249" r:id="rId736" xr:uid="{3324BFC3-F5D8-4793-8624-94508B671483}"/>
    <hyperlink ref="Q249" r:id="rId737" xr:uid="{192E00AA-36DB-4065-849A-4774B2C09FB9}"/>
    <hyperlink ref="F249" r:id="rId738" xr:uid="{187B4E28-3577-4DE9-96B5-05D79AD4733A}"/>
    <hyperlink ref="U250" r:id="rId739" xr:uid="{05B4254D-0BD8-4CE9-AE20-41A4578A49A0}"/>
    <hyperlink ref="Q250" r:id="rId740" xr:uid="{CF324DF6-C03C-4007-9045-5908DDA8C4D2}"/>
    <hyperlink ref="F250" r:id="rId741" xr:uid="{412A1113-6521-4BF9-B4A5-8B0EE993B468}"/>
    <hyperlink ref="U253" r:id="rId742" xr:uid="{95A31CE0-B8BC-49CB-AF87-9860F9186131}"/>
    <hyperlink ref="Q253" r:id="rId743" xr:uid="{37986ABE-3A57-487D-9B20-1A82ADD763CE}"/>
    <hyperlink ref="F253" r:id="rId744" xr:uid="{DA000B70-480A-4EF0-8D1A-D38F150AFCAD}"/>
    <hyperlink ref="U252" r:id="rId745" xr:uid="{4C8464E9-71CD-4AB6-A581-2BBBC79F4E85}"/>
    <hyperlink ref="Q252" r:id="rId746" xr:uid="{33FE4FF0-6FD9-4C32-95D5-C6A3E561BFAF}"/>
    <hyperlink ref="F252" r:id="rId747" xr:uid="{E7AACFF7-99EB-448F-881B-1D2BA5453A16}"/>
    <hyperlink ref="U251" r:id="rId748" xr:uid="{04A68962-89DB-4F68-A5AA-8F48EAF19BB4}"/>
    <hyperlink ref="F251" r:id="rId749" xr:uid="{8D17FC69-36F1-4FF9-B190-224BE4943B82}"/>
    <hyperlink ref="U255" r:id="rId750" xr:uid="{91D853D2-E343-46F4-972E-F90A64A61AE3}"/>
    <hyperlink ref="Q255" r:id="rId751" xr:uid="{36048F7B-7B18-4F58-BA21-D5D20228C562}"/>
    <hyperlink ref="F255" r:id="rId752" xr:uid="{FD40BFF8-85D7-492D-AB6C-997DE7ADDB92}"/>
    <hyperlink ref="U254" r:id="rId753" xr:uid="{83A6EC28-398D-43D3-ADEA-9DD25F321E5E}"/>
    <hyperlink ref="Q254" r:id="rId754" xr:uid="{A1D747B0-94B3-4200-BC6D-02E175875DE9}"/>
    <hyperlink ref="F254" r:id="rId755" xr:uid="{472C0291-5BD4-4586-BD5F-79B88C320AC2}"/>
    <hyperlink ref="U256" r:id="rId756" xr:uid="{9DC07B81-A4A0-408C-B3E4-77801A90FEC8}"/>
    <hyperlink ref="Q256" r:id="rId757" xr:uid="{34ED309C-3237-4B99-90A9-9C886BF35F3A}"/>
    <hyperlink ref="F256" r:id="rId758" xr:uid="{082CAC52-77D0-40C4-8649-2D9C84A5F260}"/>
    <hyperlink ref="U257" r:id="rId759" xr:uid="{64B95C16-4477-4F39-AC0D-E58778A006D5}"/>
    <hyperlink ref="Q257" r:id="rId760" xr:uid="{9D1C21F6-3D96-41C4-BB64-09B726478BC8}"/>
    <hyperlink ref="F257" r:id="rId761" xr:uid="{D2849733-9562-4C77-AF79-2D4BF2AFDA79}"/>
    <hyperlink ref="U258" r:id="rId762" xr:uid="{77159EF5-9DA6-4B18-8BD8-38E80F7FBBEF}"/>
    <hyperlink ref="Q258" r:id="rId763" xr:uid="{081E28BF-C3F6-4430-87E8-3D6110FFF902}"/>
    <hyperlink ref="F258" r:id="rId764" xr:uid="{7A62E001-03CA-41AC-8D0C-299B05F26643}"/>
    <hyperlink ref="U261" r:id="rId765" xr:uid="{1BC08D04-0125-43C1-9E23-DF43B49104B8}"/>
    <hyperlink ref="Q261" r:id="rId766" xr:uid="{AE42CC0B-E826-4C4C-ACC4-D2635EFE9683}"/>
    <hyperlink ref="F261" r:id="rId767" xr:uid="{C300667B-3AED-4298-BCDF-6E26495FAFA1}"/>
    <hyperlink ref="U260" r:id="rId768" xr:uid="{6BFB5186-15A2-4EA8-8302-8E99A83134EE}"/>
    <hyperlink ref="Q260" r:id="rId769" xr:uid="{0EA21377-E5F4-4F72-B4BA-CAC13CE7E846}"/>
    <hyperlink ref="F260" r:id="rId770" xr:uid="{7007C863-F210-4FBC-830E-000DCD85752C}"/>
    <hyperlink ref="U259" r:id="rId771" xr:uid="{02796817-AFFD-4EDF-81A8-35B87D324198}"/>
    <hyperlink ref="Q259" r:id="rId772" xr:uid="{703FFB1E-F175-4B1F-9CE9-C0E029AB989C}"/>
    <hyperlink ref="F259" r:id="rId773" xr:uid="{8B53F17F-BFE4-485A-917F-3BDFF2C3AC75}"/>
    <hyperlink ref="U265" r:id="rId774" xr:uid="{716109D9-7ED3-4CA2-9453-DD62EE194BF3}"/>
    <hyperlink ref="Q265" r:id="rId775" xr:uid="{32106384-83F0-49EF-B03D-1F40647A2F7F}"/>
    <hyperlink ref="F265" r:id="rId776" xr:uid="{DEF8AF96-E2B1-4627-88F0-C4910A94D35C}"/>
    <hyperlink ref="U264" r:id="rId777" xr:uid="{0E6BCB0C-3820-4439-8D9E-60868DA8D056}"/>
    <hyperlink ref="Q264" r:id="rId778" xr:uid="{0341D9D3-47F1-4F6D-BC5A-38C0A06F7A90}"/>
    <hyperlink ref="F264" r:id="rId779" xr:uid="{0CFC3B67-F5BF-4C26-83CA-F427A838F854}"/>
    <hyperlink ref="U263" r:id="rId780" xr:uid="{3DDA97AE-0ECA-4AF1-B789-DB0AE9C32AD5}"/>
    <hyperlink ref="Q263" r:id="rId781" xr:uid="{2A394A78-F315-4DBD-BDBA-558055783289}"/>
    <hyperlink ref="F263" r:id="rId782" xr:uid="{925B5CD7-4750-406F-BDBD-1DA1CFF1CD51}"/>
    <hyperlink ref="U262" r:id="rId783" xr:uid="{F24E5A3E-05A4-4714-A9FD-B8431732FE8D}"/>
    <hyperlink ref="Q262" r:id="rId784" xr:uid="{E5A1D037-741B-4388-9D0E-E35CF185BEFE}"/>
    <hyperlink ref="F262" r:id="rId785" xr:uid="{4BED6233-64CB-48D5-8B8D-987EAD3708D9}"/>
    <hyperlink ref="U266" r:id="rId786" xr:uid="{58FE2769-2973-482A-8C5B-D1761E4FA00C}"/>
    <hyperlink ref="Q266" r:id="rId787" xr:uid="{AA370D18-A828-4E3A-89AD-C6C95A3D6FF1}"/>
    <hyperlink ref="F266" r:id="rId788" xr:uid="{BD1E3331-1B05-4F2B-8520-8C022A039290}"/>
    <hyperlink ref="U268" r:id="rId789" xr:uid="{F16A22ED-69AB-4656-A133-5EF31E0178B6}"/>
    <hyperlink ref="Q268" r:id="rId790" xr:uid="{4A3A3843-A440-4FE1-B224-70C5B6C2CB6E}"/>
    <hyperlink ref="F268" r:id="rId791" xr:uid="{94147763-8ACD-4E37-AAE8-38E4ED637FB4}"/>
    <hyperlink ref="U267" r:id="rId792" xr:uid="{8992BCCC-E12B-41B9-BA0B-D91F586E2949}"/>
    <hyperlink ref="Q267" r:id="rId793" xr:uid="{C1C5219F-C910-4A1F-BC05-2AA49A9AC450}"/>
    <hyperlink ref="F267" r:id="rId794" xr:uid="{CDA2519A-D1DE-4CFA-9583-48E5F3DAA967}"/>
    <hyperlink ref="U269" r:id="rId795" xr:uid="{29E7A0A3-46B5-4569-BE23-BB1D327248D3}"/>
    <hyperlink ref="Q269" r:id="rId796" xr:uid="{46BC3BFD-847A-4652-ABA9-01C66B21752F}"/>
    <hyperlink ref="F269" r:id="rId797" xr:uid="{05FECCD8-0678-46A4-9AD4-217851DD605C}"/>
    <hyperlink ref="U270" r:id="rId798" xr:uid="{CFB38D40-E004-459B-AA96-B984F3A41EB6}"/>
    <hyperlink ref="Q270" r:id="rId799" xr:uid="{05754009-663A-4A50-AC17-7A37A8531564}"/>
    <hyperlink ref="F270" r:id="rId800" xr:uid="{50C3B9E0-7ED6-4E40-B1DA-2FAFF4E39703}"/>
    <hyperlink ref="U271" r:id="rId801" xr:uid="{B91E9A9B-AF13-45A7-9943-8F4E7ADB7E28}"/>
    <hyperlink ref="Q271" r:id="rId802" xr:uid="{41F3485C-A47E-4A76-BC6E-D98C623D944F}"/>
    <hyperlink ref="F271" r:id="rId803" xr:uid="{C3C25C50-7E4A-4148-B4A2-6BB577E7A01E}"/>
    <hyperlink ref="U272" r:id="rId804" xr:uid="{98259460-276C-4ACC-9749-96C7FFD21D5C}"/>
    <hyperlink ref="Q272" r:id="rId805" xr:uid="{05BA3240-AA9B-41BD-B5B2-4675527C91D6}"/>
    <hyperlink ref="F272" r:id="rId806" xr:uid="{F5446FAF-2A24-44FB-A799-D6CB0176A671}"/>
    <hyperlink ref="U274" r:id="rId807" xr:uid="{68A3C197-2F01-4F20-B5C2-F048E8F30E6A}"/>
    <hyperlink ref="Q274" r:id="rId808" xr:uid="{649665CD-B1CA-4701-A477-72DD5FD5BCF7}"/>
    <hyperlink ref="F274" r:id="rId809" xr:uid="{518F0F74-2A04-4A96-B8F3-F6C1F519BE10}"/>
    <hyperlink ref="U273" r:id="rId810" xr:uid="{3B95F991-F97F-48A7-90AE-DD6F7FAECDD8}"/>
    <hyperlink ref="Q273" r:id="rId811" xr:uid="{132FF95E-6C0B-490E-89FE-B6CD841F92A5}"/>
    <hyperlink ref="F273" r:id="rId812" xr:uid="{7D999094-0F71-4531-8ED0-6D6EC7144F4C}"/>
    <hyperlink ref="U277" r:id="rId813" xr:uid="{C98E972C-F01C-47A5-9734-10FBF30FEC33}"/>
    <hyperlink ref="Q277" r:id="rId814" xr:uid="{A06B0581-7E9B-4C84-8313-DDE6EA9BE70A}"/>
    <hyperlink ref="F277" r:id="rId815" xr:uid="{3645CEF2-9AE9-4A98-B686-20611AA7FD1B}"/>
    <hyperlink ref="U276" r:id="rId816" xr:uid="{44BCE549-CED0-402B-9E93-6F0BF2FC16CD}"/>
    <hyperlink ref="Q276" r:id="rId817" xr:uid="{56FEC749-6595-4D61-9B8B-0F2704C14AD5}"/>
    <hyperlink ref="F276" r:id="rId818" xr:uid="{94847E83-9C77-4EA1-A249-DDA559F223AD}"/>
    <hyperlink ref="U275" r:id="rId819" xr:uid="{C605D4ED-1EE5-4D43-9E51-655145E71B9C}"/>
    <hyperlink ref="Q275" r:id="rId820" xr:uid="{0FD985E5-C887-4CC0-8AEB-083EE78C2040}"/>
    <hyperlink ref="F275" r:id="rId821" xr:uid="{94F1FCF4-2359-4A7F-8BB6-FA11022B1C98}"/>
    <hyperlink ref="U278" r:id="rId822" display="https://app.bizzy.org/BE/0403992.231?utm_source=export&amp;utm_medium=lists_xlsx" xr:uid="{CDB338F5-20EF-4436-BF0B-90EF02E0CFAB}"/>
    <hyperlink ref="Q278" r:id="rId823" display="https://www.atlascopco.com/" xr:uid="{99922557-EC37-4543-BD64-44D0CC49FAF3}"/>
    <hyperlink ref="F278" r:id="rId824" display="https://be.linkedin.com/in/ann-van-de-velde-9b229b10" xr:uid="{DC21EB51-B2A1-4477-A23D-F5EB78EFB09D}"/>
    <hyperlink ref="U281" r:id="rId825" display="https://app.bizzy.org/BE/0425258.688?utm_source=export&amp;utm_medium=lists_xlsx" xr:uid="{15A694DD-481B-4A18-B003-949C68F457D8}"/>
    <hyperlink ref="Q281" r:id="rId826" display="https://www.ikea.com/" xr:uid="{9FFD1326-085C-4102-BF8E-8AC9FA92DADA}"/>
    <hyperlink ref="F281" r:id="rId827" display="https://be.linkedin.com/in/erik-d-hondt-66b56910" xr:uid="{44B7ABE7-72C1-4C46-A417-D2B30DA8B2B2}"/>
    <hyperlink ref="U280" r:id="rId828" display="https://app.bizzy.org/BE/0449372.294?utm_source=export&amp;utm_medium=lists_xlsx" xr:uid="{1E1A7D6B-4179-44F0-9AFB-009F4F7B8845}"/>
    <hyperlink ref="Q280" r:id="rId829" display="https://daf.com/" xr:uid="{570DFF02-56A6-4F85-96ED-A1AC00BA0C71}"/>
    <hyperlink ref="F280" r:id="rId830" display="https://be.linkedin.com/in/tim-lambrechts-a6abbb56" xr:uid="{3FEE0AF1-E7B8-455D-8442-579F7143062F}"/>
    <hyperlink ref="U279" r:id="rId831" display="https://app.bizzy.org/BE/0405414.072?utm_source=export&amp;utm_medium=lists_xlsx" xr:uid="{749758FB-2C2F-4BDF-BA61-2A6CE8CFD237}"/>
    <hyperlink ref="Q279" r:id="rId832" display="https://www.unilin.com/" xr:uid="{6595F60D-1B46-4D64-982C-4F4030AE5EB5}"/>
    <hyperlink ref="F279" r:id="rId833" display="https://be.linkedin.com/in/nickleenaert" xr:uid="{837461F9-9471-44B0-B3AE-85430A09A8C8}"/>
    <hyperlink ref="U282" r:id="rId834" display="https://app.bizzy.org/BE/0404531.966?utm_source=export&amp;utm_medium=lists_xlsx" xr:uid="{02A40D7C-457E-467C-BE41-508F09455CC4}"/>
    <hyperlink ref="Q282" r:id="rId835" display="https://home.kuehne-nagel.com/" xr:uid="{C53289DA-BD48-478F-A1A8-6D6457998CBB}"/>
    <hyperlink ref="F282" r:id="rId836" display="https://be.linkedin.com/in/frank-janssens-9586b79" xr:uid="{C9932B3B-DEAD-475E-8AA2-E6CCDE736D98}"/>
    <hyperlink ref="U283" r:id="rId837" display="https://app.bizzy.org/BE/0867573.542?utm_source=export&amp;utm_medium=lists_xlsx" xr:uid="{81C78E3B-6509-4D2E-A8EF-11F48A3B0F2E}"/>
    <hyperlink ref="Q283" r:id="rId838" display="https://www.envalior.com/" xr:uid="{389695E5-B5C7-4EF6-9BC4-607B9D59504A}"/>
    <hyperlink ref="F283" r:id="rId839" display="https://be.linkedin.com/in/eric-vandyck-11229013" xr:uid="{F6AD7499-C37C-4551-8DC4-BD47DF383EE0}"/>
    <hyperlink ref="U285" r:id="rId840" display="https://app.bizzy.org/BE/0455069.956?utm_source=export&amp;utm_medium=lists_xlsx" xr:uid="{15BA4FA4-948E-48FC-8DE8-B4134886E48D}"/>
    <hyperlink ref="Q285" r:id="rId841" display="https://accentjobs.be/" xr:uid="{BF3630BA-8660-4F37-A444-197090DC132F}"/>
    <hyperlink ref="F285" r:id="rId842" display="https://be.linkedin.com/in/tom-loosvelt-14887421" xr:uid="{F1162EF2-565D-4708-B8F4-98B2095A22DA}"/>
    <hyperlink ref="U284" r:id="rId843" display="https://app.bizzy.org/BE/0401947.808?utm_source=export&amp;utm_medium=lists_xlsx" xr:uid="{4AB8CE55-BA12-4565-BDF6-BCC99A3F4D7A}"/>
    <hyperlink ref="Q284" r:id="rId844" display="https://www.raincarbon.com/" xr:uid="{652D21C1-FCDC-4BEC-B703-CEF1E49E1296}"/>
    <hyperlink ref="F284" r:id="rId845" display="https://be.linkedin.com/in/ingrid-de-tollenaere" xr:uid="{1523552E-F1D9-434E-85FB-0298EEE2A731}"/>
    <hyperlink ref="U286" r:id="rId846" display="https://app.bizzy.org/BE/0453500.734?utm_source=export&amp;utm_medium=lists_xlsx" xr:uid="{9E953313-BFA7-47C8-8132-7014E914BC5E}"/>
    <hyperlink ref="Q286" r:id="rId847" display="https://www.pauliggroup.com/" xr:uid="{7B23EEA3-A78D-4DC5-8808-14575567F553}"/>
    <hyperlink ref="F286" r:id="rId848" display="https://be.linkedin.com/in/heidi-demeulenaere-2999b217" xr:uid="{31FB3427-BE0F-4CBF-A6BF-E5C4D6784E0F}"/>
    <hyperlink ref="U288" r:id="rId849" display="https://app.bizzy.org/BE/0437278.077?utm_source=export&amp;utm_medium=lists_xlsx" xr:uid="{C6844113-4CD7-4153-910F-BA828A2AA8EB}"/>
    <hyperlink ref="Q288" r:id="rId850" display="https://www.reynaers.be/" xr:uid="{90D93102-7A96-49FA-9A66-CD37BDEABC49}"/>
    <hyperlink ref="F288" r:id="rId851" display="https://be.linkedin.com/in/kathleendupont" xr:uid="{C50B719E-2FFB-4356-802E-4BBDF7DE7907}"/>
    <hyperlink ref="U287" r:id="rId852" display="https://app.bizzy.org/BE/0420069.782?utm_source=export&amp;utm_medium=lists_xlsx" xr:uid="{1C204574-0EA2-4C1F-AAD3-07A13DF13CF2}"/>
    <hyperlink ref="Q287" r:id="rId853" display="https://man-brabant.be/" xr:uid="{18FF8404-B5BA-4B3B-B8BF-B0BC415261F7}"/>
    <hyperlink ref="F287" r:id="rId854" display="https://be.linkedin.com/in/karen-de-wever-75354177" xr:uid="{68F8DA50-64F6-4D6D-B6D5-260EFE1B505C}"/>
    <hyperlink ref="U289" r:id="rId855" display="https://app.bizzy.org/BE/0435131.508?utm_source=export&amp;utm_medium=lists_xlsx" xr:uid="{121E5E02-B938-4EEE-8A49-A0042EBE132C}"/>
    <hyperlink ref="Q289" r:id="rId856" display="https://www.ecs.be/" xr:uid="{4C4ADE34-580A-4FC3-8A93-31E66F408FE9}"/>
    <hyperlink ref="F289" r:id="rId857" display="https://be.linkedin.com/in/christelle-daout-1969299" xr:uid="{4A3DECCE-65CB-4CE6-8D8B-7AABDB54DCF5}"/>
    <hyperlink ref="U290" r:id="rId858" display="https://app.bizzy.org/BE/0448850.870?utm_source=export&amp;utm_medium=lists_xlsx" xr:uid="{5D380984-D222-472C-96DF-70B8B405C9EE}"/>
    <hyperlink ref="Q290" r:id="rId859" display="https://www.wienerberger.be/" xr:uid="{AA1E480F-5C2D-4441-84D7-6F8C8ABF8A30}"/>
    <hyperlink ref="F290" r:id="rId860" display="https://be.linkedin.com/in/gerd-franssens-b421105" xr:uid="{68A9B08A-2416-4B7C-BC36-69C0425F9341}"/>
    <hyperlink ref="U292" r:id="rId861" display="https://app.bizzy.org/BE/0437126.936?utm_source=export&amp;utm_medium=lists_xlsx" xr:uid="{AD549C1D-197B-4ACF-8A83-842792A4BEB8}"/>
    <hyperlink ref="Q292" r:id="rId862" display="https://www.greenyard.group/" xr:uid="{C62DFA6A-C463-4345-8BB6-F5F9D58D29B1}"/>
    <hyperlink ref="F292" r:id="rId863" display="https://be.linkedin.com/in/jan-dirkx-b5b064a" xr:uid="{DC0CEC99-956B-42C8-B22C-866B9ADC2002}"/>
    <hyperlink ref="U291" r:id="rId864" display="https://app.bizzy.org/BE/0458551.563?utm_source=export&amp;utm_medium=lists_xlsx" xr:uid="{D8F3E0C8-4471-45E6-8167-83A2189109E2}"/>
    <hyperlink ref="Q291" r:id="rId865" display="https://synergiejobs.be/" xr:uid="{F5D09FB5-418B-4C02-B11C-F02F1EDF66A0}"/>
    <hyperlink ref="F291" r:id="rId866" display="https://be.linkedin.com/in/véronique-van-de-peer-1a0a5352?trk=public_profile_browsemap_profile-result-card_result-card_full-click" xr:uid="{732639A6-0BD9-4EB3-ACBE-39C82EE58024}"/>
    <hyperlink ref="U293" r:id="rId867" display="https://app.bizzy.org/BE/0400165.679?utm_source=export&amp;utm_medium=lists_xlsx" xr:uid="{0AFA8FFD-3165-49F3-949F-600547BDC885}"/>
    <hyperlink ref="Q293" r:id="rId868" display="https://www.astrazeneca.be/" xr:uid="{CA4FAAD3-044F-4169-BE08-CDAD30631696}"/>
    <hyperlink ref="F293" r:id="rId869" display="https://be.linkedin.com/in/joan-rolland-315b156" xr:uid="{9D2BED12-B384-40DC-8BE6-BCC11B17710B}"/>
    <hyperlink ref="U295" r:id="rId870" display="https://app.bizzy.org/BE/0660936.521?utm_source=export&amp;utm_medium=lists_xlsx" xr:uid="{900FF93D-E0BE-42B0-8F27-96BF944148CE}"/>
    <hyperlink ref="Q295" r:id="rId871" display="https://greenyard.group/" xr:uid="{01C15784-6B44-41B5-A573-DE557DAD9DC6}"/>
    <hyperlink ref="F295" r:id="rId872" display="https://be.linkedin.com/in/frank-vorsselmans" xr:uid="{0DEFD810-4756-4114-8479-3EE27CA604A1}"/>
    <hyperlink ref="U294" r:id="rId873" display="https://app.bizzy.org/BE/0405350.033?utm_source=export&amp;utm_medium=lists_xlsx" xr:uid="{E3A6EB94-540B-4673-B0AB-C781D1CC6780}"/>
    <hyperlink ref="Q294" r:id="rId874" display="https://lecot-fleet.be/" xr:uid="{60F5861A-0140-4A44-93EA-570486F5D7CE}"/>
    <hyperlink ref="F294" r:id="rId875" display="https://be.linkedin.com/in/filip-de-boeck-1918436" xr:uid="{25F74ABE-C1F6-4548-95E0-99DF1E3C39F8}"/>
    <hyperlink ref="U296" r:id="rId876" display="https://app.bizzy.org/BE/0465547.738?utm_source=export&amp;utm_medium=lists_xlsx" xr:uid="{22B607E1-7103-4C57-8AEC-A642AB7CB61A}"/>
    <hyperlink ref="Q296" r:id="rId877" display="https://tejobs.be/" xr:uid="{9AD9EDC4-5678-4181-94DF-E7D614CC639C}"/>
    <hyperlink ref="F296" r:id="rId878" display="https://be.linkedin.com/in/vera-vanoost-a876404b" xr:uid="{AEE2986A-7AA4-46D0-9C08-051299CF4483}"/>
    <hyperlink ref="U297" r:id="rId879" display="https://app.bizzy.org/BE/0447690.830?utm_source=export&amp;utm_medium=lists_xlsx" xr:uid="{D40CC0AC-DD47-4352-A42B-61C93A43557A}"/>
    <hyperlink ref="Q297" r:id="rId880" display="https://www.vyncke.com/" xr:uid="{4684FE4D-DD1E-4456-9251-42176FEB6A1A}"/>
    <hyperlink ref="F297" r:id="rId881" display="https://be.linkedin.com/in/clarastynen" xr:uid="{EA208A60-558B-45F8-88C3-4AF9E2317A73}"/>
    <hyperlink ref="U298" r:id="rId882" display="https://app.bizzy.org/BE/0429388.316?utm_source=export&amp;utm_medium=lists_xlsx" xr:uid="{84CFC1D5-F740-40FF-91B3-56435E43EBE8}"/>
    <hyperlink ref="Q298" r:id="rId883" display="https://www.jsrmicro.be/" xr:uid="{8FF104AD-3FDD-4190-8DA1-9F1C0FE86773}"/>
    <hyperlink ref="F298" r:id="rId884" display="https://be.linkedin.com/in/vercammen-johan-628aa15" xr:uid="{E661A5C9-EADA-462B-869F-8E38720750F6}"/>
    <hyperlink ref="U300" r:id="rId885" display="https://app.bizzy.org/BE/0479101.608?utm_source=export&amp;utm_medium=lists_xlsx" xr:uid="{FCC5CFF3-C07E-4C7E-9583-67CE541E3A50}"/>
    <hyperlink ref="Q300" r:id="rId886" display="https://primagaz.be/" xr:uid="{B19B024F-D99B-4562-B794-B2E67A078EAF}"/>
    <hyperlink ref="F300" r:id="rId887" display="https://be.linkedin.com/in/joelle-croteux-373801b" xr:uid="{4142DF5A-763C-4541-ADF9-F36A2F5CEBA9}"/>
    <hyperlink ref="U299" r:id="rId888" display="https://app.bizzy.org/BE/0475099.565?utm_source=export&amp;utm_medium=lists_xlsx" xr:uid="{500AD34F-C8F8-41D8-9388-2CF25A01CC4F}"/>
    <hyperlink ref="Q299" r:id="rId889" display="https://esko.com/" xr:uid="{24220911-5E66-414E-A8C1-D329740F8642}"/>
    <hyperlink ref="F299" r:id="rId890" display="https://be.linkedin.com/in/diane-kruger-33408a146" xr:uid="{EFF8B9E5-517A-4120-A2CF-BE58BFA3D3D5}"/>
    <hyperlink ref="U302" r:id="rId891" display="https://app.bizzy.org/BE/0440085.040?utm_source=export&amp;utm_medium=lists_xlsx" xr:uid="{91887A7C-ABE0-49BC-ADAB-06CC717CE541}"/>
    <hyperlink ref="Q302" r:id="rId892" display="http://www.vanhoecke.be/" xr:uid="{7628B949-E1D6-4F0E-B49F-631034ADB201}"/>
    <hyperlink ref="F302" r:id="rId893" display="https://be.linkedin.com/in/steven-muylaert-375a075" xr:uid="{DE52DA15-325D-4103-BD3B-A4D1320A5DD5}"/>
    <hyperlink ref="U301" r:id="rId894" display="https://app.bizzy.org/BE/0420246.659?utm_source=export&amp;utm_medium=lists_xlsx" xr:uid="{80E09F6B-1034-44B0-8750-570C8A1926A2}"/>
    <hyperlink ref="Q301" r:id="rId895" display="https://www.abc-engines.com/" xr:uid="{F2B3F4F6-D53D-4A26-A14A-D301D49CD447}"/>
    <hyperlink ref="F301" r:id="rId896" display="https://be.linkedin.com/in/ada-van-waas-09649a1ab" xr:uid="{5F958D9C-2BFC-440C-BC2D-A51250FB6DBE}"/>
    <hyperlink ref="U303" r:id="rId897" display="https://app.bizzy.org/BE/0887120.626?utm_source=export&amp;utm_medium=lists_xlsx" xr:uid="{E2B905E6-59A9-4A79-BB91-CA61E1E04E5D}"/>
    <hyperlink ref="Q303" r:id="rId898" display="https://accentjobs.be/" xr:uid="{926985B8-1862-4D46-BD1A-27C825035ACC}"/>
    <hyperlink ref="F303" r:id="rId899" display="https://be.linkedin.com/in/pierke-pierlala-802478186" xr:uid="{087982C2-6ADB-4FCF-A935-E044A696ED87}"/>
    <hyperlink ref="U304" r:id="rId900" display="https://app.bizzy.org/BE/0452503.614?utm_source=export&amp;utm_medium=lists_xlsx" xr:uid="{688423AE-A143-45A5-A484-9401F1C1EE17}"/>
    <hyperlink ref="Q304" r:id="rId901" display="https://www.atlascopco.com/" xr:uid="{FCCDC59F-451A-4EF6-BB36-1619F5B6F0EE}"/>
    <hyperlink ref="F304" r:id="rId902" display="https://be.linkedin.com/in/ann-van-de-velde-9b229b10" xr:uid="{25DCE569-1FE1-4088-B11C-4DC0A5C59E98}"/>
    <hyperlink ref="U305" r:id="rId903" display="https://app.bizzy.org/BE/0466878.816?utm_source=export&amp;utm_medium=lists_xlsx" xr:uid="{2740ED36-460C-447C-8A2A-004668B4818F}"/>
    <hyperlink ref="Q305" r:id="rId904" display="https://www.pauwelsconsulting.be/" xr:uid="{E182F19F-9A20-45BD-8C20-AA89F6BFB20C}"/>
    <hyperlink ref="F305" r:id="rId905" display="https://be.linkedin.com/in/carolien-danckaert-4049085" xr:uid="{A3AAE482-5FC1-4FDF-81E4-600A2F5F48B3}"/>
    <hyperlink ref="U306" r:id="rId906" display="https://app.bizzy.org/BE/0881664.870?utm_source=export&amp;utm_medium=lists_xlsx" xr:uid="{A21AFB22-941D-4FE2-BEE3-B66771A07847}"/>
    <hyperlink ref="Q306" r:id="rId907" display="https://www.lotusbakeries.com/" xr:uid="{D69CD446-0E60-4B42-A0DF-8FEDEBA40D6D}"/>
    <hyperlink ref="F306" r:id="rId908" display="https://be.linkedin.com/in/mia-desmet-120b8a4" xr:uid="{FA7D8F99-53FB-42E6-B979-29F0E1171251}"/>
    <hyperlink ref="U308" r:id="rId909" display="https://app.bizzy.org/BE/0886047.983?utm_source=export&amp;utm_medium=lists_xlsx" xr:uid="{3BE889DE-E57F-4FFB-9A27-4905CF1CEE13}"/>
    <hyperlink ref="Q308" r:id="rId910" display="https://www.esko.com/" xr:uid="{54FEF2B1-1AF5-4586-B885-129A5D1E41C7}"/>
    <hyperlink ref="F308" r:id="rId911" display="https://be.linkedin.com/in/diane-kruger-33408a146" xr:uid="{3573A5DE-9F96-4C54-A68F-AC09BFAE00C5}"/>
    <hyperlink ref="U307" r:id="rId912" display="https://app.bizzy.org/BE/0475945.940?utm_source=export&amp;utm_medium=lists_xlsx" xr:uid="{1900C14E-64C8-44C6-9AFD-57D5D3EAD17E}"/>
    <hyperlink ref="Q307" r:id="rId913" display="https://www.brightplus.be/" xr:uid="{30980D0E-46CC-4EC5-B2AD-EF3DEA056299}"/>
    <hyperlink ref="F307" r:id="rId914" display="https://be.linkedin.com/in/steven-cavens-47305233" xr:uid="{86910664-FBFA-4EB7-9896-8434E08CB2FE}"/>
    <hyperlink ref="U310" r:id="rId915" display="https://app.bizzy.org/BE/0454487.659?utm_source=export&amp;utm_medium=lists_xlsx" xr:uid="{3F4EFA8C-8608-429D-AD09-D9DBB3A1A49C}"/>
    <hyperlink ref="Q310" r:id="rId916" display="https://www.azo.be/" xr:uid="{0B418858-8628-4D0E-A1DC-08399693F781}"/>
    <hyperlink ref="F310" r:id="rId917" display="https://be.linkedin.com/in/stephanie-delvaux-91701b15" xr:uid="{0349C0CD-E57B-4276-815C-D36BEDBDA9BB}"/>
    <hyperlink ref="U309" r:id="rId918" display="https://app.bizzy.org/BE/0538668.417?utm_source=export&amp;utm_medium=lists_xlsx" xr:uid="{E2E84A27-56B3-4259-AB4C-AB59179E8C33}"/>
    <hyperlink ref="Q309" r:id="rId919" display="https://www.lansweeper.com/" xr:uid="{C14DAC78-6155-4610-B4E0-E665D55684EA}"/>
    <hyperlink ref="F309" r:id="rId920" display="https://be.linkedin.com/in/miekedeleu" xr:uid="{1EEB3AD4-2498-4940-8309-E2001D5CC879}"/>
    <hyperlink ref="U311" r:id="rId921" display="https://app.bizzy.org/BE/0416827.707?utm_source=export&amp;utm_medium=lists_xlsx" xr:uid="{909A0269-EFC3-4669-BD32-5C4DB56D9725}"/>
    <hyperlink ref="Q311" r:id="rId922" display="https://corporate.tui.be/" xr:uid="{24D888E8-15E2-4ACC-BCCD-1789BDE4E1EC}"/>
    <hyperlink ref="F311" r:id="rId923" display="https://be.linkedin.com/in/bert-de-keyser-6511331b9" xr:uid="{FF637907-3017-48EF-B318-87F2EC32503E}"/>
    <hyperlink ref="U312" r:id="rId924" display="https://app.bizzy.org/BE/0846963.913?utm_source=export&amp;utm_medium=lists_xlsx" xr:uid="{58A9EC66-DFF5-4F6F-8840-553F7594999B}"/>
    <hyperlink ref="Q312" r:id="rId925" display="https://accentjobs.be/" xr:uid="{07808D7A-94CE-4EA4-B05D-EF63DD0F528C}"/>
    <hyperlink ref="F312" r:id="rId926" display="https://be.linkedin.com/in/pierke-pierlala-802478186" xr:uid="{9C5C109E-08B7-4121-B388-F647B3D91F34}"/>
    <hyperlink ref="U313" r:id="rId927" display="https://app.bizzy.org/BE/0400444.803?utm_source=export&amp;utm_medium=lists_xlsx" xr:uid="{DCC983B4-5A65-45F2-8D56-691FB6BC9FCF}"/>
    <hyperlink ref="Q313" r:id="rId928" display="https://www.cnhindustrial.com/" xr:uid="{BBD5E01A-DD15-497D-9120-C5277E9EF6B1}"/>
    <hyperlink ref="F313" r:id="rId929" display="https://be.linkedin.com/in/stephanie-debruyne-b7375225" xr:uid="{8BED6FDB-0D5A-42B9-B0FE-ECCB218CE2A9}"/>
    <hyperlink ref="U314" r:id="rId930" display="https://app.bizzy.org/BE/0429977.343?utm_source=export&amp;utm_medium=lists_xlsx" xr:uid="{0CDD064B-8934-467C-82CC-1B974E2FFA8F}"/>
    <hyperlink ref="Q314" r:id="rId931" display="https://vandemoortele.be/" xr:uid="{CC9745FB-F3BA-45B6-95CC-A80C71379584}"/>
    <hyperlink ref="F314" r:id="rId932" display="https://be.linkedin.com/in/marie-hermanns-77768126" xr:uid="{AB4DD762-97B9-475B-8146-1E8E8733A1A4}"/>
    <hyperlink ref="U315" r:id="rId933" display="https://app.bizzy.org/BE/0447550.278?utm_source=export&amp;utm_medium=lists_xlsx" xr:uid="{06332FBC-2258-4FF2-B9EE-9D6CFBD4A2DF}"/>
    <hyperlink ref="Q315" r:id="rId934" display="https://delltechnologies.com/" xr:uid="{DABA1294-030C-4CD2-A152-99A0705351C9}"/>
    <hyperlink ref="F315" r:id="rId935" display="https://be.linkedin.com/in/aline-kelchtermans-1500b3132" xr:uid="{8F0793AE-4857-4C29-BCC8-18569AB6A3C5}"/>
    <hyperlink ref="U316" r:id="rId936" display="https://app.bizzy.org/BE/0413166.055?utm_source=export&amp;utm_medium=lists_xlsx" xr:uid="{DBD6649E-4801-4ACB-9E7D-A9D968212034}"/>
    <hyperlink ref="Q316" r:id="rId937" display="https://www.terumobct.com/" xr:uid="{8488DEA8-6268-48A5-B81A-087FBA8A94CA}"/>
    <hyperlink ref="F316" r:id="rId938" display="https://be.linkedin.com/in/beatrice-lepineux" xr:uid="{BD41DD74-92FE-421E-ADB8-00FDA8E67313}"/>
    <hyperlink ref="U318" r:id="rId939" display="https://app.bizzy.org/BE/0419725.928?utm_source=export&amp;utm_medium=lists_xlsx" xr:uid="{1DBE37DC-5FD6-446D-8768-528A77F58767}"/>
    <hyperlink ref="Q318" r:id="rId940" display="https://bergerat-used.com/" xr:uid="{0D28CDBE-F62A-4CD0-BF13-30AC3353A2AC}"/>
    <hyperlink ref="F318" r:id="rId941" display="https://be.linkedin.com/in/pieter-verhaeghe-08b2016" xr:uid="{4EC79260-6A27-4B29-834E-F7CCAD07E38B}"/>
    <hyperlink ref="U317" r:id="rId942" display="https://app.bizzy.org/BE/0402734.595?utm_source=export&amp;utm_medium=lists_xlsx" xr:uid="{865C3F07-967D-49B1-B7D2-EDDDFA6DCBA2}"/>
    <hyperlink ref="Q317" r:id="rId943" display="https://www.danone.be/" xr:uid="{132F6339-4337-4827-97F9-9934B5C424B2}"/>
    <hyperlink ref="F317" r:id="rId944" display="https://be.linkedin.com/in/johan-aeyels-19222442" xr:uid="{92CBB56A-28A7-4C00-846A-25B3C017E18D}"/>
    <hyperlink ref="U320" r:id="rId945" display="https://app.bizzy.org/BE/0458263.335?utm_source=export&amp;utm_medium=lists_xlsx" xr:uid="{09A2C2F8-DF1B-4466-BC8E-D7F2D890961D}"/>
    <hyperlink ref="Q320" r:id="rId946" display="https://www.pwc.be/" xr:uid="{03CB2AE5-AC72-4C10-8D23-0AF5C4756268}"/>
    <hyperlink ref="F320" r:id="rId947" display="https://be.linkedin.com/in/marleen-broux-09185340" xr:uid="{E9E59ED3-6542-4793-8E40-8F7D082D8122}"/>
    <hyperlink ref="U319" r:id="rId948" display="https://app.bizzy.org/BE/0404882.750?utm_source=export&amp;utm_medium=lists_xlsx" xr:uid="{D14D42F8-B4B0-4570-9170-C2BCB2C21CE7}"/>
    <hyperlink ref="Q319" r:id="rId949" display="https://www.sgs.be/" xr:uid="{73BA4C5A-8EE0-4728-A60A-D79D92C0DFD6}"/>
    <hyperlink ref="F319" r:id="rId950" display="https://be.linkedin.com/in/herman-van-ballart-507b6568" xr:uid="{865B4BA8-8739-4B59-A5B0-92C9E8918C3D}"/>
    <hyperlink ref="U323" r:id="rId951" display="https://app.bizzy.org/BE/0883914.874?utm_source=export&amp;utm_medium=lists_xlsx" xr:uid="{ACDC5DAD-2C6A-41DE-A708-5B567A5D85C9}"/>
    <hyperlink ref="Q323" r:id="rId952" display="http://www.gls-group.com/" xr:uid="{9E84B46E-8EF4-4576-9CEC-F1B4A0B7C3AC}"/>
    <hyperlink ref="F323" r:id="rId953" display="https://be.linkedin.com/in/joelle-croteux-373801b" xr:uid="{6A148A56-8E06-4F68-83AF-3C450B6C3EBC}"/>
    <hyperlink ref="U322" r:id="rId954" display="https://app.bizzy.org/BE/0471435.836?utm_source=export&amp;utm_medium=lists_xlsx" xr:uid="{B0A7CA58-9C47-412E-8C8C-2D8A909642B3}"/>
    <hyperlink ref="Q322" r:id="rId955" display="http://www.euphony.be/" xr:uid="{4F3BD7F2-4357-4C59-8AA6-5755B0C4B08E}"/>
    <hyperlink ref="F322" r:id="rId956" display="https://be.linkedin.com/in/laurence-leclercq-b81a9135" xr:uid="{2087AA65-D5A1-419E-B540-89D234E4C501}"/>
    <hyperlink ref="U321" r:id="rId957" display="https://app.bizzy.org/BE/0434692.830?utm_source=export&amp;utm_medium=lists_xlsx" xr:uid="{6BFEDB69-89B1-4FFA-817F-466385B51950}"/>
    <hyperlink ref="Q321" r:id="rId958" display="https://www.centerparcs.be/" xr:uid="{2E76F776-B53D-4E93-A01F-CAEDCF3539BC}"/>
    <hyperlink ref="F321" r:id="rId959" display="https://be.linkedin.com/in/roel-van-auseloos" xr:uid="{610283FC-A39A-4373-8C37-55E7B477844A}"/>
    <hyperlink ref="U325" r:id="rId960" display="https://app.bizzy.org/BE/0400837.058?utm_source=export&amp;utm_medium=lists_xlsx" xr:uid="{BB47268C-C762-4AA4-975E-1CD8ADAA4B98}"/>
    <hyperlink ref="Q325" r:id="rId961" display="https://www.dupontdenemours.be/" xr:uid="{50BD0BB8-7E39-48F5-A7C6-8F78E15DAA2B}"/>
    <hyperlink ref="F325" r:id="rId962" display="https://be.linkedin.com/in/joachim-verrijcken-37123a6" xr:uid="{F5BBA62C-8E01-4A82-945F-CC6A70207F8D}"/>
    <hyperlink ref="U324" r:id="rId963" display="https://app.bizzy.org/BE/0479775.163?utm_source=export&amp;utm_medium=lists_xlsx" xr:uid="{ECE170C8-571D-45D6-AD14-614C47C665B9}"/>
    <hyperlink ref="Q324" r:id="rId964" display="https://www.cargill.be/" xr:uid="{522A1586-3AFC-48EC-A348-A29A530FC714}"/>
    <hyperlink ref="F324" r:id="rId965" display="https://be.linkedin.com/in/wouter-cromheecke-4b9222a1" xr:uid="{22D9771C-0EA5-4CF9-BCF9-BDA8B13123E4}"/>
    <hyperlink ref="U326" r:id="rId966" display="https://app.bizzy.org/BE/0419225.387?utm_source=export&amp;utm_medium=lists_xlsx" xr:uid="{32B53C0A-BA6B-4D93-9B66-C87133F0DBBB}"/>
    <hyperlink ref="Q326" r:id="rId967" display="https://www.tui.be/nl" xr:uid="{73574381-5156-4DCB-9053-4E3AD9326595}"/>
    <hyperlink ref="F326" r:id="rId968" display="https://be.linkedin.com/in/bert-de-keyser-6511331b9" xr:uid="{897D24D2-4C91-4B11-817C-7146024A1CFA}"/>
    <hyperlink ref="Q327" r:id="rId969" display="https://www.dhl.be/" xr:uid="{11D09722-8C8A-4FA0-AC64-515D6555D063}"/>
    <hyperlink ref="F327" r:id="rId970" display="https://be.linkedin.com/in/sylvie-noël?trk=public_profile_samename_profile_profile-result-card_result-card_full-click" xr:uid="{7E74CF95-596C-45A1-B4C2-B4B8F7EBFBC1}"/>
    <hyperlink ref="Q330" r:id="rId971" display="https://www.dhlexpress.be/" xr:uid="{08E011DF-3F95-4009-B641-6F7DAAC9032E}"/>
    <hyperlink ref="F330" r:id="rId972" display="https://be.linkedin.com/in/sylvie-noël?trk=public_profile_samename_profile_profile-result-card_result-card_full-click" xr:uid="{7F1AE5BD-68E4-4D8F-A06B-202996B778A5}"/>
    <hyperlink ref="Q329" r:id="rId973" display="https://www.adecco.be/" xr:uid="{9067D538-7DE6-4A3B-9E69-6FC391F6FEF9}"/>
    <hyperlink ref="F329" r:id="rId974" display="https://be.linkedin.com/in/maria-lanza-6a2499181" xr:uid="{DECA7FBC-AA9C-4CC4-815A-514E81FCE1D5}"/>
    <hyperlink ref="Q328" r:id="rId975" display="https://aldi.be/" xr:uid="{8BFEF54B-12CE-4943-9FB0-04C4C94B20F3}"/>
    <hyperlink ref="F328" r:id="rId976" display="https://be.linkedin.com/in/jessica-lambrecht-25a821137" xr:uid="{16486F77-1A91-45EF-BC71-81A134287769}"/>
    <hyperlink ref="Q332" r:id="rId977" display="https://www.nitto.com/" xr:uid="{5960CAFD-785D-4B2A-8A36-1DB6E96C150A}"/>
    <hyperlink ref="F332" r:id="rId978" display="https://be.linkedin.com/in/erwin-martens-1b3a632b" xr:uid="{4671696C-3801-42FC-BE42-EB702792DC94}"/>
    <hyperlink ref="Q331" r:id="rId979" display="https://evalevoh.com/" xr:uid="{30E1012B-E6C0-4A6C-9030-AA2DAB7AE55B}"/>
    <hyperlink ref="F331" r:id="rId980" display="https://be.linkedin.com/in/marijke-tavernier-2657b43" xr:uid="{86C482AC-CCA4-44A0-A45F-D7DBAF3EAFEB}"/>
    <hyperlink ref="Q333" r:id="rId981" display="https://www.multimasters.be/" xr:uid="{C3D7AA4D-516E-446D-BA7D-9A9329C86627}"/>
    <hyperlink ref="F333" r:id="rId982" display="https://be.linkedin.com/in/joke-van-scharen-618837a" xr:uid="{1045F86E-D2EE-4208-9B8D-17FC5054741B}"/>
    <hyperlink ref="Q335" r:id="rId983" display="https://www.petersime.be/" xr:uid="{74E2D05A-1AEB-415F-9A1D-8858E53CAE27}"/>
    <hyperlink ref="F335" r:id="rId984" display="https://be.linkedin.com/in/karlijnlippens" xr:uid="{8F3B208A-FEA0-4745-B06A-65BFE0E832A9}"/>
    <hyperlink ref="Q334" r:id="rId985" display="https://www.dhlparcel.be/" xr:uid="{A5F66852-D34B-4D00-BAF5-D6496ED3F7D8}"/>
    <hyperlink ref="F334" r:id="rId986" display="https://be.linkedin.com/in/mertenskarel" xr:uid="{59F219A3-9D54-4EAD-BB6A-6747091090BB}"/>
  </hyperlinks>
  <pageMargins left="0.7" right="0.7" top="0.75" bottom="0.75" header="0.3" footer="0.3"/>
  <pageSetup orientation="portrait" horizontalDpi="4294967295" verticalDpi="4294967295"/>
  <tableParts count="1">
    <tablePart r:id="rId98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6"/>
  <sheetViews>
    <sheetView topLeftCell="D1" workbookViewId="0">
      <selection activeCell="F2" sqref="F2"/>
    </sheetView>
  </sheetViews>
  <sheetFormatPr defaultRowHeight="14.25" x14ac:dyDescent="0.45"/>
  <cols>
    <col min="1" max="2" width="16.46484375" hidden="1" customWidth="1"/>
    <col min="3" max="3" width="30.53125" hidden="1" customWidth="1"/>
    <col min="4" max="4" width="88" bestFit="1" customWidth="1"/>
    <col min="5" max="5" width="88" customWidth="1"/>
    <col min="6" max="6" width="36.46484375" customWidth="1"/>
    <col min="7" max="7" width="13.46484375" customWidth="1"/>
    <col min="8" max="8" width="10.53125" customWidth="1"/>
    <col min="9" max="9" width="54.06640625" customWidth="1"/>
    <col min="10" max="10" width="6.6640625" customWidth="1"/>
    <col min="11" max="11" width="6.1328125" customWidth="1"/>
    <col min="12" max="12" width="22.265625" customWidth="1"/>
    <col min="13" max="13" width="49.46484375" customWidth="1"/>
    <col min="14" max="14" width="67.1328125" customWidth="1"/>
    <col min="15" max="15" width="15.265625" customWidth="1"/>
    <col min="16" max="16" width="20" customWidth="1"/>
    <col min="17" max="18" width="21.06640625" customWidth="1"/>
    <col min="19" max="19" width="18.73046875" customWidth="1"/>
    <col min="20" max="20" width="9.06640625" customWidth="1"/>
    <col min="21" max="21" width="32.46484375" customWidth="1"/>
    <col min="22" max="22" width="23.53125" customWidth="1"/>
    <col min="23" max="24" width="9.06640625" customWidth="1"/>
    <col min="25" max="25" width="49.9296875" bestFit="1" customWidth="1"/>
  </cols>
  <sheetData>
    <row r="1" spans="1:25" x14ac:dyDescent="0.45">
      <c r="A1" s="1" t="s">
        <v>0</v>
      </c>
      <c r="B1" s="1" t="s">
        <v>1329</v>
      </c>
      <c r="C1" s="1" t="s">
        <v>13</v>
      </c>
      <c r="D1" s="1" t="s">
        <v>1</v>
      </c>
      <c r="E1" s="10" t="s">
        <v>4733</v>
      </c>
      <c r="F1" s="1" t="s">
        <v>2</v>
      </c>
      <c r="G1" s="1" t="s">
        <v>3</v>
      </c>
      <c r="H1" s="1" t="s">
        <v>4</v>
      </c>
      <c r="I1" s="1" t="s">
        <v>5</v>
      </c>
      <c r="J1" s="1" t="s">
        <v>6</v>
      </c>
      <c r="K1" s="1" t="s">
        <v>7</v>
      </c>
      <c r="L1" s="1" t="s">
        <v>8</v>
      </c>
      <c r="M1" s="1" t="s">
        <v>9</v>
      </c>
      <c r="N1" s="1" t="s">
        <v>10</v>
      </c>
      <c r="O1" s="1" t="s">
        <v>11</v>
      </c>
      <c r="P1" s="1" t="s">
        <v>12</v>
      </c>
      <c r="Q1" s="1" t="s">
        <v>14</v>
      </c>
      <c r="R1" s="1" t="s">
        <v>15</v>
      </c>
      <c r="S1" s="1" t="s">
        <v>16</v>
      </c>
      <c r="T1" s="10" t="s">
        <v>4732</v>
      </c>
      <c r="U1" s="10" t="s">
        <v>4735</v>
      </c>
      <c r="V1" s="10" t="s">
        <v>4734</v>
      </c>
      <c r="W1" s="10" t="s">
        <v>4736</v>
      </c>
      <c r="X1" s="10" t="s">
        <v>4737</v>
      </c>
      <c r="Y1" s="10" t="s">
        <v>4738</v>
      </c>
    </row>
    <row r="2" spans="1:25" x14ac:dyDescent="0.45">
      <c r="A2">
        <v>45347636</v>
      </c>
      <c r="D2" t="s">
        <v>17</v>
      </c>
      <c r="E2" t="str">
        <f>SUBSTITUTE(SUBSTITUTE(SUBSTITUTE(SUBSTITUTE(SUBSTITUTE(SUBSTITUTE(SUBSTITUTE(SUBSTITUTE(SUBSTITUTE(SUBSTITUTE(SUBSTITUTE(SUBSTITUTE(SUBSTITUTE(LOWER(Table1[[#This Row],[Naam]]),".",""),"-","")," bvba",""),"belgië",""),"belgium","")," nv","")," bv",""),"group",""),"groep","")," ", ""),"é","e"),"è","e"),"à","a")</f>
        <v>(inter)gamma</v>
      </c>
      <c r="J2" t="s">
        <v>18</v>
      </c>
      <c r="K2" t="s">
        <v>19</v>
      </c>
      <c r="Q2" t="s">
        <v>20</v>
      </c>
      <c r="T2" t="str">
        <f>_xlfn.XLOOKUP(Table1[[#This Row],[Basisnaam]],Table2[Basisnaam],Table2[Naam],"",0)</f>
        <v/>
      </c>
      <c r="U2" t="str">
        <f>LOWER(Table1[[#This Row],[Straat]]&amp;Table1[[#This Row],[Huisnummer]]&amp;Table1[[#This Row],[Postcode]])</f>
        <v/>
      </c>
      <c r="V2" t="str">
        <f>_xlfn.XLOOKUP(Table1[[#This Row],[AdresLookup]],[1]Bedrijven!$R$2:$R$541,[1]Bedrijven!$B$2:$B$541,"",0)</f>
        <v/>
      </c>
      <c r="W2" t="str">
        <f>IFERROR(LEFT(SUBSTITUTE(SUBSTITUTE(Table1[[#This Row],[Website]],"www.",""),"https://",""), FIND(".", SUBSTITUTE(SUBSTITUTE(Table1[[#This Row],[Website]],"www.",""),"https://","")) - 1),"")</f>
        <v/>
      </c>
      <c r="X2" t="str">
        <f>_xlfn.XLOOKUP(Table1[[#This Row],[Website Lookup]],Table2[WebsiteLookup],Table2[Naam],"",0)</f>
        <v/>
      </c>
      <c r="Y2" t="str">
        <f>IF(Table1[[#This Row],[Match company name]]&lt;&gt;"",Table1[[#This Row],[Match company name]],IF(Table1[[#This Row],[Match on address]]&lt;&gt;"",Table1[[#This Row],[Match on address]],Table1[[#This Row],[Match on Website]]))</f>
        <v/>
      </c>
    </row>
    <row r="3" spans="1:25" x14ac:dyDescent="0.45">
      <c r="A3">
        <v>45999764</v>
      </c>
      <c r="B3" t="s">
        <v>1326</v>
      </c>
      <c r="D3" t="s">
        <v>22</v>
      </c>
      <c r="E3" t="str">
        <f>SUBSTITUTE(SUBSTITUTE(SUBSTITUTE(SUBSTITUTE(SUBSTITUTE(SUBSTITUTE(SUBSTITUTE(SUBSTITUTE(SUBSTITUTE(SUBSTITUTE(SUBSTITUTE(SUBSTITUTE(SUBSTITUTE(LOWER(Table1[[#This Row],[Naam]]),".",""),"-","")," bvba",""),"belgië",""),"belgium","")," nv","")," bv",""),"group",""),"groep","")," ", ""),"é","e"),"è","e"),"à","a")</f>
        <v>3dsystems</v>
      </c>
      <c r="F3" t="s">
        <v>23</v>
      </c>
      <c r="G3" t="s">
        <v>24</v>
      </c>
      <c r="H3" t="s">
        <v>25</v>
      </c>
      <c r="I3" t="s">
        <v>26</v>
      </c>
      <c r="J3" t="s">
        <v>18</v>
      </c>
      <c r="K3" t="s">
        <v>19</v>
      </c>
      <c r="Q3" t="s">
        <v>20</v>
      </c>
      <c r="R3" t="s">
        <v>28</v>
      </c>
      <c r="S3" t="s">
        <v>29</v>
      </c>
      <c r="T3" t="str">
        <f>_xlfn.XLOOKUP(Table1[[#This Row],[Basisnaam]],Table2[Basisnaam],Table2[Naam],"",0)</f>
        <v/>
      </c>
      <c r="U3" t="str">
        <f>LOWER(Table1[[#This Row],[Straat]]&amp;Table1[[#This Row],[Huisnummer]]&amp;Table1[[#This Row],[Postcode]])</f>
        <v>ambachtenlaan21-043001</v>
      </c>
      <c r="V3" t="str">
        <f>_xlfn.XLOOKUP(Table1[[#This Row],[AdresLookup]],[1]Bedrijven!$R$2:$R$541,[1]Bedrijven!$B$2:$B$541,"",0)</f>
        <v/>
      </c>
      <c r="W3" t="str">
        <f>IFERROR(LEFT(SUBSTITUTE(SUBSTITUTE(Table1[[#This Row],[Website]],"www.",""),"https://",""), FIND(".", SUBSTITUTE(SUBSTITUTE(Table1[[#This Row],[Website]],"www.",""),"https://","")) - 1),"")</f>
        <v/>
      </c>
      <c r="X3" t="str">
        <f>_xlfn.XLOOKUP(Table1[[#This Row],[Website Lookup]],Table2[WebsiteLookup],Table2[Naam],"",0)</f>
        <v/>
      </c>
      <c r="Y3" t="str">
        <f>IF(Table1[[#This Row],[Match company name]]&lt;&gt;"",Table1[[#This Row],[Match company name]],IF(Table1[[#This Row],[Match on address]]&lt;&gt;"",Table1[[#This Row],[Match on address]],Table1[[#This Row],[Match on Website]]))</f>
        <v/>
      </c>
    </row>
    <row r="4" spans="1:25" x14ac:dyDescent="0.45">
      <c r="A4">
        <v>50198146</v>
      </c>
      <c r="C4" t="s">
        <v>38</v>
      </c>
      <c r="D4" t="s">
        <v>30</v>
      </c>
      <c r="E4" t="str">
        <f>SUBSTITUTE(SUBSTITUTE(SUBSTITUTE(SUBSTITUTE(SUBSTITUTE(SUBSTITUTE(SUBSTITUTE(SUBSTITUTE(SUBSTITUTE(SUBSTITUTE(SUBSTITUTE(SUBSTITUTE(SUBSTITUTE(LOWER(Table1[[#This Row],[Naam]]),".",""),"-","")," bvba",""),"belgië",""),"belgium","")," nv","")," bv",""),"group",""),"groep","")," ", ""),"é","e"),"è","e"),"à","a")</f>
        <v>aszziekenhuis</v>
      </c>
      <c r="F4" t="s">
        <v>31</v>
      </c>
      <c r="G4" t="s">
        <v>32</v>
      </c>
      <c r="H4" t="s">
        <v>33</v>
      </c>
      <c r="I4" t="s">
        <v>34</v>
      </c>
      <c r="J4" t="s">
        <v>18</v>
      </c>
      <c r="K4" t="s">
        <v>19</v>
      </c>
      <c r="M4" t="s">
        <v>35</v>
      </c>
      <c r="N4" t="s">
        <v>36</v>
      </c>
      <c r="P4" t="s">
        <v>37</v>
      </c>
      <c r="Q4" t="s">
        <v>20</v>
      </c>
      <c r="S4" t="s">
        <v>40</v>
      </c>
      <c r="T4" t="str">
        <f>_xlfn.XLOOKUP(Table1[[#This Row],[Basisnaam]],Table2[Basisnaam],Table2[Naam],"",0)</f>
        <v/>
      </c>
      <c r="U4" t="str">
        <f>LOWER(Table1[[#This Row],[Straat]]&amp;Table1[[#This Row],[Huisnummer]]&amp;Table1[[#This Row],[Postcode]])</f>
        <v>merestraat809300</v>
      </c>
      <c r="V4" t="str">
        <f>_xlfn.XLOOKUP(Table1[[#This Row],[AdresLookup]],[1]Bedrijven!$R$2:$R$541,[1]Bedrijven!$B$2:$B$541,"",0)</f>
        <v/>
      </c>
      <c r="W4" t="str">
        <f>IFERROR(LEFT(SUBSTITUTE(SUBSTITUTE(Table1[[#This Row],[Website]],"www.",""),"https://",""), FIND(".", SUBSTITUTE(SUBSTITUTE(Table1[[#This Row],[Website]],"www.",""),"https://","")) - 1),"")</f>
        <v>asz</v>
      </c>
      <c r="X4" t="str">
        <f>_xlfn.XLOOKUP(Table1[[#This Row],[Website Lookup]],Table2[WebsiteLookup],Table2[Naam],"",0)</f>
        <v/>
      </c>
      <c r="Y4" t="str">
        <f>IF(Table1[[#This Row],[Match company name]]&lt;&gt;"",Table1[[#This Row],[Match company name]],IF(Table1[[#This Row],[Match on address]]&lt;&gt;"",Table1[[#This Row],[Match on address]],Table1[[#This Row],[Match on Website]]))</f>
        <v/>
      </c>
    </row>
    <row r="5" spans="1:25" x14ac:dyDescent="0.45">
      <c r="A5">
        <v>45347566</v>
      </c>
      <c r="B5" t="s">
        <v>1326</v>
      </c>
      <c r="D5" t="s">
        <v>41</v>
      </c>
      <c r="E5" t="str">
        <f>SUBSTITUTE(SUBSTITUTE(SUBSTITUTE(SUBSTITUTE(SUBSTITUTE(SUBSTITUTE(SUBSTITUTE(SUBSTITUTE(SUBSTITUTE(SUBSTITUTE(SUBSTITUTE(SUBSTITUTE(SUBSTITUTE(LOWER(Table1[[#This Row],[Naam]]),".",""),"-","")," bvba",""),"belgië",""),"belgium","")," nv","")," bv",""),"group",""),"groep","")," ", ""),"é","e"),"è","e"),"à","a")</f>
        <v>abnamro</v>
      </c>
      <c r="J5" t="s">
        <v>18</v>
      </c>
      <c r="K5" t="s">
        <v>19</v>
      </c>
      <c r="Q5" t="s">
        <v>42</v>
      </c>
      <c r="T5" t="str">
        <f>_xlfn.XLOOKUP(Table1[[#This Row],[Basisnaam]],Table2[Basisnaam],Table2[Naam],"",0)</f>
        <v/>
      </c>
      <c r="U5" t="str">
        <f>LOWER(Table1[[#This Row],[Straat]]&amp;Table1[[#This Row],[Huisnummer]]&amp;Table1[[#This Row],[Postcode]])</f>
        <v/>
      </c>
      <c r="V5" t="str">
        <f>_xlfn.XLOOKUP(Table1[[#This Row],[AdresLookup]],[1]Bedrijven!$R$2:$R$541,[1]Bedrijven!$B$2:$B$541,"",0)</f>
        <v/>
      </c>
      <c r="W5" t="str">
        <f>IFERROR(LEFT(SUBSTITUTE(SUBSTITUTE(Table1[[#This Row],[Website]],"www.",""),"https://",""), FIND(".", SUBSTITUTE(SUBSTITUTE(Table1[[#This Row],[Website]],"www.",""),"https://","")) - 1),"")</f>
        <v/>
      </c>
      <c r="X5" t="str">
        <f>_xlfn.XLOOKUP(Table1[[#This Row],[Website Lookup]],Table2[WebsiteLookup],Table2[Naam],"",0)</f>
        <v/>
      </c>
      <c r="Y5" t="str">
        <f>IF(Table1[[#This Row],[Match company name]]&lt;&gt;"",Table1[[#This Row],[Match company name]],IF(Table1[[#This Row],[Match on address]]&lt;&gt;"",Table1[[#This Row],[Match on address]],Table1[[#This Row],[Match on Website]]))</f>
        <v/>
      </c>
    </row>
    <row r="6" spans="1:25" x14ac:dyDescent="0.45">
      <c r="A6">
        <v>45347567</v>
      </c>
      <c r="C6" t="s">
        <v>38</v>
      </c>
      <c r="D6" t="s">
        <v>43</v>
      </c>
      <c r="E6" t="str">
        <f>SUBSTITUTE(SUBSTITUTE(SUBSTITUTE(SUBSTITUTE(SUBSTITUTE(SUBSTITUTE(SUBSTITUTE(SUBSTITUTE(SUBSTITUTE(SUBSTITUTE(SUBSTITUTE(SUBSTITUTE(SUBSTITUTE(LOWER(Table1[[#This Row],[Naam]]),".",""),"-","")," bvba",""),"belgië",""),"belgium","")," nv","")," bv",""),"group",""),"groep","")," ", ""),"é","e"),"è","e"),"à","a")</f>
        <v>abvvlimburg</v>
      </c>
      <c r="J6" t="s">
        <v>18</v>
      </c>
      <c r="K6" t="s">
        <v>19</v>
      </c>
      <c r="Q6" t="s">
        <v>20</v>
      </c>
      <c r="T6" t="str">
        <f>_xlfn.XLOOKUP(Table1[[#This Row],[Basisnaam]],Table2[Basisnaam],Table2[Naam],"",0)</f>
        <v/>
      </c>
      <c r="U6" t="str">
        <f>LOWER(Table1[[#This Row],[Straat]]&amp;Table1[[#This Row],[Huisnummer]]&amp;Table1[[#This Row],[Postcode]])</f>
        <v/>
      </c>
      <c r="V6" t="str">
        <f>_xlfn.XLOOKUP(Table1[[#This Row],[AdresLookup]],[1]Bedrijven!$R$2:$R$541,[1]Bedrijven!$B$2:$B$541,"",0)</f>
        <v/>
      </c>
      <c r="W6" t="str">
        <f>IFERROR(LEFT(SUBSTITUTE(SUBSTITUTE(Table1[[#This Row],[Website]],"www.",""),"https://",""), FIND(".", SUBSTITUTE(SUBSTITUTE(Table1[[#This Row],[Website]],"www.",""),"https://","")) - 1),"")</f>
        <v/>
      </c>
      <c r="X6" t="str">
        <f>_xlfn.XLOOKUP(Table1[[#This Row],[Website Lookup]],Table2[WebsiteLookup],Table2[Naam],"",0)</f>
        <v/>
      </c>
      <c r="Y6" t="str">
        <f>IF(Table1[[#This Row],[Match company name]]&lt;&gt;"",Table1[[#This Row],[Match company name]],IF(Table1[[#This Row],[Match on address]]&lt;&gt;"",Table1[[#This Row],[Match on address]],Table1[[#This Row],[Match on Website]]))</f>
        <v/>
      </c>
    </row>
    <row r="7" spans="1:25" x14ac:dyDescent="0.45">
      <c r="A7">
        <v>48855176</v>
      </c>
      <c r="D7" t="s">
        <v>44</v>
      </c>
      <c r="E7" t="str">
        <f>SUBSTITUTE(SUBSTITUTE(SUBSTITUTE(SUBSTITUTE(SUBSTITUTE(SUBSTITUTE(SUBSTITUTE(SUBSTITUTE(SUBSTITUTE(SUBSTITUTE(SUBSTITUTE(SUBSTITUTE(SUBSTITUTE(LOWER(Table1[[#This Row],[Naam]]),".",""),"-","")," bvba",""),"belgië",""),"belgium","")," nv","")," bv",""),"group",""),"groep","")," ", ""),"é","e"),"è","e"),"à","a")</f>
        <v>abylsen</v>
      </c>
      <c r="F7" t="s">
        <v>45</v>
      </c>
      <c r="G7" t="s">
        <v>46</v>
      </c>
      <c r="H7" t="s">
        <v>47</v>
      </c>
      <c r="I7" t="s">
        <v>48</v>
      </c>
      <c r="J7" t="s">
        <v>18</v>
      </c>
      <c r="K7" t="s">
        <v>19</v>
      </c>
      <c r="M7" t="s">
        <v>49</v>
      </c>
      <c r="N7" t="s">
        <v>50</v>
      </c>
      <c r="R7" t="s">
        <v>28</v>
      </c>
      <c r="S7" t="s">
        <v>51</v>
      </c>
      <c r="T7" t="str">
        <f>_xlfn.XLOOKUP(Table1[[#This Row],[Basisnaam]],Table2[Basisnaam],Table2[Naam],"",0)</f>
        <v/>
      </c>
      <c r="U7" t="str">
        <f>LOWER(Table1[[#This Row],[Straat]]&amp;Table1[[#This Row],[Huisnummer]]&amp;Table1[[#This Row],[Postcode]])</f>
        <v>louizalaan1401050</v>
      </c>
      <c r="V7" t="str">
        <f>_xlfn.XLOOKUP(Table1[[#This Row],[AdresLookup]],[1]Bedrijven!$R$2:$R$541,[1]Bedrijven!$B$2:$B$541,"",0)</f>
        <v/>
      </c>
      <c r="W7" t="str">
        <f>IFERROR(LEFT(SUBSTITUTE(SUBSTITUTE(Table1[[#This Row],[Website]],"www.",""),"https://",""), FIND(".", SUBSTITUTE(SUBSTITUTE(Table1[[#This Row],[Website]],"www.",""),"https://","")) - 1),"")</f>
        <v>abylsen</v>
      </c>
      <c r="X7" t="str">
        <f>_xlfn.XLOOKUP(Table1[[#This Row],[Website Lookup]],Table2[WebsiteLookup],Table2[Naam],"",0)</f>
        <v/>
      </c>
      <c r="Y7" t="str">
        <f>IF(Table1[[#This Row],[Match company name]]&lt;&gt;"",Table1[[#This Row],[Match company name]],IF(Table1[[#This Row],[Match on address]]&lt;&gt;"",Table1[[#This Row],[Match on address]],Table1[[#This Row],[Match on Website]]))</f>
        <v/>
      </c>
    </row>
    <row r="8" spans="1:25" x14ac:dyDescent="0.45">
      <c r="A8">
        <v>45347568</v>
      </c>
      <c r="B8" t="s">
        <v>1325</v>
      </c>
      <c r="C8" t="s">
        <v>27</v>
      </c>
      <c r="D8" t="s">
        <v>52</v>
      </c>
      <c r="E8" t="str">
        <f>SUBSTITUTE(SUBSTITUTE(SUBSTITUTE(SUBSTITUTE(SUBSTITUTE(SUBSTITUTE(SUBSTITUTE(SUBSTITUTE(SUBSTITUTE(SUBSTITUTE(SUBSTITUTE(SUBSTITUTE(SUBSTITUTE(LOWER(Table1[[#This Row],[Naam]]),".",""),"-","")," bvba",""),"belgië",""),"belgium","")," nv","")," bv",""),"group",""),"groep","")," ", ""),"é","e"),"è","e"),"à","a")</f>
        <v>accent</v>
      </c>
      <c r="J8" t="s">
        <v>18</v>
      </c>
      <c r="K8" t="s">
        <v>19</v>
      </c>
      <c r="R8" t="s">
        <v>28</v>
      </c>
      <c r="T8" t="str">
        <f>_xlfn.XLOOKUP(Table1[[#This Row],[Basisnaam]],Table2[Basisnaam],Table2[Naam],"",0)</f>
        <v>ACCENT GROUP</v>
      </c>
      <c r="U8" t="str">
        <f>LOWER(Table1[[#This Row],[Straat]]&amp;Table1[[#This Row],[Huisnummer]]&amp;Table1[[#This Row],[Postcode]])</f>
        <v/>
      </c>
      <c r="V8" t="str">
        <f>_xlfn.XLOOKUP(Table1[[#This Row],[AdresLookup]],[1]Bedrijven!$R$2:$R$541,[1]Bedrijven!$B$2:$B$541,"",0)</f>
        <v/>
      </c>
      <c r="W8" t="str">
        <f>IFERROR(LEFT(SUBSTITUTE(SUBSTITUTE(Table1[[#This Row],[Website]],"www.",""),"https://",""), FIND(".", SUBSTITUTE(SUBSTITUTE(Table1[[#This Row],[Website]],"www.",""),"https://","")) - 1),"")</f>
        <v/>
      </c>
      <c r="X8" t="str">
        <f>_xlfn.XLOOKUP(Table1[[#This Row],[Website Lookup]],Table2[WebsiteLookup],Table2[Naam],"",0)</f>
        <v/>
      </c>
      <c r="Y8" t="str">
        <f>IF(Table1[[#This Row],[Match company name]]&lt;&gt;"",Table1[[#This Row],[Match company name]],IF(Table1[[#This Row],[Match on address]]&lt;&gt;"",Table1[[#This Row],[Match on address]],Table1[[#This Row],[Match on Website]]))</f>
        <v>ACCENT GROUP</v>
      </c>
    </row>
    <row r="9" spans="1:25" x14ac:dyDescent="0.45">
      <c r="A9">
        <v>48350725</v>
      </c>
      <c r="D9" t="s">
        <v>53</v>
      </c>
      <c r="E9" t="str">
        <f>SUBSTITUTE(SUBSTITUTE(SUBSTITUTE(SUBSTITUTE(SUBSTITUTE(SUBSTITUTE(SUBSTITUTE(SUBSTITUTE(SUBSTITUTE(SUBSTITUTE(SUBSTITUTE(SUBSTITUTE(SUBSTITUTE(LOWER(Table1[[#This Row],[Naam]]),".",""),"-","")," bvba",""),"belgië",""),"belgium","")," nv","")," bv",""),"group",""),"groep","")," ", ""),"é","e"),"è","e"),"à","a")</f>
        <v>ackermans&amp;vanhaaren</v>
      </c>
      <c r="F9" t="s">
        <v>54</v>
      </c>
      <c r="J9" t="s">
        <v>18</v>
      </c>
      <c r="K9" t="s">
        <v>19</v>
      </c>
      <c r="N9" t="s">
        <v>55</v>
      </c>
      <c r="Q9" t="s">
        <v>56</v>
      </c>
      <c r="T9" t="str">
        <f>_xlfn.XLOOKUP(Table1[[#This Row],[Basisnaam]],Table2[Basisnaam],Table2[Naam],"",0)</f>
        <v/>
      </c>
      <c r="U9" t="str">
        <f>LOWER(Table1[[#This Row],[Straat]]&amp;Table1[[#This Row],[Huisnummer]]&amp;Table1[[#This Row],[Postcode]])</f>
        <v>2000</v>
      </c>
      <c r="V9" t="str">
        <f>_xlfn.XLOOKUP(Table1[[#This Row],[AdresLookup]],[1]Bedrijven!$R$2:$R$541,[1]Bedrijven!$B$2:$B$541,"",0)</f>
        <v/>
      </c>
      <c r="W9" t="str">
        <f>IFERROR(LEFT(SUBSTITUTE(SUBSTITUTE(Table1[[#This Row],[Website]],"www.",""),"https://",""), FIND(".", SUBSTITUTE(SUBSTITUTE(Table1[[#This Row],[Website]],"www.",""),"https://","")) - 1),"")</f>
        <v>avh</v>
      </c>
      <c r="X9" t="str">
        <f>_xlfn.XLOOKUP(Table1[[#This Row],[Website Lookup]],Table2[WebsiteLookup],Table2[Naam],"",0)</f>
        <v/>
      </c>
      <c r="Y9" t="str">
        <f>IF(Table1[[#This Row],[Match company name]]&lt;&gt;"",Table1[[#This Row],[Match company name]],IF(Table1[[#This Row],[Match on address]]&lt;&gt;"",Table1[[#This Row],[Match on address]],Table1[[#This Row],[Match on Website]]))</f>
        <v/>
      </c>
    </row>
    <row r="10" spans="1:25" x14ac:dyDescent="0.45">
      <c r="A10">
        <v>45347569</v>
      </c>
      <c r="B10" t="s">
        <v>1325</v>
      </c>
      <c r="C10" t="s">
        <v>1328</v>
      </c>
      <c r="D10" t="s">
        <v>57</v>
      </c>
      <c r="E10" t="str">
        <f>SUBSTITUTE(SUBSTITUTE(SUBSTITUTE(SUBSTITUTE(SUBSTITUTE(SUBSTITUTE(SUBSTITUTE(SUBSTITUTE(SUBSTITUTE(SUBSTITUTE(SUBSTITUTE(SUBSTITUTE(SUBSTITUTE(LOWER(Table1[[#This Row],[Naam]]),".",""),"-","")," bvba",""),"belgië",""),"belgium","")," nv","")," bv",""),"group",""),"groep","")," ", ""),"é","e"),"è","e"),"à","a")</f>
        <v>acvnationaal</v>
      </c>
      <c r="F10" t="s">
        <v>58</v>
      </c>
      <c r="G10" t="s">
        <v>59</v>
      </c>
      <c r="H10" t="s">
        <v>60</v>
      </c>
      <c r="I10" t="s">
        <v>61</v>
      </c>
      <c r="J10" t="s">
        <v>18</v>
      </c>
      <c r="K10" t="s">
        <v>19</v>
      </c>
      <c r="N10" t="s">
        <v>62</v>
      </c>
      <c r="Q10" t="s">
        <v>42</v>
      </c>
      <c r="R10" t="s">
        <v>28</v>
      </c>
      <c r="S10" t="s">
        <v>51</v>
      </c>
      <c r="T10" t="str">
        <f>_xlfn.XLOOKUP(Table1[[#This Row],[Basisnaam]],Table2[Basisnaam],Table2[Naam],"",0)</f>
        <v/>
      </c>
      <c r="U10" t="str">
        <f>LOWER(Table1[[#This Row],[Straat]]&amp;Table1[[#This Row],[Huisnummer]]&amp;Table1[[#This Row],[Postcode]])</f>
        <v>haachtsesteenweg5791031</v>
      </c>
      <c r="V10" t="str">
        <f>_xlfn.XLOOKUP(Table1[[#This Row],[AdresLookup]],[1]Bedrijven!$R$2:$R$541,[1]Bedrijven!$B$2:$B$541,"",0)</f>
        <v/>
      </c>
      <c r="W10" t="str">
        <f>IFERROR(LEFT(SUBSTITUTE(SUBSTITUTE(Table1[[#This Row],[Website]],"www.",""),"https://",""), FIND(".", SUBSTITUTE(SUBSTITUTE(Table1[[#This Row],[Website]],"www.",""),"https://","")) - 1),"")</f>
        <v>hetacv</v>
      </c>
      <c r="X10" t="str">
        <f>_xlfn.XLOOKUP(Table1[[#This Row],[Website Lookup]],Table2[WebsiteLookup],Table2[Naam],"",0)</f>
        <v/>
      </c>
      <c r="Y10" t="str">
        <f>IF(Table1[[#This Row],[Match company name]]&lt;&gt;"",Table1[[#This Row],[Match company name]],IF(Table1[[#This Row],[Match on address]]&lt;&gt;"",Table1[[#This Row],[Match on address]],Table1[[#This Row],[Match on Website]]))</f>
        <v/>
      </c>
    </row>
    <row r="11" spans="1:25" x14ac:dyDescent="0.45">
      <c r="A11">
        <v>45347570</v>
      </c>
      <c r="B11" t="s">
        <v>1325</v>
      </c>
      <c r="C11" t="s">
        <v>38</v>
      </c>
      <c r="D11" t="s">
        <v>63</v>
      </c>
      <c r="E11" t="str">
        <f>SUBSTITUTE(SUBSTITUTE(SUBSTITUTE(SUBSTITUTE(SUBSTITUTE(SUBSTITUTE(SUBSTITUTE(SUBSTITUTE(SUBSTITUTE(SUBSTITUTE(SUBSTITUTE(SUBSTITUTE(SUBSTITUTE(LOWER(Table1[[#This Row],[Naam]]),".",""),"-","")," bvba",""),"belgië",""),"belgium","")," nv","")," bv",""),"group",""),"groep","")," ", ""),"é","e"),"è","e"),"à","a")</f>
        <v>acvprovincieantwerpen</v>
      </c>
      <c r="F11" t="s">
        <v>64</v>
      </c>
      <c r="G11" t="s">
        <v>65</v>
      </c>
      <c r="H11" t="s">
        <v>54</v>
      </c>
      <c r="I11" t="s">
        <v>66</v>
      </c>
      <c r="J11" t="s">
        <v>18</v>
      </c>
      <c r="K11" t="s">
        <v>19</v>
      </c>
      <c r="N11" t="s">
        <v>67</v>
      </c>
      <c r="P11" t="s">
        <v>68</v>
      </c>
      <c r="Q11" t="s">
        <v>42</v>
      </c>
      <c r="R11" t="s">
        <v>28</v>
      </c>
      <c r="S11" t="s">
        <v>66</v>
      </c>
      <c r="T11" t="str">
        <f>_xlfn.XLOOKUP(Table1[[#This Row],[Basisnaam]],Table2[Basisnaam],Table2[Naam],"",0)</f>
        <v/>
      </c>
      <c r="U11" t="str">
        <f>LOWER(Table1[[#This Row],[Straat]]&amp;Table1[[#This Row],[Huisnummer]]&amp;Table1[[#This Row],[Postcode]])</f>
        <v>nationalestraat1112000</v>
      </c>
      <c r="V11" t="str">
        <f>_xlfn.XLOOKUP(Table1[[#This Row],[AdresLookup]],[1]Bedrijven!$R$2:$R$541,[1]Bedrijven!$B$2:$B$541,"",0)</f>
        <v/>
      </c>
      <c r="W11" t="str">
        <f>IFERROR(LEFT(SUBSTITUTE(SUBSTITUTE(Table1[[#This Row],[Website]],"www.",""),"https://",""), FIND(".", SUBSTITUTE(SUBSTITUTE(Table1[[#This Row],[Website]],"www.",""),"https://","")) - 1),"")</f>
        <v>hetacv</v>
      </c>
      <c r="X11" t="str">
        <f>_xlfn.XLOOKUP(Table1[[#This Row],[Website Lookup]],Table2[WebsiteLookup],Table2[Naam],"",0)</f>
        <v/>
      </c>
      <c r="Y11" t="str">
        <f>IF(Table1[[#This Row],[Match company name]]&lt;&gt;"",Table1[[#This Row],[Match company name]],IF(Table1[[#This Row],[Match on address]]&lt;&gt;"",Table1[[#This Row],[Match on address]],Table1[[#This Row],[Match on Website]]))</f>
        <v/>
      </c>
    </row>
    <row r="12" spans="1:25" x14ac:dyDescent="0.45">
      <c r="A12">
        <v>48232108</v>
      </c>
      <c r="D12" t="s">
        <v>69</v>
      </c>
      <c r="E12" t="str">
        <f>SUBSTITUTE(SUBSTITUTE(SUBSTITUTE(SUBSTITUTE(SUBSTITUTE(SUBSTITUTE(SUBSTITUTE(SUBSTITUTE(SUBSTITUTE(SUBSTITUTE(SUBSTITUTE(SUBSTITUTE(SUBSTITUTE(LOWER(Table1[[#This Row],[Naam]]),".",""),"-","")," bvba",""),"belgië",""),"belgium","")," nv","")," bv",""),"group",""),"groep","")," ", ""),"é","e"),"è","e"),"à","a")</f>
        <v>adecco</v>
      </c>
      <c r="F12" t="s">
        <v>70</v>
      </c>
      <c r="G12" t="s">
        <v>71</v>
      </c>
      <c r="H12" t="s">
        <v>72</v>
      </c>
      <c r="I12" t="s">
        <v>73</v>
      </c>
      <c r="J12" t="s">
        <v>18</v>
      </c>
      <c r="K12" t="s">
        <v>19</v>
      </c>
      <c r="N12" t="s">
        <v>74</v>
      </c>
      <c r="P12" t="s">
        <v>75</v>
      </c>
      <c r="Q12" t="s">
        <v>56</v>
      </c>
      <c r="S12" t="s">
        <v>29</v>
      </c>
      <c r="T12" t="str">
        <f>_xlfn.XLOOKUP(Table1[[#This Row],[Basisnaam]],Table2[Basisnaam],Table2[Naam],"",0)</f>
        <v/>
      </c>
      <c r="U12" t="str">
        <f>LOWER(Table1[[#This Row],[Straat]]&amp;Table1[[#This Row],[Huisnummer]]&amp;Table1[[#This Row],[Postcode]])</f>
        <v>noordkustlaan16b1702</v>
      </c>
      <c r="W12" t="str">
        <f>IFERROR(LEFT(SUBSTITUTE(SUBSTITUTE(Table1[[#This Row],[Website]],"www.",""),"https://",""), FIND(".", SUBSTITUTE(SUBSTITUTE(Table1[[#This Row],[Website]],"www.",""),"https://","")) - 1),"")</f>
        <v>adecco</v>
      </c>
      <c r="X12" t="str">
        <f>_xlfn.XLOOKUP(Table1[[#This Row],[Website Lookup]],Table2[WebsiteLookup],Table2[Naam],"",0)</f>
        <v>ADECCO PERSONNEL SERVICES</v>
      </c>
      <c r="Y12" t="str">
        <f>IF(Table1[[#This Row],[Match company name]]&lt;&gt;"",Table1[[#This Row],[Match company name]],IF(Table1[[#This Row],[Match on address]]&lt;&gt;"",Table1[[#This Row],[Match on address]],Table1[[#This Row],[Match on Website]]))</f>
        <v>ADECCO PERSONNEL SERVICES</v>
      </c>
    </row>
    <row r="13" spans="1:25" x14ac:dyDescent="0.45">
      <c r="A13" s="2">
        <v>45347571</v>
      </c>
      <c r="B13" s="2"/>
      <c r="C13" s="2"/>
      <c r="D13" s="2" t="s">
        <v>76</v>
      </c>
      <c r="E13" s="2" t="str">
        <f>SUBSTITUTE(SUBSTITUTE(SUBSTITUTE(SUBSTITUTE(SUBSTITUTE(SUBSTITUTE(SUBSTITUTE(SUBSTITUTE(SUBSTITUTE(SUBSTITUTE(SUBSTITUTE(SUBSTITUTE(SUBSTITUTE(LOWER(Table1[[#This Row],[Naam]]),".",""),"-","")," bvba",""),"belgië",""),"belgium","")," nv","")," bv",""),"group",""),"groep","")," ", ""),"é","e"),"è","e"),"à","a")</f>
        <v>ae</v>
      </c>
      <c r="F13" s="2"/>
      <c r="G13" s="2"/>
      <c r="H13" s="2"/>
      <c r="I13" s="2"/>
      <c r="J13" s="2" t="s">
        <v>18</v>
      </c>
      <c r="K13" s="2" t="s">
        <v>19</v>
      </c>
      <c r="L13" s="2"/>
      <c r="M13" s="2"/>
      <c r="N13" s="2"/>
      <c r="O13" s="2"/>
      <c r="P13" s="2"/>
      <c r="Q13" s="2" t="s">
        <v>20</v>
      </c>
      <c r="R13" s="2"/>
      <c r="S13" s="2"/>
      <c r="T13" t="str">
        <f>_xlfn.XLOOKUP(Table1[[#This Row],[Basisnaam]],Table2[Basisnaam],Table2[Naam],"",0)</f>
        <v>AE</v>
      </c>
      <c r="U13" t="str">
        <f>LOWER(Table1[[#This Row],[Straat]]&amp;Table1[[#This Row],[Huisnummer]]&amp;Table1[[#This Row],[Postcode]])</f>
        <v/>
      </c>
      <c r="V13" t="str">
        <f>_xlfn.XLOOKUP(Table1[[#This Row],[AdresLookup]],[1]Bedrijven!$R$2:$R$541,[1]Bedrijven!$B$2:$B$541,"",0)</f>
        <v/>
      </c>
      <c r="W13" t="str">
        <f>IFERROR(LEFT(SUBSTITUTE(SUBSTITUTE(Table1[[#This Row],[Website]],"www.",""),"https://",""), FIND(".", SUBSTITUTE(SUBSTITUTE(Table1[[#This Row],[Website]],"www.",""),"https://","")) - 1),"")</f>
        <v/>
      </c>
      <c r="X13" t="str">
        <f>_xlfn.XLOOKUP(Table1[[#This Row],[Website Lookup]],Table2[WebsiteLookup],Table2[Naam],"",0)</f>
        <v/>
      </c>
      <c r="Y13" t="str">
        <f>IF(Table1[[#This Row],[Match company name]]&lt;&gt;"",Table1[[#This Row],[Match company name]],IF(Table1[[#This Row],[Match on address]]&lt;&gt;"",Table1[[#This Row],[Match on address]],Table1[[#This Row],[Match on Website]]))</f>
        <v>AE</v>
      </c>
    </row>
    <row r="14" spans="1:25" x14ac:dyDescent="0.45">
      <c r="A14">
        <v>45347573</v>
      </c>
      <c r="C14" t="s">
        <v>38</v>
      </c>
      <c r="D14" t="s">
        <v>77</v>
      </c>
      <c r="E14" t="str">
        <f>SUBSTITUTE(SUBSTITUTE(SUBSTITUTE(SUBSTITUTE(SUBSTITUTE(SUBSTITUTE(SUBSTITUTE(SUBSTITUTE(SUBSTITUTE(SUBSTITUTE(SUBSTITUTE(SUBSTITUTE(SUBSTITUTE(LOWER(Table1[[#This Row],[Naam]]),".",""),"-","")," bvba",""),"belgië",""),"belgium","")," nv","")," bv",""),"group",""),"groep","")," ", ""),"é","e"),"è","e"),"à","a")</f>
        <v>agstedelijkonderwijsantwerpen</v>
      </c>
      <c r="J14" t="s">
        <v>18</v>
      </c>
      <c r="K14" t="s">
        <v>19</v>
      </c>
      <c r="Q14" t="s">
        <v>20</v>
      </c>
      <c r="T14" t="str">
        <f>_xlfn.XLOOKUP(Table1[[#This Row],[Basisnaam]],Table2[Basisnaam],Table2[Naam],"",0)</f>
        <v/>
      </c>
      <c r="U14" t="str">
        <f>LOWER(Table1[[#This Row],[Straat]]&amp;Table1[[#This Row],[Huisnummer]]&amp;Table1[[#This Row],[Postcode]])</f>
        <v/>
      </c>
      <c r="V14" t="str">
        <f>_xlfn.XLOOKUP(Table1[[#This Row],[AdresLookup]],[1]Bedrijven!$R$2:$R$541,[1]Bedrijven!$B$2:$B$541,"",0)</f>
        <v/>
      </c>
      <c r="W14" t="str">
        <f>IFERROR(LEFT(SUBSTITUTE(SUBSTITUTE(Table1[[#This Row],[Website]],"www.",""),"https://",""), FIND(".", SUBSTITUTE(SUBSTITUTE(Table1[[#This Row],[Website]],"www.",""),"https://","")) - 1),"")</f>
        <v/>
      </c>
      <c r="X14" t="str">
        <f>_xlfn.XLOOKUP(Table1[[#This Row],[Website Lookup]],Table2[WebsiteLookup],Table2[Naam],"",0)</f>
        <v/>
      </c>
      <c r="Y14" t="str">
        <f>IF(Table1[[#This Row],[Match company name]]&lt;&gt;"",Table1[[#This Row],[Match company name]],IF(Table1[[#This Row],[Match on address]]&lt;&gt;"",Table1[[#This Row],[Match on address]],Table1[[#This Row],[Match on Website]]))</f>
        <v/>
      </c>
    </row>
    <row r="15" spans="1:25" x14ac:dyDescent="0.45">
      <c r="A15">
        <v>45994962</v>
      </c>
      <c r="C15" t="s">
        <v>38</v>
      </c>
      <c r="D15" t="s">
        <v>78</v>
      </c>
      <c r="E15" t="str">
        <f>SUBSTITUTE(SUBSTITUTE(SUBSTITUTE(SUBSTITUTE(SUBSTITUTE(SUBSTITUTE(SUBSTITUTE(SUBSTITUTE(SUBSTITUTE(SUBSTITUTE(SUBSTITUTE(SUBSTITUTE(SUBSTITUTE(LOWER(Table1[[#This Row],[Naam]]),".",""),"-","")," bvba",""),"belgië",""),"belgium","")," nv","")," bv",""),"group",""),"groep","")," ", ""),"é","e"),"è","e"),"à","a")</f>
        <v>agentschapinburgeringenintegratie</v>
      </c>
      <c r="J15" t="s">
        <v>18</v>
      </c>
      <c r="K15" t="s">
        <v>19</v>
      </c>
      <c r="Q15" t="s">
        <v>20</v>
      </c>
      <c r="T15" t="str">
        <f>_xlfn.XLOOKUP(Table1[[#This Row],[Basisnaam]],Table2[Basisnaam],Table2[Naam],"",0)</f>
        <v/>
      </c>
      <c r="U15" t="str">
        <f>LOWER(Table1[[#This Row],[Straat]]&amp;Table1[[#This Row],[Huisnummer]]&amp;Table1[[#This Row],[Postcode]])</f>
        <v/>
      </c>
      <c r="V15" t="str">
        <f>_xlfn.XLOOKUP(Table1[[#This Row],[AdresLookup]],[1]Bedrijven!$R$2:$R$541,[1]Bedrijven!$B$2:$B$541,"",0)</f>
        <v/>
      </c>
      <c r="W15" t="str">
        <f>IFERROR(LEFT(SUBSTITUTE(SUBSTITUTE(Table1[[#This Row],[Website]],"www.",""),"https://",""), FIND(".", SUBSTITUTE(SUBSTITUTE(Table1[[#This Row],[Website]],"www.",""),"https://","")) - 1),"")</f>
        <v/>
      </c>
      <c r="X15" t="str">
        <f>_xlfn.XLOOKUP(Table1[[#This Row],[Website Lookup]],Table2[WebsiteLookup],Table2[Naam],"",0)</f>
        <v/>
      </c>
      <c r="Y15" t="str">
        <f>IF(Table1[[#This Row],[Match company name]]&lt;&gt;"",Table1[[#This Row],[Match company name]],IF(Table1[[#This Row],[Match on address]]&lt;&gt;"",Table1[[#This Row],[Match on address]],Table1[[#This Row],[Match on Website]]))</f>
        <v/>
      </c>
    </row>
    <row r="16" spans="1:25" x14ac:dyDescent="0.45">
      <c r="A16">
        <v>45347574</v>
      </c>
      <c r="C16" t="s">
        <v>38</v>
      </c>
      <c r="D16" t="s">
        <v>79</v>
      </c>
      <c r="E16" t="str">
        <f>SUBSTITUTE(SUBSTITUTE(SUBSTITUTE(SUBSTITUTE(SUBSTITUTE(SUBSTITUTE(SUBSTITUTE(SUBSTITUTE(SUBSTITUTE(SUBSTITUTE(SUBSTITUTE(SUBSTITUTE(SUBSTITUTE(LOWER(Table1[[#This Row],[Naam]]),".",""),"-","")," bvba",""),"belgië",""),"belgium","")," nv","")," bv",""),"group",""),"groep","")," ", ""),"é","e"),"è","e"),"à","a")</f>
        <v>agentschapinnoverenenondernemen</v>
      </c>
      <c r="J16" t="s">
        <v>18</v>
      </c>
      <c r="K16" t="s">
        <v>19</v>
      </c>
      <c r="Q16" t="s">
        <v>20</v>
      </c>
      <c r="T16" t="str">
        <f>_xlfn.XLOOKUP(Table1[[#This Row],[Basisnaam]],Table2[Basisnaam],Table2[Naam],"",0)</f>
        <v/>
      </c>
      <c r="U16" t="str">
        <f>LOWER(Table1[[#This Row],[Straat]]&amp;Table1[[#This Row],[Huisnummer]]&amp;Table1[[#This Row],[Postcode]])</f>
        <v/>
      </c>
      <c r="V16" t="str">
        <f>_xlfn.XLOOKUP(Table1[[#This Row],[AdresLookup]],[1]Bedrijven!$R$2:$R$541,[1]Bedrijven!$B$2:$B$541,"",0)</f>
        <v/>
      </c>
      <c r="W16" t="str">
        <f>IFERROR(LEFT(SUBSTITUTE(SUBSTITUTE(Table1[[#This Row],[Website]],"www.",""),"https://",""), FIND(".", SUBSTITUTE(SUBSTITUTE(Table1[[#This Row],[Website]],"www.",""),"https://","")) - 1),"")</f>
        <v/>
      </c>
      <c r="X16" t="str">
        <f>_xlfn.XLOOKUP(Table1[[#This Row],[Website Lookup]],Table2[WebsiteLookup],Table2[Naam],"",0)</f>
        <v/>
      </c>
      <c r="Y16" t="str">
        <f>IF(Table1[[#This Row],[Match company name]]&lt;&gt;"",Table1[[#This Row],[Match company name]],IF(Table1[[#This Row],[Match on address]]&lt;&gt;"",Table1[[#This Row],[Match on address]],Table1[[#This Row],[Match on Website]]))</f>
        <v/>
      </c>
    </row>
    <row r="17" spans="1:25" x14ac:dyDescent="0.45">
      <c r="A17">
        <v>45347575</v>
      </c>
      <c r="B17" t="s">
        <v>1326</v>
      </c>
      <c r="D17" t="s">
        <v>80</v>
      </c>
      <c r="E17" t="str">
        <f>SUBSTITUTE(SUBSTITUTE(SUBSTITUTE(SUBSTITUTE(SUBSTITUTE(SUBSTITUTE(SUBSTITUTE(SUBSTITUTE(SUBSTITUTE(SUBSTITUTE(SUBSTITUTE(SUBSTITUTE(SUBSTITUTE(LOWER(Table1[[#This Row],[Naam]]),".",""),"-","")," bvba",""),"belgië",""),"belgium","")," nv","")," bv",""),"group",""),"groep","")," ", ""),"é","e"),"è","e"),"à","a")</f>
        <v>agfa</v>
      </c>
      <c r="J17" t="s">
        <v>18</v>
      </c>
      <c r="K17" t="s">
        <v>19</v>
      </c>
      <c r="Q17" t="s">
        <v>56</v>
      </c>
      <c r="T17" t="str">
        <f>_xlfn.XLOOKUP(Table1[[#This Row],[Basisnaam]],Table2[Basisnaam],Table2[Naam],"",0)</f>
        <v>Agfa NV</v>
      </c>
      <c r="U17" t="str">
        <f>LOWER(Table1[[#This Row],[Straat]]&amp;Table1[[#This Row],[Huisnummer]]&amp;Table1[[#This Row],[Postcode]])</f>
        <v/>
      </c>
      <c r="V17" t="str">
        <f>_xlfn.XLOOKUP(Table1[[#This Row],[AdresLookup]],[1]Bedrijven!$R$2:$R$541,[1]Bedrijven!$B$2:$B$541,"",0)</f>
        <v/>
      </c>
      <c r="W17" t="str">
        <f>IFERROR(LEFT(SUBSTITUTE(SUBSTITUTE(Table1[[#This Row],[Website]],"www.",""),"https://",""), FIND(".", SUBSTITUTE(SUBSTITUTE(Table1[[#This Row],[Website]],"www.",""),"https://","")) - 1),"")</f>
        <v/>
      </c>
      <c r="X17" t="str">
        <f>_xlfn.XLOOKUP(Table1[[#This Row],[Website Lookup]],Table2[WebsiteLookup],Table2[Naam],"",0)</f>
        <v/>
      </c>
      <c r="Y17" t="str">
        <f>IF(Table1[[#This Row],[Match company name]]&lt;&gt;"",Table1[[#This Row],[Match company name]],IF(Table1[[#This Row],[Match on address]]&lt;&gt;"",Table1[[#This Row],[Match on address]],Table1[[#This Row],[Match on Website]]))</f>
        <v>Agfa NV</v>
      </c>
    </row>
    <row r="18" spans="1:25" x14ac:dyDescent="0.45">
      <c r="A18">
        <v>45347609</v>
      </c>
      <c r="B18" t="s">
        <v>1326</v>
      </c>
      <c r="D18" t="s">
        <v>81</v>
      </c>
      <c r="E18" t="str">
        <f>SUBSTITUTE(SUBSTITUTE(SUBSTITUTE(SUBSTITUTE(SUBSTITUTE(SUBSTITUTE(SUBSTITUTE(SUBSTITUTE(SUBSTITUTE(SUBSTITUTE(SUBSTITUTE(SUBSTITUTE(SUBSTITUTE(LOWER(Table1[[#This Row],[Naam]]),".",""),"-","")," bvba",""),"belgië",""),"belgium","")," nv","")," bv",""),"group",""),"groep","")," ", ""),"é","e"),"è","e"),"à","a")</f>
        <v>agidens(vroegereegemin)</v>
      </c>
      <c r="J18" t="s">
        <v>18</v>
      </c>
      <c r="K18" t="s">
        <v>19</v>
      </c>
      <c r="Q18" t="s">
        <v>20</v>
      </c>
      <c r="T18" t="str">
        <f>_xlfn.XLOOKUP(Table1[[#This Row],[Basisnaam]],Table2[Basisnaam],Table2[Naam],"",0)</f>
        <v/>
      </c>
      <c r="U18" t="str">
        <f>LOWER(Table1[[#This Row],[Straat]]&amp;Table1[[#This Row],[Huisnummer]]&amp;Table1[[#This Row],[Postcode]])</f>
        <v/>
      </c>
      <c r="V18" t="str">
        <f>_xlfn.XLOOKUP(Table1[[#This Row],[AdresLookup]],[1]Bedrijven!$R$2:$R$541,[1]Bedrijven!$B$2:$B$541,"",0)</f>
        <v/>
      </c>
      <c r="W18" t="str">
        <f>IFERROR(LEFT(SUBSTITUTE(SUBSTITUTE(Table1[[#This Row],[Website]],"www.",""),"https://",""), FIND(".", SUBSTITUTE(SUBSTITUTE(Table1[[#This Row],[Website]],"www.",""),"https://","")) - 1),"")</f>
        <v/>
      </c>
      <c r="X18" t="str">
        <f>_xlfn.XLOOKUP(Table1[[#This Row],[Website Lookup]],Table2[WebsiteLookup],Table2[Naam],"",0)</f>
        <v/>
      </c>
      <c r="Y18" t="str">
        <f>IF(Table1[[#This Row],[Match company name]]&lt;&gt;"",Table1[[#This Row],[Match company name]],IF(Table1[[#This Row],[Match on address]]&lt;&gt;"",Table1[[#This Row],[Match on address]],Table1[[#This Row],[Match on Website]]))</f>
        <v/>
      </c>
    </row>
    <row r="19" spans="1:25" x14ac:dyDescent="0.45">
      <c r="A19">
        <v>45347576</v>
      </c>
      <c r="B19" t="s">
        <v>1326</v>
      </c>
      <c r="D19" t="s">
        <v>82</v>
      </c>
      <c r="E19" t="str">
        <f>SUBSTITUTE(SUBSTITUTE(SUBSTITUTE(SUBSTITUTE(SUBSTITUTE(SUBSTITUTE(SUBSTITUTE(SUBSTITUTE(SUBSTITUTE(SUBSTITUTE(SUBSTITUTE(SUBSTITUTE(SUBSTITUTE(LOWER(Table1[[#This Row],[Naam]]),".",""),"-","")," bvba",""),"belgië",""),"belgium","")," nv","")," bv",""),"group",""),"groep","")," ", ""),"é","e"),"è","e"),"à","a")</f>
        <v>agricord</v>
      </c>
      <c r="J19" t="s">
        <v>18</v>
      </c>
      <c r="K19" t="s">
        <v>19</v>
      </c>
      <c r="Q19" t="s">
        <v>20</v>
      </c>
      <c r="T19" t="str">
        <f>_xlfn.XLOOKUP(Table1[[#This Row],[Basisnaam]],Table2[Basisnaam],Table2[Naam],"",0)</f>
        <v/>
      </c>
      <c r="U19" t="str">
        <f>LOWER(Table1[[#This Row],[Straat]]&amp;Table1[[#This Row],[Huisnummer]]&amp;Table1[[#This Row],[Postcode]])</f>
        <v/>
      </c>
      <c r="V19" t="str">
        <f>_xlfn.XLOOKUP(Table1[[#This Row],[AdresLookup]],[1]Bedrijven!$R$2:$R$541,[1]Bedrijven!$B$2:$B$541,"",0)</f>
        <v/>
      </c>
      <c r="W19" t="str">
        <f>IFERROR(LEFT(SUBSTITUTE(SUBSTITUTE(Table1[[#This Row],[Website]],"www.",""),"https://",""), FIND(".", SUBSTITUTE(SUBSTITUTE(Table1[[#This Row],[Website]],"www.",""),"https://","")) - 1),"")</f>
        <v/>
      </c>
      <c r="X19" t="str">
        <f>_xlfn.XLOOKUP(Table1[[#This Row],[Website Lookup]],Table2[WebsiteLookup],Table2[Naam],"",0)</f>
        <v/>
      </c>
      <c r="Y19" t="str">
        <f>IF(Table1[[#This Row],[Match company name]]&lt;&gt;"",Table1[[#This Row],[Match company name]],IF(Table1[[#This Row],[Match on address]]&lt;&gt;"",Table1[[#This Row],[Match on address]],Table1[[#This Row],[Match on Website]]))</f>
        <v/>
      </c>
    </row>
    <row r="20" spans="1:25" x14ac:dyDescent="0.45">
      <c r="A20">
        <v>45347577</v>
      </c>
      <c r="B20" t="s">
        <v>1326</v>
      </c>
      <c r="D20" t="s">
        <v>83</v>
      </c>
      <c r="E20" t="str">
        <f>SUBSTITUTE(SUBSTITUTE(SUBSTITUTE(SUBSTITUTE(SUBSTITUTE(SUBSTITUTE(SUBSTITUTE(SUBSTITUTE(SUBSTITUTE(SUBSTITUTE(SUBSTITUTE(SUBSTITUTE(SUBSTITUTE(LOWER(Table1[[#This Row],[Naam]]),".",""),"-","")," bvba",""),"belgië",""),"belgium","")," nv","")," bv",""),"group",""),"groep","")," ", ""),"é","e"),"è","e"),"à","a")</f>
        <v>agrifirm(nuscience)</v>
      </c>
      <c r="J20" t="s">
        <v>18</v>
      </c>
      <c r="K20" t="s">
        <v>19</v>
      </c>
      <c r="Q20" t="s">
        <v>20</v>
      </c>
      <c r="T20" t="str">
        <f>_xlfn.XLOOKUP(Table1[[#This Row],[Basisnaam]],Table2[Basisnaam],Table2[Naam],"",0)</f>
        <v/>
      </c>
      <c r="U20" t="str">
        <f>LOWER(Table1[[#This Row],[Straat]]&amp;Table1[[#This Row],[Huisnummer]]&amp;Table1[[#This Row],[Postcode]])</f>
        <v/>
      </c>
      <c r="V20" t="str">
        <f>_xlfn.XLOOKUP(Table1[[#This Row],[AdresLookup]],[1]Bedrijven!$R$2:$R$541,[1]Bedrijven!$B$2:$B$541,"",0)</f>
        <v/>
      </c>
      <c r="W20" t="str">
        <f>IFERROR(LEFT(SUBSTITUTE(SUBSTITUTE(Table1[[#This Row],[Website]],"www.",""),"https://",""), FIND(".", SUBSTITUTE(SUBSTITUTE(Table1[[#This Row],[Website]],"www.",""),"https://","")) - 1),"")</f>
        <v/>
      </c>
      <c r="X20" t="str">
        <f>_xlfn.XLOOKUP(Table1[[#This Row],[Website Lookup]],Table2[WebsiteLookup],Table2[Naam],"",0)</f>
        <v/>
      </c>
      <c r="Y20" t="str">
        <f>IF(Table1[[#This Row],[Match company name]]&lt;&gt;"",Table1[[#This Row],[Match company name]],IF(Table1[[#This Row],[Match on address]]&lt;&gt;"",Table1[[#This Row],[Match on address]],Table1[[#This Row],[Match on Website]]))</f>
        <v/>
      </c>
    </row>
    <row r="21" spans="1:25" x14ac:dyDescent="0.45">
      <c r="A21">
        <v>53976987</v>
      </c>
      <c r="B21" t="s">
        <v>1325</v>
      </c>
      <c r="D21" t="s">
        <v>84</v>
      </c>
      <c r="E21" t="str">
        <f>SUBSTITUTE(SUBSTITUTE(SUBSTITUTE(SUBSTITUTE(SUBSTITUTE(SUBSTITUTE(SUBSTITUTE(SUBSTITUTE(SUBSTITUTE(SUBSTITUTE(SUBSTITUTE(SUBSTITUTE(SUBSTITUTE(LOWER(Table1[[#This Row],[Naam]]),".",""),"-","")," bvba",""),"belgië",""),"belgium","")," nv","")," bv",""),"group",""),"groep","")," ", ""),"é","e"),"è","e"),"à","a")</f>
        <v>aisblmedtecheurope</v>
      </c>
      <c r="F21" t="s">
        <v>85</v>
      </c>
      <c r="G21" t="s">
        <v>86</v>
      </c>
      <c r="H21" t="s">
        <v>87</v>
      </c>
      <c r="I21" t="s">
        <v>51</v>
      </c>
      <c r="J21" t="s">
        <v>18</v>
      </c>
      <c r="K21" t="s">
        <v>88</v>
      </c>
      <c r="L21" t="s">
        <v>89</v>
      </c>
      <c r="M21" t="s">
        <v>90</v>
      </c>
      <c r="N21" t="s">
        <v>91</v>
      </c>
      <c r="Q21" t="s">
        <v>28</v>
      </c>
      <c r="R21" t="s">
        <v>28</v>
      </c>
      <c r="S21" t="s">
        <v>51</v>
      </c>
      <c r="T21" t="str">
        <f>_xlfn.XLOOKUP(Table1[[#This Row],[Basisnaam]],Table2[Basisnaam],Table2[Naam],"",0)</f>
        <v/>
      </c>
      <c r="U21" t="str">
        <f>LOWER(Table1[[#This Row],[Straat]]&amp;Table1[[#This Row],[Huisnummer]]&amp;Table1[[#This Row],[Postcode]])</f>
        <v>rue joseph ii40/31000</v>
      </c>
      <c r="V21" t="str">
        <f>_xlfn.XLOOKUP(Table1[[#This Row],[AdresLookup]],[1]Bedrijven!$R$2:$R$541,[1]Bedrijven!$B$2:$B$541,"",0)</f>
        <v/>
      </c>
      <c r="W21" t="str">
        <f>IFERROR(LEFT(SUBSTITUTE(SUBSTITUTE(Table1[[#This Row],[Website]],"www.",""),"https://",""), FIND(".", SUBSTITUTE(SUBSTITUTE(Table1[[#This Row],[Website]],"www.",""),"https://","")) - 1),"")</f>
        <v>medtecheurope</v>
      </c>
      <c r="X21" t="str">
        <f>_xlfn.XLOOKUP(Table1[[#This Row],[Website Lookup]],Table2[WebsiteLookup],Table2[Naam],"",0)</f>
        <v/>
      </c>
      <c r="Y21" t="str">
        <f>IF(Table1[[#This Row],[Match company name]]&lt;&gt;"",Table1[[#This Row],[Match company name]],IF(Table1[[#This Row],[Match on address]]&lt;&gt;"",Table1[[#This Row],[Match on address]],Table1[[#This Row],[Match on Website]]))</f>
        <v/>
      </c>
    </row>
    <row r="22" spans="1:25" x14ac:dyDescent="0.45">
      <c r="A22">
        <v>45347578</v>
      </c>
      <c r="B22" t="s">
        <v>1325</v>
      </c>
      <c r="D22" t="s">
        <v>92</v>
      </c>
      <c r="E22" t="str">
        <f>SUBSTITUTE(SUBSTITUTE(SUBSTITUTE(SUBSTITUTE(SUBSTITUTE(SUBSTITUTE(SUBSTITUTE(SUBSTITUTE(SUBSTITUTE(SUBSTITUTE(SUBSTITUTE(SUBSTITUTE(SUBSTITUTE(LOWER(Table1[[#This Row],[Naam]]),".",""),"-","")," bvba",""),"belgië",""),"belgium","")," nv","")," bv",""),"group",""),"groep","")," ", ""),"é","e"),"è","e"),"à","a")</f>
        <v>alcomotive(astara)</v>
      </c>
      <c r="J22" t="s">
        <v>18</v>
      </c>
      <c r="K22" t="s">
        <v>19</v>
      </c>
      <c r="Q22" t="s">
        <v>56</v>
      </c>
      <c r="T22" t="str">
        <f>_xlfn.XLOOKUP(Table1[[#This Row],[Basisnaam]],Table2[Basisnaam],Table2[Naam],"",0)</f>
        <v/>
      </c>
      <c r="U22" t="str">
        <f>LOWER(Table1[[#This Row],[Straat]]&amp;Table1[[#This Row],[Huisnummer]]&amp;Table1[[#This Row],[Postcode]])</f>
        <v/>
      </c>
      <c r="V22" t="str">
        <f>_xlfn.XLOOKUP(Table1[[#This Row],[AdresLookup]],[1]Bedrijven!$R$2:$R$541,[1]Bedrijven!$B$2:$B$541,"",0)</f>
        <v/>
      </c>
      <c r="W22" t="str">
        <f>IFERROR(LEFT(SUBSTITUTE(SUBSTITUTE(Table1[[#This Row],[Website]],"www.",""),"https://",""), FIND(".", SUBSTITUTE(SUBSTITUTE(Table1[[#This Row],[Website]],"www.",""),"https://","")) - 1),"")</f>
        <v/>
      </c>
      <c r="X22" t="str">
        <f>_xlfn.XLOOKUP(Table1[[#This Row],[Website Lookup]],Table2[WebsiteLookup],Table2[Naam],"",0)</f>
        <v/>
      </c>
      <c r="Y22" t="str">
        <f>IF(Table1[[#This Row],[Match company name]]&lt;&gt;"",Table1[[#This Row],[Match company name]],IF(Table1[[#This Row],[Match on address]]&lt;&gt;"",Table1[[#This Row],[Match on address]],Table1[[#This Row],[Match on Website]]))</f>
        <v/>
      </c>
    </row>
    <row r="23" spans="1:25" x14ac:dyDescent="0.45">
      <c r="A23">
        <v>45347579</v>
      </c>
      <c r="D23" t="s">
        <v>93</v>
      </c>
      <c r="E23" t="str">
        <f>SUBSTITUTE(SUBSTITUTE(SUBSTITUTE(SUBSTITUTE(SUBSTITUTE(SUBSTITUTE(SUBSTITUTE(SUBSTITUTE(SUBSTITUTE(SUBSTITUTE(SUBSTITUTE(SUBSTITUTE(SUBSTITUTE(LOWER(Table1[[#This Row],[Naam]]),".",""),"-","")," bvba",""),"belgië",""),"belgium","")," nv","")," bv",""),"group",""),"groep","")," ", ""),"é","e"),"è","e"),"à","a")</f>
        <v>aldautomotive</v>
      </c>
      <c r="J23" t="s">
        <v>18</v>
      </c>
      <c r="K23" t="s">
        <v>19</v>
      </c>
      <c r="Q23" t="s">
        <v>20</v>
      </c>
      <c r="T23" t="str">
        <f>_xlfn.XLOOKUP(Table1[[#This Row],[Basisnaam]],Table2[Basisnaam],Table2[Naam],"",0)</f>
        <v/>
      </c>
      <c r="U23" t="str">
        <f>LOWER(Table1[[#This Row],[Straat]]&amp;Table1[[#This Row],[Huisnummer]]&amp;Table1[[#This Row],[Postcode]])</f>
        <v/>
      </c>
      <c r="V23" t="str">
        <f>_xlfn.XLOOKUP(Table1[[#This Row],[AdresLookup]],[1]Bedrijven!$R$2:$R$541,[1]Bedrijven!$B$2:$B$541,"",0)</f>
        <v/>
      </c>
      <c r="W23" t="str">
        <f>IFERROR(LEFT(SUBSTITUTE(SUBSTITUTE(Table1[[#This Row],[Website]],"www.",""),"https://",""), FIND(".", SUBSTITUTE(SUBSTITUTE(Table1[[#This Row],[Website]],"www.",""),"https://","")) - 1),"")</f>
        <v/>
      </c>
      <c r="X23" t="str">
        <f>_xlfn.XLOOKUP(Table1[[#This Row],[Website Lookup]],Table2[WebsiteLookup],Table2[Naam],"",0)</f>
        <v/>
      </c>
      <c r="Y23" t="str">
        <f>IF(Table1[[#This Row],[Match company name]]&lt;&gt;"",Table1[[#This Row],[Match company name]],IF(Table1[[#This Row],[Match on address]]&lt;&gt;"",Table1[[#This Row],[Match on address]],Table1[[#This Row],[Match on Website]]))</f>
        <v/>
      </c>
    </row>
    <row r="24" spans="1:25" x14ac:dyDescent="0.45">
      <c r="A24">
        <v>45347580</v>
      </c>
      <c r="B24" t="s">
        <v>1326</v>
      </c>
      <c r="D24" t="s">
        <v>94</v>
      </c>
      <c r="E24" t="str">
        <f>SUBSTITUTE(SUBSTITUTE(SUBSTITUTE(SUBSTITUTE(SUBSTITUTE(SUBSTITUTE(SUBSTITUTE(SUBSTITUTE(SUBSTITUTE(SUBSTITUTE(SUBSTITUTE(SUBSTITUTE(SUBSTITUTE(LOWER(Table1[[#This Row],[Naam]]),".",""),"-","")," bvba",""),"belgië",""),"belgium","")," nv","")," bv",""),"group",""),"groep","")," ", ""),"é","e"),"è","e"),"à","a")</f>
        <v>allianz</v>
      </c>
      <c r="J24" t="s">
        <v>18</v>
      </c>
      <c r="K24" t="s">
        <v>19</v>
      </c>
      <c r="Q24" t="s">
        <v>95</v>
      </c>
      <c r="R24" t="s">
        <v>28</v>
      </c>
      <c r="T24" t="str">
        <f>_xlfn.XLOOKUP(Table1[[#This Row],[Basisnaam]],Table2[Basisnaam],Table2[Naam],"",0)</f>
        <v/>
      </c>
      <c r="U24" t="str">
        <f>LOWER(Table1[[#This Row],[Straat]]&amp;Table1[[#This Row],[Huisnummer]]&amp;Table1[[#This Row],[Postcode]])</f>
        <v/>
      </c>
      <c r="V24" t="str">
        <f>_xlfn.XLOOKUP(Table1[[#This Row],[AdresLookup]],[1]Bedrijven!$R$2:$R$541,[1]Bedrijven!$B$2:$B$541,"",0)</f>
        <v/>
      </c>
      <c r="W24" t="str">
        <f>IFERROR(LEFT(SUBSTITUTE(SUBSTITUTE(Table1[[#This Row],[Website]],"www.",""),"https://",""), FIND(".", SUBSTITUTE(SUBSTITUTE(Table1[[#This Row],[Website]],"www.",""),"https://","")) - 1),"")</f>
        <v/>
      </c>
      <c r="X24" t="str">
        <f>_xlfn.XLOOKUP(Table1[[#This Row],[Website Lookup]],Table2[WebsiteLookup],Table2[Naam],"",0)</f>
        <v/>
      </c>
      <c r="Y24" t="str">
        <f>IF(Table1[[#This Row],[Match company name]]&lt;&gt;"",Table1[[#This Row],[Match company name]],IF(Table1[[#This Row],[Match on address]]&lt;&gt;"",Table1[[#This Row],[Match on address]],Table1[[#This Row],[Match on Website]]))</f>
        <v/>
      </c>
    </row>
    <row r="25" spans="1:25" x14ac:dyDescent="0.45">
      <c r="A25">
        <v>45347581</v>
      </c>
      <c r="B25" t="s">
        <v>1326</v>
      </c>
      <c r="D25" t="s">
        <v>96</v>
      </c>
      <c r="E25" t="str">
        <f>SUBSTITUTE(SUBSTITUTE(SUBSTITUTE(SUBSTITUTE(SUBSTITUTE(SUBSTITUTE(SUBSTITUTE(SUBSTITUTE(SUBSTITUTE(SUBSTITUTE(SUBSTITUTE(SUBSTITUTE(SUBSTITUTE(LOWER(Table1[[#This Row],[Naam]]),".",""),"-","")," bvba",""),"belgië",""),"belgium","")," nv","")," bv",""),"group",""),"groep","")," ", ""),"é","e"),"è","e"),"à","a")</f>
        <v>alterpharma</v>
      </c>
      <c r="J25" t="s">
        <v>18</v>
      </c>
      <c r="K25" t="s">
        <v>19</v>
      </c>
      <c r="Q25" t="s">
        <v>20</v>
      </c>
      <c r="T25" t="str">
        <f>_xlfn.XLOOKUP(Table1[[#This Row],[Basisnaam]],Table2[Basisnaam],Table2[Naam],"",0)</f>
        <v/>
      </c>
      <c r="U25" t="str">
        <f>LOWER(Table1[[#This Row],[Straat]]&amp;Table1[[#This Row],[Huisnummer]]&amp;Table1[[#This Row],[Postcode]])</f>
        <v/>
      </c>
      <c r="V25" t="str">
        <f>_xlfn.XLOOKUP(Table1[[#This Row],[AdresLookup]],[1]Bedrijven!$R$2:$R$541,[1]Bedrijven!$B$2:$B$541,"",0)</f>
        <v/>
      </c>
      <c r="W25" t="str">
        <f>IFERROR(LEFT(SUBSTITUTE(SUBSTITUTE(Table1[[#This Row],[Website]],"www.",""),"https://",""), FIND(".", SUBSTITUTE(SUBSTITUTE(Table1[[#This Row],[Website]],"www.",""),"https://","")) - 1),"")</f>
        <v/>
      </c>
      <c r="X25" t="str">
        <f>_xlfn.XLOOKUP(Table1[[#This Row],[Website Lookup]],Table2[WebsiteLookup],Table2[Naam],"",0)</f>
        <v/>
      </c>
      <c r="Y25" t="str">
        <f>IF(Table1[[#This Row],[Match company name]]&lt;&gt;"",Table1[[#This Row],[Match company name]],IF(Table1[[#This Row],[Match on address]]&lt;&gt;"",Table1[[#This Row],[Match on address]],Table1[[#This Row],[Match on Website]]))</f>
        <v/>
      </c>
    </row>
    <row r="26" spans="1:25" x14ac:dyDescent="0.45">
      <c r="A26">
        <v>47359928</v>
      </c>
      <c r="D26" t="s">
        <v>97</v>
      </c>
      <c r="E26" t="str">
        <f>SUBSTITUTE(SUBSTITUTE(SUBSTITUTE(SUBSTITUTE(SUBSTITUTE(SUBSTITUTE(SUBSTITUTE(SUBSTITUTE(SUBSTITUTE(SUBSTITUTE(SUBSTITUTE(SUBSTITUTE(SUBSTITUTE(LOWER(Table1[[#This Row],[Naam]]),".",""),"-","")," bvba",""),"belgië",""),"belgium","")," nv","")," bv",""),"group",""),"groep","")," ", ""),"é","e"),"è","e"),"à","a")</f>
        <v>aluvision</v>
      </c>
      <c r="J26" t="s">
        <v>18</v>
      </c>
      <c r="K26" t="s">
        <v>19</v>
      </c>
      <c r="M26" t="s">
        <v>98</v>
      </c>
      <c r="N26" t="s">
        <v>99</v>
      </c>
      <c r="R26" t="s">
        <v>28</v>
      </c>
      <c r="T26" t="str">
        <f>_xlfn.XLOOKUP(Table1[[#This Row],[Basisnaam]],Table2[Basisnaam],Table2[Naam],"",0)</f>
        <v/>
      </c>
      <c r="U26" t="str">
        <f>LOWER(Table1[[#This Row],[Straat]]&amp;Table1[[#This Row],[Huisnummer]]&amp;Table1[[#This Row],[Postcode]])</f>
        <v/>
      </c>
      <c r="V26" t="str">
        <f>_xlfn.XLOOKUP(Table1[[#This Row],[AdresLookup]],[1]Bedrijven!$R$2:$R$541,[1]Bedrijven!$B$2:$B$541,"",0)</f>
        <v/>
      </c>
      <c r="W26" t="str">
        <f>IFERROR(LEFT(SUBSTITUTE(SUBSTITUTE(Table1[[#This Row],[Website]],"www.",""),"https://",""), FIND(".", SUBSTITUTE(SUBSTITUTE(Table1[[#This Row],[Website]],"www.",""),"https://","")) - 1),"")</f>
        <v>aluvision</v>
      </c>
      <c r="X26" t="str">
        <f>_xlfn.XLOOKUP(Table1[[#This Row],[Website Lookup]],Table2[WebsiteLookup],Table2[Naam],"",0)</f>
        <v/>
      </c>
      <c r="Y26" t="str">
        <f>IF(Table1[[#This Row],[Match company name]]&lt;&gt;"",Table1[[#This Row],[Match company name]],IF(Table1[[#This Row],[Match on address]]&lt;&gt;"",Table1[[#This Row],[Match on address]],Table1[[#This Row],[Match on Website]]))</f>
        <v/>
      </c>
    </row>
    <row r="27" spans="1:25" x14ac:dyDescent="0.45">
      <c r="A27">
        <v>45347582</v>
      </c>
      <c r="D27" t="s">
        <v>100</v>
      </c>
      <c r="E27" t="str">
        <f>SUBSTITUTE(SUBSTITUTE(SUBSTITUTE(SUBSTITUTE(SUBSTITUTE(SUBSTITUTE(SUBSTITUTE(SUBSTITUTE(SUBSTITUTE(SUBSTITUTE(SUBSTITUTE(SUBSTITUTE(SUBSTITUTE(LOWER(Table1[[#This Row],[Naam]]),".",""),"-","")," bvba",""),"belgië",""),"belgium","")," nv","")," bv",""),"group",""),"groep","")," ", ""),"é","e"),"è","e"),"à","a")</f>
        <v>antea</v>
      </c>
      <c r="J27" t="s">
        <v>18</v>
      </c>
      <c r="K27" t="s">
        <v>19</v>
      </c>
      <c r="Q27" t="s">
        <v>20</v>
      </c>
      <c r="T27" t="str">
        <f>_xlfn.XLOOKUP(Table1[[#This Row],[Basisnaam]],Table2[Basisnaam],Table2[Naam],"",0)</f>
        <v/>
      </c>
      <c r="U27" t="str">
        <f>LOWER(Table1[[#This Row],[Straat]]&amp;Table1[[#This Row],[Huisnummer]]&amp;Table1[[#This Row],[Postcode]])</f>
        <v/>
      </c>
      <c r="V27" t="str">
        <f>_xlfn.XLOOKUP(Table1[[#This Row],[AdresLookup]],[1]Bedrijven!$R$2:$R$541,[1]Bedrijven!$B$2:$B$541,"",0)</f>
        <v/>
      </c>
      <c r="W27" t="str">
        <f>IFERROR(LEFT(SUBSTITUTE(SUBSTITUTE(Table1[[#This Row],[Website]],"www.",""),"https://",""), FIND(".", SUBSTITUTE(SUBSTITUTE(Table1[[#This Row],[Website]],"www.",""),"https://","")) - 1),"")</f>
        <v/>
      </c>
      <c r="X27" t="str">
        <f>_xlfn.XLOOKUP(Table1[[#This Row],[Website Lookup]],Table2[WebsiteLookup],Table2[Naam],"",0)</f>
        <v/>
      </c>
      <c r="Y27" t="str">
        <f>IF(Table1[[#This Row],[Match company name]]&lt;&gt;"",Table1[[#This Row],[Match company name]],IF(Table1[[#This Row],[Match on address]]&lt;&gt;"",Table1[[#This Row],[Match on address]],Table1[[#This Row],[Match on Website]]))</f>
        <v/>
      </c>
    </row>
    <row r="28" spans="1:25" x14ac:dyDescent="0.45">
      <c r="A28">
        <v>45347583</v>
      </c>
      <c r="B28" t="s">
        <v>1326</v>
      </c>
      <c r="C28" t="s">
        <v>27</v>
      </c>
      <c r="D28" t="s">
        <v>101</v>
      </c>
      <c r="E28" t="str">
        <f>SUBSTITUTE(SUBSTITUTE(SUBSTITUTE(SUBSTITUTE(SUBSTITUTE(SUBSTITUTE(SUBSTITUTE(SUBSTITUTE(SUBSTITUTE(SUBSTITUTE(SUBSTITUTE(SUBSTITUTE(SUBSTITUTE(LOWER(Table1[[#This Row],[Naam]]),".",""),"-","")," bvba",""),"belgië",""),"belgium","")," nv","")," bv",""),"group",""),"groep","")," ", ""),"é","e"),"è","e"),"à","a")</f>
        <v>aquafin</v>
      </c>
      <c r="F28" t="s">
        <v>102</v>
      </c>
      <c r="G28" t="s">
        <v>103</v>
      </c>
      <c r="H28" t="s">
        <v>104</v>
      </c>
      <c r="I28" t="s">
        <v>105</v>
      </c>
      <c r="J28" t="s">
        <v>18</v>
      </c>
      <c r="K28" t="s">
        <v>19</v>
      </c>
      <c r="N28" t="s">
        <v>106</v>
      </c>
      <c r="P28" t="s">
        <v>107</v>
      </c>
      <c r="R28" t="s">
        <v>20</v>
      </c>
      <c r="S28" t="s">
        <v>66</v>
      </c>
      <c r="T28" t="str">
        <f>_xlfn.XLOOKUP(Table1[[#This Row],[Basisnaam]],Table2[Basisnaam],Table2[Naam],"",0)</f>
        <v>AQUAFIN</v>
      </c>
      <c r="U28" t="str">
        <f>LOWER(Table1[[#This Row],[Straat]]&amp;Table1[[#This Row],[Huisnummer]]&amp;Table1[[#This Row],[Postcode]])</f>
        <v>dijkstraat82630</v>
      </c>
      <c r="V28" t="str">
        <f>_xlfn.XLOOKUP(Table1[[#This Row],[AdresLookup]],[1]Bedrijven!$R$2:$R$541,[1]Bedrijven!$B$2:$B$541,"",0)</f>
        <v>AQUAFIN</v>
      </c>
      <c r="W28" t="str">
        <f>IFERROR(LEFT(SUBSTITUTE(SUBSTITUTE(Table1[[#This Row],[Website]],"www.",""),"https://",""), FIND(".", SUBSTITUTE(SUBSTITUTE(Table1[[#This Row],[Website]],"www.",""),"https://","")) - 1),"")</f>
        <v>aquafin</v>
      </c>
      <c r="X28" t="str">
        <f>_xlfn.XLOOKUP(Table1[[#This Row],[Website Lookup]],Table2[WebsiteLookup],Table2[Naam],"",0)</f>
        <v>AQUAFIN</v>
      </c>
      <c r="Y28" t="str">
        <f>IF(Table1[[#This Row],[Match company name]]&lt;&gt;"",Table1[[#This Row],[Match company name]],IF(Table1[[#This Row],[Match on address]]&lt;&gt;"",Table1[[#This Row],[Match on address]],Table1[[#This Row],[Match on Website]]))</f>
        <v>AQUAFIN</v>
      </c>
    </row>
    <row r="29" spans="1:25" x14ac:dyDescent="0.45">
      <c r="A29">
        <v>51545349</v>
      </c>
      <c r="B29" t="s">
        <v>1325</v>
      </c>
      <c r="D29" t="s">
        <v>108</v>
      </c>
      <c r="E29" t="str">
        <f>SUBSTITUTE(SUBSTITUTE(SUBSTITUTE(SUBSTITUTE(SUBSTITUTE(SUBSTITUTE(SUBSTITUTE(SUBSTITUTE(SUBSTITUTE(SUBSTITUTE(SUBSTITUTE(SUBSTITUTE(SUBSTITUTE(LOWER(Table1[[#This Row],[Naam]]),".",""),"-","")," bvba",""),"belgië",""),"belgium","")," nv","")," bv",""),"group",""),"groep","")," ", ""),"é","e"),"è","e"),"à","a")</f>
        <v>aquasecurity</v>
      </c>
      <c r="J29" t="s">
        <v>18</v>
      </c>
      <c r="K29" t="s">
        <v>19</v>
      </c>
      <c r="M29" t="s">
        <v>109</v>
      </c>
      <c r="N29" t="s">
        <v>110</v>
      </c>
      <c r="Q29" t="s">
        <v>111</v>
      </c>
      <c r="R29" t="s">
        <v>28</v>
      </c>
      <c r="T29" t="str">
        <f>_xlfn.XLOOKUP(Table1[[#This Row],[Basisnaam]],Table2[Basisnaam],Table2[Naam],"",0)</f>
        <v/>
      </c>
      <c r="U29" t="str">
        <f>LOWER(Table1[[#This Row],[Straat]]&amp;Table1[[#This Row],[Huisnummer]]&amp;Table1[[#This Row],[Postcode]])</f>
        <v/>
      </c>
      <c r="V29" t="str">
        <f>_xlfn.XLOOKUP(Table1[[#This Row],[AdresLookup]],[1]Bedrijven!$R$2:$R$541,[1]Bedrijven!$B$2:$B$541,"",0)</f>
        <v/>
      </c>
      <c r="W29" t="str">
        <f>IFERROR(LEFT(SUBSTITUTE(SUBSTITUTE(Table1[[#This Row],[Website]],"www.",""),"https://",""), FIND(".", SUBSTITUTE(SUBSTITUTE(Table1[[#This Row],[Website]],"www.",""),"https://","")) - 1),"")</f>
        <v>aquasecurity</v>
      </c>
      <c r="X29" t="str">
        <f>_xlfn.XLOOKUP(Table1[[#This Row],[Website Lookup]],Table2[WebsiteLookup],Table2[Naam],"",0)</f>
        <v/>
      </c>
      <c r="Y29" t="str">
        <f>IF(Table1[[#This Row],[Match company name]]&lt;&gt;"",Table1[[#This Row],[Match company name]],IF(Table1[[#This Row],[Match on address]]&lt;&gt;"",Table1[[#This Row],[Match on address]],Table1[[#This Row],[Match on Website]]))</f>
        <v/>
      </c>
    </row>
    <row r="30" spans="1:25" x14ac:dyDescent="0.45">
      <c r="A30">
        <v>45347584</v>
      </c>
      <c r="D30" t="s">
        <v>112</v>
      </c>
      <c r="E30" t="str">
        <f>SUBSTITUTE(SUBSTITUTE(SUBSTITUTE(SUBSTITUTE(SUBSTITUTE(SUBSTITUTE(SUBSTITUTE(SUBSTITUTE(SUBSTITUTE(SUBSTITUTE(SUBSTITUTE(SUBSTITUTE(SUBSTITUTE(LOWER(Table1[[#This Row],[Naam]]),".",""),"-","")," bvba",""),"belgië",""),"belgium","")," nv","")," bv",""),"group",""),"groep","")," ", ""),"é","e"),"è","e"),"à","a")</f>
        <v>argenta</v>
      </c>
      <c r="J30" t="s">
        <v>18</v>
      </c>
      <c r="K30" t="s">
        <v>19</v>
      </c>
      <c r="Q30" t="s">
        <v>20</v>
      </c>
      <c r="T30" t="str">
        <f>_xlfn.XLOOKUP(Table1[[#This Row],[Basisnaam]],Table2[Basisnaam],Table2[Naam],"",0)</f>
        <v/>
      </c>
      <c r="U30" t="str">
        <f>LOWER(Table1[[#This Row],[Straat]]&amp;Table1[[#This Row],[Huisnummer]]&amp;Table1[[#This Row],[Postcode]])</f>
        <v/>
      </c>
      <c r="V30" t="str">
        <f>_xlfn.XLOOKUP(Table1[[#This Row],[AdresLookup]],[1]Bedrijven!$R$2:$R$541,[1]Bedrijven!$B$2:$B$541,"",0)</f>
        <v/>
      </c>
      <c r="W30" t="str">
        <f>IFERROR(LEFT(SUBSTITUTE(SUBSTITUTE(Table1[[#This Row],[Website]],"www.",""),"https://",""), FIND(".", SUBSTITUTE(SUBSTITUTE(Table1[[#This Row],[Website]],"www.",""),"https://","")) - 1),"")</f>
        <v/>
      </c>
      <c r="X30" t="str">
        <f>_xlfn.XLOOKUP(Table1[[#This Row],[Website Lookup]],Table2[WebsiteLookup],Table2[Naam],"",0)</f>
        <v/>
      </c>
      <c r="Y30" t="str">
        <f>IF(Table1[[#This Row],[Match company name]]&lt;&gt;"",Table1[[#This Row],[Match company name]],IF(Table1[[#This Row],[Match on address]]&lt;&gt;"",Table1[[#This Row],[Match on address]],Table1[[#This Row],[Match on Website]]))</f>
        <v/>
      </c>
    </row>
    <row r="31" spans="1:25" x14ac:dyDescent="0.45">
      <c r="A31">
        <v>45347585</v>
      </c>
      <c r="D31" t="s">
        <v>113</v>
      </c>
      <c r="E31" t="str">
        <f>SUBSTITUTE(SUBSTITUTE(SUBSTITUTE(SUBSTITUTE(SUBSTITUTE(SUBSTITUTE(SUBSTITUTE(SUBSTITUTE(SUBSTITUTE(SUBSTITUTE(SUBSTITUTE(SUBSTITUTE(SUBSTITUTE(LOWER(Table1[[#This Row],[Naam]]),".",""),"-","")," bvba",""),"belgië",""),"belgium","")," nv","")," bv",""),"group",""),"groep","")," ", ""),"é","e"),"è","e"),"à","a")</f>
        <v>argolaw</v>
      </c>
      <c r="J31" t="s">
        <v>18</v>
      </c>
      <c r="K31" t="s">
        <v>19</v>
      </c>
      <c r="Q31" t="s">
        <v>20</v>
      </c>
      <c r="T31" t="str">
        <f>_xlfn.XLOOKUP(Table1[[#This Row],[Basisnaam]],Table2[Basisnaam],Table2[Naam],"",0)</f>
        <v/>
      </c>
      <c r="U31" t="str">
        <f>LOWER(Table1[[#This Row],[Straat]]&amp;Table1[[#This Row],[Huisnummer]]&amp;Table1[[#This Row],[Postcode]])</f>
        <v/>
      </c>
      <c r="V31" t="str">
        <f>_xlfn.XLOOKUP(Table1[[#This Row],[AdresLookup]],[1]Bedrijven!$R$2:$R$541,[1]Bedrijven!$B$2:$B$541,"",0)</f>
        <v/>
      </c>
      <c r="W31" t="str">
        <f>IFERROR(LEFT(SUBSTITUTE(SUBSTITUTE(Table1[[#This Row],[Website]],"www.",""),"https://",""), FIND(".", SUBSTITUTE(SUBSTITUTE(Table1[[#This Row],[Website]],"www.",""),"https://","")) - 1),"")</f>
        <v/>
      </c>
      <c r="X31" t="str">
        <f>_xlfn.XLOOKUP(Table1[[#This Row],[Website Lookup]],Table2[WebsiteLookup],Table2[Naam],"",0)</f>
        <v/>
      </c>
      <c r="Y31" t="str">
        <f>IF(Table1[[#This Row],[Match company name]]&lt;&gt;"",Table1[[#This Row],[Match company name]],IF(Table1[[#This Row],[Match on address]]&lt;&gt;"",Table1[[#This Row],[Match on address]],Table1[[#This Row],[Match on Website]]))</f>
        <v/>
      </c>
    </row>
    <row r="32" spans="1:25" x14ac:dyDescent="0.45">
      <c r="A32">
        <v>45347586</v>
      </c>
      <c r="D32" t="s">
        <v>114</v>
      </c>
      <c r="E32" t="str">
        <f>SUBSTITUTE(SUBSTITUTE(SUBSTITUTE(SUBSTITUTE(SUBSTITUTE(SUBSTITUTE(SUBSTITUTE(SUBSTITUTE(SUBSTITUTE(SUBSTITUTE(SUBSTITUTE(SUBSTITUTE(SUBSTITUTE(LOWER(Table1[[#This Row],[Naam]]),".",""),"-","")," bvba",""),"belgië",""),"belgium","")," nv","")," bv",""),"group",""),"groep","")," ", ""),"é","e"),"è","e"),"à","a")</f>
        <v>arktos</v>
      </c>
      <c r="J32" t="s">
        <v>18</v>
      </c>
      <c r="K32" t="s">
        <v>19</v>
      </c>
      <c r="Q32" t="s">
        <v>20</v>
      </c>
      <c r="T32" t="str">
        <f>_xlfn.XLOOKUP(Table1[[#This Row],[Basisnaam]],Table2[Basisnaam],Table2[Naam],"",0)</f>
        <v/>
      </c>
      <c r="U32" t="str">
        <f>LOWER(Table1[[#This Row],[Straat]]&amp;Table1[[#This Row],[Huisnummer]]&amp;Table1[[#This Row],[Postcode]])</f>
        <v/>
      </c>
      <c r="V32" t="str">
        <f>_xlfn.XLOOKUP(Table1[[#This Row],[AdresLookup]],[1]Bedrijven!$R$2:$R$541,[1]Bedrijven!$B$2:$B$541,"",0)</f>
        <v/>
      </c>
      <c r="W32" t="str">
        <f>IFERROR(LEFT(SUBSTITUTE(SUBSTITUTE(Table1[[#This Row],[Website]],"www.",""),"https://",""), FIND(".", SUBSTITUTE(SUBSTITUTE(Table1[[#This Row],[Website]],"www.",""),"https://","")) - 1),"")</f>
        <v/>
      </c>
      <c r="X32" t="str">
        <f>_xlfn.XLOOKUP(Table1[[#This Row],[Website Lookup]],Table2[WebsiteLookup],Table2[Naam],"",0)</f>
        <v/>
      </c>
      <c r="Y32" t="str">
        <f>IF(Table1[[#This Row],[Match company name]]&lt;&gt;"",Table1[[#This Row],[Match company name]],IF(Table1[[#This Row],[Match on address]]&lt;&gt;"",Table1[[#This Row],[Match on address]],Table1[[#This Row],[Match on Website]]))</f>
        <v/>
      </c>
    </row>
    <row r="33" spans="1:25" x14ac:dyDescent="0.45">
      <c r="A33">
        <v>52818381</v>
      </c>
      <c r="B33" t="s">
        <v>1325</v>
      </c>
      <c r="C33" t="s">
        <v>38</v>
      </c>
      <c r="D33" t="s">
        <v>115</v>
      </c>
      <c r="E33" t="str">
        <f>SUBSTITUTE(SUBSTITUTE(SUBSTITUTE(SUBSTITUTE(SUBSTITUTE(SUBSTITUTE(SUBSTITUTE(SUBSTITUTE(SUBSTITUTE(SUBSTITUTE(SUBSTITUTE(SUBSTITUTE(SUBSTITUTE(LOWER(Table1[[#This Row],[Naam]]),".",""),"-","")," bvba",""),"belgië",""),"belgium","")," nv","")," bv",""),"group",""),"groep","")," ", ""),"é","e"),"è","e"),"à","a")</f>
        <v>asblcliniquesuniversitairessaintluc</v>
      </c>
      <c r="F33" t="s">
        <v>116</v>
      </c>
      <c r="G33" t="s">
        <v>117</v>
      </c>
      <c r="H33" t="s">
        <v>118</v>
      </c>
      <c r="I33" t="s">
        <v>119</v>
      </c>
      <c r="J33" t="s">
        <v>18</v>
      </c>
      <c r="K33" t="s">
        <v>88</v>
      </c>
      <c r="L33" t="s">
        <v>120</v>
      </c>
      <c r="N33" t="s">
        <v>121</v>
      </c>
      <c r="O33" t="s">
        <v>122</v>
      </c>
      <c r="P33" t="s">
        <v>123</v>
      </c>
      <c r="Q33" t="s">
        <v>42</v>
      </c>
      <c r="R33" t="s">
        <v>28</v>
      </c>
      <c r="S33" t="s">
        <v>51</v>
      </c>
      <c r="T33" t="str">
        <f>_xlfn.XLOOKUP(Table1[[#This Row],[Basisnaam]],Table2[Basisnaam],Table2[Naam],"",0)</f>
        <v/>
      </c>
      <c r="U33" t="str">
        <f>LOWER(Table1[[#This Row],[Straat]]&amp;Table1[[#This Row],[Huisnummer]]&amp;Table1[[#This Row],[Postcode]])</f>
        <v>avenue hippocrate101200</v>
      </c>
      <c r="V33" t="str">
        <f>_xlfn.XLOOKUP(Table1[[#This Row],[AdresLookup]],[1]Bedrijven!$R$2:$R$541,[1]Bedrijven!$B$2:$B$541,"",0)</f>
        <v/>
      </c>
      <c r="W33" t="str">
        <f>IFERROR(LEFT(SUBSTITUTE(SUBSTITUTE(Table1[[#This Row],[Website]],"www.",""),"https://",""), FIND(".", SUBSTITUTE(SUBSTITUTE(Table1[[#This Row],[Website]],"www.",""),"https://","")) - 1),"")</f>
        <v>saintluc</v>
      </c>
      <c r="X33" t="str">
        <f>_xlfn.XLOOKUP(Table1[[#This Row],[Website Lookup]],Table2[WebsiteLookup],Table2[Naam],"",0)</f>
        <v/>
      </c>
      <c r="Y33" t="str">
        <f>IF(Table1[[#This Row],[Match company name]]&lt;&gt;"",Table1[[#This Row],[Match company name]],IF(Table1[[#This Row],[Match on address]]&lt;&gt;"",Table1[[#This Row],[Match on address]],Table1[[#This Row],[Match on Website]]))</f>
        <v/>
      </c>
    </row>
    <row r="34" spans="1:25" x14ac:dyDescent="0.45">
      <c r="A34">
        <v>53661163</v>
      </c>
      <c r="B34" t="s">
        <v>1325</v>
      </c>
      <c r="C34" t="s">
        <v>38</v>
      </c>
      <c r="D34" t="s">
        <v>124</v>
      </c>
      <c r="E34" t="str">
        <f>SUBSTITUTE(SUBSTITUTE(SUBSTITUTE(SUBSTITUTE(SUBSTITUTE(SUBSTITUTE(SUBSTITUTE(SUBSTITUTE(SUBSTITUTE(SUBSTITUTE(SUBSTITUTE(SUBSTITUTE(SUBSTITUTE(LOWER(Table1[[#This Row],[Naam]]),".",""),"-","")," bvba",""),"belgië",""),"belgium","")," nv","")," bv",""),"group",""),"groep","")," ", ""),"é","e"),"è","e"),"à","a")</f>
        <v>asblembuild</v>
      </c>
      <c r="F34" t="s">
        <v>125</v>
      </c>
      <c r="G34" t="s">
        <v>126</v>
      </c>
      <c r="H34" t="s">
        <v>87</v>
      </c>
      <c r="I34" t="s">
        <v>51</v>
      </c>
      <c r="J34" t="s">
        <v>18</v>
      </c>
      <c r="K34" t="s">
        <v>19</v>
      </c>
      <c r="L34" t="s">
        <v>127</v>
      </c>
      <c r="M34" t="s">
        <v>128</v>
      </c>
      <c r="O34" t="s">
        <v>129</v>
      </c>
      <c r="Q34" t="s">
        <v>28</v>
      </c>
      <c r="R34" t="s">
        <v>28</v>
      </c>
      <c r="S34" t="s">
        <v>51</v>
      </c>
      <c r="T34" t="str">
        <f>_xlfn.XLOOKUP(Table1[[#This Row],[Basisnaam]],Table2[Basisnaam],Table2[Naam],"",0)</f>
        <v/>
      </c>
      <c r="U34" t="str">
        <f>LOWER(Table1[[#This Row],[Straat]]&amp;Table1[[#This Row],[Huisnummer]]&amp;Table1[[#This Row],[Postcode]])</f>
        <v>avenue des arts201000</v>
      </c>
      <c r="V34" t="str">
        <f>_xlfn.XLOOKUP(Table1[[#This Row],[AdresLookup]],[1]Bedrijven!$R$2:$R$541,[1]Bedrijven!$B$2:$B$541,"",0)</f>
        <v/>
      </c>
      <c r="W34" t="str">
        <f>IFERROR(LEFT(SUBSTITUTE(SUBSTITUTE(Table1[[#This Row],[Website]],"www.",""),"https://",""), FIND(".", SUBSTITUTE(SUBSTITUTE(Table1[[#This Row],[Website]],"www.",""),"https://","")) - 1),"")</f>
        <v/>
      </c>
      <c r="X34" t="str">
        <f>_xlfn.XLOOKUP(Table1[[#This Row],[Website Lookup]],Table2[WebsiteLookup],Table2[Naam],"",0)</f>
        <v/>
      </c>
      <c r="Y34" t="str">
        <f>IF(Table1[[#This Row],[Match company name]]&lt;&gt;"",Table1[[#This Row],[Match company name]],IF(Table1[[#This Row],[Match on address]]&lt;&gt;"",Table1[[#This Row],[Match on address]],Table1[[#This Row],[Match on Website]]))</f>
        <v/>
      </c>
    </row>
    <row r="35" spans="1:25" x14ac:dyDescent="0.45">
      <c r="A35">
        <v>45347587</v>
      </c>
      <c r="B35" t="s">
        <v>1326</v>
      </c>
      <c r="D35" t="s">
        <v>130</v>
      </c>
      <c r="E35" t="str">
        <f>SUBSTITUTE(SUBSTITUTE(SUBSTITUTE(SUBSTITUTE(SUBSTITUTE(SUBSTITUTE(SUBSTITUTE(SUBSTITUTE(SUBSTITUTE(SUBSTITUTE(SUBSTITUTE(SUBSTITUTE(SUBSTITUTE(LOWER(Table1[[#This Row],[Naam]]),".",""),"-","")," bvba",""),"belgië",""),"belgium","")," nv","")," bv",""),"group",""),"groep","")," ", ""),"é","e"),"è","e"),"à","a")</f>
        <v>assuralia</v>
      </c>
      <c r="J35" t="s">
        <v>18</v>
      </c>
      <c r="K35" t="s">
        <v>88</v>
      </c>
      <c r="Q35" t="s">
        <v>95</v>
      </c>
      <c r="R35" t="s">
        <v>28</v>
      </c>
      <c r="T35" t="str">
        <f>_xlfn.XLOOKUP(Table1[[#This Row],[Basisnaam]],Table2[Basisnaam],Table2[Naam],"",0)</f>
        <v/>
      </c>
      <c r="U35" t="str">
        <f>LOWER(Table1[[#This Row],[Straat]]&amp;Table1[[#This Row],[Huisnummer]]&amp;Table1[[#This Row],[Postcode]])</f>
        <v/>
      </c>
      <c r="V35" t="str">
        <f>_xlfn.XLOOKUP(Table1[[#This Row],[AdresLookup]],[1]Bedrijven!$R$2:$R$541,[1]Bedrijven!$B$2:$B$541,"",0)</f>
        <v/>
      </c>
      <c r="W35" t="str">
        <f>IFERROR(LEFT(SUBSTITUTE(SUBSTITUTE(Table1[[#This Row],[Website]],"www.",""),"https://",""), FIND(".", SUBSTITUTE(SUBSTITUTE(Table1[[#This Row],[Website]],"www.",""),"https://","")) - 1),"")</f>
        <v/>
      </c>
      <c r="X35" t="str">
        <f>_xlfn.XLOOKUP(Table1[[#This Row],[Website Lookup]],Table2[WebsiteLookup],Table2[Naam],"",0)</f>
        <v/>
      </c>
      <c r="Y35" t="str">
        <f>IF(Table1[[#This Row],[Match company name]]&lt;&gt;"",Table1[[#This Row],[Match company name]],IF(Table1[[#This Row],[Match on address]]&lt;&gt;"",Table1[[#This Row],[Match on address]],Table1[[#This Row],[Match on Website]]))</f>
        <v/>
      </c>
    </row>
    <row r="36" spans="1:25" x14ac:dyDescent="0.45">
      <c r="A36">
        <v>45347588</v>
      </c>
      <c r="B36" t="s">
        <v>1325</v>
      </c>
      <c r="C36" t="s">
        <v>27</v>
      </c>
      <c r="D36" t="s">
        <v>131</v>
      </c>
      <c r="E36" t="str">
        <f>SUBSTITUTE(SUBSTITUTE(SUBSTITUTE(SUBSTITUTE(SUBSTITUTE(SUBSTITUTE(SUBSTITUTE(SUBSTITUTE(SUBSTITUTE(SUBSTITUTE(SUBSTITUTE(SUBSTITUTE(SUBSTITUTE(LOWER(Table1[[#This Row],[Naam]]),".",""),"-","")," bvba",""),"belgië",""),"belgium","")," nv","")," bv",""),"group",""),"groep","")," ", ""),"é","e"),"è","e"),"à","a")</f>
        <v>astrasweets</v>
      </c>
      <c r="J36" t="s">
        <v>18</v>
      </c>
      <c r="K36" t="s">
        <v>19</v>
      </c>
      <c r="Q36" t="s">
        <v>111</v>
      </c>
      <c r="R36" t="s">
        <v>28</v>
      </c>
      <c r="T36" t="str">
        <f>_xlfn.XLOOKUP(Table1[[#This Row],[Basisnaam]],Table2[Basisnaam],Table2[Naam],"",0)</f>
        <v>ASTRA SWEETS</v>
      </c>
      <c r="U36" t="str">
        <f>LOWER(Table1[[#This Row],[Straat]]&amp;Table1[[#This Row],[Huisnummer]]&amp;Table1[[#This Row],[Postcode]])</f>
        <v/>
      </c>
      <c r="V36" t="str">
        <f>_xlfn.XLOOKUP(Table1[[#This Row],[AdresLookup]],[1]Bedrijven!$R$2:$R$541,[1]Bedrijven!$B$2:$B$541,"",0)</f>
        <v/>
      </c>
      <c r="W36" t="str">
        <f>IFERROR(LEFT(SUBSTITUTE(SUBSTITUTE(Table1[[#This Row],[Website]],"www.",""),"https://",""), FIND(".", SUBSTITUTE(SUBSTITUTE(Table1[[#This Row],[Website]],"www.",""),"https://","")) - 1),"")</f>
        <v/>
      </c>
      <c r="X36" t="str">
        <f>_xlfn.XLOOKUP(Table1[[#This Row],[Website Lookup]],Table2[WebsiteLookup],Table2[Naam],"",0)</f>
        <v/>
      </c>
      <c r="Y36" t="str">
        <f>IF(Table1[[#This Row],[Match company name]]&lt;&gt;"",Table1[[#This Row],[Match company name]],IF(Table1[[#This Row],[Match on address]]&lt;&gt;"",Table1[[#This Row],[Match on address]],Table1[[#This Row],[Match on Website]]))</f>
        <v>ASTRA SWEETS</v>
      </c>
    </row>
    <row r="37" spans="1:25" x14ac:dyDescent="0.45">
      <c r="A37">
        <v>46922465</v>
      </c>
      <c r="B37" t="s">
        <v>1326</v>
      </c>
      <c r="D37" t="s">
        <v>132</v>
      </c>
      <c r="E37" t="str">
        <f>SUBSTITUTE(SUBSTITUTE(SUBSTITUTE(SUBSTITUTE(SUBSTITUTE(SUBSTITUTE(SUBSTITUTE(SUBSTITUTE(SUBSTITUTE(SUBSTITUTE(SUBSTITUTE(SUBSTITUTE(SUBSTITUTE(LOWER(Table1[[#This Row],[Naam]]),".",""),"-","")," bvba",""),"belgië",""),"belgium","")," nv","")," bv",""),"group",""),"groep","")," ", ""),"é","e"),"è","e"),"à","a")</f>
        <v>autajonlabels</v>
      </c>
      <c r="J37" t="s">
        <v>18</v>
      </c>
      <c r="K37" t="s">
        <v>19</v>
      </c>
      <c r="Q37" t="s">
        <v>28</v>
      </c>
      <c r="T37" t="str">
        <f>_xlfn.XLOOKUP(Table1[[#This Row],[Basisnaam]],Table2[Basisnaam],Table2[Naam],"",0)</f>
        <v/>
      </c>
      <c r="U37" t="str">
        <f>LOWER(Table1[[#This Row],[Straat]]&amp;Table1[[#This Row],[Huisnummer]]&amp;Table1[[#This Row],[Postcode]])</f>
        <v/>
      </c>
      <c r="V37" t="str">
        <f>_xlfn.XLOOKUP(Table1[[#This Row],[AdresLookup]],[1]Bedrijven!$R$2:$R$541,[1]Bedrijven!$B$2:$B$541,"",0)</f>
        <v/>
      </c>
      <c r="W37" t="str">
        <f>IFERROR(LEFT(SUBSTITUTE(SUBSTITUTE(Table1[[#This Row],[Website]],"www.",""),"https://",""), FIND(".", SUBSTITUTE(SUBSTITUTE(Table1[[#This Row],[Website]],"www.",""),"https://","")) - 1),"")</f>
        <v/>
      </c>
      <c r="X37" t="str">
        <f>_xlfn.XLOOKUP(Table1[[#This Row],[Website Lookup]],Table2[WebsiteLookup],Table2[Naam],"",0)</f>
        <v/>
      </c>
      <c r="Y37" t="str">
        <f>IF(Table1[[#This Row],[Match company name]]&lt;&gt;"",Table1[[#This Row],[Match company name]],IF(Table1[[#This Row],[Match on address]]&lt;&gt;"",Table1[[#This Row],[Match on address]],Table1[[#This Row],[Match on Website]]))</f>
        <v/>
      </c>
    </row>
    <row r="38" spans="1:25" x14ac:dyDescent="0.45">
      <c r="A38">
        <v>51391091</v>
      </c>
      <c r="B38" t="s">
        <v>1325</v>
      </c>
      <c r="D38" t="s">
        <v>133</v>
      </c>
      <c r="E38" t="str">
        <f>SUBSTITUTE(SUBSTITUTE(SUBSTITUTE(SUBSTITUTE(SUBSTITUTE(SUBSTITUTE(SUBSTITUTE(SUBSTITUTE(SUBSTITUTE(SUBSTITUTE(SUBSTITUTE(SUBSTITUTE(SUBSTITUTE(LOWER(Table1[[#This Row],[Naam]]),".",""),"-","")," bvba",""),"belgië",""),"belgium","")," nv","")," bv",""),"group",""),"groep","")," ", ""),"é","e"),"è","e"),"à","a")</f>
        <v>avanos</v>
      </c>
      <c r="F38" t="s">
        <v>134</v>
      </c>
      <c r="G38" t="s">
        <v>21</v>
      </c>
      <c r="H38" t="s">
        <v>135</v>
      </c>
      <c r="I38" t="s">
        <v>136</v>
      </c>
      <c r="J38" t="s">
        <v>18</v>
      </c>
      <c r="K38" t="s">
        <v>19</v>
      </c>
      <c r="L38" t="s">
        <v>137</v>
      </c>
      <c r="N38" t="s">
        <v>138</v>
      </c>
      <c r="Q38" t="s">
        <v>56</v>
      </c>
      <c r="R38" t="s">
        <v>56</v>
      </c>
      <c r="S38" t="s">
        <v>29</v>
      </c>
      <c r="T38" t="str">
        <f>_xlfn.XLOOKUP(Table1[[#This Row],[Basisnaam]],Table2[Basisnaam],Table2[Naam],"",0)</f>
        <v/>
      </c>
      <c r="U38" t="str">
        <f>LOWER(Table1[[#This Row],[Straat]]&amp;Table1[[#This Row],[Huisnummer]]&amp;Table1[[#This Row],[Postcode]])</f>
        <v>leonardo da vincilaan11930</v>
      </c>
      <c r="V38" t="str">
        <f>_xlfn.XLOOKUP(Table1[[#This Row],[AdresLookup]],[1]Bedrijven!$R$2:$R$541,[1]Bedrijven!$B$2:$B$541,"",0)</f>
        <v/>
      </c>
      <c r="W38" t="str">
        <f>IFERROR(LEFT(SUBSTITUTE(SUBSTITUTE(Table1[[#This Row],[Website]],"www.",""),"https://",""), FIND(".", SUBSTITUTE(SUBSTITUTE(Table1[[#This Row],[Website]],"www.",""),"https://","")) - 1),"")</f>
        <v>avanos</v>
      </c>
      <c r="X38" t="str">
        <f>_xlfn.XLOOKUP(Table1[[#This Row],[Website Lookup]],Table2[WebsiteLookup],Table2[Naam],"",0)</f>
        <v/>
      </c>
      <c r="Y38" t="str">
        <f>IF(Table1[[#This Row],[Match company name]]&lt;&gt;"",Table1[[#This Row],[Match company name]],IF(Table1[[#This Row],[Match on address]]&lt;&gt;"",Table1[[#This Row],[Match on address]],Table1[[#This Row],[Match on Website]]))</f>
        <v/>
      </c>
    </row>
    <row r="39" spans="1:25" x14ac:dyDescent="0.45">
      <c r="A39">
        <v>52895157</v>
      </c>
      <c r="D39" t="s">
        <v>139</v>
      </c>
      <c r="E39" t="str">
        <f>SUBSTITUTE(SUBSTITUTE(SUBSTITUTE(SUBSTITUTE(SUBSTITUTE(SUBSTITUTE(SUBSTITUTE(SUBSTITUTE(SUBSTITUTE(SUBSTITUTE(SUBSTITUTE(SUBSTITUTE(SUBSTITUTE(LOWER(Table1[[#This Row],[Naam]]),".",""),"-","")," bvba",""),"belgië",""),"belgium","")," nv","")," bv",""),"group",""),"groep","")," ", ""),"é","e"),"è","e"),"à","a")</f>
        <v>averydennison</v>
      </c>
      <c r="J39" t="s">
        <v>18</v>
      </c>
      <c r="K39" t="s">
        <v>19</v>
      </c>
      <c r="Q39" t="s">
        <v>56</v>
      </c>
      <c r="R39" t="s">
        <v>56</v>
      </c>
      <c r="T39" t="str">
        <f>_xlfn.XLOOKUP(Table1[[#This Row],[Basisnaam]],Table2[Basisnaam],Table2[Naam],"",0)</f>
        <v/>
      </c>
      <c r="U39" t="str">
        <f>LOWER(Table1[[#This Row],[Straat]]&amp;Table1[[#This Row],[Huisnummer]]&amp;Table1[[#This Row],[Postcode]])</f>
        <v/>
      </c>
      <c r="V39" t="str">
        <f>_xlfn.XLOOKUP(Table1[[#This Row],[AdresLookup]],[1]Bedrijven!$R$2:$R$541,[1]Bedrijven!$B$2:$B$541,"",0)</f>
        <v/>
      </c>
      <c r="W39" t="str">
        <f>IFERROR(LEFT(SUBSTITUTE(SUBSTITUTE(Table1[[#This Row],[Website]],"www.",""),"https://",""), FIND(".", SUBSTITUTE(SUBSTITUTE(Table1[[#This Row],[Website]],"www.",""),"https://","")) - 1),"")</f>
        <v/>
      </c>
      <c r="X39" t="str">
        <f>_xlfn.XLOOKUP(Table1[[#This Row],[Website Lookup]],Table2[WebsiteLookup],Table2[Naam],"",0)</f>
        <v/>
      </c>
      <c r="Y39" t="str">
        <f>IF(Table1[[#This Row],[Match company name]]&lt;&gt;"",Table1[[#This Row],[Match company name]],IF(Table1[[#This Row],[Match on address]]&lt;&gt;"",Table1[[#This Row],[Match on address]],Table1[[#This Row],[Match on Website]]))</f>
        <v/>
      </c>
    </row>
    <row r="40" spans="1:25" x14ac:dyDescent="0.45">
      <c r="A40">
        <v>45347589</v>
      </c>
      <c r="B40" t="s">
        <v>1325</v>
      </c>
      <c r="C40" t="s">
        <v>145</v>
      </c>
      <c r="D40" t="s">
        <v>140</v>
      </c>
      <c r="E40" t="str">
        <f>SUBSTITUTE(SUBSTITUTE(SUBSTITUTE(SUBSTITUTE(SUBSTITUTE(SUBSTITUTE(SUBSTITUTE(SUBSTITUTE(SUBSTITUTE(SUBSTITUTE(SUBSTITUTE(SUBSTITUTE(SUBSTITUTE(LOWER(Table1[[#This Row],[Naam]]),".",""),"-","")," bvba",""),"belgië",""),"belgium","")," nv","")," bv",""),"group",""),"groep","")," ", ""),"é","e"),"è","e"),"à","a")</f>
        <v>bankvanbreda</v>
      </c>
      <c r="F40" t="s">
        <v>141</v>
      </c>
      <c r="G40" t="s">
        <v>142</v>
      </c>
      <c r="H40" t="s">
        <v>54</v>
      </c>
      <c r="I40" t="s">
        <v>66</v>
      </c>
      <c r="J40" t="s">
        <v>18</v>
      </c>
      <c r="K40" t="s">
        <v>19</v>
      </c>
      <c r="N40" t="s">
        <v>143</v>
      </c>
      <c r="P40" t="s">
        <v>144</v>
      </c>
      <c r="Q40" t="s">
        <v>42</v>
      </c>
      <c r="R40" t="s">
        <v>28</v>
      </c>
      <c r="S40" t="s">
        <v>66</v>
      </c>
      <c r="T40" t="str">
        <f>_xlfn.XLOOKUP(Table1[[#This Row],[Basisnaam]],Table2[Basisnaam],Table2[Naam],"",0)</f>
        <v/>
      </c>
      <c r="U40" t="str">
        <f>LOWER(Table1[[#This Row],[Straat]]&amp;Table1[[#This Row],[Huisnummer]]&amp;Table1[[#This Row],[Postcode]])</f>
        <v>ledeganckkaai72000</v>
      </c>
      <c r="V40" t="str">
        <f>_xlfn.XLOOKUP(Table1[[#This Row],[AdresLookup]],[1]Bedrijven!$R$2:$R$541,[1]Bedrijven!$B$2:$B$541,"",0)</f>
        <v/>
      </c>
      <c r="W40" t="str">
        <f>IFERROR(LEFT(SUBSTITUTE(SUBSTITUTE(Table1[[#This Row],[Website]],"www.",""),"https://",""), FIND(".", SUBSTITUTE(SUBSTITUTE(Table1[[#This Row],[Website]],"www.",""),"https://","")) - 1),"")</f>
        <v>bankvanbreda</v>
      </c>
      <c r="X40" t="str">
        <f>_xlfn.XLOOKUP(Table1[[#This Row],[Website Lookup]],Table2[WebsiteLookup],Table2[Naam],"",0)</f>
        <v/>
      </c>
      <c r="Y40" t="str">
        <f>IF(Table1[[#This Row],[Match company name]]&lt;&gt;"",Table1[[#This Row],[Match company name]],IF(Table1[[#This Row],[Match on address]]&lt;&gt;"",Table1[[#This Row],[Match on address]],Table1[[#This Row],[Match on Website]]))</f>
        <v/>
      </c>
    </row>
    <row r="41" spans="1:25" x14ac:dyDescent="0.45">
      <c r="A41">
        <v>45347591</v>
      </c>
      <c r="D41" t="s">
        <v>146</v>
      </c>
      <c r="E41" t="str">
        <f>SUBSTITUTE(SUBSTITUTE(SUBSTITUTE(SUBSTITUTE(SUBSTITUTE(SUBSTITUTE(SUBSTITUTE(SUBSTITUTE(SUBSTITUTE(SUBSTITUTE(SUBSTITUTE(SUBSTITUTE(SUBSTITUTE(LOWER(Table1[[#This Row],[Naam]]),".",""),"-","")," bvba",""),"belgië",""),"belgium","")," nv","")," bv",""),"group",""),"groep","")," ", ""),"é","e"),"è","e"),"à","a")</f>
        <v>bayer</v>
      </c>
      <c r="J41" t="s">
        <v>18</v>
      </c>
      <c r="K41" t="s">
        <v>19</v>
      </c>
      <c r="Q41" t="s">
        <v>20</v>
      </c>
      <c r="T41" t="str">
        <f>_xlfn.XLOOKUP(Table1[[#This Row],[Basisnaam]],Table2[Basisnaam],Table2[Naam],"",0)</f>
        <v>Bayer</v>
      </c>
      <c r="U41" t="str">
        <f>LOWER(Table1[[#This Row],[Straat]]&amp;Table1[[#This Row],[Huisnummer]]&amp;Table1[[#This Row],[Postcode]])</f>
        <v/>
      </c>
      <c r="V41" t="str">
        <f>_xlfn.XLOOKUP(Table1[[#This Row],[AdresLookup]],[1]Bedrijven!$R$2:$R$541,[1]Bedrijven!$B$2:$B$541,"",0)</f>
        <v/>
      </c>
      <c r="W41" t="str">
        <f>IFERROR(LEFT(SUBSTITUTE(SUBSTITUTE(Table1[[#This Row],[Website]],"www.",""),"https://",""), FIND(".", SUBSTITUTE(SUBSTITUTE(Table1[[#This Row],[Website]],"www.",""),"https://","")) - 1),"")</f>
        <v/>
      </c>
      <c r="X41" t="str">
        <f>_xlfn.XLOOKUP(Table1[[#This Row],[Website Lookup]],Table2[WebsiteLookup],Table2[Naam],"",0)</f>
        <v/>
      </c>
      <c r="Y41" t="str">
        <f>IF(Table1[[#This Row],[Match company name]]&lt;&gt;"",Table1[[#This Row],[Match company name]],IF(Table1[[#This Row],[Match on address]]&lt;&gt;"",Table1[[#This Row],[Match on address]],Table1[[#This Row],[Match on Website]]))</f>
        <v>Bayer</v>
      </c>
    </row>
    <row r="42" spans="1:25" x14ac:dyDescent="0.45">
      <c r="A42">
        <v>45347592</v>
      </c>
      <c r="B42" t="s">
        <v>1326</v>
      </c>
      <c r="D42" t="s">
        <v>147</v>
      </c>
      <c r="E42" t="str">
        <f>SUBSTITUTE(SUBSTITUTE(SUBSTITUTE(SUBSTITUTE(SUBSTITUTE(SUBSTITUTE(SUBSTITUTE(SUBSTITUTE(SUBSTITUTE(SUBSTITUTE(SUBSTITUTE(SUBSTITUTE(SUBSTITUTE(LOWER(Table1[[#This Row],[Naam]]),".",""),"-","")," bvba",""),"belgië",""),"belgium","")," nv","")," bv",""),"group",""),"groep","")," ", ""),"é","e"),"è","e"),"à","a")</f>
        <v>bdmyshopi</v>
      </c>
      <c r="J42" t="s">
        <v>18</v>
      </c>
      <c r="K42" t="s">
        <v>19</v>
      </c>
      <c r="Q42" t="s">
        <v>20</v>
      </c>
      <c r="T42" t="str">
        <f>_xlfn.XLOOKUP(Table1[[#This Row],[Basisnaam]],Table2[Basisnaam],Table2[Naam],"",0)</f>
        <v/>
      </c>
      <c r="U42" t="str">
        <f>LOWER(Table1[[#This Row],[Straat]]&amp;Table1[[#This Row],[Huisnummer]]&amp;Table1[[#This Row],[Postcode]])</f>
        <v/>
      </c>
      <c r="V42" t="str">
        <f>_xlfn.XLOOKUP(Table1[[#This Row],[AdresLookup]],[1]Bedrijven!$R$2:$R$541,[1]Bedrijven!$B$2:$B$541,"",0)</f>
        <v/>
      </c>
      <c r="W42" t="str">
        <f>IFERROR(LEFT(SUBSTITUTE(SUBSTITUTE(Table1[[#This Row],[Website]],"www.",""),"https://",""), FIND(".", SUBSTITUTE(SUBSTITUTE(Table1[[#This Row],[Website]],"www.",""),"https://","")) - 1),"")</f>
        <v/>
      </c>
      <c r="X42" t="str">
        <f>_xlfn.XLOOKUP(Table1[[#This Row],[Website Lookup]],Table2[WebsiteLookup],Table2[Naam],"",0)</f>
        <v/>
      </c>
      <c r="Y42" t="str">
        <f>IF(Table1[[#This Row],[Match company name]]&lt;&gt;"",Table1[[#This Row],[Match company name]],IF(Table1[[#This Row],[Match on address]]&lt;&gt;"",Table1[[#This Row],[Match on address]],Table1[[#This Row],[Match on Website]]))</f>
        <v/>
      </c>
    </row>
    <row r="43" spans="1:25" x14ac:dyDescent="0.45">
      <c r="A43">
        <v>45996260</v>
      </c>
      <c r="B43" t="s">
        <v>1326</v>
      </c>
      <c r="D43" t="s">
        <v>148</v>
      </c>
      <c r="E43" t="str">
        <f>SUBSTITUTE(SUBSTITUTE(SUBSTITUTE(SUBSTITUTE(SUBSTITUTE(SUBSTITUTE(SUBSTITUTE(SUBSTITUTE(SUBSTITUTE(SUBSTITUTE(SUBSTITUTE(SUBSTITUTE(SUBSTITUTE(LOWER(Table1[[#This Row],[Naam]]),".",""),"-","")," bvba",""),"belgië",""),"belgium","")," nv","")," bv",""),"group",""),"groep","")," ", ""),"é","e"),"è","e"),"à","a")</f>
        <v>beaulieuinternational</v>
      </c>
      <c r="J43" t="s">
        <v>18</v>
      </c>
      <c r="K43" t="s">
        <v>19</v>
      </c>
      <c r="Q43" t="s">
        <v>20</v>
      </c>
      <c r="T43" t="str">
        <f>_xlfn.XLOOKUP(Table1[[#This Row],[Basisnaam]],Table2[Basisnaam],Table2[Naam],"",0)</f>
        <v/>
      </c>
      <c r="U43" t="str">
        <f>LOWER(Table1[[#This Row],[Straat]]&amp;Table1[[#This Row],[Huisnummer]]&amp;Table1[[#This Row],[Postcode]])</f>
        <v/>
      </c>
      <c r="V43" t="str">
        <f>_xlfn.XLOOKUP(Table1[[#This Row],[AdresLookup]],[1]Bedrijven!$R$2:$R$541,[1]Bedrijven!$B$2:$B$541,"",0)</f>
        <v/>
      </c>
      <c r="W43" t="str">
        <f>IFERROR(LEFT(SUBSTITUTE(SUBSTITUTE(Table1[[#This Row],[Website]],"www.",""),"https://",""), FIND(".", SUBSTITUTE(SUBSTITUTE(Table1[[#This Row],[Website]],"www.",""),"https://","")) - 1),"")</f>
        <v/>
      </c>
      <c r="X43" t="str">
        <f>_xlfn.XLOOKUP(Table1[[#This Row],[Website Lookup]],Table2[WebsiteLookup],Table2[Naam],"",0)</f>
        <v/>
      </c>
      <c r="Y43" t="str">
        <f>IF(Table1[[#This Row],[Match company name]]&lt;&gt;"",Table1[[#This Row],[Match company name]],IF(Table1[[#This Row],[Match on address]]&lt;&gt;"",Table1[[#This Row],[Match on address]],Table1[[#This Row],[Match on Website]]))</f>
        <v/>
      </c>
    </row>
    <row r="44" spans="1:25" x14ac:dyDescent="0.45">
      <c r="A44">
        <v>47260623</v>
      </c>
      <c r="D44" t="s">
        <v>149</v>
      </c>
      <c r="E44" t="str">
        <f>SUBSTITUTE(SUBSTITUTE(SUBSTITUTE(SUBSTITUTE(SUBSTITUTE(SUBSTITUTE(SUBSTITUTE(SUBSTITUTE(SUBSTITUTE(SUBSTITUTE(SUBSTITUTE(SUBSTITUTE(SUBSTITUTE(LOWER(Table1[[#This Row],[Naam]]),".",""),"-","")," bvba",""),"belgië",""),"belgium","")," nv","")," bv",""),"group",""),"groep","")," ", ""),"é","e"),"è","e"),"à","a")</f>
        <v>belfiusrivierenland</v>
      </c>
      <c r="J44" t="s">
        <v>18</v>
      </c>
      <c r="K44" t="s">
        <v>19</v>
      </c>
      <c r="L44" t="s">
        <v>150</v>
      </c>
      <c r="M44" t="s">
        <v>151</v>
      </c>
      <c r="R44" t="s">
        <v>28</v>
      </c>
      <c r="T44" t="str">
        <f>_xlfn.XLOOKUP(Table1[[#This Row],[Basisnaam]],Table2[Basisnaam],Table2[Naam],"",0)</f>
        <v/>
      </c>
      <c r="U44" t="str">
        <f>LOWER(Table1[[#This Row],[Straat]]&amp;Table1[[#This Row],[Huisnummer]]&amp;Table1[[#This Row],[Postcode]])</f>
        <v/>
      </c>
      <c r="V44" t="str">
        <f>_xlfn.XLOOKUP(Table1[[#This Row],[AdresLookup]],[1]Bedrijven!$R$2:$R$541,[1]Bedrijven!$B$2:$B$541,"",0)</f>
        <v/>
      </c>
      <c r="W44" t="str">
        <f>IFERROR(LEFT(SUBSTITUTE(SUBSTITUTE(Table1[[#This Row],[Website]],"www.",""),"https://",""), FIND(".", SUBSTITUTE(SUBSTITUTE(Table1[[#This Row],[Website]],"www.",""),"https://","")) - 1),"")</f>
        <v/>
      </c>
      <c r="X44" t="str">
        <f>_xlfn.XLOOKUP(Table1[[#This Row],[Website Lookup]],Table2[WebsiteLookup],Table2[Naam],"",0)</f>
        <v/>
      </c>
      <c r="Y44" t="str">
        <f>IF(Table1[[#This Row],[Match company name]]&lt;&gt;"",Table1[[#This Row],[Match company name]],IF(Table1[[#This Row],[Match on address]]&lt;&gt;"",Table1[[#This Row],[Match on address]],Table1[[#This Row],[Match on Website]]))</f>
        <v/>
      </c>
    </row>
    <row r="45" spans="1:25" x14ac:dyDescent="0.45">
      <c r="A45">
        <v>47387607</v>
      </c>
      <c r="D45" t="s">
        <v>152</v>
      </c>
      <c r="E45" t="str">
        <f>SUBSTITUTE(SUBSTITUTE(SUBSTITUTE(SUBSTITUTE(SUBSTITUTE(SUBSTITUTE(SUBSTITUTE(SUBSTITUTE(SUBSTITUTE(SUBSTITUTE(SUBSTITUTE(SUBSTITUTE(SUBSTITUTE(LOWER(Table1[[#This Row],[Naam]]),".",""),"-","")," bvba",""),"belgië",""),"belgium","")," nv","")," bv",""),"group",""),"groep","")," ", ""),"é","e"),"è","e"),"à","a")</f>
        <v>belfiuszottegem/zuidrandgent</v>
      </c>
      <c r="J45" t="s">
        <v>18</v>
      </c>
      <c r="K45" t="s">
        <v>19</v>
      </c>
      <c r="M45" t="s">
        <v>153</v>
      </c>
      <c r="R45" t="s">
        <v>28</v>
      </c>
      <c r="T45" t="str">
        <f>_xlfn.XLOOKUP(Table1[[#This Row],[Basisnaam]],Table2[Basisnaam],Table2[Naam],"",0)</f>
        <v/>
      </c>
      <c r="U45" t="str">
        <f>LOWER(Table1[[#This Row],[Straat]]&amp;Table1[[#This Row],[Huisnummer]]&amp;Table1[[#This Row],[Postcode]])</f>
        <v/>
      </c>
      <c r="V45" t="str">
        <f>_xlfn.XLOOKUP(Table1[[#This Row],[AdresLookup]],[1]Bedrijven!$R$2:$R$541,[1]Bedrijven!$B$2:$B$541,"",0)</f>
        <v/>
      </c>
      <c r="W45" t="str">
        <f>IFERROR(LEFT(SUBSTITUTE(SUBSTITUTE(Table1[[#This Row],[Website]],"www.",""),"https://",""), FIND(".", SUBSTITUTE(SUBSTITUTE(Table1[[#This Row],[Website]],"www.",""),"https://","")) - 1),"")</f>
        <v/>
      </c>
      <c r="X45" t="str">
        <f>_xlfn.XLOOKUP(Table1[[#This Row],[Website Lookup]],Table2[WebsiteLookup],Table2[Naam],"",0)</f>
        <v/>
      </c>
      <c r="Y45" t="str">
        <f>IF(Table1[[#This Row],[Match company name]]&lt;&gt;"",Table1[[#This Row],[Match company name]],IF(Table1[[#This Row],[Match on address]]&lt;&gt;"",Table1[[#This Row],[Match on address]],Table1[[#This Row],[Match on Website]]))</f>
        <v/>
      </c>
    </row>
    <row r="46" spans="1:25" x14ac:dyDescent="0.45">
      <c r="A46">
        <v>45347593</v>
      </c>
      <c r="B46" t="s">
        <v>1325</v>
      </c>
      <c r="D46" t="s">
        <v>154</v>
      </c>
      <c r="E46" t="str">
        <f>SUBSTITUTE(SUBSTITUTE(SUBSTITUTE(SUBSTITUTE(SUBSTITUTE(SUBSTITUTE(SUBSTITUTE(SUBSTITUTE(SUBSTITUTE(SUBSTITUTE(SUBSTITUTE(SUBSTITUTE(SUBSTITUTE(LOWER(Table1[[#This Row],[Naam]]),".",""),"-","")," bvba",""),"belgië",""),"belgium","")," nv","")," bv",""),"group",""),"groep","")," ", ""),"é","e"),"è","e"),"à","a")</f>
        <v>bergeratmonnoyeur</v>
      </c>
      <c r="J46" t="s">
        <v>18</v>
      </c>
      <c r="K46" t="s">
        <v>19</v>
      </c>
      <c r="Q46" t="s">
        <v>20</v>
      </c>
      <c r="T46" t="str">
        <f>_xlfn.XLOOKUP(Table1[[#This Row],[Basisnaam]],Table2[Basisnaam],Table2[Naam],"",0)</f>
        <v>Bergerat Monnoyeur</v>
      </c>
      <c r="U46" t="str">
        <f>LOWER(Table1[[#This Row],[Straat]]&amp;Table1[[#This Row],[Huisnummer]]&amp;Table1[[#This Row],[Postcode]])</f>
        <v/>
      </c>
      <c r="V46" t="str">
        <f>_xlfn.XLOOKUP(Table1[[#This Row],[AdresLookup]],[1]Bedrijven!$R$2:$R$541,[1]Bedrijven!$B$2:$B$541,"",0)</f>
        <v/>
      </c>
      <c r="W46" t="str">
        <f>IFERROR(LEFT(SUBSTITUTE(SUBSTITUTE(Table1[[#This Row],[Website]],"www.",""),"https://",""), FIND(".", SUBSTITUTE(SUBSTITUTE(Table1[[#This Row],[Website]],"www.",""),"https://","")) - 1),"")</f>
        <v/>
      </c>
      <c r="X46" t="str">
        <f>_xlfn.XLOOKUP(Table1[[#This Row],[Website Lookup]],Table2[WebsiteLookup],Table2[Naam],"",0)</f>
        <v/>
      </c>
      <c r="Y46" t="str">
        <f>IF(Table1[[#This Row],[Match company name]]&lt;&gt;"",Table1[[#This Row],[Match company name]],IF(Table1[[#This Row],[Match on address]]&lt;&gt;"",Table1[[#This Row],[Match on address]],Table1[[#This Row],[Match on Website]]))</f>
        <v>Bergerat Monnoyeur</v>
      </c>
    </row>
    <row r="47" spans="1:25" x14ac:dyDescent="0.45">
      <c r="A47">
        <v>49844199</v>
      </c>
      <c r="B47" t="s">
        <v>1325</v>
      </c>
      <c r="C47" t="s">
        <v>38</v>
      </c>
      <c r="D47" t="s">
        <v>155</v>
      </c>
      <c r="E47" t="str">
        <f>SUBSTITUTE(SUBSTITUTE(SUBSTITUTE(SUBSTITUTE(SUBSTITUTE(SUBSTITUTE(SUBSTITUTE(SUBSTITUTE(SUBSTITUTE(SUBSTITUTE(SUBSTITUTE(SUBSTITUTE(SUBSTITUTE(LOWER(Table1[[#This Row],[Naam]]),".",""),"-","")," bvba",""),"belgië",""),"belgium","")," nv","")," bv",""),"group",""),"groep","")," ", ""),"é","e"),"è","e"),"à","a")</f>
        <v>berkenbeek</v>
      </c>
      <c r="J47" t="s">
        <v>18</v>
      </c>
      <c r="K47" t="s">
        <v>19</v>
      </c>
      <c r="Q47" t="s">
        <v>20</v>
      </c>
      <c r="T47" t="str">
        <f>_xlfn.XLOOKUP(Table1[[#This Row],[Basisnaam]],Table2[Basisnaam],Table2[Naam],"",0)</f>
        <v/>
      </c>
      <c r="U47" t="str">
        <f>LOWER(Table1[[#This Row],[Straat]]&amp;Table1[[#This Row],[Huisnummer]]&amp;Table1[[#This Row],[Postcode]])</f>
        <v/>
      </c>
      <c r="V47" t="str">
        <f>_xlfn.XLOOKUP(Table1[[#This Row],[AdresLookup]],[1]Bedrijven!$R$2:$R$541,[1]Bedrijven!$B$2:$B$541,"",0)</f>
        <v/>
      </c>
      <c r="W47" t="str">
        <f>IFERROR(LEFT(SUBSTITUTE(SUBSTITUTE(Table1[[#This Row],[Website]],"www.",""),"https://",""), FIND(".", SUBSTITUTE(SUBSTITUTE(Table1[[#This Row],[Website]],"www.",""),"https://","")) - 1),"")</f>
        <v/>
      </c>
      <c r="X47" t="str">
        <f>_xlfn.XLOOKUP(Table1[[#This Row],[Website Lookup]],Table2[WebsiteLookup],Table2[Naam],"",0)</f>
        <v/>
      </c>
      <c r="Y47" t="str">
        <f>IF(Table1[[#This Row],[Match company name]]&lt;&gt;"",Table1[[#This Row],[Match company name]],IF(Table1[[#This Row],[Match on address]]&lt;&gt;"",Table1[[#This Row],[Match on address]],Table1[[#This Row],[Match on Website]]))</f>
        <v/>
      </c>
    </row>
    <row r="48" spans="1:25" x14ac:dyDescent="0.45">
      <c r="A48">
        <v>45347595</v>
      </c>
      <c r="C48" t="s">
        <v>38</v>
      </c>
      <c r="D48" t="s">
        <v>156</v>
      </c>
      <c r="E48" t="str">
        <f>SUBSTITUTE(SUBSTITUTE(SUBSTITUTE(SUBSTITUTE(SUBSTITUTE(SUBSTITUTE(SUBSTITUTE(SUBSTITUTE(SUBSTITUTE(SUBSTITUTE(SUBSTITUTE(SUBSTITUTE(SUBSTITUTE(LOWER(Table1[[#This Row],[Naam]]),".",""),"-","")," bvba",""),"belgië",""),"belgium","")," nv","")," bv",""),"group",""),"groep","")," ", ""),"é","e"),"è","e"),"à","a")</f>
        <v>beschutwonenantwerpen</v>
      </c>
      <c r="J48" t="s">
        <v>18</v>
      </c>
      <c r="K48" t="s">
        <v>19</v>
      </c>
      <c r="Q48" t="s">
        <v>20</v>
      </c>
      <c r="T48" t="str">
        <f>_xlfn.XLOOKUP(Table1[[#This Row],[Basisnaam]],Table2[Basisnaam],Table2[Naam],"",0)</f>
        <v/>
      </c>
      <c r="U48" t="str">
        <f>LOWER(Table1[[#This Row],[Straat]]&amp;Table1[[#This Row],[Huisnummer]]&amp;Table1[[#This Row],[Postcode]])</f>
        <v/>
      </c>
      <c r="V48" t="str">
        <f>_xlfn.XLOOKUP(Table1[[#This Row],[AdresLookup]],[1]Bedrijven!$R$2:$R$541,[1]Bedrijven!$B$2:$B$541,"",0)</f>
        <v/>
      </c>
      <c r="W48" t="str">
        <f>IFERROR(LEFT(SUBSTITUTE(SUBSTITUTE(Table1[[#This Row],[Website]],"www.",""),"https://",""), FIND(".", SUBSTITUTE(SUBSTITUTE(Table1[[#This Row],[Website]],"www.",""),"https://","")) - 1),"")</f>
        <v/>
      </c>
      <c r="X48" t="str">
        <f>_xlfn.XLOOKUP(Table1[[#This Row],[Website Lookup]],Table2[WebsiteLookup],Table2[Naam],"",0)</f>
        <v/>
      </c>
      <c r="Y48" t="str">
        <f>IF(Table1[[#This Row],[Match company name]]&lt;&gt;"",Table1[[#This Row],[Match company name]],IF(Table1[[#This Row],[Match on address]]&lt;&gt;"",Table1[[#This Row],[Match on address]],Table1[[#This Row],[Match on Website]]))</f>
        <v/>
      </c>
    </row>
    <row r="49" spans="1:25" x14ac:dyDescent="0.45">
      <c r="A49">
        <v>45997405</v>
      </c>
      <c r="B49" t="s">
        <v>1326</v>
      </c>
      <c r="C49" t="s">
        <v>38</v>
      </c>
      <c r="D49" t="s">
        <v>157</v>
      </c>
      <c r="E49" t="str">
        <f>SUBSTITUTE(SUBSTITUTE(SUBSTITUTE(SUBSTITUTE(SUBSTITUTE(SUBSTITUTE(SUBSTITUTE(SUBSTITUTE(SUBSTITUTE(SUBSTITUTE(SUBSTITUTE(SUBSTITUTE(SUBSTITUTE(LOWER(Table1[[#This Row],[Naam]]),".",""),"-","")," bvba",""),"belgië",""),"belgium","")," nv","")," bv",""),"group",""),"groep","")," ", ""),"é","e"),"è","e"),"à","a")</f>
        <v>bewegingnet</v>
      </c>
      <c r="F49" t="s">
        <v>64</v>
      </c>
      <c r="G49" t="s">
        <v>65</v>
      </c>
      <c r="H49" t="s">
        <v>54</v>
      </c>
      <c r="I49" t="s">
        <v>66</v>
      </c>
      <c r="J49" t="s">
        <v>18</v>
      </c>
      <c r="K49" t="s">
        <v>19</v>
      </c>
      <c r="N49" t="s">
        <v>158</v>
      </c>
      <c r="P49" t="s">
        <v>159</v>
      </c>
      <c r="Q49" t="s">
        <v>42</v>
      </c>
      <c r="S49" t="s">
        <v>66</v>
      </c>
      <c r="T49" t="str">
        <f>_xlfn.XLOOKUP(Table1[[#This Row],[Basisnaam]],Table2[Basisnaam],Table2[Naam],"",0)</f>
        <v/>
      </c>
      <c r="U49" t="str">
        <f>LOWER(Table1[[#This Row],[Straat]]&amp;Table1[[#This Row],[Huisnummer]]&amp;Table1[[#This Row],[Postcode]])</f>
        <v>nationalestraat1112000</v>
      </c>
      <c r="V49" t="str">
        <f>_xlfn.XLOOKUP(Table1[[#This Row],[AdresLookup]],[1]Bedrijven!$R$2:$R$541,[1]Bedrijven!$B$2:$B$541,"",0)</f>
        <v/>
      </c>
      <c r="W49" t="str">
        <f>IFERROR(LEFT(SUBSTITUTE(SUBSTITUTE(Table1[[#This Row],[Website]],"www.",""),"https://",""), FIND(".", SUBSTITUTE(SUBSTITUTE(Table1[[#This Row],[Website]],"www.",""),"https://","")) - 1),"")</f>
        <v>beweging</v>
      </c>
      <c r="X49" t="str">
        <f>_xlfn.XLOOKUP(Table1[[#This Row],[Website Lookup]],Table2[WebsiteLookup],Table2[Naam],"",0)</f>
        <v/>
      </c>
      <c r="Y49" t="str">
        <f>IF(Table1[[#This Row],[Match company name]]&lt;&gt;"",Table1[[#This Row],[Match company name]],IF(Table1[[#This Row],[Match on address]]&lt;&gt;"",Table1[[#This Row],[Match on address]],Table1[[#This Row],[Match on Website]]))</f>
        <v/>
      </c>
    </row>
    <row r="50" spans="1:25" x14ac:dyDescent="0.45">
      <c r="A50">
        <v>53782951</v>
      </c>
      <c r="B50" t="s">
        <v>1325</v>
      </c>
      <c r="D50" t="s">
        <v>160</v>
      </c>
      <c r="E50" t="str">
        <f>SUBSTITUTE(SUBSTITUTE(SUBSTITUTE(SUBSTITUTE(SUBSTITUTE(SUBSTITUTE(SUBSTITUTE(SUBSTITUTE(SUBSTITUTE(SUBSTITUTE(SUBSTITUTE(SUBSTITUTE(SUBSTITUTE(LOWER(Table1[[#This Row],[Naam]]),".",""),"-","")," bvba",""),"belgië",""),"belgium","")," nv","")," bv",""),"group",""),"groep","")," ", ""),"é","e"),"è","e"),"à","a")</f>
        <v>bobenningvertriebsgesellschaftmitbeschränkterhaftung</v>
      </c>
      <c r="F50" t="s">
        <v>161</v>
      </c>
      <c r="G50" t="s">
        <v>162</v>
      </c>
      <c r="H50" t="s">
        <v>163</v>
      </c>
      <c r="I50" t="s">
        <v>164</v>
      </c>
      <c r="J50" t="s">
        <v>18</v>
      </c>
      <c r="K50" t="s">
        <v>19</v>
      </c>
      <c r="L50" t="s">
        <v>165</v>
      </c>
      <c r="M50" t="s">
        <v>166</v>
      </c>
      <c r="P50" t="s">
        <v>167</v>
      </c>
      <c r="Q50" t="s">
        <v>28</v>
      </c>
      <c r="R50" t="s">
        <v>28</v>
      </c>
      <c r="S50" t="s">
        <v>66</v>
      </c>
      <c r="T50" t="str">
        <f>_xlfn.XLOOKUP(Table1[[#This Row],[Basisnaam]],Table2[Basisnaam],Table2[Naam],"",0)</f>
        <v/>
      </c>
      <c r="U50" t="str">
        <f>LOWER(Table1[[#This Row],[Straat]]&amp;Table1[[#This Row],[Huisnummer]]&amp;Table1[[#This Row],[Postcode]])</f>
        <v>wayenborgstraat192800</v>
      </c>
      <c r="V50" t="str">
        <f>_xlfn.XLOOKUP(Table1[[#This Row],[AdresLookup]],[1]Bedrijven!$R$2:$R$541,[1]Bedrijven!$B$2:$B$541,"",0)</f>
        <v/>
      </c>
      <c r="W50" t="str">
        <f>IFERROR(LEFT(SUBSTITUTE(SUBSTITUTE(Table1[[#This Row],[Website]],"www.",""),"https://",""), FIND(".", SUBSTITUTE(SUBSTITUTE(Table1[[#This Row],[Website]],"www.",""),"https://","")) - 1),"")</f>
        <v/>
      </c>
      <c r="X50" t="str">
        <f>_xlfn.XLOOKUP(Table1[[#This Row],[Website Lookup]],Table2[WebsiteLookup],Table2[Naam],"",0)</f>
        <v/>
      </c>
      <c r="Y50" t="str">
        <f>IF(Table1[[#This Row],[Match company name]]&lt;&gt;"",Table1[[#This Row],[Match company name]],IF(Table1[[#This Row],[Match on address]]&lt;&gt;"",Table1[[#This Row],[Match on address]],Table1[[#This Row],[Match on Website]]))</f>
        <v/>
      </c>
    </row>
    <row r="51" spans="1:25" x14ac:dyDescent="0.45">
      <c r="A51">
        <v>48611375</v>
      </c>
      <c r="D51" t="s">
        <v>168</v>
      </c>
      <c r="E51" t="str">
        <f>SUBSTITUTE(SUBSTITUTE(SUBSTITUTE(SUBSTITUTE(SUBSTITUTE(SUBSTITUTE(SUBSTITUTE(SUBSTITUTE(SUBSTITUTE(SUBSTITUTE(SUBSTITUTE(SUBSTITUTE(SUBSTITUTE(LOWER(Table1[[#This Row],[Naam]]),".",""),"-","")," bvba",""),"belgië",""),"belgium","")," nv","")," bv",""),"group",""),"groep","")," ", ""),"é","e"),"è","e"),"à","a")</f>
        <v>boperfettivanmellebenelux</v>
      </c>
      <c r="F51" t="s">
        <v>169</v>
      </c>
      <c r="G51" t="s">
        <v>170</v>
      </c>
      <c r="H51" t="s">
        <v>171</v>
      </c>
      <c r="I51" t="s">
        <v>66</v>
      </c>
      <c r="J51" t="s">
        <v>18</v>
      </c>
      <c r="K51" t="s">
        <v>19</v>
      </c>
      <c r="L51" t="s">
        <v>172</v>
      </c>
      <c r="O51" t="s">
        <v>173</v>
      </c>
      <c r="Q51" t="s">
        <v>28</v>
      </c>
      <c r="R51" t="s">
        <v>28</v>
      </c>
      <c r="S51" t="s">
        <v>66</v>
      </c>
      <c r="T51" t="str">
        <f>_xlfn.XLOOKUP(Table1[[#This Row],[Basisnaam]],Table2[Basisnaam],Table2[Naam],"",0)</f>
        <v/>
      </c>
      <c r="U51" t="str">
        <f>LOWER(Table1[[#This Row],[Straat]]&amp;Table1[[#This Row],[Huisnummer]]&amp;Table1[[#This Row],[Postcode]])</f>
        <v>posthofbrug10/42600</v>
      </c>
      <c r="V51" t="str">
        <f>_xlfn.XLOOKUP(Table1[[#This Row],[AdresLookup]],[1]Bedrijven!$R$2:$R$541,[1]Bedrijven!$B$2:$B$541,"",0)</f>
        <v/>
      </c>
      <c r="W51" t="str">
        <f>IFERROR(LEFT(SUBSTITUTE(SUBSTITUTE(Table1[[#This Row],[Website]],"www.",""),"https://",""), FIND(".", SUBSTITUTE(SUBSTITUTE(Table1[[#This Row],[Website]],"www.",""),"https://","")) - 1),"")</f>
        <v/>
      </c>
      <c r="X51" t="str">
        <f>_xlfn.XLOOKUP(Table1[[#This Row],[Website Lookup]],Table2[WebsiteLookup],Table2[Naam],"",0)</f>
        <v/>
      </c>
      <c r="Y51" t="str">
        <f>IF(Table1[[#This Row],[Match company name]]&lt;&gt;"",Table1[[#This Row],[Match company name]],IF(Table1[[#This Row],[Match on address]]&lt;&gt;"",Table1[[#This Row],[Match on address]],Table1[[#This Row],[Match on Website]]))</f>
        <v/>
      </c>
    </row>
    <row r="52" spans="1:25" x14ac:dyDescent="0.45">
      <c r="A52">
        <v>45347594</v>
      </c>
      <c r="B52" t="s">
        <v>1325</v>
      </c>
      <c r="C52" t="s">
        <v>145</v>
      </c>
      <c r="D52" t="s">
        <v>174</v>
      </c>
      <c r="E52" t="str">
        <f>SUBSTITUTE(SUBSTITUTE(SUBSTITUTE(SUBSTITUTE(SUBSTITUTE(SUBSTITUTE(SUBSTITUTE(SUBSTITUTE(SUBSTITUTE(SUBSTITUTE(SUBSTITUTE(SUBSTITUTE(SUBSTITUTE(LOWER(Table1[[#This Row],[Naam]]),".",""),"-","")," bvba",""),"belgië",""),"belgium","")," nv","")," bv",""),"group",""),"groep","")," ", ""),"é","e"),"è","e"),"à","a")</f>
        <v>borealis</v>
      </c>
      <c r="J52" t="s">
        <v>18</v>
      </c>
      <c r="K52" t="s">
        <v>19</v>
      </c>
      <c r="Q52" t="s">
        <v>111</v>
      </c>
      <c r="R52" t="s">
        <v>28</v>
      </c>
      <c r="T52" t="str">
        <f>_xlfn.XLOOKUP(Table1[[#This Row],[Basisnaam]],Table2[Basisnaam],Table2[Naam],"",0)</f>
        <v/>
      </c>
      <c r="U52" t="str">
        <f>LOWER(Table1[[#This Row],[Straat]]&amp;Table1[[#This Row],[Huisnummer]]&amp;Table1[[#This Row],[Postcode]])</f>
        <v/>
      </c>
      <c r="V52" t="str">
        <f>_xlfn.XLOOKUP(Table1[[#This Row],[AdresLookup]],[1]Bedrijven!$R$2:$R$541,[1]Bedrijven!$B$2:$B$541,"",0)</f>
        <v/>
      </c>
      <c r="W52" t="str">
        <f>IFERROR(LEFT(SUBSTITUTE(SUBSTITUTE(Table1[[#This Row],[Website]],"www.",""),"https://",""), FIND(".", SUBSTITUTE(SUBSTITUTE(Table1[[#This Row],[Website]],"www.",""),"https://","")) - 1),"")</f>
        <v/>
      </c>
      <c r="X52" t="str">
        <f>_xlfn.XLOOKUP(Table1[[#This Row],[Website Lookup]],Table2[WebsiteLookup],Table2[Naam],"",0)</f>
        <v/>
      </c>
      <c r="Y52" t="str">
        <f>IF(Table1[[#This Row],[Match company name]]&lt;&gt;"",Table1[[#This Row],[Match company name]],IF(Table1[[#This Row],[Match on address]]&lt;&gt;"",Table1[[#This Row],[Match on address]],Table1[[#This Row],[Match on Website]]))</f>
        <v/>
      </c>
    </row>
    <row r="53" spans="1:25" x14ac:dyDescent="0.45">
      <c r="A53">
        <v>49088924</v>
      </c>
      <c r="B53" t="s">
        <v>1325</v>
      </c>
      <c r="C53" t="s">
        <v>38</v>
      </c>
      <c r="D53" t="s">
        <v>175</v>
      </c>
      <c r="E53" t="str">
        <f>SUBSTITUTE(SUBSTITUTE(SUBSTITUTE(SUBSTITUTE(SUBSTITUTE(SUBSTITUTE(SUBSTITUTE(SUBSTITUTE(SUBSTITUTE(SUBSTITUTE(SUBSTITUTE(SUBSTITUTE(SUBSTITUTE(LOWER(Table1[[#This Row],[Naam]]),".",""),"-","")," bvba",""),"belgië",""),"belgium","")," nv","")," bv",""),"group",""),"groep","")," ", ""),"é","e"),"è","e"),"à","a")</f>
        <v>brandweerzonerand</v>
      </c>
      <c r="F53" t="s">
        <v>176</v>
      </c>
      <c r="G53" t="s">
        <v>177</v>
      </c>
      <c r="H53" t="s">
        <v>178</v>
      </c>
      <c r="I53" t="s">
        <v>179</v>
      </c>
      <c r="J53" t="s">
        <v>18</v>
      </c>
      <c r="K53" t="s">
        <v>19</v>
      </c>
      <c r="N53" t="s">
        <v>180</v>
      </c>
      <c r="Q53" t="s">
        <v>181</v>
      </c>
      <c r="R53" t="s">
        <v>20</v>
      </c>
      <c r="S53" t="s">
        <v>66</v>
      </c>
      <c r="T53" t="str">
        <f>_xlfn.XLOOKUP(Table1[[#This Row],[Basisnaam]],Table2[Basisnaam],Table2[Naam],"",0)</f>
        <v/>
      </c>
      <c r="U53" t="str">
        <f>LOWER(Table1[[#This Row],[Straat]]&amp;Table1[[#This Row],[Huisnummer]]&amp;Table1[[#This Row],[Postcode]])</f>
        <v>ruiterijschool1 bus 22930</v>
      </c>
      <c r="V53" t="str">
        <f>_xlfn.XLOOKUP(Table1[[#This Row],[AdresLookup]],[1]Bedrijven!$R$2:$R$541,[1]Bedrijven!$B$2:$B$541,"",0)</f>
        <v/>
      </c>
      <c r="W53" t="str">
        <f>IFERROR(LEFT(SUBSTITUTE(SUBSTITUTE(Table1[[#This Row],[Website]],"www.",""),"https://",""), FIND(".", SUBSTITUTE(SUBSTITUTE(Table1[[#This Row],[Website]],"www.",""),"https://","")) - 1),"")</f>
        <v>brandweerzonerand</v>
      </c>
      <c r="X53" t="str">
        <f>_xlfn.XLOOKUP(Table1[[#This Row],[Website Lookup]],Table2[WebsiteLookup],Table2[Naam],"",0)</f>
        <v/>
      </c>
      <c r="Y53" t="str">
        <f>IF(Table1[[#This Row],[Match company name]]&lt;&gt;"",Table1[[#This Row],[Match company name]],IF(Table1[[#This Row],[Match on address]]&lt;&gt;"",Table1[[#This Row],[Match on address]],Table1[[#This Row],[Match on Website]]))</f>
        <v/>
      </c>
    </row>
    <row r="54" spans="1:25" x14ac:dyDescent="0.45">
      <c r="A54">
        <v>46954641</v>
      </c>
      <c r="B54" t="s">
        <v>1325</v>
      </c>
      <c r="C54" t="s">
        <v>38</v>
      </c>
      <c r="D54" t="s">
        <v>182</v>
      </c>
      <c r="E54" t="str">
        <f>SUBSTITUTE(SUBSTITUTE(SUBSTITUTE(SUBSTITUTE(SUBSTITUTE(SUBSTITUTE(SUBSTITUTE(SUBSTITUTE(SUBSTITUTE(SUBSTITUTE(SUBSTITUTE(SUBSTITUTE(SUBSTITUTE(LOWER(Table1[[#This Row],[Naam]]),".",""),"-","")," bvba",""),"belgië",""),"belgium","")," nv","")," bv",""),"group",""),"groep","")," ", ""),"é","e"),"è","e"),"à","a")</f>
        <v>brandweerzonecentrum</v>
      </c>
      <c r="F54" t="s">
        <v>183</v>
      </c>
      <c r="G54" t="s">
        <v>184</v>
      </c>
      <c r="H54" t="s">
        <v>185</v>
      </c>
      <c r="I54" t="s">
        <v>186</v>
      </c>
      <c r="J54" t="s">
        <v>18</v>
      </c>
      <c r="K54" t="s">
        <v>19</v>
      </c>
      <c r="N54" t="s">
        <v>187</v>
      </c>
      <c r="Q54" t="s">
        <v>181</v>
      </c>
      <c r="R54" t="s">
        <v>20</v>
      </c>
      <c r="S54" t="s">
        <v>40</v>
      </c>
      <c r="T54" t="str">
        <f>_xlfn.XLOOKUP(Table1[[#This Row],[Basisnaam]],Table2[Basisnaam],Table2[Naam],"",0)</f>
        <v/>
      </c>
      <c r="U54" t="str">
        <f>LOWER(Table1[[#This Row],[Straat]]&amp;Table1[[#This Row],[Huisnummer]]&amp;Table1[[#This Row],[Postcode]])</f>
        <v>roggestraat709000</v>
      </c>
      <c r="V54" t="str">
        <f>_xlfn.XLOOKUP(Table1[[#This Row],[AdresLookup]],[1]Bedrijven!$R$2:$R$541,[1]Bedrijven!$B$2:$B$541,"",0)</f>
        <v/>
      </c>
      <c r="W54" t="str">
        <f>IFERROR(LEFT(SUBSTITUTE(SUBSTITUTE(Table1[[#This Row],[Website]],"www.",""),"https://",""), FIND(".", SUBSTITUTE(SUBSTITUTE(Table1[[#This Row],[Website]],"www.",""),"https://","")) - 1),"")</f>
        <v>brandweerzonecentrum</v>
      </c>
      <c r="X54" t="str">
        <f>_xlfn.XLOOKUP(Table1[[#This Row],[Website Lookup]],Table2[WebsiteLookup],Table2[Naam],"",0)</f>
        <v/>
      </c>
      <c r="Y54" t="str">
        <f>IF(Table1[[#This Row],[Match company name]]&lt;&gt;"",Table1[[#This Row],[Match company name]],IF(Table1[[#This Row],[Match on address]]&lt;&gt;"",Table1[[#This Row],[Match on address]],Table1[[#This Row],[Match on Website]]))</f>
        <v/>
      </c>
    </row>
    <row r="55" spans="1:25" x14ac:dyDescent="0.45">
      <c r="A55">
        <v>53956125</v>
      </c>
      <c r="B55" t="s">
        <v>1325</v>
      </c>
      <c r="D55" t="s">
        <v>189</v>
      </c>
      <c r="E55" t="str">
        <f>SUBSTITUTE(SUBSTITUTE(SUBSTITUTE(SUBSTITUTE(SUBSTITUTE(SUBSTITUTE(SUBSTITUTE(SUBSTITUTE(SUBSTITUTE(SUBSTITUTE(SUBSTITUTE(SUBSTITUTE(SUBSTITUTE(LOWER(Table1[[#This Row],[Naam]]),".",""),"-","")," bvba",""),"belgië",""),"belgium","")," nv","")," bv",""),"group",""),"groep","")," ", ""),"é","e"),"è","e"),"à","a")</f>
        <v>brenning</v>
      </c>
      <c r="K55" t="s">
        <v>19</v>
      </c>
      <c r="T55" t="str">
        <f>_xlfn.XLOOKUP(Table1[[#This Row],[Basisnaam]],Table2[Basisnaam],Table2[Naam],"",0)</f>
        <v/>
      </c>
      <c r="U55" t="str">
        <f>LOWER(Table1[[#This Row],[Straat]]&amp;Table1[[#This Row],[Huisnummer]]&amp;Table1[[#This Row],[Postcode]])</f>
        <v/>
      </c>
      <c r="V55" t="str">
        <f>_xlfn.XLOOKUP(Table1[[#This Row],[AdresLookup]],[1]Bedrijven!$R$2:$R$541,[1]Bedrijven!$B$2:$B$541,"",0)</f>
        <v/>
      </c>
      <c r="W55" t="str">
        <f>IFERROR(LEFT(SUBSTITUTE(SUBSTITUTE(Table1[[#This Row],[Website]],"www.",""),"https://",""), FIND(".", SUBSTITUTE(SUBSTITUTE(Table1[[#This Row],[Website]],"www.",""),"https://","")) - 1),"")</f>
        <v/>
      </c>
      <c r="X55" t="str">
        <f>_xlfn.XLOOKUP(Table1[[#This Row],[Website Lookup]],Table2[WebsiteLookup],Table2[Naam],"",0)</f>
        <v/>
      </c>
      <c r="Y55" t="str">
        <f>IF(Table1[[#This Row],[Match company name]]&lt;&gt;"",Table1[[#This Row],[Match company name]],IF(Table1[[#This Row],[Match on address]]&lt;&gt;"",Table1[[#This Row],[Match on address]],Table1[[#This Row],[Match on Website]]))</f>
        <v/>
      </c>
    </row>
    <row r="56" spans="1:25" x14ac:dyDescent="0.45">
      <c r="A56">
        <v>48285141</v>
      </c>
      <c r="B56" t="s">
        <v>1325</v>
      </c>
      <c r="D56" t="s">
        <v>190</v>
      </c>
      <c r="E56" t="str">
        <f>SUBSTITUTE(SUBSTITUTE(SUBSTITUTE(SUBSTITUTE(SUBSTITUTE(SUBSTITUTE(SUBSTITUTE(SUBSTITUTE(SUBSTITUTE(SUBSTITUTE(SUBSTITUTE(SUBSTITUTE(SUBSTITUTE(LOWER(Table1[[#This Row],[Naam]]),".",""),"-","")," bvba",""),"belgië",""),"belgium","")," nv","")," bv",""),"group",""),"groep","")," ", ""),"é","e"),"è","e"),"à","a")</f>
        <v>brico(maxeda)</v>
      </c>
      <c r="F56" t="s">
        <v>191</v>
      </c>
      <c r="H56" t="s">
        <v>192</v>
      </c>
      <c r="I56" t="s">
        <v>73</v>
      </c>
      <c r="J56" t="s">
        <v>18</v>
      </c>
      <c r="K56" t="s">
        <v>19</v>
      </c>
      <c r="Q56" t="s">
        <v>56</v>
      </c>
      <c r="S56" t="s">
        <v>29</v>
      </c>
      <c r="T56" t="str">
        <f>_xlfn.XLOOKUP(Table1[[#This Row],[Basisnaam]],Table2[Basisnaam],Table2[Naam],"",0)</f>
        <v/>
      </c>
      <c r="U56" t="str">
        <f>LOWER(Table1[[#This Row],[Straat]]&amp;Table1[[#This Row],[Huisnummer]]&amp;Table1[[#This Row],[Postcode]])</f>
        <v>alfons gossetlaan1700</v>
      </c>
      <c r="V56" t="str">
        <f>_xlfn.XLOOKUP(Table1[[#This Row],[AdresLookup]],[1]Bedrijven!$R$2:$R$541,[1]Bedrijven!$B$2:$B$541,"",0)</f>
        <v/>
      </c>
      <c r="W56" t="str">
        <f>IFERROR(LEFT(SUBSTITUTE(SUBSTITUTE(Table1[[#This Row],[Website]],"www.",""),"https://",""), FIND(".", SUBSTITUTE(SUBSTITUTE(Table1[[#This Row],[Website]],"www.",""),"https://","")) - 1),"")</f>
        <v/>
      </c>
      <c r="X56" t="str">
        <f>_xlfn.XLOOKUP(Table1[[#This Row],[Website Lookup]],Table2[WebsiteLookup],Table2[Naam],"",0)</f>
        <v/>
      </c>
      <c r="Y56" t="str">
        <f>IF(Table1[[#This Row],[Match company name]]&lt;&gt;"",Table1[[#This Row],[Match company name]],IF(Table1[[#This Row],[Match on address]]&lt;&gt;"",Table1[[#This Row],[Match on address]],Table1[[#This Row],[Match on Website]]))</f>
        <v/>
      </c>
    </row>
    <row r="57" spans="1:25" x14ac:dyDescent="0.45">
      <c r="A57">
        <v>52895154</v>
      </c>
      <c r="D57" t="s">
        <v>193</v>
      </c>
      <c r="E57" t="str">
        <f>SUBSTITUTE(SUBSTITUTE(SUBSTITUTE(SUBSTITUTE(SUBSTITUTE(SUBSTITUTE(SUBSTITUTE(SUBSTITUTE(SUBSTITUTE(SUBSTITUTE(SUBSTITUTE(SUBSTITUTE(SUBSTITUTE(LOWER(Table1[[#This Row],[Naam]]),".",""),"-","")," bvba",""),"belgië",""),"belgium","")," nv","")," bv",""),"group",""),"groep","")," ", ""),"é","e"),"è","e"),"à","a")</f>
        <v>brusselsairlines</v>
      </c>
      <c r="J57" t="s">
        <v>18</v>
      </c>
      <c r="K57" t="s">
        <v>19</v>
      </c>
      <c r="Q57" t="s">
        <v>56</v>
      </c>
      <c r="R57" t="s">
        <v>56</v>
      </c>
      <c r="T57" t="str">
        <f>_xlfn.XLOOKUP(Table1[[#This Row],[Basisnaam]],Table2[Basisnaam],Table2[Naam],"",0)</f>
        <v/>
      </c>
      <c r="U57" t="str">
        <f>LOWER(Table1[[#This Row],[Straat]]&amp;Table1[[#This Row],[Huisnummer]]&amp;Table1[[#This Row],[Postcode]])</f>
        <v/>
      </c>
      <c r="V57" t="str">
        <f>_xlfn.XLOOKUP(Table1[[#This Row],[AdresLookup]],[1]Bedrijven!$R$2:$R$541,[1]Bedrijven!$B$2:$B$541,"",0)</f>
        <v/>
      </c>
      <c r="W57" t="str">
        <f>IFERROR(LEFT(SUBSTITUTE(SUBSTITUTE(Table1[[#This Row],[Website]],"www.",""),"https://",""), FIND(".", SUBSTITUTE(SUBSTITUTE(Table1[[#This Row],[Website]],"www.",""),"https://","")) - 1),"")</f>
        <v/>
      </c>
      <c r="X57" t="str">
        <f>_xlfn.XLOOKUP(Table1[[#This Row],[Website Lookup]],Table2[WebsiteLookup],Table2[Naam],"",0)</f>
        <v/>
      </c>
      <c r="Y57" t="str">
        <f>IF(Table1[[#This Row],[Match company name]]&lt;&gt;"",Table1[[#This Row],[Match company name]],IF(Table1[[#This Row],[Match on address]]&lt;&gt;"",Table1[[#This Row],[Match on address]],Table1[[#This Row],[Match on Website]]))</f>
        <v/>
      </c>
    </row>
    <row r="58" spans="1:25" x14ac:dyDescent="0.45">
      <c r="A58">
        <v>51082966</v>
      </c>
      <c r="D58" t="s">
        <v>194</v>
      </c>
      <c r="E58" t="str">
        <f>SUBSTITUTE(SUBSTITUTE(SUBSTITUTE(SUBSTITUTE(SUBSTITUTE(SUBSTITUTE(SUBSTITUTE(SUBSTITUTE(SUBSTITUTE(SUBSTITUTE(SUBSTITUTE(SUBSTITUTE(SUBSTITUTE(LOWER(Table1[[#This Row],[Naam]]),".",""),"-","")," bvba",""),"belgië",""),"belgium","")," nv","")," bv",""),"group",""),"groep","")," ", ""),"é","e"),"è","e"),"à","a")</f>
        <v>btwepia</v>
      </c>
      <c r="F58" t="s">
        <v>195</v>
      </c>
      <c r="G58" t="s">
        <v>196</v>
      </c>
      <c r="H58" t="s">
        <v>185</v>
      </c>
      <c r="I58" t="s">
        <v>186</v>
      </c>
      <c r="J58" t="s">
        <v>18</v>
      </c>
      <c r="K58" t="s">
        <v>19</v>
      </c>
      <c r="L58" t="s">
        <v>197</v>
      </c>
      <c r="N58" t="s">
        <v>198</v>
      </c>
      <c r="Q58" t="s">
        <v>28</v>
      </c>
      <c r="R58" t="s">
        <v>28</v>
      </c>
      <c r="S58" t="s">
        <v>40</v>
      </c>
      <c r="T58" t="str">
        <f>_xlfn.XLOOKUP(Table1[[#This Row],[Basisnaam]],Table2[Basisnaam],Table2[Naam],"",0)</f>
        <v/>
      </c>
      <c r="U58" t="str">
        <f>LOWER(Table1[[#This Row],[Straat]]&amp;Table1[[#This Row],[Huisnummer]]&amp;Table1[[#This Row],[Postcode]])</f>
        <v>foreestelaan88/3019000</v>
      </c>
      <c r="V58" t="str">
        <f>_xlfn.XLOOKUP(Table1[[#This Row],[AdresLookup]],[1]Bedrijven!$R$2:$R$541,[1]Bedrijven!$B$2:$B$541,"",0)</f>
        <v/>
      </c>
      <c r="W58" t="str">
        <f>IFERROR(LEFT(SUBSTITUTE(SUBSTITUTE(Table1[[#This Row],[Website]],"www.",""),"https://",""), FIND(".", SUBSTITUTE(SUBSTITUTE(Table1[[#This Row],[Website]],"www.",""),"https://","")) - 1),"")</f>
        <v>pia</v>
      </c>
      <c r="X58" t="str">
        <f>_xlfn.XLOOKUP(Table1[[#This Row],[Website Lookup]],Table2[WebsiteLookup],Table2[Naam],"",0)</f>
        <v/>
      </c>
      <c r="Y58" t="str">
        <f>IF(Table1[[#This Row],[Match company name]]&lt;&gt;"",Table1[[#This Row],[Match company name]],IF(Table1[[#This Row],[Match on address]]&lt;&gt;"",Table1[[#This Row],[Match on address]],Table1[[#This Row],[Match on Website]]))</f>
        <v/>
      </c>
    </row>
    <row r="59" spans="1:25" x14ac:dyDescent="0.45">
      <c r="A59">
        <v>45347565</v>
      </c>
      <c r="B59" t="s">
        <v>1325</v>
      </c>
      <c r="D59" t="s">
        <v>199</v>
      </c>
      <c r="E59" t="str">
        <f>SUBSTITUTE(SUBSTITUTE(SUBSTITUTE(SUBSTITUTE(SUBSTITUTE(SUBSTITUTE(SUBSTITUTE(SUBSTITUTE(SUBSTITUTE(SUBSTITUTE(SUBSTITUTE(SUBSTITUTE(SUBSTITUTE(LOWER(Table1[[#This Row],[Naam]]),".",""),"-","")," bvba",""),"belgië",""),"belgium","")," nv","")," bv",""),"group",""),"groep","")," ", ""),"é","e"),"è","e"),"à","a")</f>
        <v>bva&amp;csolutions</v>
      </c>
      <c r="F59" t="s">
        <v>200</v>
      </c>
      <c r="G59" t="s">
        <v>201</v>
      </c>
      <c r="H59" t="s">
        <v>202</v>
      </c>
      <c r="I59" t="s">
        <v>203</v>
      </c>
      <c r="J59" t="s">
        <v>18</v>
      </c>
      <c r="K59" t="s">
        <v>19</v>
      </c>
      <c r="L59" t="s">
        <v>204</v>
      </c>
      <c r="O59" t="s">
        <v>173</v>
      </c>
      <c r="Q59" t="s">
        <v>181</v>
      </c>
      <c r="R59" t="s">
        <v>28</v>
      </c>
      <c r="S59" t="s">
        <v>66</v>
      </c>
      <c r="T59" t="str">
        <f>_xlfn.XLOOKUP(Table1[[#This Row],[Basisnaam]],Table2[Basisnaam],Table2[Naam],"",0)</f>
        <v/>
      </c>
      <c r="U59" t="str">
        <f>LOWER(Table1[[#This Row],[Straat]]&amp;Table1[[#This Row],[Huisnummer]]&amp;Table1[[#This Row],[Postcode]])</f>
        <v>slachthuisstraat68/62300</v>
      </c>
      <c r="V59" t="str">
        <f>_xlfn.XLOOKUP(Table1[[#This Row],[AdresLookup]],[1]Bedrijven!$R$2:$R$541,[1]Bedrijven!$B$2:$B$541,"",0)</f>
        <v/>
      </c>
      <c r="W59" t="str">
        <f>IFERROR(LEFT(SUBSTITUTE(SUBSTITUTE(Table1[[#This Row],[Website]],"www.",""),"https://",""), FIND(".", SUBSTITUTE(SUBSTITUTE(Table1[[#This Row],[Website]],"www.",""),"https://","")) - 1),"")</f>
        <v/>
      </c>
      <c r="X59" t="str">
        <f>_xlfn.XLOOKUP(Table1[[#This Row],[Website Lookup]],Table2[WebsiteLookup],Table2[Naam],"",0)</f>
        <v/>
      </c>
      <c r="Y59" t="str">
        <f>IF(Table1[[#This Row],[Match company name]]&lt;&gt;"",Table1[[#This Row],[Match company name]],IF(Table1[[#This Row],[Match on address]]&lt;&gt;"",Table1[[#This Row],[Match on address]],Table1[[#This Row],[Match on Website]]))</f>
        <v/>
      </c>
    </row>
    <row r="60" spans="1:25" x14ac:dyDescent="0.45">
      <c r="A60">
        <v>54756935</v>
      </c>
      <c r="B60" t="s">
        <v>1327</v>
      </c>
      <c r="D60" t="s">
        <v>205</v>
      </c>
      <c r="E60" t="str">
        <f>SUBSTITUTE(SUBSTITUTE(SUBSTITUTE(SUBSTITUTE(SUBSTITUTE(SUBSTITUTE(SUBSTITUTE(SUBSTITUTE(SUBSTITUTE(SUBSTITUTE(SUBSTITUTE(SUBSTITUTE(SUBSTITUTE(LOWER(Table1[[#This Row],[Naam]]),".",""),"-","")," bvba",""),"belgië",""),"belgium","")," nv","")," bv",""),"group",""),"groep","")," ", ""),"é","e"),"è","e"),"à","a")</f>
        <v>bvalphaheating(warmwonen)</v>
      </c>
      <c r="F60" t="s">
        <v>206</v>
      </c>
      <c r="G60" t="s">
        <v>207</v>
      </c>
      <c r="H60" t="s">
        <v>208</v>
      </c>
      <c r="I60" t="s">
        <v>209</v>
      </c>
      <c r="J60" t="s">
        <v>18</v>
      </c>
      <c r="K60" t="s">
        <v>19</v>
      </c>
      <c r="L60" t="s">
        <v>210</v>
      </c>
      <c r="M60" t="s">
        <v>211</v>
      </c>
      <c r="N60" t="s">
        <v>212</v>
      </c>
      <c r="O60" t="s">
        <v>173</v>
      </c>
      <c r="Q60" t="s">
        <v>28</v>
      </c>
      <c r="R60" t="s">
        <v>28</v>
      </c>
      <c r="S60" t="s">
        <v>66</v>
      </c>
      <c r="T60" t="str">
        <f>_xlfn.XLOOKUP(Table1[[#This Row],[Basisnaam]],Table2[Basisnaam],Table2[Naam],"",0)</f>
        <v/>
      </c>
      <c r="U60" t="str">
        <f>LOWER(Table1[[#This Row],[Straat]]&amp;Table1[[#This Row],[Huisnummer]]&amp;Table1[[#This Row],[Postcode]])</f>
        <v>victor adriaenssensstraat692900</v>
      </c>
      <c r="V60" t="str">
        <f>_xlfn.XLOOKUP(Table1[[#This Row],[AdresLookup]],[1]Bedrijven!$R$2:$R$541,[1]Bedrijven!$B$2:$B$541,"",0)</f>
        <v/>
      </c>
      <c r="W60" t="str">
        <f>IFERROR(LEFT(SUBSTITUTE(SUBSTITUTE(Table1[[#This Row],[Website]],"www.",""),"https://",""), FIND(".", SUBSTITUTE(SUBSTITUTE(Table1[[#This Row],[Website]],"www.",""),"https://","")) - 1),"")</f>
        <v>warm-wonen</v>
      </c>
      <c r="X60" t="str">
        <f>_xlfn.XLOOKUP(Table1[[#This Row],[Website Lookup]],Table2[WebsiteLookup],Table2[Naam],"",0)</f>
        <v/>
      </c>
      <c r="Y60" t="str">
        <f>IF(Table1[[#This Row],[Match company name]]&lt;&gt;"",Table1[[#This Row],[Match company name]],IF(Table1[[#This Row],[Match on address]]&lt;&gt;"",Table1[[#This Row],[Match on address]],Table1[[#This Row],[Match on Website]]))</f>
        <v/>
      </c>
    </row>
    <row r="61" spans="1:25" x14ac:dyDescent="0.45">
      <c r="A61">
        <v>54759599</v>
      </c>
      <c r="B61" t="s">
        <v>1327</v>
      </c>
      <c r="D61" t="s">
        <v>213</v>
      </c>
      <c r="E61" t="str">
        <f>SUBSTITUTE(SUBSTITUTE(SUBSTITUTE(SUBSTITUTE(SUBSTITUTE(SUBSTITUTE(SUBSTITUTE(SUBSTITUTE(SUBSTITUTE(SUBSTITUTE(SUBSTITUTE(SUBSTITUTE(SUBSTITUTE(LOWER(Table1[[#This Row],[Naam]]),".",""),"-","")," bvba",""),"belgië",""),"belgium","")," nv","")," bv",""),"group",""),"groep","")," ", ""),"é","e"),"è","e"),"à","a")</f>
        <v>bvcondordevelopment</v>
      </c>
      <c r="F61" t="s">
        <v>214</v>
      </c>
      <c r="G61" t="s">
        <v>117</v>
      </c>
      <c r="H61" t="s">
        <v>215</v>
      </c>
      <c r="I61" t="s">
        <v>216</v>
      </c>
      <c r="J61" t="s">
        <v>18</v>
      </c>
      <c r="K61" t="s">
        <v>19</v>
      </c>
      <c r="L61" t="s">
        <v>217</v>
      </c>
      <c r="M61" t="s">
        <v>218</v>
      </c>
      <c r="N61" t="s">
        <v>219</v>
      </c>
      <c r="O61" t="s">
        <v>173</v>
      </c>
      <c r="P61" t="s">
        <v>220</v>
      </c>
      <c r="Q61" t="s">
        <v>28</v>
      </c>
      <c r="R61" t="s">
        <v>28</v>
      </c>
      <c r="S61" t="s">
        <v>29</v>
      </c>
      <c r="T61" t="str">
        <f>_xlfn.XLOOKUP(Table1[[#This Row],[Basisnaam]],Table2[Basisnaam],Table2[Naam],"",0)</f>
        <v/>
      </c>
      <c r="U61" t="str">
        <f>LOWER(Table1[[#This Row],[Straat]]&amp;Table1[[#This Row],[Huisnummer]]&amp;Table1[[#This Row],[Postcode]])</f>
        <v>wolvertemsesteenweg101850</v>
      </c>
      <c r="V61" t="str">
        <f>_xlfn.XLOOKUP(Table1[[#This Row],[AdresLookup]],[1]Bedrijven!$R$2:$R$541,[1]Bedrijven!$B$2:$B$541,"",0)</f>
        <v/>
      </c>
      <c r="W61" t="str">
        <f>IFERROR(LEFT(SUBSTITUTE(SUBSTITUTE(Table1[[#This Row],[Website]],"www.",""),"https://",""), FIND(".", SUBSTITUTE(SUBSTITUTE(Table1[[#This Row],[Website]],"www.",""),"https://","")) - 1),"")</f>
        <v>condor-red</v>
      </c>
      <c r="X61" t="str">
        <f>_xlfn.XLOOKUP(Table1[[#This Row],[Website Lookup]],Table2[WebsiteLookup],Table2[Naam],"",0)</f>
        <v/>
      </c>
      <c r="Y61" t="str">
        <f>IF(Table1[[#This Row],[Match company name]]&lt;&gt;"",Table1[[#This Row],[Match company name]],IF(Table1[[#This Row],[Match on address]]&lt;&gt;"",Table1[[#This Row],[Match on address]],Table1[[#This Row],[Match on Website]]))</f>
        <v/>
      </c>
    </row>
    <row r="62" spans="1:25" x14ac:dyDescent="0.45">
      <c r="A62">
        <v>54749500</v>
      </c>
      <c r="B62" t="s">
        <v>1327</v>
      </c>
      <c r="D62" t="s">
        <v>221</v>
      </c>
      <c r="E62" t="str">
        <f>SUBSTITUTE(SUBSTITUTE(SUBSTITUTE(SUBSTITUTE(SUBSTITUTE(SUBSTITUTE(SUBSTITUTE(SUBSTITUTE(SUBSTITUTE(SUBSTITUTE(SUBSTITUTE(SUBSTITUTE(SUBSTITUTE(LOWER(Table1[[#This Row],[Naam]]),".",""),"-","")," bvba",""),"belgië",""),"belgium","")," nv","")," bv",""),"group",""),"groep","")," ", ""),"é","e"),"è","e"),"à","a")</f>
        <v>bveventpilots</v>
      </c>
      <c r="F62" t="s">
        <v>222</v>
      </c>
      <c r="G62" t="s">
        <v>223</v>
      </c>
      <c r="H62" t="s">
        <v>163</v>
      </c>
      <c r="I62" t="s">
        <v>164</v>
      </c>
      <c r="J62" t="s">
        <v>18</v>
      </c>
      <c r="K62" t="s">
        <v>19</v>
      </c>
      <c r="L62" t="s">
        <v>224</v>
      </c>
      <c r="N62" t="s">
        <v>225</v>
      </c>
      <c r="O62" t="s">
        <v>173</v>
      </c>
      <c r="Q62" t="s">
        <v>28</v>
      </c>
      <c r="S62" t="s">
        <v>66</v>
      </c>
      <c r="T62" t="str">
        <f>_xlfn.XLOOKUP(Table1[[#This Row],[Basisnaam]],Table2[Basisnaam],Table2[Naam],"",0)</f>
        <v/>
      </c>
      <c r="U62" t="str">
        <f>LOWER(Table1[[#This Row],[Straat]]&amp;Table1[[#This Row],[Huisnummer]]&amp;Table1[[#This Row],[Postcode]])</f>
        <v>maanstraat7d2800</v>
      </c>
      <c r="V62" t="str">
        <f>_xlfn.XLOOKUP(Table1[[#This Row],[AdresLookup]],[1]Bedrijven!$R$2:$R$541,[1]Bedrijven!$B$2:$B$541,"",0)</f>
        <v/>
      </c>
      <c r="W62" t="str">
        <f>IFERROR(LEFT(SUBSTITUTE(SUBSTITUTE(Table1[[#This Row],[Website]],"www.",""),"https://",""), FIND(".", SUBSTITUTE(SUBSTITUTE(Table1[[#This Row],[Website]],"www.",""),"https://","")) - 1),"")</f>
        <v>eventpilots</v>
      </c>
      <c r="X62" t="str">
        <f>_xlfn.XLOOKUP(Table1[[#This Row],[Website Lookup]],Table2[WebsiteLookup],Table2[Naam],"",0)</f>
        <v/>
      </c>
      <c r="Y62" t="str">
        <f>IF(Table1[[#This Row],[Match company name]]&lt;&gt;"",Table1[[#This Row],[Match company name]],IF(Table1[[#This Row],[Match on address]]&lt;&gt;"",Table1[[#This Row],[Match on address]],Table1[[#This Row],[Match on Website]]))</f>
        <v/>
      </c>
    </row>
    <row r="63" spans="1:25" x14ac:dyDescent="0.45">
      <c r="A63">
        <v>51574952</v>
      </c>
      <c r="B63" t="s">
        <v>1325</v>
      </c>
      <c r="D63" t="s">
        <v>226</v>
      </c>
      <c r="E63" t="str">
        <f>SUBSTITUTE(SUBSTITUTE(SUBSTITUTE(SUBSTITUTE(SUBSTITUTE(SUBSTITUTE(SUBSTITUTE(SUBSTITUTE(SUBSTITUTE(SUBSTITUTE(SUBSTITUTE(SUBSTITUTE(SUBSTITUTE(LOWER(Table1[[#This Row],[Naam]]),".",""),"-","")," bvba",""),"belgië",""),"belgium","")," nv","")," bv",""),"group",""),"groep","")," ", ""),"é","e"),"è","e"),"à","a")</f>
        <v>bvfinezzaccountants</v>
      </c>
      <c r="F63" t="s">
        <v>227</v>
      </c>
      <c r="G63" t="s">
        <v>228</v>
      </c>
      <c r="H63" t="s">
        <v>229</v>
      </c>
      <c r="I63" t="s">
        <v>230</v>
      </c>
      <c r="J63" t="s">
        <v>18</v>
      </c>
      <c r="K63" t="s">
        <v>19</v>
      </c>
      <c r="L63" t="s">
        <v>231</v>
      </c>
      <c r="M63" t="s">
        <v>232</v>
      </c>
      <c r="O63" t="s">
        <v>173</v>
      </c>
      <c r="Q63" t="s">
        <v>28</v>
      </c>
      <c r="R63" t="s">
        <v>28</v>
      </c>
      <c r="S63" t="s">
        <v>40</v>
      </c>
      <c r="T63" t="str">
        <f>_xlfn.XLOOKUP(Table1[[#This Row],[Basisnaam]],Table2[Basisnaam],Table2[Naam],"",0)</f>
        <v/>
      </c>
      <c r="U63" t="str">
        <f>LOWER(Table1[[#This Row],[Straat]]&amp;Table1[[#This Row],[Huisnummer]]&amp;Table1[[#This Row],[Postcode]])</f>
        <v>steenweg op deinze116a9880</v>
      </c>
      <c r="V63" t="str">
        <f>_xlfn.XLOOKUP(Table1[[#This Row],[AdresLookup]],[1]Bedrijven!$R$2:$R$541,[1]Bedrijven!$B$2:$B$541,"",0)</f>
        <v/>
      </c>
      <c r="W63" t="str">
        <f>IFERROR(LEFT(SUBSTITUTE(SUBSTITUTE(Table1[[#This Row],[Website]],"www.",""),"https://",""), FIND(".", SUBSTITUTE(SUBSTITUTE(Table1[[#This Row],[Website]],"www.",""),"https://","")) - 1),"")</f>
        <v/>
      </c>
      <c r="X63" t="str">
        <f>_xlfn.XLOOKUP(Table1[[#This Row],[Website Lookup]],Table2[WebsiteLookup],Table2[Naam],"",0)</f>
        <v/>
      </c>
      <c r="Y63" t="str">
        <f>IF(Table1[[#This Row],[Match company name]]&lt;&gt;"",Table1[[#This Row],[Match company name]],IF(Table1[[#This Row],[Match on address]]&lt;&gt;"",Table1[[#This Row],[Match on address]],Table1[[#This Row],[Match on Website]]))</f>
        <v/>
      </c>
    </row>
    <row r="64" spans="1:25" x14ac:dyDescent="0.45">
      <c r="A64">
        <v>51367936</v>
      </c>
      <c r="D64" t="s">
        <v>233</v>
      </c>
      <c r="E64" t="str">
        <f>SUBSTITUTE(SUBSTITUTE(SUBSTITUTE(SUBSTITUTE(SUBSTITUTE(SUBSTITUTE(SUBSTITUTE(SUBSTITUTE(SUBSTITUTE(SUBSTITUTE(SUBSTITUTE(SUBSTITUTE(SUBSTITUTE(LOWER(Table1[[#This Row],[Naam]]),".",""),"-","")," bvba",""),"belgië",""),"belgium","")," nv","")," bv",""),"group",""),"groep","")," ", ""),"é","e"),"è","e"),"à","a")</f>
        <v>bvflanders@work</v>
      </c>
      <c r="F64" t="s">
        <v>234</v>
      </c>
      <c r="G64" t="s">
        <v>235</v>
      </c>
      <c r="H64" t="s">
        <v>236</v>
      </c>
      <c r="I64" t="s">
        <v>237</v>
      </c>
      <c r="J64" t="s">
        <v>18</v>
      </c>
      <c r="K64" t="s">
        <v>19</v>
      </c>
      <c r="L64" t="s">
        <v>238</v>
      </c>
      <c r="M64" t="s">
        <v>239</v>
      </c>
      <c r="N64" t="s">
        <v>240</v>
      </c>
      <c r="O64" t="s">
        <v>173</v>
      </c>
      <c r="P64" t="s">
        <v>241</v>
      </c>
      <c r="Q64" t="s">
        <v>28</v>
      </c>
      <c r="R64" t="s">
        <v>28</v>
      </c>
      <c r="S64" t="s">
        <v>66</v>
      </c>
      <c r="T64" t="str">
        <f>_xlfn.XLOOKUP(Table1[[#This Row],[Basisnaam]],Table2[Basisnaam],Table2[Naam],"",0)</f>
        <v/>
      </c>
      <c r="U64" t="str">
        <f>LOWER(Table1[[#This Row],[Straat]]&amp;Table1[[#This Row],[Huisnummer]]&amp;Table1[[#This Row],[Postcode]])</f>
        <v>belgiëlaan(hrt)542200</v>
      </c>
      <c r="V64" t="str">
        <f>_xlfn.XLOOKUP(Table1[[#This Row],[AdresLookup]],[1]Bedrijven!$R$2:$R$541,[1]Bedrijven!$B$2:$B$541,"",0)</f>
        <v/>
      </c>
      <c r="W64" t="str">
        <f>IFERROR(LEFT(SUBSTITUTE(SUBSTITUTE(Table1[[#This Row],[Website]],"www.",""),"https://",""), FIND(".", SUBSTITUTE(SUBSTITUTE(Table1[[#This Row],[Website]],"www.",""),"https://","")) - 1),"")</f>
        <v>flandersatwork</v>
      </c>
      <c r="X64" t="str">
        <f>_xlfn.XLOOKUP(Table1[[#This Row],[Website Lookup]],Table2[WebsiteLookup],Table2[Naam],"",0)</f>
        <v/>
      </c>
      <c r="Y64" t="str">
        <f>IF(Table1[[#This Row],[Match company name]]&lt;&gt;"",Table1[[#This Row],[Match company name]],IF(Table1[[#This Row],[Match on address]]&lt;&gt;"",Table1[[#This Row],[Match on address]],Table1[[#This Row],[Match on Website]]))</f>
        <v/>
      </c>
    </row>
    <row r="65" spans="1:25" x14ac:dyDescent="0.45">
      <c r="A65">
        <v>54860011</v>
      </c>
      <c r="B65" t="s">
        <v>1327</v>
      </c>
      <c r="D65" t="s">
        <v>243</v>
      </c>
      <c r="E65" t="str">
        <f>SUBSTITUTE(SUBSTITUTE(SUBSTITUTE(SUBSTITUTE(SUBSTITUTE(SUBSTITUTE(SUBSTITUTE(SUBSTITUTE(SUBSTITUTE(SUBSTITUTE(SUBSTITUTE(SUBSTITUTE(SUBSTITUTE(LOWER(Table1[[#This Row],[Naam]]),".",""),"-","")," bvba",""),"belgië",""),"belgium","")," nv","")," bv",""),"group",""),"groep","")," ", ""),"é","e"),"è","e"),"à","a")</f>
        <v>bvleewranglerserviceskontoorbrands</v>
      </c>
      <c r="F65" t="s">
        <v>244</v>
      </c>
      <c r="H65" t="s">
        <v>171</v>
      </c>
      <c r="I65" t="s">
        <v>66</v>
      </c>
      <c r="J65" t="s">
        <v>18</v>
      </c>
      <c r="K65" t="s">
        <v>19</v>
      </c>
      <c r="L65" t="s">
        <v>245</v>
      </c>
      <c r="N65" t="s">
        <v>246</v>
      </c>
      <c r="O65" t="s">
        <v>173</v>
      </c>
      <c r="Q65" t="s">
        <v>28</v>
      </c>
      <c r="R65" t="s">
        <v>28</v>
      </c>
      <c r="S65" t="s">
        <v>66</v>
      </c>
      <c r="T65" t="str">
        <f>_xlfn.XLOOKUP(Table1[[#This Row],[Basisnaam]],Table2[Basisnaam],Table2[Naam],"",0)</f>
        <v/>
      </c>
      <c r="U65" t="str">
        <f>LOWER(Table1[[#This Row],[Straat]]&amp;Table1[[#This Row],[Huisnummer]]&amp;Table1[[#This Row],[Postcode]])</f>
        <v>posthofbrug zn2600</v>
      </c>
      <c r="V65" t="str">
        <f>_xlfn.XLOOKUP(Table1[[#This Row],[AdresLookup]],[1]Bedrijven!$R$2:$R$541,[1]Bedrijven!$B$2:$B$541,"",0)</f>
        <v/>
      </c>
      <c r="W65" t="str">
        <f>IFERROR(LEFT(SUBSTITUTE(SUBSTITUTE(Table1[[#This Row],[Website]],"www.",""),"https://",""), FIND(".", SUBSTITUTE(SUBSTITUTE(Table1[[#This Row],[Website]],"www.",""),"https://","")) - 1),"")</f>
        <v>kontoorbrands</v>
      </c>
      <c r="X65" t="str">
        <f>_xlfn.XLOOKUP(Table1[[#This Row],[Website Lookup]],Table2[WebsiteLookup],Table2[Naam],"",0)</f>
        <v/>
      </c>
      <c r="Y65" t="str">
        <f>IF(Table1[[#This Row],[Match company name]]&lt;&gt;"",Table1[[#This Row],[Match company name]],IF(Table1[[#This Row],[Match on address]]&lt;&gt;"",Table1[[#This Row],[Match on address]],Table1[[#This Row],[Match on Website]]))</f>
        <v/>
      </c>
    </row>
    <row r="66" spans="1:25" x14ac:dyDescent="0.45">
      <c r="A66">
        <v>50334709</v>
      </c>
      <c r="B66" t="s">
        <v>1326</v>
      </c>
      <c r="D66" t="s">
        <v>249</v>
      </c>
      <c r="E66" t="str">
        <f>SUBSTITUTE(SUBSTITUTE(SUBSTITUTE(SUBSTITUTE(SUBSTITUTE(SUBSTITUTE(SUBSTITUTE(SUBSTITUTE(SUBSTITUTE(SUBSTITUTE(SUBSTITUTE(SUBSTITUTE(SUBSTITUTE(LOWER(Table1[[#This Row],[Naam]]),".",""),"-","")," bvba",""),"belgië",""),"belgium","")," nv","")," bv",""),"group",""),"groep","")," ", ""),"é","e"),"è","e"),"à","a")</f>
        <v>bvmade</v>
      </c>
      <c r="F66" t="s">
        <v>250</v>
      </c>
      <c r="G66" t="s">
        <v>251</v>
      </c>
      <c r="H66" t="s">
        <v>171</v>
      </c>
      <c r="I66" t="s">
        <v>66</v>
      </c>
      <c r="J66" t="s">
        <v>18</v>
      </c>
      <c r="K66" t="s">
        <v>19</v>
      </c>
      <c r="L66" t="s">
        <v>252</v>
      </c>
      <c r="M66" t="s">
        <v>253</v>
      </c>
      <c r="O66" t="s">
        <v>173</v>
      </c>
      <c r="Q66" t="s">
        <v>28</v>
      </c>
      <c r="S66" t="s">
        <v>66</v>
      </c>
      <c r="T66" t="str">
        <f>_xlfn.XLOOKUP(Table1[[#This Row],[Basisnaam]],Table2[Basisnaam],Table2[Naam],"",0)</f>
        <v/>
      </c>
      <c r="U66" t="str">
        <f>LOWER(Table1[[#This Row],[Straat]]&amp;Table1[[#This Row],[Huisnummer]]&amp;Table1[[#This Row],[Postcode]])</f>
        <v>klokstraat162600</v>
      </c>
      <c r="V66" t="str">
        <f>_xlfn.XLOOKUP(Table1[[#This Row],[AdresLookup]],[1]Bedrijven!$R$2:$R$541,[1]Bedrijven!$B$2:$B$541,"",0)</f>
        <v/>
      </c>
      <c r="W66" t="str">
        <f>IFERROR(LEFT(SUBSTITUTE(SUBSTITUTE(Table1[[#This Row],[Website]],"www.",""),"https://",""), FIND(".", SUBSTITUTE(SUBSTITUTE(Table1[[#This Row],[Website]],"www.",""),"https://","")) - 1),"")</f>
        <v/>
      </c>
      <c r="X66" t="str">
        <f>_xlfn.XLOOKUP(Table1[[#This Row],[Website Lookup]],Table2[WebsiteLookup],Table2[Naam],"",0)</f>
        <v/>
      </c>
      <c r="Y66" t="str">
        <f>IF(Table1[[#This Row],[Match company name]]&lt;&gt;"",Table1[[#This Row],[Match company name]],IF(Table1[[#This Row],[Match on address]]&lt;&gt;"",Table1[[#This Row],[Match on address]],Table1[[#This Row],[Match on Website]]))</f>
        <v/>
      </c>
    </row>
    <row r="67" spans="1:25" x14ac:dyDescent="0.45">
      <c r="A67">
        <v>53032682</v>
      </c>
      <c r="D67" t="s">
        <v>254</v>
      </c>
      <c r="E67" t="str">
        <f>SUBSTITUTE(SUBSTITUTE(SUBSTITUTE(SUBSTITUTE(SUBSTITUTE(SUBSTITUTE(SUBSTITUTE(SUBSTITUTE(SUBSTITUTE(SUBSTITUTE(SUBSTITUTE(SUBSTITUTE(SUBSTITUTE(LOWER(Table1[[#This Row],[Naam]]),".",""),"-","")," bvba",""),"belgië",""),"belgium","")," nv","")," bv",""),"group",""),"groep","")," ", ""),"é","e"),"è","e"),"à","a")</f>
        <v>bvmrspaghetti</v>
      </c>
      <c r="F67" t="s">
        <v>255</v>
      </c>
      <c r="G67" t="s">
        <v>21</v>
      </c>
      <c r="H67" t="s">
        <v>256</v>
      </c>
      <c r="I67" t="s">
        <v>257</v>
      </c>
      <c r="J67" t="s">
        <v>18</v>
      </c>
      <c r="K67" t="s">
        <v>19</v>
      </c>
      <c r="L67" t="s">
        <v>258</v>
      </c>
      <c r="M67" t="s">
        <v>259</v>
      </c>
      <c r="O67" t="s">
        <v>173</v>
      </c>
      <c r="Q67" t="s">
        <v>28</v>
      </c>
      <c r="R67" t="s">
        <v>28</v>
      </c>
      <c r="S67" t="s">
        <v>260</v>
      </c>
      <c r="T67" t="str">
        <f>_xlfn.XLOOKUP(Table1[[#This Row],[Basisnaam]],Table2[Basisnaam],Table2[Naam],"",0)</f>
        <v/>
      </c>
      <c r="U67" t="str">
        <f>LOWER(Table1[[#This Row],[Straat]]&amp;Table1[[#This Row],[Huisnummer]]&amp;Table1[[#This Row],[Postcode]])</f>
        <v>oedelestraat18580</v>
      </c>
      <c r="V67" t="str">
        <f>_xlfn.XLOOKUP(Table1[[#This Row],[AdresLookup]],[1]Bedrijven!$R$2:$R$541,[1]Bedrijven!$B$2:$B$541,"",0)</f>
        <v/>
      </c>
      <c r="W67" t="str">
        <f>IFERROR(LEFT(SUBSTITUTE(SUBSTITUTE(Table1[[#This Row],[Website]],"www.",""),"https://",""), FIND(".", SUBSTITUTE(SUBSTITUTE(Table1[[#This Row],[Website]],"www.",""),"https://","")) - 1),"")</f>
        <v/>
      </c>
      <c r="X67" t="str">
        <f>_xlfn.XLOOKUP(Table1[[#This Row],[Website Lookup]],Table2[WebsiteLookup],Table2[Naam],"",0)</f>
        <v/>
      </c>
      <c r="Y67" t="str">
        <f>IF(Table1[[#This Row],[Match company name]]&lt;&gt;"",Table1[[#This Row],[Match company name]],IF(Table1[[#This Row],[Match on address]]&lt;&gt;"",Table1[[#This Row],[Match on address]],Table1[[#This Row],[Match on Website]]))</f>
        <v/>
      </c>
    </row>
    <row r="68" spans="1:25" x14ac:dyDescent="0.45">
      <c r="A68">
        <v>53889759</v>
      </c>
      <c r="B68" t="s">
        <v>1327</v>
      </c>
      <c r="D68" t="s">
        <v>261</v>
      </c>
      <c r="E68" t="str">
        <f>SUBSTITUTE(SUBSTITUTE(SUBSTITUTE(SUBSTITUTE(SUBSTITUTE(SUBSTITUTE(SUBSTITUTE(SUBSTITUTE(SUBSTITUTE(SUBSTITUTE(SUBSTITUTE(SUBSTITUTE(SUBSTITUTE(LOWER(Table1[[#This Row],[Naam]]),".",""),"-","")," bvba",""),"belgië",""),"belgium","")," nv","")," bv",""),"group",""),"groep","")," ", ""),"é","e"),"è","e"),"à","a")</f>
        <v>bvmutec</v>
      </c>
      <c r="F68" t="s">
        <v>262</v>
      </c>
      <c r="G68" t="s">
        <v>263</v>
      </c>
      <c r="H68" t="s">
        <v>264</v>
      </c>
      <c r="I68" t="s">
        <v>265</v>
      </c>
      <c r="J68" t="s">
        <v>18</v>
      </c>
      <c r="K68" t="s">
        <v>19</v>
      </c>
      <c r="L68" t="s">
        <v>266</v>
      </c>
      <c r="M68" t="s">
        <v>267</v>
      </c>
      <c r="N68" t="s">
        <v>268</v>
      </c>
      <c r="O68" t="s">
        <v>173</v>
      </c>
      <c r="P68" t="s">
        <v>269</v>
      </c>
      <c r="Q68" t="s">
        <v>28</v>
      </c>
      <c r="R68" t="s">
        <v>28</v>
      </c>
      <c r="S68" t="s">
        <v>260</v>
      </c>
      <c r="T68" t="str">
        <f>_xlfn.XLOOKUP(Table1[[#This Row],[Basisnaam]],Table2[Basisnaam],Table2[Naam],"",0)</f>
        <v/>
      </c>
      <c r="U68" t="str">
        <f>LOWER(Table1[[#This Row],[Straat]]&amp;Table1[[#This Row],[Huisnummer]]&amp;Table1[[#This Row],[Postcode]])</f>
        <v>eugène bekaertlaan558790</v>
      </c>
      <c r="V68" t="str">
        <f>_xlfn.XLOOKUP(Table1[[#This Row],[AdresLookup]],[1]Bedrijven!$R$2:$R$541,[1]Bedrijven!$B$2:$B$541,"",0)</f>
        <v/>
      </c>
      <c r="W68" t="str">
        <f>IFERROR(LEFT(SUBSTITUTE(SUBSTITUTE(Table1[[#This Row],[Website]],"www.",""),"https://",""), FIND(".", SUBSTITUTE(SUBSTITUTE(Table1[[#This Row],[Website]],"www.",""),"https://","")) - 1),"")</f>
        <v>mutec</v>
      </c>
      <c r="X68" t="str">
        <f>_xlfn.XLOOKUP(Table1[[#This Row],[Website Lookup]],Table2[WebsiteLookup],Table2[Naam],"",0)</f>
        <v/>
      </c>
      <c r="Y68" t="str">
        <f>IF(Table1[[#This Row],[Match company name]]&lt;&gt;"",Table1[[#This Row],[Match company name]],IF(Table1[[#This Row],[Match on address]]&lt;&gt;"",Table1[[#This Row],[Match on address]],Table1[[#This Row],[Match on Website]]))</f>
        <v/>
      </c>
    </row>
    <row r="69" spans="1:25" x14ac:dyDescent="0.45">
      <c r="A69">
        <v>46011104</v>
      </c>
      <c r="B69" t="s">
        <v>1325</v>
      </c>
      <c r="C69" t="s">
        <v>27</v>
      </c>
      <c r="D69" t="s">
        <v>270</v>
      </c>
      <c r="E69" t="str">
        <f>SUBSTITUTE(SUBSTITUTE(SUBSTITUTE(SUBSTITUTE(SUBSTITUTE(SUBSTITUTE(SUBSTITUTE(SUBSTITUTE(SUBSTITUTE(SUBSTITUTE(SUBSTITUTE(SUBSTITUTE(SUBSTITUTE(LOWER(Table1[[#This Row],[Naam]]),".",""),"-","")," bvba",""),"belgië",""),"belgium","")," nv","")," bv",""),"group",""),"groep","")," ", ""),"é","e"),"è","e"),"à","a")</f>
        <v>bvstandicantwerpen</v>
      </c>
      <c r="F69" t="s">
        <v>271</v>
      </c>
      <c r="G69" t="s">
        <v>247</v>
      </c>
      <c r="H69" t="s">
        <v>272</v>
      </c>
      <c r="I69" t="s">
        <v>66</v>
      </c>
      <c r="J69" t="s">
        <v>18</v>
      </c>
      <c r="K69" t="s">
        <v>19</v>
      </c>
      <c r="L69" t="s">
        <v>273</v>
      </c>
      <c r="O69" t="s">
        <v>173</v>
      </c>
      <c r="Q69" t="s">
        <v>111</v>
      </c>
      <c r="R69" t="s">
        <v>28</v>
      </c>
      <c r="S69" t="s">
        <v>66</v>
      </c>
      <c r="T69" t="str">
        <f>_xlfn.XLOOKUP(Table1[[#This Row],[Basisnaam]],Table2[Basisnaam],Table2[Naam],"",0)</f>
        <v/>
      </c>
      <c r="U69" t="str">
        <f>LOWER(Table1[[#This Row],[Straat]]&amp;Table1[[#This Row],[Huisnummer]]&amp;Table1[[#This Row],[Postcode]])</f>
        <v>beliweg32030</v>
      </c>
      <c r="V69" t="str">
        <f>_xlfn.XLOOKUP(Table1[[#This Row],[AdresLookup]],[1]Bedrijven!$R$2:$R$541,[1]Bedrijven!$B$2:$B$541,"",0)</f>
        <v/>
      </c>
      <c r="W69" t="str">
        <f>IFERROR(LEFT(SUBSTITUTE(SUBSTITUTE(Table1[[#This Row],[Website]],"www.",""),"https://",""), FIND(".", SUBSTITUTE(SUBSTITUTE(Table1[[#This Row],[Website]],"www.",""),"https://","")) - 1),"")</f>
        <v/>
      </c>
      <c r="X69" t="str">
        <f>_xlfn.XLOOKUP(Table1[[#This Row],[Website Lookup]],Table2[WebsiteLookup],Table2[Naam],"",0)</f>
        <v/>
      </c>
      <c r="Y69" t="str">
        <f>IF(Table1[[#This Row],[Match company name]]&lt;&gt;"",Table1[[#This Row],[Match company name]],IF(Table1[[#This Row],[Match on address]]&lt;&gt;"",Table1[[#This Row],[Match on address]],Table1[[#This Row],[Match on Website]]))</f>
        <v/>
      </c>
    </row>
    <row r="70" spans="1:25" x14ac:dyDescent="0.45">
      <c r="A70">
        <v>52850186</v>
      </c>
      <c r="D70" t="s">
        <v>274</v>
      </c>
      <c r="E70" t="str">
        <f>SUBSTITUTE(SUBSTITUTE(SUBSTITUTE(SUBSTITUTE(SUBSTITUTE(SUBSTITUTE(SUBSTITUTE(SUBSTITUTE(SUBSTITUTE(SUBSTITUTE(SUBSTITUTE(SUBSTITUTE(SUBSTITUTE(LOWER(Table1[[#This Row],[Naam]]),".",""),"-","")," bvba",""),"belgië",""),"belgium","")," nv","")," bv",""),"group",""),"groep","")," ", ""),"é","e"),"è","e"),"à","a")</f>
        <v>bvsweco</v>
      </c>
      <c r="F70" t="s">
        <v>275</v>
      </c>
      <c r="G70" t="s">
        <v>276</v>
      </c>
      <c r="H70" t="s">
        <v>87</v>
      </c>
      <c r="I70" t="s">
        <v>51</v>
      </c>
      <c r="J70" t="s">
        <v>18</v>
      </c>
      <c r="K70" t="s">
        <v>19</v>
      </c>
      <c r="L70" t="s">
        <v>277</v>
      </c>
      <c r="N70" t="s">
        <v>278</v>
      </c>
      <c r="O70" t="s">
        <v>173</v>
      </c>
      <c r="Q70" t="s">
        <v>28</v>
      </c>
      <c r="R70" t="s">
        <v>28</v>
      </c>
      <c r="S70" t="s">
        <v>51</v>
      </c>
      <c r="T70" t="str">
        <f>_xlfn.XLOOKUP(Table1[[#This Row],[Basisnaam]],Table2[Basisnaam],Table2[Naam],"",0)</f>
        <v/>
      </c>
      <c r="U70" t="str">
        <f>LOWER(Table1[[#This Row],[Straat]]&amp;Table1[[#This Row],[Huisnummer]]&amp;Table1[[#This Row],[Postcode]])</f>
        <v>arenbergstraat13/11000</v>
      </c>
      <c r="V70" t="str">
        <f>_xlfn.XLOOKUP(Table1[[#This Row],[AdresLookup]],[1]Bedrijven!$R$2:$R$541,[1]Bedrijven!$B$2:$B$541,"",0)</f>
        <v/>
      </c>
      <c r="W70" t="str">
        <f>IFERROR(LEFT(SUBSTITUTE(SUBSTITUTE(Table1[[#This Row],[Website]],"www.",""),"https://",""), FIND(".", SUBSTITUTE(SUBSTITUTE(Table1[[#This Row],[Website]],"www.",""),"https://","")) - 1),"")</f>
        <v>swecobelgium</v>
      </c>
      <c r="X70" t="str">
        <f>_xlfn.XLOOKUP(Table1[[#This Row],[Website Lookup]],Table2[WebsiteLookup],Table2[Naam],"",0)</f>
        <v/>
      </c>
      <c r="Y70" t="str">
        <f>IF(Table1[[#This Row],[Match company name]]&lt;&gt;"",Table1[[#This Row],[Match company name]],IF(Table1[[#This Row],[Match on address]]&lt;&gt;"",Table1[[#This Row],[Match on address]],Table1[[#This Row],[Match on Website]]))</f>
        <v/>
      </c>
    </row>
    <row r="71" spans="1:25" x14ac:dyDescent="0.45">
      <c r="A71">
        <v>50155398</v>
      </c>
      <c r="D71" t="s">
        <v>279</v>
      </c>
      <c r="E71" t="str">
        <f>SUBSTITUTE(SUBSTITUTE(SUBSTITUTE(SUBSTITUTE(SUBSTITUTE(SUBSTITUTE(SUBSTITUTE(SUBSTITUTE(SUBSTITUTE(SUBSTITUTE(SUBSTITUTE(SUBSTITUTE(SUBSTITUTE(LOWER(Table1[[#This Row],[Naam]]),".",""),"-","")," bvba",""),"belgië",""),"belgium","")," nv","")," bv",""),"group",""),"groep","")," ", ""),"é","e"),"è","e"),"à","a")</f>
        <v>bvtemmermancoaching&amp;consulting(tothepointconsulting)</v>
      </c>
      <c r="F71" t="s">
        <v>280</v>
      </c>
      <c r="G71" t="s">
        <v>281</v>
      </c>
      <c r="H71" t="s">
        <v>282</v>
      </c>
      <c r="I71" t="s">
        <v>283</v>
      </c>
      <c r="J71" t="s">
        <v>18</v>
      </c>
      <c r="K71" t="s">
        <v>19</v>
      </c>
      <c r="L71" t="s">
        <v>284</v>
      </c>
      <c r="M71" t="s">
        <v>285</v>
      </c>
      <c r="O71" t="s">
        <v>173</v>
      </c>
      <c r="Q71" t="s">
        <v>28</v>
      </c>
      <c r="S71" t="s">
        <v>40</v>
      </c>
      <c r="T71" t="str">
        <f>_xlfn.XLOOKUP(Table1[[#This Row],[Basisnaam]],Table2[Basisnaam],Table2[Naam],"",0)</f>
        <v/>
      </c>
      <c r="U71" t="str">
        <f>LOWER(Table1[[#This Row],[Straat]]&amp;Table1[[#This Row],[Huisnummer]]&amp;Table1[[#This Row],[Postcode]])</f>
        <v>vicus pontrave539250</v>
      </c>
      <c r="V71" t="str">
        <f>_xlfn.XLOOKUP(Table1[[#This Row],[AdresLookup]],[1]Bedrijven!$R$2:$R$541,[1]Bedrijven!$B$2:$B$541,"",0)</f>
        <v/>
      </c>
      <c r="W71" t="str">
        <f>IFERROR(LEFT(SUBSTITUTE(SUBSTITUTE(Table1[[#This Row],[Website]],"www.",""),"https://",""), FIND(".", SUBSTITUTE(SUBSTITUTE(Table1[[#This Row],[Website]],"www.",""),"https://","")) - 1),"")</f>
        <v/>
      </c>
      <c r="X71" t="str">
        <f>_xlfn.XLOOKUP(Table1[[#This Row],[Website Lookup]],Table2[WebsiteLookup],Table2[Naam],"",0)</f>
        <v/>
      </c>
      <c r="Y71" t="str">
        <f>IF(Table1[[#This Row],[Match company name]]&lt;&gt;"",Table1[[#This Row],[Match company name]],IF(Table1[[#This Row],[Match on address]]&lt;&gt;"",Table1[[#This Row],[Match on address]],Table1[[#This Row],[Match on Website]]))</f>
        <v/>
      </c>
    </row>
    <row r="72" spans="1:25" x14ac:dyDescent="0.45">
      <c r="A72">
        <v>54018702</v>
      </c>
      <c r="C72" t="s">
        <v>38</v>
      </c>
      <c r="D72" t="s">
        <v>286</v>
      </c>
      <c r="E72" t="str">
        <f>SUBSTITUTE(SUBSTITUTE(SUBSTITUTE(SUBSTITUTE(SUBSTITUTE(SUBSTITUTE(SUBSTITUTE(SUBSTITUTE(SUBSTITUTE(SUBSTITUTE(SUBSTITUTE(SUBSTITUTE(SUBSTITUTE(LOWER(Table1[[#This Row],[Naam]]),".",""),"-","")," bvba",""),"belgië",""),"belgium","")," nv","")," bv",""),"group",""),"groep","")," ", ""),"é","e"),"è","e"),"à","a")</f>
        <v>bvthuispuntgent</v>
      </c>
      <c r="F72" t="s">
        <v>287</v>
      </c>
      <c r="G72" t="s">
        <v>235</v>
      </c>
      <c r="H72" t="s">
        <v>185</v>
      </c>
      <c r="I72" t="s">
        <v>186</v>
      </c>
      <c r="J72" t="s">
        <v>18</v>
      </c>
      <c r="K72" t="s">
        <v>19</v>
      </c>
      <c r="L72" t="s">
        <v>288</v>
      </c>
      <c r="M72" t="s">
        <v>289</v>
      </c>
      <c r="O72" t="s">
        <v>173</v>
      </c>
      <c r="Q72" t="s">
        <v>28</v>
      </c>
      <c r="R72" t="s">
        <v>28</v>
      </c>
      <c r="S72" t="s">
        <v>40</v>
      </c>
      <c r="T72" t="str">
        <f>_xlfn.XLOOKUP(Table1[[#This Row],[Basisnaam]],Table2[Basisnaam],Table2[Naam],"",0)</f>
        <v/>
      </c>
      <c r="U72" t="str">
        <f>LOWER(Table1[[#This Row],[Straat]]&amp;Table1[[#This Row],[Huisnummer]]&amp;Table1[[#This Row],[Postcode]])</f>
        <v>lange steenstraat549000</v>
      </c>
      <c r="V72" t="str">
        <f>_xlfn.XLOOKUP(Table1[[#This Row],[AdresLookup]],[1]Bedrijven!$R$2:$R$541,[1]Bedrijven!$B$2:$B$541,"",0)</f>
        <v/>
      </c>
      <c r="W72" t="str">
        <f>IFERROR(LEFT(SUBSTITUTE(SUBSTITUTE(Table1[[#This Row],[Website]],"www.",""),"https://",""), FIND(".", SUBSTITUTE(SUBSTITUTE(Table1[[#This Row],[Website]],"www.",""),"https://","")) - 1),"")</f>
        <v/>
      </c>
      <c r="X72" t="str">
        <f>_xlfn.XLOOKUP(Table1[[#This Row],[Website Lookup]],Table2[WebsiteLookup],Table2[Naam],"",0)</f>
        <v/>
      </c>
      <c r="Y72" t="str">
        <f>IF(Table1[[#This Row],[Match company name]]&lt;&gt;"",Table1[[#This Row],[Match company name]],IF(Table1[[#This Row],[Match on address]]&lt;&gt;"",Table1[[#This Row],[Match on address]],Table1[[#This Row],[Match on Website]]))</f>
        <v/>
      </c>
    </row>
    <row r="73" spans="1:25" x14ac:dyDescent="0.45">
      <c r="A73">
        <v>52430154</v>
      </c>
      <c r="D73" t="s">
        <v>290</v>
      </c>
      <c r="E73" t="str">
        <f>SUBSTITUTE(SUBSTITUTE(SUBSTITUTE(SUBSTITUTE(SUBSTITUTE(SUBSTITUTE(SUBSTITUTE(SUBSTITUTE(SUBSTITUTE(SUBSTITUTE(SUBSTITUTE(SUBSTITUTE(SUBSTITUTE(LOWER(Table1[[#This Row],[Naam]]),".",""),"-","")," bvba",""),"belgië",""),"belgium","")," nv","")," bv",""),"group",""),"groep","")," ", ""),"é","e"),"è","e"),"à","a")</f>
        <v>bvtonyvercautereninterieurinrichting</v>
      </c>
      <c r="F73" t="s">
        <v>291</v>
      </c>
      <c r="G73" t="s">
        <v>292</v>
      </c>
      <c r="H73" t="s">
        <v>293</v>
      </c>
      <c r="I73" t="s">
        <v>294</v>
      </c>
      <c r="J73" t="s">
        <v>18</v>
      </c>
      <c r="K73" t="s">
        <v>19</v>
      </c>
      <c r="L73" t="s">
        <v>295</v>
      </c>
      <c r="O73" t="s">
        <v>173</v>
      </c>
      <c r="Q73" t="s">
        <v>28</v>
      </c>
      <c r="R73" t="s">
        <v>28</v>
      </c>
      <c r="S73" t="s">
        <v>40</v>
      </c>
      <c r="T73" t="str">
        <f>_xlfn.XLOOKUP(Table1[[#This Row],[Basisnaam]],Table2[Basisnaam],Table2[Naam],"",0)</f>
        <v/>
      </c>
      <c r="U73" t="str">
        <f>LOWER(Table1[[#This Row],[Straat]]&amp;Table1[[#This Row],[Huisnummer]]&amp;Table1[[#This Row],[Postcode]])</f>
        <v>nieuwstraat(ste)1159190</v>
      </c>
      <c r="V73" t="str">
        <f>_xlfn.XLOOKUP(Table1[[#This Row],[AdresLookup]],[1]Bedrijven!$R$2:$R$541,[1]Bedrijven!$B$2:$B$541,"",0)</f>
        <v/>
      </c>
      <c r="W73" t="str">
        <f>IFERROR(LEFT(SUBSTITUTE(SUBSTITUTE(Table1[[#This Row],[Website]],"www.",""),"https://",""), FIND(".", SUBSTITUTE(SUBSTITUTE(Table1[[#This Row],[Website]],"www.",""),"https://","")) - 1),"")</f>
        <v/>
      </c>
      <c r="X73" t="str">
        <f>_xlfn.XLOOKUP(Table1[[#This Row],[Website Lookup]],Table2[WebsiteLookup],Table2[Naam],"",0)</f>
        <v/>
      </c>
      <c r="Y73" t="str">
        <f>IF(Table1[[#This Row],[Match company name]]&lt;&gt;"",Table1[[#This Row],[Match company name]],IF(Table1[[#This Row],[Match on address]]&lt;&gt;"",Table1[[#This Row],[Match on address]],Table1[[#This Row],[Match on Website]]))</f>
        <v/>
      </c>
    </row>
    <row r="74" spans="1:25" x14ac:dyDescent="0.45">
      <c r="A74">
        <v>51375540</v>
      </c>
      <c r="D74" t="s">
        <v>296</v>
      </c>
      <c r="E74" t="str">
        <f>SUBSTITUTE(SUBSTITUTE(SUBSTITUTE(SUBSTITUTE(SUBSTITUTE(SUBSTITUTE(SUBSTITUTE(SUBSTITUTE(SUBSTITUTE(SUBSTITUTE(SUBSTITUTE(SUBSTITUTE(SUBSTITUTE(LOWER(Table1[[#This Row],[Naam]]),".",""),"-","")," bvba",""),"belgië",""),"belgium","")," nv","")," bv",""),"group",""),"groep","")," ", ""),"é","e"),"è","e"),"à","a")</f>
        <v>bvtoreon</v>
      </c>
      <c r="F74" t="s">
        <v>297</v>
      </c>
      <c r="G74" t="s">
        <v>298</v>
      </c>
      <c r="H74" t="s">
        <v>299</v>
      </c>
      <c r="I74" t="s">
        <v>66</v>
      </c>
      <c r="J74" t="s">
        <v>18</v>
      </c>
      <c r="K74" t="s">
        <v>19</v>
      </c>
      <c r="L74" t="s">
        <v>300</v>
      </c>
      <c r="M74" t="s">
        <v>301</v>
      </c>
      <c r="N74" t="s">
        <v>302</v>
      </c>
      <c r="O74" t="s">
        <v>173</v>
      </c>
      <c r="P74" t="s">
        <v>303</v>
      </c>
      <c r="Q74" t="s">
        <v>28</v>
      </c>
      <c r="R74" t="s">
        <v>28</v>
      </c>
      <c r="S74" t="s">
        <v>66</v>
      </c>
      <c r="T74" t="str">
        <f>_xlfn.XLOOKUP(Table1[[#This Row],[Basisnaam]],Table2[Basisnaam],Table2[Naam],"",0)</f>
        <v/>
      </c>
      <c r="U74" t="str">
        <f>LOWER(Table1[[#This Row],[Straat]]&amp;Table1[[#This Row],[Huisnummer]]&amp;Table1[[#This Row],[Postcode]])</f>
        <v>grotehondstraat44 1/12018</v>
      </c>
      <c r="V74" t="str">
        <f>_xlfn.XLOOKUP(Table1[[#This Row],[AdresLookup]],[1]Bedrijven!$R$2:$R$541,[1]Bedrijven!$B$2:$B$541,"",0)</f>
        <v/>
      </c>
      <c r="W74" t="str">
        <f>IFERROR(LEFT(SUBSTITUTE(SUBSTITUTE(Table1[[#This Row],[Website]],"www.",""),"https://",""), FIND(".", SUBSTITUTE(SUBSTITUTE(Table1[[#This Row],[Website]],"www.",""),"https://","")) - 1),"")</f>
        <v>toreon</v>
      </c>
      <c r="X74" t="str">
        <f>_xlfn.XLOOKUP(Table1[[#This Row],[Website Lookup]],Table2[WebsiteLookup],Table2[Naam],"",0)</f>
        <v/>
      </c>
      <c r="Y74" t="str">
        <f>IF(Table1[[#This Row],[Match company name]]&lt;&gt;"",Table1[[#This Row],[Match company name]],IF(Table1[[#This Row],[Match on address]]&lt;&gt;"",Table1[[#This Row],[Match on address]],Table1[[#This Row],[Match on Website]]))</f>
        <v/>
      </c>
    </row>
    <row r="75" spans="1:25" x14ac:dyDescent="0.45">
      <c r="A75">
        <v>54973394</v>
      </c>
      <c r="B75" t="s">
        <v>1325</v>
      </c>
      <c r="D75" t="s">
        <v>304</v>
      </c>
      <c r="E75" t="str">
        <f>SUBSTITUTE(SUBSTITUTE(SUBSTITUTE(SUBSTITUTE(SUBSTITUTE(SUBSTITUTE(SUBSTITUTE(SUBSTITUTE(SUBSTITUTE(SUBSTITUTE(SUBSTITUTE(SUBSTITUTE(SUBSTITUTE(LOWER(Table1[[#This Row],[Naam]]),".",""),"-","")," bvba",""),"belgië",""),"belgium","")," nv","")," bv",""),"group",""),"groep","")," ", ""),"é","e"),"è","e"),"à","a")</f>
        <v>bvversmissen</v>
      </c>
      <c r="F75" t="s">
        <v>305</v>
      </c>
      <c r="G75" t="s">
        <v>306</v>
      </c>
      <c r="H75" t="s">
        <v>202</v>
      </c>
      <c r="I75" t="s">
        <v>203</v>
      </c>
      <c r="J75" t="s">
        <v>18</v>
      </c>
      <c r="K75" t="s">
        <v>19</v>
      </c>
      <c r="L75" t="s">
        <v>307</v>
      </c>
      <c r="M75" t="s">
        <v>308</v>
      </c>
      <c r="N75" t="s">
        <v>309</v>
      </c>
      <c r="O75" t="s">
        <v>173</v>
      </c>
      <c r="Q75" t="s">
        <v>28</v>
      </c>
      <c r="R75" t="s">
        <v>28</v>
      </c>
      <c r="S75" t="s">
        <v>66</v>
      </c>
      <c r="T75" t="str">
        <f>_xlfn.XLOOKUP(Table1[[#This Row],[Basisnaam]],Table2[Basisnaam],Table2[Naam],"",0)</f>
        <v/>
      </c>
      <c r="U75" t="str">
        <f>LOWER(Table1[[#This Row],[Straat]]&amp;Table1[[#This Row],[Huisnummer]]&amp;Table1[[#This Row],[Postcode]])</f>
        <v>koeybleuken402300</v>
      </c>
      <c r="V75" t="str">
        <f>_xlfn.XLOOKUP(Table1[[#This Row],[AdresLookup]],[1]Bedrijven!$R$2:$R$541,[1]Bedrijven!$B$2:$B$541,"",0)</f>
        <v/>
      </c>
      <c r="W75" t="str">
        <f>IFERROR(LEFT(SUBSTITUTE(SUBSTITUTE(Table1[[#This Row],[Website]],"www.",""),"https://",""), FIND(".", SUBSTITUTE(SUBSTITUTE(Table1[[#This Row],[Website]],"www.",""),"https://","")) - 1),"")</f>
        <v>groepversmissen</v>
      </c>
      <c r="X75" t="str">
        <f>_xlfn.XLOOKUP(Table1[[#This Row],[Website Lookup]],Table2[WebsiteLookup],Table2[Naam],"",0)</f>
        <v/>
      </c>
      <c r="Y75" t="str">
        <f>IF(Table1[[#This Row],[Match company name]]&lt;&gt;"",Table1[[#This Row],[Match company name]],IF(Table1[[#This Row],[Match on address]]&lt;&gt;"",Table1[[#This Row],[Match on address]],Table1[[#This Row],[Match on Website]]))</f>
        <v/>
      </c>
    </row>
    <row r="76" spans="1:25" x14ac:dyDescent="0.45">
      <c r="A76">
        <v>48284999</v>
      </c>
      <c r="B76" t="s">
        <v>1325</v>
      </c>
      <c r="D76" t="s">
        <v>310</v>
      </c>
      <c r="E76" t="str">
        <f>SUBSTITUTE(SUBSTITUTE(SUBSTITUTE(SUBSTITUTE(SUBSTITUTE(SUBSTITUTE(SUBSTITUTE(SUBSTITUTE(SUBSTITUTE(SUBSTITUTE(SUBSTITUTE(SUBSTITUTE(SUBSTITUTE(LOWER(Table1[[#This Row],[Naam]]),".",""),"-","")," bvba",""),"belgië",""),"belgium","")," nv","")," bv",""),"group",""),"groep","")," ", ""),"é","e"),"è","e"),"à","a")</f>
        <v>bvbaattendoprofessional</v>
      </c>
      <c r="F76" t="s">
        <v>311</v>
      </c>
      <c r="G76" t="s">
        <v>312</v>
      </c>
      <c r="H76" t="s">
        <v>313</v>
      </c>
      <c r="I76" t="s">
        <v>314</v>
      </c>
      <c r="J76" t="s">
        <v>18</v>
      </c>
      <c r="K76" t="s">
        <v>19</v>
      </c>
      <c r="L76" t="s">
        <v>315</v>
      </c>
      <c r="N76" t="s">
        <v>316</v>
      </c>
      <c r="O76" t="s">
        <v>317</v>
      </c>
      <c r="Q76" t="s">
        <v>56</v>
      </c>
      <c r="S76" t="s">
        <v>260</v>
      </c>
      <c r="T76" t="str">
        <f>_xlfn.XLOOKUP(Table1[[#This Row],[Basisnaam]],Table2[Basisnaam],Table2[Naam],"",0)</f>
        <v/>
      </c>
      <c r="U76" t="str">
        <f>LOWER(Table1[[#This Row],[Straat]]&amp;Table1[[#This Row],[Huisnummer]]&amp;Table1[[#This Row],[Postcode]])</f>
        <v>legeweg238020</v>
      </c>
      <c r="V76" t="str">
        <f>_xlfn.XLOOKUP(Table1[[#This Row],[AdresLookup]],[1]Bedrijven!$R$2:$R$541,[1]Bedrijven!$B$2:$B$541,"",0)</f>
        <v/>
      </c>
      <c r="W76" t="str">
        <f>IFERROR(LEFT(SUBSTITUTE(SUBSTITUTE(Table1[[#This Row],[Website]],"www.",""),"https://",""), FIND(".", SUBSTITUTE(SUBSTITUTE(Table1[[#This Row],[Website]],"www.",""),"https://","")) - 1),"")</f>
        <v>attendoprofessional</v>
      </c>
      <c r="X76" t="str">
        <f>_xlfn.XLOOKUP(Table1[[#This Row],[Website Lookup]],Table2[WebsiteLookup],Table2[Naam],"",0)</f>
        <v/>
      </c>
      <c r="Y76" t="str">
        <f>IF(Table1[[#This Row],[Match company name]]&lt;&gt;"",Table1[[#This Row],[Match company name]],IF(Table1[[#This Row],[Match on address]]&lt;&gt;"",Table1[[#This Row],[Match on address]],Table1[[#This Row],[Match on Website]]))</f>
        <v/>
      </c>
    </row>
    <row r="77" spans="1:25" x14ac:dyDescent="0.45">
      <c r="A77">
        <v>53434086</v>
      </c>
      <c r="D77" t="s">
        <v>318</v>
      </c>
      <c r="E77" t="str">
        <f>SUBSTITUTE(SUBSTITUTE(SUBSTITUTE(SUBSTITUTE(SUBSTITUTE(SUBSTITUTE(SUBSTITUTE(SUBSTITUTE(SUBSTITUTE(SUBSTITUTE(SUBSTITUTE(SUBSTITUTE(SUBSTITUTE(LOWER(Table1[[#This Row],[Naam]]),".",""),"-","")," bvba",""),"belgië",""),"belgium","")," nv","")," bv",""),"group",""),"groep","")," ", ""),"é","e"),"è","e"),"à","a")</f>
        <v>bvbaboekhoudkantoorkovico</v>
      </c>
      <c r="F77" t="s">
        <v>319</v>
      </c>
      <c r="G77" t="s">
        <v>320</v>
      </c>
      <c r="H77" t="s">
        <v>321</v>
      </c>
      <c r="I77" t="s">
        <v>66</v>
      </c>
      <c r="J77" t="s">
        <v>18</v>
      </c>
      <c r="K77" t="s">
        <v>19</v>
      </c>
      <c r="L77" t="s">
        <v>322</v>
      </c>
      <c r="O77" t="s">
        <v>317</v>
      </c>
      <c r="Q77" t="s">
        <v>28</v>
      </c>
      <c r="S77" t="s">
        <v>66</v>
      </c>
      <c r="T77" t="str">
        <f>_xlfn.XLOOKUP(Table1[[#This Row],[Basisnaam]],Table2[Basisnaam],Table2[Naam],"",0)</f>
        <v/>
      </c>
      <c r="U77" t="str">
        <f>LOWER(Table1[[#This Row],[Straat]]&amp;Table1[[#This Row],[Huisnummer]]&amp;Table1[[#This Row],[Postcode]])</f>
        <v>lambrechtshoekenlaan852170</v>
      </c>
      <c r="V77" t="str">
        <f>_xlfn.XLOOKUP(Table1[[#This Row],[AdresLookup]],[1]Bedrijven!$R$2:$R$541,[1]Bedrijven!$B$2:$B$541,"",0)</f>
        <v/>
      </c>
      <c r="W77" t="str">
        <f>IFERROR(LEFT(SUBSTITUTE(SUBSTITUTE(Table1[[#This Row],[Website]],"www.",""),"https://",""), FIND(".", SUBSTITUTE(SUBSTITUTE(Table1[[#This Row],[Website]],"www.",""),"https://","")) - 1),"")</f>
        <v/>
      </c>
      <c r="X77" t="str">
        <f>_xlfn.XLOOKUP(Table1[[#This Row],[Website Lookup]],Table2[WebsiteLookup],Table2[Naam],"",0)</f>
        <v/>
      </c>
      <c r="Y77" t="str">
        <f>IF(Table1[[#This Row],[Match company name]]&lt;&gt;"",Table1[[#This Row],[Match company name]],IF(Table1[[#This Row],[Match on address]]&lt;&gt;"",Table1[[#This Row],[Match on address]],Table1[[#This Row],[Match on Website]]))</f>
        <v/>
      </c>
    </row>
    <row r="78" spans="1:25" x14ac:dyDescent="0.45">
      <c r="A78">
        <v>48338857</v>
      </c>
      <c r="B78" t="s">
        <v>1325</v>
      </c>
      <c r="D78" t="s">
        <v>323</v>
      </c>
      <c r="E78" t="str">
        <f>SUBSTITUTE(SUBSTITUTE(SUBSTITUTE(SUBSTITUTE(SUBSTITUTE(SUBSTITUTE(SUBSTITUTE(SUBSTITUTE(SUBSTITUTE(SUBSTITUTE(SUBSTITUTE(SUBSTITUTE(SUBSTITUTE(LOWER(Table1[[#This Row],[Naam]]),".",""),"-","")," bvba",""),"belgië",""),"belgium","")," nv","")," bv",""),"group",""),"groep","")," ", ""),"é","e"),"è","e"),"à","a")</f>
        <v>bvbaentrio</v>
      </c>
      <c r="F78" t="s">
        <v>324</v>
      </c>
      <c r="G78" t="s">
        <v>325</v>
      </c>
      <c r="H78" t="s">
        <v>326</v>
      </c>
      <c r="I78" t="s">
        <v>327</v>
      </c>
      <c r="J78" t="s">
        <v>18</v>
      </c>
      <c r="K78" t="s">
        <v>19</v>
      </c>
      <c r="L78" t="s">
        <v>328</v>
      </c>
      <c r="M78" t="s">
        <v>329</v>
      </c>
      <c r="O78" t="s">
        <v>317</v>
      </c>
      <c r="Q78" t="s">
        <v>28</v>
      </c>
      <c r="S78" t="s">
        <v>260</v>
      </c>
      <c r="T78" t="str">
        <f>_xlfn.XLOOKUP(Table1[[#This Row],[Basisnaam]],Table2[Basisnaam],Table2[Naam],"",0)</f>
        <v/>
      </c>
      <c r="U78" t="str">
        <f>LOWER(Table1[[#This Row],[Straat]]&amp;Table1[[#This Row],[Huisnummer]]&amp;Table1[[#This Row],[Postcode]])</f>
        <v>evolis1028530</v>
      </c>
      <c r="V78" t="str">
        <f>_xlfn.XLOOKUP(Table1[[#This Row],[AdresLookup]],[1]Bedrijven!$R$2:$R$541,[1]Bedrijven!$B$2:$B$541,"",0)</f>
        <v/>
      </c>
      <c r="W78" t="str">
        <f>IFERROR(LEFT(SUBSTITUTE(SUBSTITUTE(Table1[[#This Row],[Website]],"www.",""),"https://",""), FIND(".", SUBSTITUTE(SUBSTITUTE(Table1[[#This Row],[Website]],"www.",""),"https://","")) - 1),"")</f>
        <v/>
      </c>
      <c r="X78" t="str">
        <f>_xlfn.XLOOKUP(Table1[[#This Row],[Website Lookup]],Table2[WebsiteLookup],Table2[Naam],"",0)</f>
        <v/>
      </c>
      <c r="Y78" t="str">
        <f>IF(Table1[[#This Row],[Match company name]]&lt;&gt;"",Table1[[#This Row],[Match company name]],IF(Table1[[#This Row],[Match on address]]&lt;&gt;"",Table1[[#This Row],[Match on address]],Table1[[#This Row],[Match on Website]]))</f>
        <v/>
      </c>
    </row>
    <row r="79" spans="1:25" x14ac:dyDescent="0.45">
      <c r="A79">
        <v>49409015</v>
      </c>
      <c r="B79" t="s">
        <v>1325</v>
      </c>
      <c r="D79" t="s">
        <v>330</v>
      </c>
      <c r="E79" t="str">
        <f>SUBSTITUTE(SUBSTITUTE(SUBSTITUTE(SUBSTITUTE(SUBSTITUTE(SUBSTITUTE(SUBSTITUTE(SUBSTITUTE(SUBSTITUTE(SUBSTITUTE(SUBSTITUTE(SUBSTITUTE(SUBSTITUTE(LOWER(Table1[[#This Row],[Naam]]),".",""),"-","")," bvba",""),"belgië",""),"belgium","")," nv","")," bv",""),"group",""),"groep","")," ", ""),"é","e"),"è","e"),"à","a")</f>
        <v>bvbakeeponrunning</v>
      </c>
      <c r="F79" t="s">
        <v>331</v>
      </c>
      <c r="G79" t="s">
        <v>332</v>
      </c>
      <c r="H79" t="s">
        <v>333</v>
      </c>
      <c r="I79" t="s">
        <v>334</v>
      </c>
      <c r="J79" t="s">
        <v>18</v>
      </c>
      <c r="K79" t="s">
        <v>19</v>
      </c>
      <c r="L79" t="s">
        <v>335</v>
      </c>
      <c r="N79" t="s">
        <v>336</v>
      </c>
      <c r="O79" t="s">
        <v>317</v>
      </c>
      <c r="Q79" t="s">
        <v>28</v>
      </c>
      <c r="S79" t="s">
        <v>66</v>
      </c>
      <c r="T79" t="str">
        <f>_xlfn.XLOOKUP(Table1[[#This Row],[Basisnaam]],Table2[Basisnaam],Table2[Naam],"",0)</f>
        <v/>
      </c>
      <c r="U79" t="str">
        <f>LOWER(Table1[[#This Row],[Straat]]&amp;Table1[[#This Row],[Huisnummer]]&amp;Table1[[#This Row],[Postcode]])</f>
        <v>westpoort682070</v>
      </c>
      <c r="V79" t="str">
        <f>_xlfn.XLOOKUP(Table1[[#This Row],[AdresLookup]],[1]Bedrijven!$R$2:$R$541,[1]Bedrijven!$B$2:$B$541,"",0)</f>
        <v/>
      </c>
      <c r="W79" t="str">
        <f>IFERROR(LEFT(SUBSTITUTE(SUBSTITUTE(Table1[[#This Row],[Website]],"www.",""),"https://",""), FIND(".", SUBSTITUTE(SUBSTITUTE(Table1[[#This Row],[Website]],"www.",""),"https://","")) - 1),"")</f>
        <v>runnerslab</v>
      </c>
      <c r="X79" t="str">
        <f>_xlfn.XLOOKUP(Table1[[#This Row],[Website Lookup]],Table2[WebsiteLookup],Table2[Naam],"",0)</f>
        <v/>
      </c>
      <c r="Y79" t="str">
        <f>IF(Table1[[#This Row],[Match company name]]&lt;&gt;"",Table1[[#This Row],[Match company name]],IF(Table1[[#This Row],[Match on address]]&lt;&gt;"",Table1[[#This Row],[Match on address]],Table1[[#This Row],[Match on Website]]))</f>
        <v/>
      </c>
    </row>
    <row r="80" spans="1:25" x14ac:dyDescent="0.45">
      <c r="A80">
        <v>50760528</v>
      </c>
      <c r="B80" t="s">
        <v>1325</v>
      </c>
      <c r="D80" t="s">
        <v>337</v>
      </c>
      <c r="E80" t="str">
        <f>SUBSTITUTE(SUBSTITUTE(SUBSTITUTE(SUBSTITUTE(SUBSTITUTE(SUBSTITUTE(SUBSTITUTE(SUBSTITUTE(SUBSTITUTE(SUBSTITUTE(SUBSTITUTE(SUBSTITUTE(SUBSTITUTE(LOWER(Table1[[#This Row],[Naam]]),".",""),"-","")," bvba",""),"belgië",""),"belgium","")," nv","")," bv",""),"group",""),"groep","")," ", ""),"é","e"),"è","e"),"à","a")</f>
        <v>bvbam18executivesearch</v>
      </c>
      <c r="F80" t="s">
        <v>338</v>
      </c>
      <c r="G80" t="s">
        <v>339</v>
      </c>
      <c r="H80" t="s">
        <v>171</v>
      </c>
      <c r="I80" t="s">
        <v>66</v>
      </c>
      <c r="J80" t="s">
        <v>18</v>
      </c>
      <c r="K80" t="s">
        <v>19</v>
      </c>
      <c r="L80" t="s">
        <v>340</v>
      </c>
      <c r="M80" t="s">
        <v>341</v>
      </c>
      <c r="N80" t="s">
        <v>342</v>
      </c>
      <c r="O80" t="s">
        <v>317</v>
      </c>
      <c r="P80" t="s">
        <v>343</v>
      </c>
      <c r="Q80" t="s">
        <v>28</v>
      </c>
      <c r="R80" t="s">
        <v>28</v>
      </c>
      <c r="S80" t="s">
        <v>66</v>
      </c>
      <c r="T80" t="str">
        <f>_xlfn.XLOOKUP(Table1[[#This Row],[Basisnaam]],Table2[Basisnaam],Table2[Naam],"",0)</f>
        <v/>
      </c>
      <c r="U80" t="str">
        <f>LOWER(Table1[[#This Row],[Straat]]&amp;Table1[[#This Row],[Huisnummer]]&amp;Table1[[#This Row],[Postcode]])</f>
        <v>uitbreidingstraat60-622600</v>
      </c>
      <c r="V80" t="str">
        <f>_xlfn.XLOOKUP(Table1[[#This Row],[AdresLookup]],[1]Bedrijven!$R$2:$R$541,[1]Bedrijven!$B$2:$B$541,"",0)</f>
        <v/>
      </c>
      <c r="W80" t="str">
        <f>IFERROR(LEFT(SUBSTITUTE(SUBSTITUTE(Table1[[#This Row],[Website]],"www.",""),"https://",""), FIND(".", SUBSTITUTE(SUBSTITUTE(Table1[[#This Row],[Website]],"www.",""),"https://","")) - 1),"")</f>
        <v>m18</v>
      </c>
      <c r="X80" t="str">
        <f>_xlfn.XLOOKUP(Table1[[#This Row],[Website Lookup]],Table2[WebsiteLookup],Table2[Naam],"",0)</f>
        <v/>
      </c>
      <c r="Y80" t="str">
        <f>IF(Table1[[#This Row],[Match company name]]&lt;&gt;"",Table1[[#This Row],[Match company name]],IF(Table1[[#This Row],[Match on address]]&lt;&gt;"",Table1[[#This Row],[Match on address]],Table1[[#This Row],[Match on Website]]))</f>
        <v/>
      </c>
    </row>
    <row r="81" spans="1:25" x14ac:dyDescent="0.45">
      <c r="A81">
        <v>46922453</v>
      </c>
      <c r="B81" t="s">
        <v>1325</v>
      </c>
      <c r="D81" t="s">
        <v>344</v>
      </c>
      <c r="E81" t="str">
        <f>SUBSTITUTE(SUBSTITUTE(SUBSTITUTE(SUBSTITUTE(SUBSTITUTE(SUBSTITUTE(SUBSTITUTE(SUBSTITUTE(SUBSTITUTE(SUBSTITUTE(SUBSTITUTE(SUBSTITUTE(SUBSTITUTE(LOWER(Table1[[#This Row],[Naam]]),".",""),"-","")," bvba",""),"belgië",""),"belgium","")," nv","")," bv",""),"group",""),"groep","")," ", ""),"é","e"),"è","e"),"à","a")</f>
        <v>caretalents</v>
      </c>
      <c r="J81" t="s">
        <v>18</v>
      </c>
      <c r="K81" t="s">
        <v>19</v>
      </c>
      <c r="Q81" t="s">
        <v>28</v>
      </c>
      <c r="T81" t="str">
        <f>_xlfn.XLOOKUP(Table1[[#This Row],[Basisnaam]],Table2[Basisnaam],Table2[Naam],"",0)</f>
        <v/>
      </c>
      <c r="U81" t="str">
        <f>LOWER(Table1[[#This Row],[Straat]]&amp;Table1[[#This Row],[Huisnummer]]&amp;Table1[[#This Row],[Postcode]])</f>
        <v/>
      </c>
      <c r="V81" t="str">
        <f>_xlfn.XLOOKUP(Table1[[#This Row],[AdresLookup]],[1]Bedrijven!$R$2:$R$541,[1]Bedrijven!$B$2:$B$541,"",0)</f>
        <v/>
      </c>
      <c r="W81" t="str">
        <f>IFERROR(LEFT(SUBSTITUTE(SUBSTITUTE(Table1[[#This Row],[Website]],"www.",""),"https://",""), FIND(".", SUBSTITUTE(SUBSTITUTE(Table1[[#This Row],[Website]],"www.",""),"https://","")) - 1),"")</f>
        <v/>
      </c>
      <c r="X81" t="str">
        <f>_xlfn.XLOOKUP(Table1[[#This Row],[Website Lookup]],Table2[WebsiteLookup],Table2[Naam],"",0)</f>
        <v/>
      </c>
      <c r="Y81" t="str">
        <f>IF(Table1[[#This Row],[Match company name]]&lt;&gt;"",Table1[[#This Row],[Match company name]],IF(Table1[[#This Row],[Match on address]]&lt;&gt;"",Table1[[#This Row],[Match on address]],Table1[[#This Row],[Match on Website]]))</f>
        <v/>
      </c>
    </row>
    <row r="82" spans="1:25" x14ac:dyDescent="0.45">
      <c r="A82">
        <v>45347596</v>
      </c>
      <c r="C82" t="s">
        <v>27</v>
      </c>
      <c r="D82" t="s">
        <v>345</v>
      </c>
      <c r="E82" t="str">
        <f>SUBSTITUTE(SUBSTITUTE(SUBSTITUTE(SUBSTITUTE(SUBSTITUTE(SUBSTITUTE(SUBSTITUTE(SUBSTITUTE(SUBSTITUTE(SUBSTITUTE(SUBSTITUTE(SUBSTITUTE(SUBSTITUTE(LOWER(Table1[[#This Row],[Naam]]),".",""),"-","")," bvba",""),"belgië",""),"belgium","")," nv","")," bv",""),"group",""),"groep","")," ", ""),"é","e"),"è","e"),"à","a")</f>
        <v>carrefour</v>
      </c>
      <c r="J82" t="s">
        <v>18</v>
      </c>
      <c r="K82" t="s">
        <v>19</v>
      </c>
      <c r="Q82" t="s">
        <v>95</v>
      </c>
      <c r="R82" t="s">
        <v>28</v>
      </c>
      <c r="T82" t="str">
        <f>_xlfn.XLOOKUP(Table1[[#This Row],[Basisnaam]],Table2[Basisnaam],Table2[Naam],"",0)</f>
        <v>CARREFOUR BELGIUM</v>
      </c>
      <c r="U82" t="str">
        <f>LOWER(Table1[[#This Row],[Straat]]&amp;Table1[[#This Row],[Huisnummer]]&amp;Table1[[#This Row],[Postcode]])</f>
        <v/>
      </c>
      <c r="V82" t="str">
        <f>_xlfn.XLOOKUP(Table1[[#This Row],[AdresLookup]],[1]Bedrijven!$R$2:$R$541,[1]Bedrijven!$B$2:$B$541,"",0)</f>
        <v/>
      </c>
      <c r="W82" t="str">
        <f>IFERROR(LEFT(SUBSTITUTE(SUBSTITUTE(Table1[[#This Row],[Website]],"www.",""),"https://",""), FIND(".", SUBSTITUTE(SUBSTITUTE(Table1[[#This Row],[Website]],"www.",""),"https://","")) - 1),"")</f>
        <v/>
      </c>
      <c r="X82" t="str">
        <f>_xlfn.XLOOKUP(Table1[[#This Row],[Website Lookup]],Table2[WebsiteLookup],Table2[Naam],"",0)</f>
        <v/>
      </c>
      <c r="Y82" t="str">
        <f>IF(Table1[[#This Row],[Match company name]]&lt;&gt;"",Table1[[#This Row],[Match company name]],IF(Table1[[#This Row],[Match on address]]&lt;&gt;"",Table1[[#This Row],[Match on address]],Table1[[#This Row],[Match on Website]]))</f>
        <v>CARREFOUR BELGIUM</v>
      </c>
    </row>
    <row r="83" spans="1:25" x14ac:dyDescent="0.45">
      <c r="A83">
        <v>52895156</v>
      </c>
      <c r="D83" t="s">
        <v>346</v>
      </c>
      <c r="E83" t="str">
        <f>SUBSTITUTE(SUBSTITUTE(SUBSTITUTE(SUBSTITUTE(SUBSTITUTE(SUBSTITUTE(SUBSTITUTE(SUBSTITUTE(SUBSTITUTE(SUBSTITUTE(SUBSTITUTE(SUBSTITUTE(SUBSTITUTE(LOWER(Table1[[#This Row],[Naam]]),".",""),"-","")," bvba",""),"belgië",""),"belgium","")," nv","")," bv",""),"group",""),"groep","")," ", ""),"é","e"),"è","e"),"à","a")</f>
        <v>cartamundi</v>
      </c>
      <c r="F83" t="s">
        <v>347</v>
      </c>
      <c r="G83" t="s">
        <v>348</v>
      </c>
      <c r="H83" t="s">
        <v>202</v>
      </c>
      <c r="I83" t="s">
        <v>203</v>
      </c>
      <c r="J83" t="s">
        <v>18</v>
      </c>
      <c r="K83" t="s">
        <v>19</v>
      </c>
      <c r="Q83" t="s">
        <v>56</v>
      </c>
      <c r="R83" t="s">
        <v>56</v>
      </c>
      <c r="S83" t="s">
        <v>66</v>
      </c>
      <c r="T83" t="str">
        <f>_xlfn.XLOOKUP(Table1[[#This Row],[Basisnaam]],Table2[Basisnaam],Table2[Naam],"",0)</f>
        <v/>
      </c>
      <c r="U83" t="str">
        <f>LOWER(Table1[[#This Row],[Straat]]&amp;Table1[[#This Row],[Huisnummer]]&amp;Table1[[#This Row],[Postcode]])</f>
        <v>turnovatoren142300</v>
      </c>
      <c r="V83" t="str">
        <f>_xlfn.XLOOKUP(Table1[[#This Row],[AdresLookup]],[1]Bedrijven!$R$2:$R$541,[1]Bedrijven!$B$2:$B$541,"",0)</f>
        <v/>
      </c>
      <c r="W83" t="str">
        <f>IFERROR(LEFT(SUBSTITUTE(SUBSTITUTE(Table1[[#This Row],[Website]],"www.",""),"https://",""), FIND(".", SUBSTITUTE(SUBSTITUTE(Table1[[#This Row],[Website]],"www.",""),"https://","")) - 1),"")</f>
        <v/>
      </c>
      <c r="X83" t="str">
        <f>_xlfn.XLOOKUP(Table1[[#This Row],[Website Lookup]],Table2[WebsiteLookup],Table2[Naam],"",0)</f>
        <v/>
      </c>
      <c r="Y83" t="str">
        <f>IF(Table1[[#This Row],[Match company name]]&lt;&gt;"",Table1[[#This Row],[Match company name]],IF(Table1[[#This Row],[Match on address]]&lt;&gt;"",Table1[[#This Row],[Match on address]],Table1[[#This Row],[Match on Website]]))</f>
        <v/>
      </c>
    </row>
    <row r="84" spans="1:25" x14ac:dyDescent="0.45">
      <c r="A84">
        <v>50990495</v>
      </c>
      <c r="B84" t="s">
        <v>1325</v>
      </c>
      <c r="C84" t="s">
        <v>38</v>
      </c>
      <c r="D84" t="s">
        <v>349</v>
      </c>
      <c r="E84" t="str">
        <f>SUBSTITUTE(SUBSTITUTE(SUBSTITUTE(SUBSTITUTE(SUBSTITUTE(SUBSTITUTE(SUBSTITUTE(SUBSTITUTE(SUBSTITUTE(SUBSTITUTE(SUBSTITUTE(SUBSTITUTE(SUBSTITUTE(LOWER(Table1[[#This Row],[Naam]]),".",""),"-","")," bvba",""),"belgië",""),"belgium","")," nv","")," bv",""),"group",""),"groep","")," ", ""),"é","e"),"è","e"),"à","a")</f>
        <v>caw</v>
      </c>
      <c r="J84" t="s">
        <v>18</v>
      </c>
      <c r="K84" t="s">
        <v>19</v>
      </c>
      <c r="R84" t="s">
        <v>20</v>
      </c>
      <c r="T84" t="str">
        <f>_xlfn.XLOOKUP(Table1[[#This Row],[Basisnaam]],Table2[Basisnaam],Table2[Naam],"",0)</f>
        <v/>
      </c>
      <c r="U84" t="str">
        <f>LOWER(Table1[[#This Row],[Straat]]&amp;Table1[[#This Row],[Huisnummer]]&amp;Table1[[#This Row],[Postcode]])</f>
        <v/>
      </c>
      <c r="V84" t="str">
        <f>_xlfn.XLOOKUP(Table1[[#This Row],[AdresLookup]],[1]Bedrijven!$R$2:$R$541,[1]Bedrijven!$B$2:$B$541,"",0)</f>
        <v/>
      </c>
      <c r="W84" t="str">
        <f>IFERROR(LEFT(SUBSTITUTE(SUBSTITUTE(Table1[[#This Row],[Website]],"www.",""),"https://",""), FIND(".", SUBSTITUTE(SUBSTITUTE(Table1[[#This Row],[Website]],"www.",""),"https://","")) - 1),"")</f>
        <v/>
      </c>
      <c r="X84" t="str">
        <f>_xlfn.XLOOKUP(Table1[[#This Row],[Website Lookup]],Table2[WebsiteLookup],Table2[Naam],"",0)</f>
        <v/>
      </c>
      <c r="Y84" t="str">
        <f>IF(Table1[[#This Row],[Match company name]]&lt;&gt;"",Table1[[#This Row],[Match company name]],IF(Table1[[#This Row],[Match on address]]&lt;&gt;"",Table1[[#This Row],[Match on address]],Table1[[#This Row],[Match on Website]]))</f>
        <v/>
      </c>
    </row>
    <row r="85" spans="1:25" x14ac:dyDescent="0.45">
      <c r="A85">
        <v>45347597</v>
      </c>
      <c r="D85" t="s">
        <v>350</v>
      </c>
      <c r="E85" t="str">
        <f>SUBSTITUTE(SUBSTITUTE(SUBSTITUTE(SUBSTITUTE(SUBSTITUTE(SUBSTITUTE(SUBSTITUTE(SUBSTITUTE(SUBSTITUTE(SUBSTITUTE(SUBSTITUTE(SUBSTITUTE(SUBSTITUTE(LOWER(Table1[[#This Row],[Naam]]),".",""),"-","")," bvba",""),"belgië",""),"belgium","")," nv","")," bv",""),"group",""),"groep","")," ", ""),"é","e"),"è","e"),"à","a")</f>
        <v>cheops</v>
      </c>
      <c r="J85" t="s">
        <v>18</v>
      </c>
      <c r="K85" t="s">
        <v>19</v>
      </c>
      <c r="Q85" t="s">
        <v>20</v>
      </c>
      <c r="T85" t="str">
        <f>_xlfn.XLOOKUP(Table1[[#This Row],[Basisnaam]],Table2[Basisnaam],Table2[Naam],"",0)</f>
        <v/>
      </c>
      <c r="U85" t="str">
        <f>LOWER(Table1[[#This Row],[Straat]]&amp;Table1[[#This Row],[Huisnummer]]&amp;Table1[[#This Row],[Postcode]])</f>
        <v/>
      </c>
      <c r="V85" t="str">
        <f>_xlfn.XLOOKUP(Table1[[#This Row],[AdresLookup]],[1]Bedrijven!$R$2:$R$541,[1]Bedrijven!$B$2:$B$541,"",0)</f>
        <v/>
      </c>
      <c r="W85" t="str">
        <f>IFERROR(LEFT(SUBSTITUTE(SUBSTITUTE(Table1[[#This Row],[Website]],"www.",""),"https://",""), FIND(".", SUBSTITUTE(SUBSTITUTE(Table1[[#This Row],[Website]],"www.",""),"https://","")) - 1),"")</f>
        <v/>
      </c>
      <c r="X85" t="str">
        <f>_xlfn.XLOOKUP(Table1[[#This Row],[Website Lookup]],Table2[WebsiteLookup],Table2[Naam],"",0)</f>
        <v/>
      </c>
      <c r="Y85" t="str">
        <f>IF(Table1[[#This Row],[Match company name]]&lt;&gt;"",Table1[[#This Row],[Match company name]],IF(Table1[[#This Row],[Match on address]]&lt;&gt;"",Table1[[#This Row],[Match on address]],Table1[[#This Row],[Match on Website]]))</f>
        <v/>
      </c>
    </row>
    <row r="86" spans="1:25" x14ac:dyDescent="0.45">
      <c r="A86">
        <v>45998636</v>
      </c>
      <c r="B86" t="s">
        <v>1325</v>
      </c>
      <c r="D86" t="s">
        <v>351</v>
      </c>
      <c r="E86" t="str">
        <f>SUBSTITUTE(SUBSTITUTE(SUBSTITUTE(SUBSTITUTE(SUBSTITUTE(SUBSTITUTE(SUBSTITUTE(SUBSTITUTE(SUBSTITUTE(SUBSTITUTE(SUBSTITUTE(SUBSTITUTE(SUBSTITUTE(LOWER(Table1[[#This Row],[Naam]]),".",""),"-","")," bvba",""),"belgië",""),"belgium","")," nv","")," bv",""),"group",""),"groep","")," ", ""),"é","e"),"è","e"),"à","a")</f>
        <v>cigna</v>
      </c>
      <c r="J86" t="s">
        <v>18</v>
      </c>
      <c r="K86" t="s">
        <v>19</v>
      </c>
      <c r="Q86" t="s">
        <v>181</v>
      </c>
      <c r="R86" t="s">
        <v>28</v>
      </c>
      <c r="T86" t="str">
        <f>_xlfn.XLOOKUP(Table1[[#This Row],[Basisnaam]],Table2[Basisnaam],Table2[Naam],"",0)</f>
        <v/>
      </c>
      <c r="U86" t="str">
        <f>LOWER(Table1[[#This Row],[Straat]]&amp;Table1[[#This Row],[Huisnummer]]&amp;Table1[[#This Row],[Postcode]])</f>
        <v/>
      </c>
      <c r="V86" t="str">
        <f>_xlfn.XLOOKUP(Table1[[#This Row],[AdresLookup]],[1]Bedrijven!$R$2:$R$541,[1]Bedrijven!$B$2:$B$541,"",0)</f>
        <v/>
      </c>
      <c r="W86" t="str">
        <f>IFERROR(LEFT(SUBSTITUTE(SUBSTITUTE(Table1[[#This Row],[Website]],"www.",""),"https://",""), FIND(".", SUBSTITUTE(SUBSTITUTE(Table1[[#This Row],[Website]],"www.",""),"https://","")) - 1),"")</f>
        <v/>
      </c>
      <c r="X86" t="str">
        <f>_xlfn.XLOOKUP(Table1[[#This Row],[Website Lookup]],Table2[WebsiteLookup],Table2[Naam],"",0)</f>
        <v/>
      </c>
      <c r="Y86" t="str">
        <f>IF(Table1[[#This Row],[Match company name]]&lt;&gt;"",Table1[[#This Row],[Match company name]],IF(Table1[[#This Row],[Match on address]]&lt;&gt;"",Table1[[#This Row],[Match on address]],Table1[[#This Row],[Match on Website]]))</f>
        <v/>
      </c>
    </row>
    <row r="87" spans="1:25" x14ac:dyDescent="0.45">
      <c r="A87">
        <v>48803555</v>
      </c>
      <c r="D87" t="s">
        <v>352</v>
      </c>
      <c r="E87" t="str">
        <f>SUBSTITUTE(SUBSTITUTE(SUBSTITUTE(SUBSTITUTE(SUBSTITUTE(SUBSTITUTE(SUBSTITUTE(SUBSTITUTE(SUBSTITUTE(SUBSTITUTE(SUBSTITUTE(SUBSTITUTE(SUBSTITUTE(LOWER(Table1[[#This Row],[Naam]]),".",""),"-","")," bvba",""),"belgië",""),"belgium","")," nv","")," bv",""),"group",""),"groep","")," ", ""),"é","e"),"è","e"),"à","a")</f>
        <v>claeys&amp;engels</v>
      </c>
      <c r="F87" t="s">
        <v>353</v>
      </c>
      <c r="G87" t="s">
        <v>354</v>
      </c>
      <c r="H87" t="s">
        <v>355</v>
      </c>
      <c r="I87" t="s">
        <v>356</v>
      </c>
      <c r="J87" t="s">
        <v>18</v>
      </c>
      <c r="K87" t="s">
        <v>19</v>
      </c>
      <c r="M87" t="s">
        <v>357</v>
      </c>
      <c r="P87" t="s">
        <v>358</v>
      </c>
      <c r="Q87" t="s">
        <v>56</v>
      </c>
      <c r="S87" t="s">
        <v>51</v>
      </c>
      <c r="T87" t="str">
        <f>_xlfn.XLOOKUP(Table1[[#This Row],[Basisnaam]],Table2[Basisnaam],Table2[Naam],"",0)</f>
        <v/>
      </c>
      <c r="U87" t="str">
        <f>LOWER(Table1[[#This Row],[Straat]]&amp;Table1[[#This Row],[Huisnummer]]&amp;Table1[[#This Row],[Postcode]])</f>
        <v>boulevard du souverain2801160</v>
      </c>
      <c r="V87" t="str">
        <f>_xlfn.XLOOKUP(Table1[[#This Row],[AdresLookup]],[1]Bedrijven!$R$2:$R$541,[1]Bedrijven!$B$2:$B$541,"",0)</f>
        <v/>
      </c>
      <c r="W87" t="str">
        <f>IFERROR(LEFT(SUBSTITUTE(SUBSTITUTE(Table1[[#This Row],[Website]],"www.",""),"https://",""), FIND(".", SUBSTITUTE(SUBSTITUTE(Table1[[#This Row],[Website]],"www.",""),"https://","")) - 1),"")</f>
        <v/>
      </c>
      <c r="X87" t="str">
        <f>_xlfn.XLOOKUP(Table1[[#This Row],[Website Lookup]],Table2[WebsiteLookup],Table2[Naam],"",0)</f>
        <v/>
      </c>
      <c r="Y87" t="str">
        <f>IF(Table1[[#This Row],[Match company name]]&lt;&gt;"",Table1[[#This Row],[Match company name]],IF(Table1[[#This Row],[Match on address]]&lt;&gt;"",Table1[[#This Row],[Match on address]],Table1[[#This Row],[Match on Website]]))</f>
        <v/>
      </c>
    </row>
    <row r="88" spans="1:25" x14ac:dyDescent="0.45">
      <c r="A88">
        <v>48781968</v>
      </c>
      <c r="B88" t="s">
        <v>1325</v>
      </c>
      <c r="D88" t="s">
        <v>359</v>
      </c>
      <c r="E88" t="str">
        <f>SUBSTITUTE(SUBSTITUTE(SUBSTITUTE(SUBSTITUTE(SUBSTITUTE(SUBSTITUTE(SUBSTITUTE(SUBSTITUTE(SUBSTITUTE(SUBSTITUTE(SUBSTITUTE(SUBSTITUTE(SUBSTITUTE(LOWER(Table1[[#This Row],[Naam]]),".",""),"-","")," bvba",""),"belgië",""),"belgium","")," nv","")," bv",""),"group",""),"groep","")," ", ""),"é","e"),"è","e"),"à","a")</f>
        <v>cldn</v>
      </c>
      <c r="J88" t="s">
        <v>18</v>
      </c>
      <c r="K88" t="s">
        <v>19</v>
      </c>
      <c r="Q88" t="s">
        <v>111</v>
      </c>
      <c r="R88" t="s">
        <v>28</v>
      </c>
      <c r="T88" t="str">
        <f>_xlfn.XLOOKUP(Table1[[#This Row],[Basisnaam]],Table2[Basisnaam],Table2[Naam],"",0)</f>
        <v/>
      </c>
      <c r="U88" t="str">
        <f>LOWER(Table1[[#This Row],[Straat]]&amp;Table1[[#This Row],[Huisnummer]]&amp;Table1[[#This Row],[Postcode]])</f>
        <v/>
      </c>
      <c r="V88" t="str">
        <f>_xlfn.XLOOKUP(Table1[[#This Row],[AdresLookup]],[1]Bedrijven!$R$2:$R$541,[1]Bedrijven!$B$2:$B$541,"",0)</f>
        <v/>
      </c>
      <c r="W88" t="str">
        <f>IFERROR(LEFT(SUBSTITUTE(SUBSTITUTE(Table1[[#This Row],[Website]],"www.",""),"https://",""), FIND(".", SUBSTITUTE(SUBSTITUTE(Table1[[#This Row],[Website]],"www.",""),"https://","")) - 1),"")</f>
        <v/>
      </c>
      <c r="X88" t="str">
        <f>_xlfn.XLOOKUP(Table1[[#This Row],[Website Lookup]],Table2[WebsiteLookup],Table2[Naam],"",0)</f>
        <v/>
      </c>
      <c r="Y88" t="str">
        <f>IF(Table1[[#This Row],[Match company name]]&lt;&gt;"",Table1[[#This Row],[Match company name]],IF(Table1[[#This Row],[Match on address]]&lt;&gt;"",Table1[[#This Row],[Match on address]],Table1[[#This Row],[Match on Website]]))</f>
        <v/>
      </c>
    </row>
    <row r="89" spans="1:25" x14ac:dyDescent="0.45">
      <c r="A89">
        <v>45347598</v>
      </c>
      <c r="B89" t="s">
        <v>1325</v>
      </c>
      <c r="C89" t="s">
        <v>38</v>
      </c>
      <c r="D89" t="s">
        <v>360</v>
      </c>
      <c r="E89" t="str">
        <f>SUBSTITUTE(SUBSTITUTE(SUBSTITUTE(SUBSTITUTE(SUBSTITUTE(SUBSTITUTE(SUBSTITUTE(SUBSTITUTE(SUBSTITUTE(SUBSTITUTE(SUBSTITUTE(SUBSTITUTE(SUBSTITUTE(LOWER(Table1[[#This Row],[Naam]]),".",""),"-","")," bvba",""),"belgië",""),"belgium","")," nv","")," bv",""),"group",""),"groep","")," ", ""),"é","e"),"è","e"),"à","a")</f>
        <v>coc</v>
      </c>
      <c r="J89" t="s">
        <v>18</v>
      </c>
      <c r="K89" t="s">
        <v>19</v>
      </c>
      <c r="Q89" t="s">
        <v>20</v>
      </c>
      <c r="R89" t="s">
        <v>28</v>
      </c>
      <c r="T89" t="str">
        <f>_xlfn.XLOOKUP(Table1[[#This Row],[Basisnaam]],Table2[Basisnaam],Table2[Naam],"",0)</f>
        <v/>
      </c>
      <c r="U89" t="str">
        <f>LOWER(Table1[[#This Row],[Straat]]&amp;Table1[[#This Row],[Huisnummer]]&amp;Table1[[#This Row],[Postcode]])</f>
        <v/>
      </c>
      <c r="V89" t="str">
        <f>_xlfn.XLOOKUP(Table1[[#This Row],[AdresLookup]],[1]Bedrijven!$R$2:$R$541,[1]Bedrijven!$B$2:$B$541,"",0)</f>
        <v/>
      </c>
      <c r="W89" t="str">
        <f>IFERROR(LEFT(SUBSTITUTE(SUBSTITUTE(Table1[[#This Row],[Website]],"www.",""),"https://",""), FIND(".", SUBSTITUTE(SUBSTITUTE(Table1[[#This Row],[Website]],"www.",""),"https://","")) - 1),"")</f>
        <v/>
      </c>
      <c r="X89" t="str">
        <f>_xlfn.XLOOKUP(Table1[[#This Row],[Website Lookup]],Table2[WebsiteLookup],Table2[Naam],"",0)</f>
        <v/>
      </c>
      <c r="Y89" t="str">
        <f>IF(Table1[[#This Row],[Match company name]]&lt;&gt;"",Table1[[#This Row],[Match company name]],IF(Table1[[#This Row],[Match on address]]&lt;&gt;"",Table1[[#This Row],[Match on address]],Table1[[#This Row],[Match on Website]]))</f>
        <v/>
      </c>
    </row>
    <row r="90" spans="1:25" x14ac:dyDescent="0.45">
      <c r="A90">
        <v>45347599</v>
      </c>
      <c r="B90" t="s">
        <v>1326</v>
      </c>
      <c r="C90" t="s">
        <v>27</v>
      </c>
      <c r="D90" t="s">
        <v>361</v>
      </c>
      <c r="E90" t="str">
        <f>SUBSTITUTE(SUBSTITUTE(SUBSTITUTE(SUBSTITUTE(SUBSTITUTE(SUBSTITUTE(SUBSTITUTE(SUBSTITUTE(SUBSTITUTE(SUBSTITUTE(SUBSTITUTE(SUBSTITUTE(SUBSTITUTE(LOWER(Table1[[#This Row],[Naam]]),".",""),"-","")," bvba",""),"belgië",""),"belgium","")," nv","")," bv",""),"group",""),"groep","")," ", ""),"é","e"),"è","e"),"à","a")</f>
        <v>codit</v>
      </c>
      <c r="J90" t="s">
        <v>18</v>
      </c>
      <c r="K90" t="s">
        <v>19</v>
      </c>
      <c r="Q90" t="s">
        <v>111</v>
      </c>
      <c r="R90" t="s">
        <v>28</v>
      </c>
      <c r="T90" t="str">
        <f>_xlfn.XLOOKUP(Table1[[#This Row],[Basisnaam]],Table2[Basisnaam],Table2[Naam],"",0)</f>
        <v/>
      </c>
      <c r="U90" t="str">
        <f>LOWER(Table1[[#This Row],[Straat]]&amp;Table1[[#This Row],[Huisnummer]]&amp;Table1[[#This Row],[Postcode]])</f>
        <v/>
      </c>
      <c r="V90" t="str">
        <f>_xlfn.XLOOKUP(Table1[[#This Row],[AdresLookup]],[1]Bedrijven!$R$2:$R$541,[1]Bedrijven!$B$2:$B$541,"",0)</f>
        <v/>
      </c>
      <c r="W90" t="str">
        <f>IFERROR(LEFT(SUBSTITUTE(SUBSTITUTE(Table1[[#This Row],[Website]],"www.",""),"https://",""), FIND(".", SUBSTITUTE(SUBSTITUTE(Table1[[#This Row],[Website]],"www.",""),"https://","")) - 1),"")</f>
        <v/>
      </c>
      <c r="X90" t="str">
        <f>_xlfn.XLOOKUP(Table1[[#This Row],[Website Lookup]],Table2[WebsiteLookup],Table2[Naam],"",0)</f>
        <v/>
      </c>
      <c r="Y90" t="str">
        <f>IF(Table1[[#This Row],[Match company name]]&lt;&gt;"",Table1[[#This Row],[Match company name]],IF(Table1[[#This Row],[Match on address]]&lt;&gt;"",Table1[[#This Row],[Match on address]],Table1[[#This Row],[Match on Website]]))</f>
        <v/>
      </c>
    </row>
    <row r="91" spans="1:25" x14ac:dyDescent="0.45">
      <c r="A91">
        <v>51899878</v>
      </c>
      <c r="B91" t="s">
        <v>1325</v>
      </c>
      <c r="D91" t="s">
        <v>362</v>
      </c>
      <c r="E91" t="str">
        <f>SUBSTITUTE(SUBSTITUTE(SUBSTITUTE(SUBSTITUTE(SUBSTITUTE(SUBSTITUTE(SUBSTITUTE(SUBSTITUTE(SUBSTITUTE(SUBSTITUTE(SUBSTITUTE(SUBSTITUTE(SUBSTITUTE(LOWER(Table1[[#This Row],[Naam]]),".",""),"-","")," bvba",""),"belgië",""),"belgium","")," nv","")," bv",""),"group",""),"groep","")," ", ""),"é","e"),"è","e"),"à","a")</f>
        <v>cohedronhouse</v>
      </c>
      <c r="F91" t="s">
        <v>363</v>
      </c>
      <c r="G91" t="s">
        <v>364</v>
      </c>
      <c r="H91" t="s">
        <v>365</v>
      </c>
      <c r="I91" t="s">
        <v>366</v>
      </c>
      <c r="J91" t="s">
        <v>19</v>
      </c>
      <c r="K91" t="s">
        <v>19</v>
      </c>
      <c r="M91" t="s">
        <v>367</v>
      </c>
      <c r="Q91" t="s">
        <v>28</v>
      </c>
      <c r="R91" t="s">
        <v>28</v>
      </c>
      <c r="T91" t="str">
        <f>_xlfn.XLOOKUP(Table1[[#This Row],[Basisnaam]],Table2[Basisnaam],Table2[Naam],"",0)</f>
        <v/>
      </c>
      <c r="U91" t="str">
        <f>LOWER(Table1[[#This Row],[Straat]]&amp;Table1[[#This Row],[Huisnummer]]&amp;Table1[[#This Row],[Postcode]])</f>
        <v>herculesplein883584 aa</v>
      </c>
      <c r="V91" t="str">
        <f>_xlfn.XLOOKUP(Table1[[#This Row],[AdresLookup]],[1]Bedrijven!$R$2:$R$541,[1]Bedrijven!$B$2:$B$541,"",0)</f>
        <v/>
      </c>
      <c r="W91" t="str">
        <f>IFERROR(LEFT(SUBSTITUTE(SUBSTITUTE(Table1[[#This Row],[Website]],"www.",""),"https://",""), FIND(".", SUBSTITUTE(SUBSTITUTE(Table1[[#This Row],[Website]],"www.",""),"https://","")) - 1),"")</f>
        <v/>
      </c>
      <c r="X91" t="str">
        <f>_xlfn.XLOOKUP(Table1[[#This Row],[Website Lookup]],Table2[WebsiteLookup],Table2[Naam],"",0)</f>
        <v/>
      </c>
      <c r="Y91" t="str">
        <f>IF(Table1[[#This Row],[Match company name]]&lt;&gt;"",Table1[[#This Row],[Match company name]],IF(Table1[[#This Row],[Match on address]]&lt;&gt;"",Table1[[#This Row],[Match on address]],Table1[[#This Row],[Match on Website]]))</f>
        <v/>
      </c>
    </row>
    <row r="92" spans="1:25" x14ac:dyDescent="0.45">
      <c r="A92">
        <v>45347600</v>
      </c>
      <c r="D92" t="s">
        <v>368</v>
      </c>
      <c r="E92" t="str">
        <f>SUBSTITUTE(SUBSTITUTE(SUBSTITUTE(SUBSTITUTE(SUBSTITUTE(SUBSTITUTE(SUBSTITUTE(SUBSTITUTE(SUBSTITUTE(SUBSTITUTE(SUBSTITUTE(SUBSTITUTE(SUBSTITUTE(LOWER(Table1[[#This Row],[Naam]]),".",""),"-","")," bvba",""),"belgië",""),"belgium","")," nv","")," bv",""),"group",""),"groep","")," ", ""),"é","e"),"è","e"),"à","a")</f>
        <v>colruyt</v>
      </c>
      <c r="J92" t="s">
        <v>18</v>
      </c>
      <c r="K92" t="s">
        <v>19</v>
      </c>
      <c r="Q92" t="s">
        <v>20</v>
      </c>
      <c r="T92" t="str">
        <f>_xlfn.XLOOKUP(Table1[[#This Row],[Basisnaam]],Table2[Basisnaam],Table2[Naam],"",0)</f>
        <v>Colruyt Group</v>
      </c>
      <c r="U92" t="str">
        <f>LOWER(Table1[[#This Row],[Straat]]&amp;Table1[[#This Row],[Huisnummer]]&amp;Table1[[#This Row],[Postcode]])</f>
        <v/>
      </c>
      <c r="V92" t="str">
        <f>_xlfn.XLOOKUP(Table1[[#This Row],[AdresLookup]],[1]Bedrijven!$R$2:$R$541,[1]Bedrijven!$B$2:$B$541,"",0)</f>
        <v/>
      </c>
      <c r="W92" t="str">
        <f>IFERROR(LEFT(SUBSTITUTE(SUBSTITUTE(Table1[[#This Row],[Website]],"www.",""),"https://",""), FIND(".", SUBSTITUTE(SUBSTITUTE(Table1[[#This Row],[Website]],"www.",""),"https://","")) - 1),"")</f>
        <v/>
      </c>
      <c r="X92" t="str">
        <f>_xlfn.XLOOKUP(Table1[[#This Row],[Website Lookup]],Table2[WebsiteLookup],Table2[Naam],"",0)</f>
        <v/>
      </c>
      <c r="Y92" t="str">
        <f>IF(Table1[[#This Row],[Match company name]]&lt;&gt;"",Table1[[#This Row],[Match company name]],IF(Table1[[#This Row],[Match on address]]&lt;&gt;"",Table1[[#This Row],[Match on address]],Table1[[#This Row],[Match on Website]]))</f>
        <v>Colruyt Group</v>
      </c>
    </row>
    <row r="93" spans="1:25" x14ac:dyDescent="0.45">
      <c r="A93">
        <v>45347601</v>
      </c>
      <c r="B93" t="s">
        <v>1325</v>
      </c>
      <c r="D93" t="s">
        <v>369</v>
      </c>
      <c r="E93" t="str">
        <f>SUBSTITUTE(SUBSTITUTE(SUBSTITUTE(SUBSTITUTE(SUBSTITUTE(SUBSTITUTE(SUBSTITUTE(SUBSTITUTE(SUBSTITUTE(SUBSTITUTE(SUBSTITUTE(SUBSTITUTE(SUBSTITUTE(LOWER(Table1[[#This Row],[Naam]]),".",""),"-","")," bvba",""),"belgië",""),"belgium","")," nv","")," bv",""),"group",""),"groep","")," ", ""),"é","e"),"è","e"),"à","a")</f>
        <v>comensia</v>
      </c>
      <c r="J93" t="s">
        <v>18</v>
      </c>
      <c r="K93" t="s">
        <v>19</v>
      </c>
      <c r="Q93" t="s">
        <v>95</v>
      </c>
      <c r="T93" t="str">
        <f>_xlfn.XLOOKUP(Table1[[#This Row],[Basisnaam]],Table2[Basisnaam],Table2[Naam],"",0)</f>
        <v/>
      </c>
      <c r="U93" t="str">
        <f>LOWER(Table1[[#This Row],[Straat]]&amp;Table1[[#This Row],[Huisnummer]]&amp;Table1[[#This Row],[Postcode]])</f>
        <v/>
      </c>
      <c r="V93" t="str">
        <f>_xlfn.XLOOKUP(Table1[[#This Row],[AdresLookup]],[1]Bedrijven!$R$2:$R$541,[1]Bedrijven!$B$2:$B$541,"",0)</f>
        <v/>
      </c>
      <c r="W93" t="str">
        <f>IFERROR(LEFT(SUBSTITUTE(SUBSTITUTE(Table1[[#This Row],[Website]],"www.",""),"https://",""), FIND(".", SUBSTITUTE(SUBSTITUTE(Table1[[#This Row],[Website]],"www.",""),"https://","")) - 1),"")</f>
        <v/>
      </c>
      <c r="X93" t="str">
        <f>_xlfn.XLOOKUP(Table1[[#This Row],[Website Lookup]],Table2[WebsiteLookup],Table2[Naam],"",0)</f>
        <v/>
      </c>
      <c r="Y93" t="str">
        <f>IF(Table1[[#This Row],[Match company name]]&lt;&gt;"",Table1[[#This Row],[Match company name]],IF(Table1[[#This Row],[Match on address]]&lt;&gt;"",Table1[[#This Row],[Match on address]],Table1[[#This Row],[Match on Website]]))</f>
        <v/>
      </c>
    </row>
    <row r="94" spans="1:25" x14ac:dyDescent="0.45">
      <c r="A94">
        <v>51545473</v>
      </c>
      <c r="B94" t="s">
        <v>1325</v>
      </c>
      <c r="D94" t="s">
        <v>371</v>
      </c>
      <c r="E94" t="str">
        <f>SUBSTITUTE(SUBSTITUTE(SUBSTITUTE(SUBSTITUTE(SUBSTITUTE(SUBSTITUTE(SUBSTITUTE(SUBSTITUTE(SUBSTITUTE(SUBSTITUTE(SUBSTITUTE(SUBSTITUTE(SUBSTITUTE(LOWER(Table1[[#This Row],[Naam]]),".",""),"-","")," bvba",""),"belgië",""),"belgium","")," nv","")," bv",""),"group",""),"groep","")," ", ""),"é","e"),"è","e"),"à","a")</f>
        <v>continu</v>
      </c>
      <c r="I94" t="s">
        <v>366</v>
      </c>
      <c r="J94" t="s">
        <v>19</v>
      </c>
      <c r="K94" t="s">
        <v>19</v>
      </c>
      <c r="M94" t="s">
        <v>372</v>
      </c>
      <c r="N94" t="s">
        <v>373</v>
      </c>
      <c r="P94" t="s">
        <v>374</v>
      </c>
      <c r="R94" t="s">
        <v>28</v>
      </c>
      <c r="T94" t="str">
        <f>_xlfn.XLOOKUP(Table1[[#This Row],[Basisnaam]],Table2[Basisnaam],Table2[Naam],"",0)</f>
        <v/>
      </c>
      <c r="U94" t="str">
        <f>LOWER(Table1[[#This Row],[Straat]]&amp;Table1[[#This Row],[Huisnummer]]&amp;Table1[[#This Row],[Postcode]])</f>
        <v/>
      </c>
      <c r="V94" t="str">
        <f>_xlfn.XLOOKUP(Table1[[#This Row],[AdresLookup]],[1]Bedrijven!$R$2:$R$541,[1]Bedrijven!$B$2:$B$541,"",0)</f>
        <v/>
      </c>
      <c r="W94" t="str">
        <f>IFERROR(LEFT(SUBSTITUTE(SUBSTITUTE(Table1[[#This Row],[Website]],"www.",""),"https://",""), FIND(".", SUBSTITUTE(SUBSTITUTE(Table1[[#This Row],[Website]],"www.",""),"https://","")) - 1),"")</f>
        <v>continu</v>
      </c>
      <c r="X94" t="str">
        <f>_xlfn.XLOOKUP(Table1[[#This Row],[Website Lookup]],Table2[WebsiteLookup],Table2[Naam],"",0)</f>
        <v/>
      </c>
      <c r="Y94" t="str">
        <f>IF(Table1[[#This Row],[Match company name]]&lt;&gt;"",Table1[[#This Row],[Match company name]],IF(Table1[[#This Row],[Match on address]]&lt;&gt;"",Table1[[#This Row],[Match on address]],Table1[[#This Row],[Match on Website]]))</f>
        <v/>
      </c>
    </row>
    <row r="95" spans="1:25" x14ac:dyDescent="0.45">
      <c r="A95">
        <v>51083012</v>
      </c>
      <c r="C95" t="s">
        <v>38</v>
      </c>
      <c r="D95" t="s">
        <v>375</v>
      </c>
      <c r="E95" t="str">
        <f>SUBSTITUTE(SUBSTITUTE(SUBSTITUTE(SUBSTITUTE(SUBSTITUTE(SUBSTITUTE(SUBSTITUTE(SUBSTITUTE(SUBSTITUTE(SUBSTITUTE(SUBSTITUTE(SUBSTITUTE(SUBSTITUTE(LOWER(Table1[[#This Row],[Naam]]),".",""),"-","")," bvba",""),"belgië",""),"belgium","")," nv","")," bv",""),"group",""),"groep","")," ", ""),"é","e"),"è","e"),"à","a")</f>
        <v>controledienstderziekenfondsen</v>
      </c>
      <c r="F95" t="s">
        <v>376</v>
      </c>
      <c r="G95" t="s">
        <v>21</v>
      </c>
      <c r="H95" t="s">
        <v>377</v>
      </c>
      <c r="I95" t="s">
        <v>378</v>
      </c>
      <c r="J95" t="s">
        <v>18</v>
      </c>
      <c r="K95" t="s">
        <v>19</v>
      </c>
      <c r="M95" t="s">
        <v>379</v>
      </c>
      <c r="N95" t="s">
        <v>380</v>
      </c>
      <c r="Q95" t="s">
        <v>28</v>
      </c>
      <c r="R95" t="s">
        <v>28</v>
      </c>
      <c r="S95" t="s">
        <v>51</v>
      </c>
      <c r="T95" t="str">
        <f>_xlfn.XLOOKUP(Table1[[#This Row],[Basisnaam]],Table2[Basisnaam],Table2[Naam],"",0)</f>
        <v/>
      </c>
      <c r="U95" t="str">
        <f>LOWER(Table1[[#This Row],[Straat]]&amp;Table1[[#This Row],[Huisnummer]]&amp;Table1[[#This Row],[Postcode]])</f>
        <v>sterrekundelaan11210</v>
      </c>
      <c r="V95" t="str">
        <f>_xlfn.XLOOKUP(Table1[[#This Row],[AdresLookup]],[1]Bedrijven!$R$2:$R$541,[1]Bedrijven!$B$2:$B$541,"",0)</f>
        <v/>
      </c>
      <c r="W95" t="str">
        <f>IFERROR(LEFT(SUBSTITUTE(SUBSTITUTE(Table1[[#This Row],[Website]],"www.",""),"https://",""), FIND(".", SUBSTITUTE(SUBSTITUTE(Table1[[#This Row],[Website]],"www.",""),"https://","")) - 1),"")</f>
        <v>ocm-cdz</v>
      </c>
      <c r="X95" t="str">
        <f>_xlfn.XLOOKUP(Table1[[#This Row],[Website Lookup]],Table2[WebsiteLookup],Table2[Naam],"",0)</f>
        <v/>
      </c>
      <c r="Y95" t="str">
        <f>IF(Table1[[#This Row],[Match company name]]&lt;&gt;"",Table1[[#This Row],[Match company name]],IF(Table1[[#This Row],[Match on address]]&lt;&gt;"",Table1[[#This Row],[Match on address]],Table1[[#This Row],[Match on Website]]))</f>
        <v/>
      </c>
    </row>
    <row r="96" spans="1:25" x14ac:dyDescent="0.45">
      <c r="A96">
        <v>48572283</v>
      </c>
      <c r="B96" t="s">
        <v>1325</v>
      </c>
      <c r="D96" t="s">
        <v>381</v>
      </c>
      <c r="E96" t="str">
        <f>SUBSTITUTE(SUBSTITUTE(SUBSTITUTE(SUBSTITUTE(SUBSTITUTE(SUBSTITUTE(SUBSTITUTE(SUBSTITUTE(SUBSTITUTE(SUBSTITUTE(SUBSTITUTE(SUBSTITUTE(SUBSTITUTE(LOWER(Table1[[#This Row],[Naam]]),".",""),"-","")," bvba",""),"belgië",""),"belgium","")," nv","")," bv",""),"group",""),"groep","")," ", ""),"é","e"),"è","e"),"à","a")</f>
        <v>covebo</v>
      </c>
      <c r="F96" t="s">
        <v>382</v>
      </c>
      <c r="G96" t="s">
        <v>370</v>
      </c>
      <c r="I96" t="s">
        <v>383</v>
      </c>
      <c r="J96" t="s">
        <v>19</v>
      </c>
      <c r="K96" t="s">
        <v>19</v>
      </c>
      <c r="M96" t="s">
        <v>384</v>
      </c>
      <c r="R96" t="s">
        <v>28</v>
      </c>
      <c r="T96" t="str">
        <f>_xlfn.XLOOKUP(Table1[[#This Row],[Basisnaam]],Table2[Basisnaam],Table2[Naam],"",0)</f>
        <v/>
      </c>
      <c r="U96" t="str">
        <f>LOWER(Table1[[#This Row],[Straat]]&amp;Table1[[#This Row],[Huisnummer]]&amp;Table1[[#This Row],[Postcode]])</f>
        <v>ambachtsstraat13</v>
      </c>
      <c r="V96" t="str">
        <f>_xlfn.XLOOKUP(Table1[[#This Row],[AdresLookup]],[1]Bedrijven!$R$2:$R$541,[1]Bedrijven!$B$2:$B$541,"",0)</f>
        <v/>
      </c>
      <c r="W96" t="str">
        <f>IFERROR(LEFT(SUBSTITUTE(SUBSTITUTE(Table1[[#This Row],[Website]],"www.",""),"https://",""), FIND(".", SUBSTITUTE(SUBSTITUTE(Table1[[#This Row],[Website]],"www.",""),"https://","")) - 1),"")</f>
        <v/>
      </c>
      <c r="X96" t="str">
        <f>_xlfn.XLOOKUP(Table1[[#This Row],[Website Lookup]],Table2[WebsiteLookup],Table2[Naam],"",0)</f>
        <v/>
      </c>
      <c r="Y96" t="str">
        <f>IF(Table1[[#This Row],[Match company name]]&lt;&gt;"",Table1[[#This Row],[Match company name]],IF(Table1[[#This Row],[Match on address]]&lt;&gt;"",Table1[[#This Row],[Match on address]],Table1[[#This Row],[Match on Website]]))</f>
        <v/>
      </c>
    </row>
    <row r="97" spans="1:25" x14ac:dyDescent="0.45">
      <c r="A97">
        <v>45347602</v>
      </c>
      <c r="B97" t="s">
        <v>1325</v>
      </c>
      <c r="C97" t="s">
        <v>27</v>
      </c>
      <c r="D97" t="s">
        <v>385</v>
      </c>
      <c r="E97" t="str">
        <f>SUBSTITUTE(SUBSTITUTE(SUBSTITUTE(SUBSTITUTE(SUBSTITUTE(SUBSTITUTE(SUBSTITUTE(SUBSTITUTE(SUBSTITUTE(SUBSTITUTE(SUBSTITUTE(SUBSTITUTE(SUBSTITUTE(LOWER(Table1[[#This Row],[Naam]]),".",""),"-","")," bvba",""),"belgië",""),"belgium","")," nv","")," bv",""),"group",""),"groep","")," ", ""),"é","e"),"è","e"),"à","a")</f>
        <v>covestro</v>
      </c>
      <c r="J97" t="s">
        <v>18</v>
      </c>
      <c r="K97" t="s">
        <v>19</v>
      </c>
      <c r="Q97" t="s">
        <v>111</v>
      </c>
      <c r="R97" t="s">
        <v>28</v>
      </c>
      <c r="T97" t="str">
        <f>_xlfn.XLOOKUP(Table1[[#This Row],[Basisnaam]],Table2[Basisnaam],Table2[Naam],"",0)</f>
        <v>Covestro</v>
      </c>
      <c r="U97" t="str">
        <f>LOWER(Table1[[#This Row],[Straat]]&amp;Table1[[#This Row],[Huisnummer]]&amp;Table1[[#This Row],[Postcode]])</f>
        <v/>
      </c>
      <c r="V97" t="str">
        <f>_xlfn.XLOOKUP(Table1[[#This Row],[AdresLookup]],[1]Bedrijven!$R$2:$R$541,[1]Bedrijven!$B$2:$B$541,"",0)</f>
        <v/>
      </c>
      <c r="W97" t="str">
        <f>IFERROR(LEFT(SUBSTITUTE(SUBSTITUTE(Table1[[#This Row],[Website]],"www.",""),"https://",""), FIND(".", SUBSTITUTE(SUBSTITUTE(Table1[[#This Row],[Website]],"www.",""),"https://","")) - 1),"")</f>
        <v/>
      </c>
      <c r="X97" t="str">
        <f>_xlfn.XLOOKUP(Table1[[#This Row],[Website Lookup]],Table2[WebsiteLookup],Table2[Naam],"",0)</f>
        <v/>
      </c>
      <c r="Y97" t="str">
        <f>IF(Table1[[#This Row],[Match company name]]&lt;&gt;"",Table1[[#This Row],[Match company name]],IF(Table1[[#This Row],[Match on address]]&lt;&gt;"",Table1[[#This Row],[Match on address]],Table1[[#This Row],[Match on Website]]))</f>
        <v>Covestro</v>
      </c>
    </row>
    <row r="98" spans="1:25" x14ac:dyDescent="0.45">
      <c r="A98">
        <v>48527689</v>
      </c>
      <c r="B98" t="s">
        <v>1325</v>
      </c>
      <c r="D98" t="s">
        <v>386</v>
      </c>
      <c r="E98" t="str">
        <f>SUBSTITUTE(SUBSTITUTE(SUBSTITUTE(SUBSTITUTE(SUBSTITUTE(SUBSTITUTE(SUBSTITUTE(SUBSTITUTE(SUBSTITUTE(SUBSTITUTE(SUBSTITUTE(SUBSTITUTE(SUBSTITUTE(LOWER(Table1[[#This Row],[Naam]]),".",""),"-","")," bvba",""),"belgië",""),"belgium","")," nv","")," bv",""),"group",""),"groep","")," ", ""),"é","e"),"è","e"),"à","a")</f>
        <v>crhleviat</v>
      </c>
      <c r="J98" t="s">
        <v>18</v>
      </c>
      <c r="K98" t="s">
        <v>19</v>
      </c>
      <c r="R98" t="s">
        <v>28</v>
      </c>
      <c r="T98" t="str">
        <f>_xlfn.XLOOKUP(Table1[[#This Row],[Basisnaam]],Table2[Basisnaam],Table2[Naam],"",0)</f>
        <v/>
      </c>
      <c r="U98" t="str">
        <f>LOWER(Table1[[#This Row],[Straat]]&amp;Table1[[#This Row],[Huisnummer]]&amp;Table1[[#This Row],[Postcode]])</f>
        <v/>
      </c>
      <c r="V98" t="str">
        <f>_xlfn.XLOOKUP(Table1[[#This Row],[AdresLookup]],[1]Bedrijven!$R$2:$R$541,[1]Bedrijven!$B$2:$B$541,"",0)</f>
        <v/>
      </c>
      <c r="W98" t="str">
        <f>IFERROR(LEFT(SUBSTITUTE(SUBSTITUTE(Table1[[#This Row],[Website]],"www.",""),"https://",""), FIND(".", SUBSTITUTE(SUBSTITUTE(Table1[[#This Row],[Website]],"www.",""),"https://","")) - 1),"")</f>
        <v/>
      </c>
      <c r="X98" t="str">
        <f>_xlfn.XLOOKUP(Table1[[#This Row],[Website Lookup]],Table2[WebsiteLookup],Table2[Naam],"",0)</f>
        <v/>
      </c>
      <c r="Y98" t="str">
        <f>IF(Table1[[#This Row],[Match company name]]&lt;&gt;"",Table1[[#This Row],[Match company name]],IF(Table1[[#This Row],[Match on address]]&lt;&gt;"",Table1[[#This Row],[Match on address]],Table1[[#This Row],[Match on Website]]))</f>
        <v/>
      </c>
    </row>
    <row r="99" spans="1:25" x14ac:dyDescent="0.45">
      <c r="A99">
        <v>48915140</v>
      </c>
      <c r="D99" t="s">
        <v>387</v>
      </c>
      <c r="E99" t="str">
        <f>SUBSTITUTE(SUBSTITUTE(SUBSTITUTE(SUBSTITUTE(SUBSTITUTE(SUBSTITUTE(SUBSTITUTE(SUBSTITUTE(SUBSTITUTE(SUBSTITUTE(SUBSTITUTE(SUBSTITUTE(SUBSTITUTE(LOWER(Table1[[#This Row],[Naam]]),".",""),"-","")," bvba",""),"belgië",""),"belgium","")," nv","")," bv",""),"group",""),"groep","")," ", ""),"é","e"),"è","e"),"à","a")</f>
        <v>daem,tina/annapops</v>
      </c>
      <c r="F99" t="s">
        <v>388</v>
      </c>
      <c r="G99" t="s">
        <v>117</v>
      </c>
      <c r="H99" t="s">
        <v>33</v>
      </c>
      <c r="I99" t="s">
        <v>34</v>
      </c>
      <c r="J99" t="s">
        <v>18</v>
      </c>
      <c r="K99" t="s">
        <v>19</v>
      </c>
      <c r="L99" t="s">
        <v>389</v>
      </c>
      <c r="Q99" t="s">
        <v>28</v>
      </c>
      <c r="S99" t="s">
        <v>40</v>
      </c>
      <c r="T99" t="str">
        <f>_xlfn.XLOOKUP(Table1[[#This Row],[Basisnaam]],Table2[Basisnaam],Table2[Naam],"",0)</f>
        <v/>
      </c>
      <c r="U99" t="str">
        <f>LOWER(Table1[[#This Row],[Straat]]&amp;Table1[[#This Row],[Huisnummer]]&amp;Table1[[#This Row],[Postcode]])</f>
        <v>eugeen bosteelsstraat109300</v>
      </c>
      <c r="V99" t="str">
        <f>_xlfn.XLOOKUP(Table1[[#This Row],[AdresLookup]],[1]Bedrijven!$R$2:$R$541,[1]Bedrijven!$B$2:$B$541,"",0)</f>
        <v/>
      </c>
      <c r="W99" t="str">
        <f>IFERROR(LEFT(SUBSTITUTE(SUBSTITUTE(Table1[[#This Row],[Website]],"www.",""),"https://",""), FIND(".", SUBSTITUTE(SUBSTITUTE(Table1[[#This Row],[Website]],"www.",""),"https://","")) - 1),"")</f>
        <v/>
      </c>
      <c r="X99" t="str">
        <f>_xlfn.XLOOKUP(Table1[[#This Row],[Website Lookup]],Table2[WebsiteLookup],Table2[Naam],"",0)</f>
        <v/>
      </c>
      <c r="Y99" t="str">
        <f>IF(Table1[[#This Row],[Match company name]]&lt;&gt;"",Table1[[#This Row],[Match company name]],IF(Table1[[#This Row],[Match on address]]&lt;&gt;"",Table1[[#This Row],[Match on address]],Table1[[#This Row],[Match on Website]]))</f>
        <v/>
      </c>
    </row>
    <row r="100" spans="1:25" x14ac:dyDescent="0.45">
      <c r="A100">
        <v>49088964</v>
      </c>
      <c r="D100" t="s">
        <v>390</v>
      </c>
      <c r="E100" t="str">
        <f>SUBSTITUTE(SUBSTITUTE(SUBSTITUTE(SUBSTITUTE(SUBSTITUTE(SUBSTITUTE(SUBSTITUTE(SUBSTITUTE(SUBSTITUTE(SUBSTITUTE(SUBSTITUTE(SUBSTITUTE(SUBSTITUTE(LOWER(Table1[[#This Row],[Naam]]),".",""),"-","")," bvba",""),"belgië",""),"belgium","")," nv","")," bv",""),"group",""),"groep","")," ", ""),"é","e"),"è","e"),"à","a")</f>
        <v>danspunt</v>
      </c>
      <c r="F100" t="s">
        <v>391</v>
      </c>
      <c r="G100" t="s">
        <v>392</v>
      </c>
      <c r="H100" t="s">
        <v>185</v>
      </c>
      <c r="I100" t="s">
        <v>186</v>
      </c>
      <c r="J100" t="s">
        <v>18</v>
      </c>
      <c r="K100" t="s">
        <v>19</v>
      </c>
      <c r="M100" t="s">
        <v>393</v>
      </c>
      <c r="N100" t="s">
        <v>394</v>
      </c>
      <c r="P100" t="s">
        <v>395</v>
      </c>
      <c r="Q100" t="s">
        <v>42</v>
      </c>
      <c r="S100" t="s">
        <v>40</v>
      </c>
      <c r="T100" t="str">
        <f>_xlfn.XLOOKUP(Table1[[#This Row],[Basisnaam]],Table2[Basisnaam],Table2[Naam],"",0)</f>
        <v/>
      </c>
      <c r="U100" t="str">
        <f>LOWER(Table1[[#This Row],[Straat]]&amp;Table1[[#This Row],[Huisnummer]]&amp;Table1[[#This Row],[Postcode]])</f>
        <v>dok noord, sint-salvatorstraat18a9000</v>
      </c>
      <c r="V100" t="str">
        <f>_xlfn.XLOOKUP(Table1[[#This Row],[AdresLookup]],[1]Bedrijven!$R$2:$R$541,[1]Bedrijven!$B$2:$B$541,"",0)</f>
        <v/>
      </c>
      <c r="W100" t="str">
        <f>IFERROR(LEFT(SUBSTITUTE(SUBSTITUTE(Table1[[#This Row],[Website]],"www.",""),"https://",""), FIND(".", SUBSTITUTE(SUBSTITUTE(Table1[[#This Row],[Website]],"www.",""),"https://","")) - 1),"")</f>
        <v>danspunt</v>
      </c>
      <c r="X100" t="str">
        <f>_xlfn.XLOOKUP(Table1[[#This Row],[Website Lookup]],Table2[WebsiteLookup],Table2[Naam],"",0)</f>
        <v/>
      </c>
      <c r="Y100" t="str">
        <f>IF(Table1[[#This Row],[Match company name]]&lt;&gt;"",Table1[[#This Row],[Match company name]],IF(Table1[[#This Row],[Match on address]]&lt;&gt;"",Table1[[#This Row],[Match on address]],Table1[[#This Row],[Match on Website]]))</f>
        <v/>
      </c>
    </row>
    <row r="101" spans="1:25" x14ac:dyDescent="0.45">
      <c r="A101">
        <v>45347603</v>
      </c>
      <c r="B101" t="s">
        <v>1325</v>
      </c>
      <c r="C101" t="s">
        <v>38</v>
      </c>
      <c r="D101" t="s">
        <v>396</v>
      </c>
      <c r="E101" t="str">
        <f>SUBSTITUTE(SUBSTITUTE(SUBSTITUTE(SUBSTITUTE(SUBSTITUTE(SUBSTITUTE(SUBSTITUTE(SUBSTITUTE(SUBSTITUTE(SUBSTITUTE(SUBSTITUTE(SUBSTITUTE(SUBSTITUTE(LOWER(Table1[[#This Row],[Naam]]),".",""),"-","")," bvba",""),"belgië",""),"belgium","")," nv","")," bv",""),"group",""),"groep","")," ", ""),"é","e"),"è","e"),"à","a")</f>
        <v>ddsverko</v>
      </c>
      <c r="J101" t="s">
        <v>18</v>
      </c>
      <c r="K101" t="s">
        <v>19</v>
      </c>
      <c r="Q101" t="s">
        <v>20</v>
      </c>
      <c r="R101" t="s">
        <v>20</v>
      </c>
      <c r="T101" t="str">
        <f>_xlfn.XLOOKUP(Table1[[#This Row],[Basisnaam]],Table2[Basisnaam],Table2[Naam],"",0)</f>
        <v/>
      </c>
      <c r="U101" t="str">
        <f>LOWER(Table1[[#This Row],[Straat]]&amp;Table1[[#This Row],[Huisnummer]]&amp;Table1[[#This Row],[Postcode]])</f>
        <v/>
      </c>
      <c r="V101" t="str">
        <f>_xlfn.XLOOKUP(Table1[[#This Row],[AdresLookup]],[1]Bedrijven!$R$2:$R$541,[1]Bedrijven!$B$2:$B$541,"",0)</f>
        <v/>
      </c>
      <c r="W101" t="str">
        <f>IFERROR(LEFT(SUBSTITUTE(SUBSTITUTE(Table1[[#This Row],[Website]],"www.",""),"https://",""), FIND(".", SUBSTITUTE(SUBSTITUTE(Table1[[#This Row],[Website]],"www.",""),"https://","")) - 1),"")</f>
        <v/>
      </c>
      <c r="X101" t="str">
        <f>_xlfn.XLOOKUP(Table1[[#This Row],[Website Lookup]],Table2[WebsiteLookup],Table2[Naam],"",0)</f>
        <v/>
      </c>
      <c r="Y101" t="str">
        <f>IF(Table1[[#This Row],[Match company name]]&lt;&gt;"",Table1[[#This Row],[Match company name]],IF(Table1[[#This Row],[Match on address]]&lt;&gt;"",Table1[[#This Row],[Match on address]],Table1[[#This Row],[Match on Website]]))</f>
        <v/>
      </c>
    </row>
    <row r="102" spans="1:25" x14ac:dyDescent="0.45">
      <c r="A102">
        <v>51833092</v>
      </c>
      <c r="B102" t="s">
        <v>1325</v>
      </c>
      <c r="C102" t="s">
        <v>38</v>
      </c>
      <c r="D102" t="s">
        <v>397</v>
      </c>
      <c r="E102" t="str">
        <f>SUBSTITUTE(SUBSTITUTE(SUBSTITUTE(SUBSTITUTE(SUBSTITUTE(SUBSTITUTE(SUBSTITUTE(SUBSTITUTE(SUBSTITUTE(SUBSTITUTE(SUBSTITUTE(SUBSTITUTE(SUBSTITUTE(LOWER(Table1[[#This Row],[Naam]]),".",""),"-","")," bvba",""),"belgië",""),"belgium","")," nv","")," bv",""),"group",""),"groep","")," ", ""),"é","e"),"è","e"),"à","a")</f>
        <v>debrakkegrond</v>
      </c>
      <c r="F102" t="s">
        <v>398</v>
      </c>
      <c r="G102" t="s">
        <v>188</v>
      </c>
      <c r="H102" t="s">
        <v>399</v>
      </c>
      <c r="I102" t="s">
        <v>400</v>
      </c>
      <c r="J102" t="s">
        <v>19</v>
      </c>
      <c r="K102" t="s">
        <v>19</v>
      </c>
      <c r="Q102" t="s">
        <v>20</v>
      </c>
      <c r="T102" t="str">
        <f>_xlfn.XLOOKUP(Table1[[#This Row],[Basisnaam]],Table2[Basisnaam],Table2[Naam],"",0)</f>
        <v/>
      </c>
      <c r="U102" t="str">
        <f>LOWER(Table1[[#This Row],[Straat]]&amp;Table1[[#This Row],[Huisnummer]]&amp;Table1[[#This Row],[Postcode]])</f>
        <v>nes451012</v>
      </c>
      <c r="V102" t="str">
        <f>_xlfn.XLOOKUP(Table1[[#This Row],[AdresLookup]],[1]Bedrijven!$R$2:$R$541,[1]Bedrijven!$B$2:$B$541,"",0)</f>
        <v/>
      </c>
      <c r="W102" t="str">
        <f>IFERROR(LEFT(SUBSTITUTE(SUBSTITUTE(Table1[[#This Row],[Website]],"www.",""),"https://",""), FIND(".", SUBSTITUTE(SUBSTITUTE(Table1[[#This Row],[Website]],"www.",""),"https://","")) - 1),"")</f>
        <v/>
      </c>
      <c r="X102" t="str">
        <f>_xlfn.XLOOKUP(Table1[[#This Row],[Website Lookup]],Table2[WebsiteLookup],Table2[Naam],"",0)</f>
        <v/>
      </c>
      <c r="Y102" t="str">
        <f>IF(Table1[[#This Row],[Match company name]]&lt;&gt;"",Table1[[#This Row],[Match company name]],IF(Table1[[#This Row],[Match on address]]&lt;&gt;"",Table1[[#This Row],[Match on address]],Table1[[#This Row],[Match on Website]]))</f>
        <v/>
      </c>
    </row>
    <row r="103" spans="1:25" x14ac:dyDescent="0.45">
      <c r="A103">
        <v>54449505</v>
      </c>
      <c r="B103" t="s">
        <v>1325</v>
      </c>
      <c r="C103" t="s">
        <v>38</v>
      </c>
      <c r="D103" t="s">
        <v>401</v>
      </c>
      <c r="E103" t="str">
        <f>SUBSTITUTE(SUBSTITUTE(SUBSTITUTE(SUBSTITUTE(SUBSTITUTE(SUBSTITUTE(SUBSTITUTE(SUBSTITUTE(SUBSTITUTE(SUBSTITUTE(SUBSTITUTE(SUBSTITUTE(SUBSTITUTE(LOWER(Table1[[#This Row],[Naam]]),".",""),"-","")," bvba",""),"belgië",""),"belgium","")," nv","")," bv",""),"group",""),"groep","")," ", ""),"é","e"),"è","e"),"à","a")</f>
        <v>dekleinevosvzw</v>
      </c>
      <c r="F103" t="s">
        <v>402</v>
      </c>
      <c r="G103" t="s">
        <v>403</v>
      </c>
      <c r="H103" t="s">
        <v>404</v>
      </c>
      <c r="I103" t="s">
        <v>66</v>
      </c>
      <c r="J103" t="s">
        <v>18</v>
      </c>
      <c r="K103" t="s">
        <v>19</v>
      </c>
      <c r="N103" t="s">
        <v>405</v>
      </c>
      <c r="Q103" t="s">
        <v>56</v>
      </c>
      <c r="R103" t="s">
        <v>56</v>
      </c>
      <c r="S103" t="s">
        <v>66</v>
      </c>
      <c r="T103" t="str">
        <f>_xlfn.XLOOKUP(Table1[[#This Row],[Basisnaam]],Table2[Basisnaam],Table2[Naam],"",0)</f>
        <v/>
      </c>
      <c r="U103" t="str">
        <f>LOWER(Table1[[#This Row],[Straat]]&amp;Table1[[#This Row],[Huisnummer]]&amp;Table1[[#This Row],[Postcode]])</f>
        <v>vosstraat1642140</v>
      </c>
      <c r="V103" t="str">
        <f>_xlfn.XLOOKUP(Table1[[#This Row],[AdresLookup]],[1]Bedrijven!$R$2:$R$541,[1]Bedrijven!$B$2:$B$541,"",0)</f>
        <v/>
      </c>
      <c r="W103" t="str">
        <f>IFERROR(LEFT(SUBSTITUTE(SUBSTITUTE(Table1[[#This Row],[Website]],"www.",""),"https://",""), FIND(".", SUBSTITUTE(SUBSTITUTE(Table1[[#This Row],[Website]],"www.",""),"https://","")) - 1),"")</f>
        <v>dekleinevos</v>
      </c>
      <c r="X103" t="str">
        <f>_xlfn.XLOOKUP(Table1[[#This Row],[Website Lookup]],Table2[WebsiteLookup],Table2[Naam],"",0)</f>
        <v/>
      </c>
      <c r="Y103" t="str">
        <f>IF(Table1[[#This Row],[Match company name]]&lt;&gt;"",Table1[[#This Row],[Match company name]],IF(Table1[[#This Row],[Match on address]]&lt;&gt;"",Table1[[#This Row],[Match on address]],Table1[[#This Row],[Match on Website]]))</f>
        <v/>
      </c>
    </row>
    <row r="104" spans="1:25" x14ac:dyDescent="0.45">
      <c r="A104">
        <v>46011072</v>
      </c>
      <c r="C104" t="s">
        <v>38</v>
      </c>
      <c r="D104" t="s">
        <v>406</v>
      </c>
      <c r="E104" t="str">
        <f>SUBSTITUTE(SUBSTITUTE(SUBSTITUTE(SUBSTITUTE(SUBSTITUTE(SUBSTITUTE(SUBSTITUTE(SUBSTITUTE(SUBSTITUTE(SUBSTITUTE(SUBSTITUTE(SUBSTITUTE(SUBSTITUTE(LOWER(Table1[[#This Row],[Naam]]),".",""),"-","")," bvba",""),"belgië",""),"belgium","")," nv","")," bv",""),"group",""),"groep","")," ", ""),"é","e"),"è","e"),"à","a")</f>
        <v>dekringwinkel</v>
      </c>
      <c r="J104" t="s">
        <v>18</v>
      </c>
      <c r="K104" t="s">
        <v>19</v>
      </c>
      <c r="T104" t="str">
        <f>_xlfn.XLOOKUP(Table1[[#This Row],[Basisnaam]],Table2[Basisnaam],Table2[Naam],"",0)</f>
        <v/>
      </c>
      <c r="U104" t="str">
        <f>LOWER(Table1[[#This Row],[Straat]]&amp;Table1[[#This Row],[Huisnummer]]&amp;Table1[[#This Row],[Postcode]])</f>
        <v/>
      </c>
      <c r="V104" t="str">
        <f>_xlfn.XLOOKUP(Table1[[#This Row],[AdresLookup]],[1]Bedrijven!$R$2:$R$541,[1]Bedrijven!$B$2:$B$541,"",0)</f>
        <v/>
      </c>
      <c r="W104" t="str">
        <f>IFERROR(LEFT(SUBSTITUTE(SUBSTITUTE(Table1[[#This Row],[Website]],"www.",""),"https://",""), FIND(".", SUBSTITUTE(SUBSTITUTE(Table1[[#This Row],[Website]],"www.",""),"https://","")) - 1),"")</f>
        <v/>
      </c>
      <c r="X104" t="str">
        <f>_xlfn.XLOOKUP(Table1[[#This Row],[Website Lookup]],Table2[WebsiteLookup],Table2[Naam],"",0)</f>
        <v/>
      </c>
      <c r="Y104" t="str">
        <f>IF(Table1[[#This Row],[Match company name]]&lt;&gt;"",Table1[[#This Row],[Match company name]],IF(Table1[[#This Row],[Match on address]]&lt;&gt;"",Table1[[#This Row],[Match on address]],Table1[[#This Row],[Match on Website]]))</f>
        <v/>
      </c>
    </row>
    <row r="105" spans="1:25" x14ac:dyDescent="0.45">
      <c r="A105">
        <v>53048607</v>
      </c>
      <c r="C105" t="s">
        <v>38</v>
      </c>
      <c r="D105" t="s">
        <v>407</v>
      </c>
      <c r="E105" t="str">
        <f>SUBSTITUTE(SUBSTITUTE(SUBSTITUTE(SUBSTITUTE(SUBSTITUTE(SUBSTITUTE(SUBSTITUTE(SUBSTITUTE(SUBSTITUTE(SUBSTITUTE(SUBSTITUTE(SUBSTITUTE(SUBSTITUTE(LOWER(Table1[[#This Row],[Naam]]),".",""),"-","")," bvba",""),"belgië",""),"belgium","")," nv","")," bv",""),"group",""),"groep","")," ", ""),"é","e"),"è","e"),"à","a")</f>
        <v>derepubliekbrugge</v>
      </c>
      <c r="J105" t="s">
        <v>18</v>
      </c>
      <c r="K105" t="s">
        <v>19</v>
      </c>
      <c r="Q105" t="s">
        <v>20</v>
      </c>
      <c r="T105" t="str">
        <f>_xlfn.XLOOKUP(Table1[[#This Row],[Basisnaam]],Table2[Basisnaam],Table2[Naam],"",0)</f>
        <v/>
      </c>
      <c r="U105" t="str">
        <f>LOWER(Table1[[#This Row],[Straat]]&amp;Table1[[#This Row],[Huisnummer]]&amp;Table1[[#This Row],[Postcode]])</f>
        <v/>
      </c>
      <c r="V105" t="str">
        <f>_xlfn.XLOOKUP(Table1[[#This Row],[AdresLookup]],[1]Bedrijven!$R$2:$R$541,[1]Bedrijven!$B$2:$B$541,"",0)</f>
        <v/>
      </c>
      <c r="W105" t="str">
        <f>IFERROR(LEFT(SUBSTITUTE(SUBSTITUTE(Table1[[#This Row],[Website]],"www.",""),"https://",""), FIND(".", SUBSTITUTE(SUBSTITUTE(Table1[[#This Row],[Website]],"www.",""),"https://","")) - 1),"")</f>
        <v/>
      </c>
      <c r="X105" t="str">
        <f>_xlfn.XLOOKUP(Table1[[#This Row],[Website Lookup]],Table2[WebsiteLookup],Table2[Naam],"",0)</f>
        <v/>
      </c>
      <c r="Y105" t="str">
        <f>IF(Table1[[#This Row],[Match company name]]&lt;&gt;"",Table1[[#This Row],[Match company name]],IF(Table1[[#This Row],[Match on address]]&lt;&gt;"",Table1[[#This Row],[Match on address]],Table1[[#This Row],[Match on Website]]))</f>
        <v/>
      </c>
    </row>
    <row r="106" spans="1:25" x14ac:dyDescent="0.45">
      <c r="A106">
        <v>52205633</v>
      </c>
      <c r="C106" t="s">
        <v>38</v>
      </c>
      <c r="D106" t="s">
        <v>408</v>
      </c>
      <c r="E106" t="str">
        <f>SUBSTITUTE(SUBSTITUTE(SUBSTITUTE(SUBSTITUTE(SUBSTITUTE(SUBSTITUTE(SUBSTITUTE(SUBSTITUTE(SUBSTITUTE(SUBSTITUTE(SUBSTITUTE(SUBSTITUTE(SUBSTITUTE(LOWER(Table1[[#This Row],[Naam]]),".",""),"-","")," bvba",""),"belgië",""),"belgium","")," nv","")," bv",""),"group",""),"groep","")," ", ""),"é","e"),"è","e"),"à","a")</f>
        <v>desingel</v>
      </c>
      <c r="F106" t="s">
        <v>409</v>
      </c>
      <c r="G106" t="s">
        <v>410</v>
      </c>
      <c r="H106" t="s">
        <v>411</v>
      </c>
      <c r="I106" t="s">
        <v>66</v>
      </c>
      <c r="J106" t="s">
        <v>18</v>
      </c>
      <c r="K106" t="s">
        <v>19</v>
      </c>
      <c r="N106" t="s">
        <v>412</v>
      </c>
      <c r="Q106" t="s">
        <v>20</v>
      </c>
      <c r="S106" t="s">
        <v>66</v>
      </c>
      <c r="T106" t="str">
        <f>_xlfn.XLOOKUP(Table1[[#This Row],[Basisnaam]],Table2[Basisnaam],Table2[Naam],"",0)</f>
        <v/>
      </c>
      <c r="U106" t="str">
        <f>LOWER(Table1[[#This Row],[Straat]]&amp;Table1[[#This Row],[Huisnummer]]&amp;Table1[[#This Row],[Postcode]])</f>
        <v>desguinlei252060</v>
      </c>
      <c r="V106" t="str">
        <f>_xlfn.XLOOKUP(Table1[[#This Row],[AdresLookup]],[1]Bedrijven!$R$2:$R$541,[1]Bedrijven!$B$2:$B$541,"",0)</f>
        <v/>
      </c>
      <c r="W106" t="str">
        <f>IFERROR(LEFT(SUBSTITUTE(SUBSTITUTE(Table1[[#This Row],[Website]],"www.",""),"https://",""), FIND(".", SUBSTITUTE(SUBSTITUTE(Table1[[#This Row],[Website]],"www.",""),"https://","")) - 1),"")</f>
        <v>desingel</v>
      </c>
      <c r="X106" t="str">
        <f>_xlfn.XLOOKUP(Table1[[#This Row],[Website Lookup]],Table2[WebsiteLookup],Table2[Naam],"",0)</f>
        <v/>
      </c>
      <c r="Y106" t="str">
        <f>IF(Table1[[#This Row],[Match company name]]&lt;&gt;"",Table1[[#This Row],[Match company name]],IF(Table1[[#This Row],[Match on address]]&lt;&gt;"",Table1[[#This Row],[Match on address]],Table1[[#This Row],[Match on Website]]))</f>
        <v/>
      </c>
    </row>
    <row r="107" spans="1:25" x14ac:dyDescent="0.45">
      <c r="A107">
        <v>46011124</v>
      </c>
      <c r="C107" t="s">
        <v>38</v>
      </c>
      <c r="D107" t="s">
        <v>413</v>
      </c>
      <c r="E107" t="str">
        <f>SUBSTITUTE(SUBSTITUTE(SUBSTITUTE(SUBSTITUTE(SUBSTITUTE(SUBSTITUTE(SUBSTITUTE(SUBSTITUTE(SUBSTITUTE(SUBSTITUTE(SUBSTITUTE(SUBSTITUTE(SUBSTITUTE(LOWER(Table1[[#This Row],[Naam]]),".",""),"-","")," bvba",""),"belgië",""),"belgium","")," nv","")," bv",""),"group",""),"groep","")," ", ""),"é","e"),"è","e"),"à","a")</f>
        <v>dewater</v>
      </c>
      <c r="J107" t="s">
        <v>18</v>
      </c>
      <c r="K107" t="s">
        <v>19</v>
      </c>
      <c r="T107" t="str">
        <f>_xlfn.XLOOKUP(Table1[[#This Row],[Basisnaam]],Table2[Basisnaam],Table2[Naam],"",0)</f>
        <v/>
      </c>
      <c r="U107" t="str">
        <f>LOWER(Table1[[#This Row],[Straat]]&amp;Table1[[#This Row],[Huisnummer]]&amp;Table1[[#This Row],[Postcode]])</f>
        <v/>
      </c>
      <c r="V107" t="str">
        <f>_xlfn.XLOOKUP(Table1[[#This Row],[AdresLookup]],[1]Bedrijven!$R$2:$R$541,[1]Bedrijven!$B$2:$B$541,"",0)</f>
        <v/>
      </c>
      <c r="W107" t="str">
        <f>IFERROR(LEFT(SUBSTITUTE(SUBSTITUTE(Table1[[#This Row],[Website]],"www.",""),"https://",""), FIND(".", SUBSTITUTE(SUBSTITUTE(Table1[[#This Row],[Website]],"www.",""),"https://","")) - 1),"")</f>
        <v/>
      </c>
      <c r="X107" t="str">
        <f>_xlfn.XLOOKUP(Table1[[#This Row],[Website Lookup]],Table2[WebsiteLookup],Table2[Naam],"",0)</f>
        <v/>
      </c>
      <c r="Y107" t="str">
        <f>IF(Table1[[#This Row],[Match company name]]&lt;&gt;"",Table1[[#This Row],[Match company name]],IF(Table1[[#This Row],[Match on address]]&lt;&gt;"",Table1[[#This Row],[Match on address]],Table1[[#This Row],[Match on Website]]))</f>
        <v/>
      </c>
    </row>
    <row r="108" spans="1:25" x14ac:dyDescent="0.45">
      <c r="A108">
        <v>52895151</v>
      </c>
      <c r="D108" t="s">
        <v>414</v>
      </c>
      <c r="E108" t="str">
        <f>SUBSTITUTE(SUBSTITUTE(SUBSTITUTE(SUBSTITUTE(SUBSTITUTE(SUBSTITUTE(SUBSTITUTE(SUBSTITUTE(SUBSTITUTE(SUBSTITUTE(SUBSTITUTE(SUBSTITUTE(SUBSTITUTE(LOWER(Table1[[#This Row],[Naam]]),".",""),"-","")," bvba",""),"belgië",""),"belgium","")," nv","")," bv",""),"group",""),"groep","")," ", ""),"é","e"),"è","e"),"à","a")</f>
        <v>dela</v>
      </c>
      <c r="F108" t="s">
        <v>415</v>
      </c>
      <c r="G108" t="s">
        <v>416</v>
      </c>
      <c r="H108" t="s">
        <v>54</v>
      </c>
      <c r="I108" t="s">
        <v>66</v>
      </c>
      <c r="J108" t="s">
        <v>18</v>
      </c>
      <c r="K108" t="s">
        <v>19</v>
      </c>
      <c r="N108" t="s">
        <v>417</v>
      </c>
      <c r="Q108" t="s">
        <v>56</v>
      </c>
      <c r="R108" t="s">
        <v>56</v>
      </c>
      <c r="S108" t="s">
        <v>66</v>
      </c>
      <c r="T108" t="str">
        <f>_xlfn.XLOOKUP(Table1[[#This Row],[Basisnaam]],Table2[Basisnaam],Table2[Naam],"",0)</f>
        <v/>
      </c>
      <c r="U108" t="str">
        <f>LOWER(Table1[[#This Row],[Straat]]&amp;Table1[[#This Row],[Huisnummer]]&amp;Table1[[#This Row],[Postcode]])</f>
        <v>noorderplaats52000</v>
      </c>
      <c r="V108" t="str">
        <f>_xlfn.XLOOKUP(Table1[[#This Row],[AdresLookup]],[1]Bedrijven!$R$2:$R$541,[1]Bedrijven!$B$2:$B$541,"",0)</f>
        <v>Dela Funerals Assistance 1</v>
      </c>
      <c r="W108" t="str">
        <f>IFERROR(LEFT(SUBSTITUTE(SUBSTITUTE(Table1[[#This Row],[Website]],"www.",""),"https://",""), FIND(".", SUBSTITUTE(SUBSTITUTE(Table1[[#This Row],[Website]],"www.",""),"https://","")) - 1),"")</f>
        <v>dela</v>
      </c>
      <c r="X108" t="str">
        <f>_xlfn.XLOOKUP(Table1[[#This Row],[Website Lookup]],Table2[WebsiteLookup],Table2[Naam],"",0)</f>
        <v>Dela Funerals Assistance 1</v>
      </c>
      <c r="Y108" t="str">
        <f>IF(Table1[[#This Row],[Match company name]]&lt;&gt;"",Table1[[#This Row],[Match company name]],IF(Table1[[#This Row],[Match on address]]&lt;&gt;"",Table1[[#This Row],[Match on address]],Table1[[#This Row],[Match on Website]]))</f>
        <v>Dela Funerals Assistance 1</v>
      </c>
    </row>
    <row r="109" spans="1:25" x14ac:dyDescent="0.45">
      <c r="A109">
        <v>48947218</v>
      </c>
      <c r="D109" t="s">
        <v>418</v>
      </c>
      <c r="E109" t="str">
        <f>SUBSTITUTE(SUBSTITUTE(SUBSTITUTE(SUBSTITUTE(SUBSTITUTE(SUBSTITUTE(SUBSTITUTE(SUBSTITUTE(SUBSTITUTE(SUBSTITUTE(SUBSTITUTE(SUBSTITUTE(SUBSTITUTE(LOWER(Table1[[#This Row],[Naam]]),".",""),"-","")," bvba",""),"belgië",""),"belgium","")," nv","")," bv",""),"group",""),"groep","")," ", ""),"é","e"),"è","e"),"à","a")</f>
        <v>delhaize</v>
      </c>
      <c r="J109" t="s">
        <v>18</v>
      </c>
      <c r="K109" t="s">
        <v>19</v>
      </c>
      <c r="T109" t="str">
        <f>_xlfn.XLOOKUP(Table1[[#This Row],[Basisnaam]],Table2[Basisnaam],Table2[Naam],"",0)</f>
        <v/>
      </c>
      <c r="U109" t="str">
        <f>LOWER(Table1[[#This Row],[Straat]]&amp;Table1[[#This Row],[Huisnummer]]&amp;Table1[[#This Row],[Postcode]])</f>
        <v/>
      </c>
      <c r="V109" t="str">
        <f>_xlfn.XLOOKUP(Table1[[#This Row],[AdresLookup]],[1]Bedrijven!$R$2:$R$541,[1]Bedrijven!$B$2:$B$541,"",0)</f>
        <v/>
      </c>
      <c r="W109" t="str">
        <f>IFERROR(LEFT(SUBSTITUTE(SUBSTITUTE(Table1[[#This Row],[Website]],"www.",""),"https://",""), FIND(".", SUBSTITUTE(SUBSTITUTE(Table1[[#This Row],[Website]],"www.",""),"https://","")) - 1),"")</f>
        <v/>
      </c>
      <c r="X109" t="str">
        <f>_xlfn.XLOOKUP(Table1[[#This Row],[Website Lookup]],Table2[WebsiteLookup],Table2[Naam],"",0)</f>
        <v/>
      </c>
      <c r="Y109" t="str">
        <f>IF(Table1[[#This Row],[Match company name]]&lt;&gt;"",Table1[[#This Row],[Match company name]],IF(Table1[[#This Row],[Match on address]]&lt;&gt;"",Table1[[#This Row],[Match on address]],Table1[[#This Row],[Match on Website]]))</f>
        <v/>
      </c>
    </row>
    <row r="110" spans="1:25" x14ac:dyDescent="0.45">
      <c r="A110">
        <v>45347604</v>
      </c>
      <c r="B110" t="s">
        <v>1325</v>
      </c>
      <c r="C110" t="s">
        <v>27</v>
      </c>
      <c r="D110" t="s">
        <v>420</v>
      </c>
      <c r="E110" t="str">
        <f>SUBSTITUTE(SUBSTITUTE(SUBSTITUTE(SUBSTITUTE(SUBSTITUTE(SUBSTITUTE(SUBSTITUTE(SUBSTITUTE(SUBSTITUTE(SUBSTITUTE(SUBSTITUTE(SUBSTITUTE(SUBSTITUTE(LOWER(Table1[[#This Row],[Naam]]),".",""),"-","")," bvba",""),"belgië",""),"belgium","")," nv","")," bv",""),"group",""),"groep","")," ", ""),"é","e"),"è","e"),"à","a")</f>
        <v>deliverect</v>
      </c>
      <c r="J110" t="s">
        <v>18</v>
      </c>
      <c r="K110" t="s">
        <v>19</v>
      </c>
      <c r="R110" t="s">
        <v>28</v>
      </c>
      <c r="T110" t="str">
        <f>_xlfn.XLOOKUP(Table1[[#This Row],[Basisnaam]],Table2[Basisnaam],Table2[Naam],"",0)</f>
        <v>Deliverect</v>
      </c>
      <c r="U110" t="str">
        <f>LOWER(Table1[[#This Row],[Straat]]&amp;Table1[[#This Row],[Huisnummer]]&amp;Table1[[#This Row],[Postcode]])</f>
        <v/>
      </c>
      <c r="V110" t="str">
        <f>_xlfn.XLOOKUP(Table1[[#This Row],[AdresLookup]],[1]Bedrijven!$R$2:$R$541,[1]Bedrijven!$B$2:$B$541,"",0)</f>
        <v/>
      </c>
      <c r="W110" t="str">
        <f>IFERROR(LEFT(SUBSTITUTE(SUBSTITUTE(Table1[[#This Row],[Website]],"www.",""),"https://",""), FIND(".", SUBSTITUTE(SUBSTITUTE(Table1[[#This Row],[Website]],"www.",""),"https://","")) - 1),"")</f>
        <v/>
      </c>
      <c r="X110" t="str">
        <f>_xlfn.XLOOKUP(Table1[[#This Row],[Website Lookup]],Table2[WebsiteLookup],Table2[Naam],"",0)</f>
        <v/>
      </c>
      <c r="Y110" t="str">
        <f>IF(Table1[[#This Row],[Match company name]]&lt;&gt;"",Table1[[#This Row],[Match company name]],IF(Table1[[#This Row],[Match on address]]&lt;&gt;"",Table1[[#This Row],[Match on address]],Table1[[#This Row],[Match on Website]]))</f>
        <v>Deliverect</v>
      </c>
    </row>
    <row r="111" spans="1:25" x14ac:dyDescent="0.45">
      <c r="A111">
        <v>45347610</v>
      </c>
      <c r="D111" t="s">
        <v>421</v>
      </c>
      <c r="E111" t="str">
        <f>SUBSTITUTE(SUBSTITUTE(SUBSTITUTE(SUBSTITUTE(SUBSTITUTE(SUBSTITUTE(SUBSTITUTE(SUBSTITUTE(SUBSTITUTE(SUBSTITUTE(SUBSTITUTE(SUBSTITUTE(SUBSTITUTE(LOWER(Table1[[#This Row],[Naam]]),".",""),"-","")," bvba",""),"belgië",""),"belgium","")," nv","")," bv",""),"group",""),"groep","")," ", ""),"é","e"),"è","e"),"à","a")</f>
        <v>dematic(egemin)</v>
      </c>
      <c r="J111" t="s">
        <v>18</v>
      </c>
      <c r="K111" t="s">
        <v>19</v>
      </c>
      <c r="Q111" t="s">
        <v>20</v>
      </c>
      <c r="T111" t="str">
        <f>_xlfn.XLOOKUP(Table1[[#This Row],[Basisnaam]],Table2[Basisnaam],Table2[Naam],"",0)</f>
        <v/>
      </c>
      <c r="U111" t="str">
        <f>LOWER(Table1[[#This Row],[Straat]]&amp;Table1[[#This Row],[Huisnummer]]&amp;Table1[[#This Row],[Postcode]])</f>
        <v/>
      </c>
      <c r="V111" t="str">
        <f>_xlfn.XLOOKUP(Table1[[#This Row],[AdresLookup]],[1]Bedrijven!$R$2:$R$541,[1]Bedrijven!$B$2:$B$541,"",0)</f>
        <v/>
      </c>
      <c r="W111" t="str">
        <f>IFERROR(LEFT(SUBSTITUTE(SUBSTITUTE(Table1[[#This Row],[Website]],"www.",""),"https://",""), FIND(".", SUBSTITUTE(SUBSTITUTE(Table1[[#This Row],[Website]],"www.",""),"https://","")) - 1),"")</f>
        <v/>
      </c>
      <c r="X111" t="str">
        <f>_xlfn.XLOOKUP(Table1[[#This Row],[Website Lookup]],Table2[WebsiteLookup],Table2[Naam],"",0)</f>
        <v/>
      </c>
      <c r="Y111" t="str">
        <f>IF(Table1[[#This Row],[Match company name]]&lt;&gt;"",Table1[[#This Row],[Match company name]],IF(Table1[[#This Row],[Match on address]]&lt;&gt;"",Table1[[#This Row],[Match on address]],Table1[[#This Row],[Match on Website]]))</f>
        <v/>
      </c>
    </row>
    <row r="112" spans="1:25" x14ac:dyDescent="0.45">
      <c r="A112">
        <v>45347605</v>
      </c>
      <c r="C112" t="s">
        <v>27</v>
      </c>
      <c r="D112" t="s">
        <v>422</v>
      </c>
      <c r="E112" t="str">
        <f>SUBSTITUTE(SUBSTITUTE(SUBSTITUTE(SUBSTITUTE(SUBSTITUTE(SUBSTITUTE(SUBSTITUTE(SUBSTITUTE(SUBSTITUTE(SUBSTITUTE(SUBSTITUTE(SUBSTITUTE(SUBSTITUTE(LOWER(Table1[[#This Row],[Naam]]),".",""),"-","")," bvba",""),"belgië",""),"belgium","")," nv","")," bv",""),"group",""),"groep","")," ", ""),"é","e"),"è","e"),"à","a")</f>
        <v>dentius</v>
      </c>
      <c r="J112" t="s">
        <v>18</v>
      </c>
      <c r="K112" t="s">
        <v>19</v>
      </c>
      <c r="Q112" t="s">
        <v>20</v>
      </c>
      <c r="T112" t="str">
        <f>_xlfn.XLOOKUP(Table1[[#This Row],[Basisnaam]],Table2[Basisnaam],Table2[Naam],"",0)</f>
        <v>Dentius</v>
      </c>
      <c r="U112" t="str">
        <f>LOWER(Table1[[#This Row],[Straat]]&amp;Table1[[#This Row],[Huisnummer]]&amp;Table1[[#This Row],[Postcode]])</f>
        <v/>
      </c>
      <c r="V112" t="str">
        <f>_xlfn.XLOOKUP(Table1[[#This Row],[AdresLookup]],[1]Bedrijven!$R$2:$R$541,[1]Bedrijven!$B$2:$B$541,"",0)</f>
        <v/>
      </c>
      <c r="W112" t="str">
        <f>IFERROR(LEFT(SUBSTITUTE(SUBSTITUTE(Table1[[#This Row],[Website]],"www.",""),"https://",""), FIND(".", SUBSTITUTE(SUBSTITUTE(Table1[[#This Row],[Website]],"www.",""),"https://","")) - 1),"")</f>
        <v/>
      </c>
      <c r="X112" t="str">
        <f>_xlfn.XLOOKUP(Table1[[#This Row],[Website Lookup]],Table2[WebsiteLookup],Table2[Naam],"",0)</f>
        <v/>
      </c>
      <c r="Y112" t="str">
        <f>IF(Table1[[#This Row],[Match company name]]&lt;&gt;"",Table1[[#This Row],[Match company name]],IF(Table1[[#This Row],[Match on address]]&lt;&gt;"",Table1[[#This Row],[Match on address]],Table1[[#This Row],[Match on Website]]))</f>
        <v>Dentius</v>
      </c>
    </row>
    <row r="113" spans="1:25" x14ac:dyDescent="0.45">
      <c r="A113">
        <v>46900393</v>
      </c>
      <c r="B113" t="s">
        <v>1326</v>
      </c>
      <c r="D113" t="s">
        <v>423</v>
      </c>
      <c r="E113" t="str">
        <f>SUBSTITUTE(SUBSTITUTE(SUBSTITUTE(SUBSTITUTE(SUBSTITUTE(SUBSTITUTE(SUBSTITUTE(SUBSTITUTE(SUBSTITUTE(SUBSTITUTE(SUBSTITUTE(SUBSTITUTE(SUBSTITUTE(LOWER(Table1[[#This Row],[Naam]]),".",""),"-","")," bvba",""),"belgië",""),"belgium","")," nv","")," bv",""),"group",""),"groep","")," ", ""),"é","e"),"è","e"),"à","a")</f>
        <v>dhl</v>
      </c>
      <c r="J113" t="s">
        <v>18</v>
      </c>
      <c r="K113" t="s">
        <v>19</v>
      </c>
      <c r="R113" t="s">
        <v>28</v>
      </c>
      <c r="T113" t="str">
        <f>_xlfn.XLOOKUP(Table1[[#This Row],[Basisnaam]],Table2[Basisnaam],Table2[Naam],"",0)</f>
        <v/>
      </c>
      <c r="U113" t="str">
        <f>LOWER(Table1[[#This Row],[Straat]]&amp;Table1[[#This Row],[Huisnummer]]&amp;Table1[[#This Row],[Postcode]])</f>
        <v/>
      </c>
      <c r="V113" t="str">
        <f>_xlfn.XLOOKUP(Table1[[#This Row],[AdresLookup]],[1]Bedrijven!$R$2:$R$541,[1]Bedrijven!$B$2:$B$541,"",0)</f>
        <v/>
      </c>
      <c r="W113" t="str">
        <f>IFERROR(LEFT(SUBSTITUTE(SUBSTITUTE(Table1[[#This Row],[Website]],"www.",""),"https://",""), FIND(".", SUBSTITUTE(SUBSTITUTE(Table1[[#This Row],[Website]],"www.",""),"https://","")) - 1),"")</f>
        <v/>
      </c>
      <c r="X113" t="str">
        <f>_xlfn.XLOOKUP(Table1[[#This Row],[Website Lookup]],Table2[WebsiteLookup],Table2[Naam],"",0)</f>
        <v/>
      </c>
      <c r="Y113" t="str">
        <f>IF(Table1[[#This Row],[Match company name]]&lt;&gt;"",Table1[[#This Row],[Match company name]],IF(Table1[[#This Row],[Match on address]]&lt;&gt;"",Table1[[#This Row],[Match on address]],Table1[[#This Row],[Match on Website]]))</f>
        <v/>
      </c>
    </row>
    <row r="114" spans="1:25" x14ac:dyDescent="0.45">
      <c r="A114">
        <v>47355271</v>
      </c>
      <c r="B114" t="s">
        <v>1325</v>
      </c>
      <c r="D114" t="s">
        <v>424</v>
      </c>
      <c r="E114" t="str">
        <f>SUBSTITUTE(SUBSTITUTE(SUBSTITUTE(SUBSTITUTE(SUBSTITUTE(SUBSTITUTE(SUBSTITUTE(SUBSTITUTE(SUBSTITUTE(SUBSTITUTE(SUBSTITUTE(SUBSTITUTE(SUBSTITUTE(LOWER(Table1[[#This Row],[Naam]]),".",""),"-","")," bvba",""),"belgië",""),"belgium","")," nv","")," bv",""),"group",""),"groep","")," ", ""),"é","e"),"è","e"),"à","a")</f>
        <v>dycore</v>
      </c>
      <c r="F114" t="s">
        <v>425</v>
      </c>
      <c r="G114" t="s">
        <v>251</v>
      </c>
      <c r="H114" t="s">
        <v>426</v>
      </c>
      <c r="I114" t="s">
        <v>427</v>
      </c>
      <c r="J114" t="s">
        <v>19</v>
      </c>
      <c r="K114" t="s">
        <v>19</v>
      </c>
      <c r="L114" t="s">
        <v>428</v>
      </c>
      <c r="M114" t="s">
        <v>429</v>
      </c>
      <c r="Q114" t="s">
        <v>28</v>
      </c>
      <c r="T114" t="str">
        <f>_xlfn.XLOOKUP(Table1[[#This Row],[Basisnaam]],Table2[Basisnaam],Table2[Naam],"",0)</f>
        <v/>
      </c>
      <c r="U114" t="str">
        <f>LOWER(Table1[[#This Row],[Straat]]&amp;Table1[[#This Row],[Huisnummer]]&amp;Table1[[#This Row],[Postcode]])</f>
        <v>ambachtsweg164906ch</v>
      </c>
      <c r="V114" t="str">
        <f>_xlfn.XLOOKUP(Table1[[#This Row],[AdresLookup]],[1]Bedrijven!$R$2:$R$541,[1]Bedrijven!$B$2:$B$541,"",0)</f>
        <v/>
      </c>
      <c r="W114" t="str">
        <f>IFERROR(LEFT(SUBSTITUTE(SUBSTITUTE(Table1[[#This Row],[Website]],"www.",""),"https://",""), FIND(".", SUBSTITUTE(SUBSTITUTE(Table1[[#This Row],[Website]],"www.",""),"https://","")) - 1),"")</f>
        <v/>
      </c>
      <c r="X114" t="str">
        <f>_xlfn.XLOOKUP(Table1[[#This Row],[Website Lookup]],Table2[WebsiteLookup],Table2[Naam],"",0)</f>
        <v/>
      </c>
      <c r="Y114" t="str">
        <f>IF(Table1[[#This Row],[Match company name]]&lt;&gt;"",Table1[[#This Row],[Match company name]],IF(Table1[[#This Row],[Match on address]]&lt;&gt;"",Table1[[#This Row],[Match on address]],Table1[[#This Row],[Match on Website]]))</f>
        <v/>
      </c>
    </row>
    <row r="115" spans="1:25" x14ac:dyDescent="0.45">
      <c r="A115">
        <v>52859833</v>
      </c>
      <c r="B115" t="s">
        <v>1325</v>
      </c>
      <c r="D115" t="s">
        <v>430</v>
      </c>
      <c r="E115" t="str">
        <f>SUBSTITUTE(SUBSTITUTE(SUBSTITUTE(SUBSTITUTE(SUBSTITUTE(SUBSTITUTE(SUBSTITUTE(SUBSTITUTE(SUBSTITUTE(SUBSTITUTE(SUBSTITUTE(SUBSTITUTE(SUBSTITUTE(LOWER(Table1[[#This Row],[Naam]]),".",""),"-","")," bvba",""),"belgië",""),"belgium","")," nv","")," bv",""),"group",""),"groep","")," ", ""),"é","e"),"è","e"),"à","a")</f>
        <v>e&amp;cconsultants</v>
      </c>
      <c r="F115" t="s">
        <v>431</v>
      </c>
      <c r="G115" t="s">
        <v>432</v>
      </c>
      <c r="H115" t="s">
        <v>433</v>
      </c>
      <c r="I115" t="s">
        <v>434</v>
      </c>
      <c r="J115" t="s">
        <v>18</v>
      </c>
      <c r="K115" t="s">
        <v>19</v>
      </c>
      <c r="N115" t="s">
        <v>435</v>
      </c>
      <c r="Q115" t="s">
        <v>56</v>
      </c>
      <c r="R115" t="s">
        <v>56</v>
      </c>
      <c r="S115" t="s">
        <v>260</v>
      </c>
      <c r="T115" t="str">
        <f>_xlfn.XLOOKUP(Table1[[#This Row],[Basisnaam]],Table2[Basisnaam],Table2[Naam],"",0)</f>
        <v/>
      </c>
      <c r="U115" t="str">
        <f>LOWER(Table1[[#This Row],[Straat]]&amp;Table1[[#This Row],[Huisnummer]]&amp;Table1[[#This Row],[Postcode]])</f>
        <v>spinnerijkaai438500</v>
      </c>
      <c r="V115" t="str">
        <f>_xlfn.XLOOKUP(Table1[[#This Row],[AdresLookup]],[1]Bedrijven!$R$2:$R$541,[1]Bedrijven!$B$2:$B$541,"",0)</f>
        <v/>
      </c>
      <c r="W115" t="str">
        <f>IFERROR(LEFT(SUBSTITUTE(SUBSTITUTE(Table1[[#This Row],[Website]],"www.",""),"https://",""), FIND(".", SUBSTITUTE(SUBSTITUTE(Table1[[#This Row],[Website]],"www.",""),"https://","")) - 1),"")</f>
        <v>eecc</v>
      </c>
      <c r="X115" t="str">
        <f>_xlfn.XLOOKUP(Table1[[#This Row],[Website Lookup]],Table2[WebsiteLookup],Table2[Naam],"",0)</f>
        <v/>
      </c>
      <c r="Y115" t="str">
        <f>IF(Table1[[#This Row],[Match company name]]&lt;&gt;"",Table1[[#This Row],[Match company name]],IF(Table1[[#This Row],[Match on address]]&lt;&gt;"",Table1[[#This Row],[Match on address]],Table1[[#This Row],[Match on Website]]))</f>
        <v/>
      </c>
    </row>
    <row r="116" spans="1:25" x14ac:dyDescent="0.45">
      <c r="A116">
        <v>45347606</v>
      </c>
      <c r="D116" t="s">
        <v>436</v>
      </c>
      <c r="E116" t="str">
        <f>SUBSTITUTE(SUBSTITUTE(SUBSTITUTE(SUBSTITUTE(SUBSTITUTE(SUBSTITUTE(SUBSTITUTE(SUBSTITUTE(SUBSTITUTE(SUBSTITUTE(SUBSTITUTE(SUBSTITUTE(SUBSTITUTE(LOWER(Table1[[#This Row],[Naam]]),".",""),"-","")," bvba",""),"belgië",""),"belgium","")," nv","")," bv",""),"group",""),"groep","")," ", ""),"é","e"),"è","e"),"à","a")</f>
        <v>eckbrio</v>
      </c>
      <c r="J116" t="s">
        <v>18</v>
      </c>
      <c r="K116" t="s">
        <v>19</v>
      </c>
      <c r="Q116" t="s">
        <v>20</v>
      </c>
      <c r="T116" t="str">
        <f>_xlfn.XLOOKUP(Table1[[#This Row],[Basisnaam]],Table2[Basisnaam],Table2[Naam],"",0)</f>
        <v/>
      </c>
      <c r="U116" t="str">
        <f>LOWER(Table1[[#This Row],[Straat]]&amp;Table1[[#This Row],[Huisnummer]]&amp;Table1[[#This Row],[Postcode]])</f>
        <v/>
      </c>
      <c r="V116" t="str">
        <f>_xlfn.XLOOKUP(Table1[[#This Row],[AdresLookup]],[1]Bedrijven!$R$2:$R$541,[1]Bedrijven!$B$2:$B$541,"",0)</f>
        <v/>
      </c>
      <c r="W116" t="str">
        <f>IFERROR(LEFT(SUBSTITUTE(SUBSTITUTE(Table1[[#This Row],[Website]],"www.",""),"https://",""), FIND(".", SUBSTITUTE(SUBSTITUTE(Table1[[#This Row],[Website]],"www.",""),"https://","")) - 1),"")</f>
        <v/>
      </c>
      <c r="X116" t="str">
        <f>_xlfn.XLOOKUP(Table1[[#This Row],[Website Lookup]],Table2[WebsiteLookup],Table2[Naam],"",0)</f>
        <v/>
      </c>
      <c r="Y116" t="str">
        <f>IF(Table1[[#This Row],[Match company name]]&lt;&gt;"",Table1[[#This Row],[Match company name]],IF(Table1[[#This Row],[Match on address]]&lt;&gt;"",Table1[[#This Row],[Match on address]],Table1[[#This Row],[Match on Website]]))</f>
        <v/>
      </c>
    </row>
    <row r="117" spans="1:25" x14ac:dyDescent="0.45">
      <c r="A117">
        <v>45347607</v>
      </c>
      <c r="C117" t="s">
        <v>38</v>
      </c>
      <c r="D117" t="s">
        <v>437</v>
      </c>
      <c r="E117" t="str">
        <f>SUBSTITUTE(SUBSTITUTE(SUBSTITUTE(SUBSTITUTE(SUBSTITUTE(SUBSTITUTE(SUBSTITUTE(SUBSTITUTE(SUBSTITUTE(SUBSTITUTE(SUBSTITUTE(SUBSTITUTE(SUBSTITUTE(LOWER(Table1[[#This Row],[Naam]]),".",""),"-","")," bvba",""),"belgië",""),"belgium","")," nv","")," bv",""),"group",""),"groep","")," ", ""),"é","e"),"è","e"),"à","a")</f>
        <v>edfluminus</v>
      </c>
      <c r="J117" t="s">
        <v>18</v>
      </c>
      <c r="K117" t="s">
        <v>19</v>
      </c>
      <c r="Q117" t="s">
        <v>20</v>
      </c>
      <c r="T117" t="str">
        <f>_xlfn.XLOOKUP(Table1[[#This Row],[Basisnaam]],Table2[Basisnaam],Table2[Naam],"",0)</f>
        <v/>
      </c>
      <c r="U117" t="str">
        <f>LOWER(Table1[[#This Row],[Straat]]&amp;Table1[[#This Row],[Huisnummer]]&amp;Table1[[#This Row],[Postcode]])</f>
        <v/>
      </c>
      <c r="V117" t="str">
        <f>_xlfn.XLOOKUP(Table1[[#This Row],[AdresLookup]],[1]Bedrijven!$R$2:$R$541,[1]Bedrijven!$B$2:$B$541,"",0)</f>
        <v/>
      </c>
      <c r="W117" t="str">
        <f>IFERROR(LEFT(SUBSTITUTE(SUBSTITUTE(Table1[[#This Row],[Website]],"www.",""),"https://",""), FIND(".", SUBSTITUTE(SUBSTITUTE(Table1[[#This Row],[Website]],"www.",""),"https://","")) - 1),"")</f>
        <v/>
      </c>
      <c r="X117" t="str">
        <f>_xlfn.XLOOKUP(Table1[[#This Row],[Website Lookup]],Table2[WebsiteLookup],Table2[Naam],"",0)</f>
        <v/>
      </c>
      <c r="Y117" t="str">
        <f>IF(Table1[[#This Row],[Match company name]]&lt;&gt;"",Table1[[#This Row],[Match company name]],IF(Table1[[#This Row],[Match on address]]&lt;&gt;"",Table1[[#This Row],[Match on address]],Table1[[#This Row],[Match on Website]]))</f>
        <v/>
      </c>
    </row>
    <row r="118" spans="1:25" x14ac:dyDescent="0.45">
      <c r="A118">
        <v>45347608</v>
      </c>
      <c r="B118" t="s">
        <v>1326</v>
      </c>
      <c r="D118" t="s">
        <v>438</v>
      </c>
      <c r="E118" t="str">
        <f>SUBSTITUTE(SUBSTITUTE(SUBSTITUTE(SUBSTITUTE(SUBSTITUTE(SUBSTITUTE(SUBSTITUTE(SUBSTITUTE(SUBSTITUTE(SUBSTITUTE(SUBSTITUTE(SUBSTITUTE(SUBSTITUTE(LOWER(Table1[[#This Row],[Naam]]),".",""),"-","")," bvba",""),"belgië",""),"belgium","")," nv","")," bv",""),"group",""),"groep","")," ", ""),"é","e"),"è","e"),"à","a")</f>
        <v>educam</v>
      </c>
      <c r="J118" t="s">
        <v>18</v>
      </c>
      <c r="K118" t="s">
        <v>19</v>
      </c>
      <c r="R118" t="s">
        <v>28</v>
      </c>
      <c r="T118" t="str">
        <f>_xlfn.XLOOKUP(Table1[[#This Row],[Basisnaam]],Table2[Basisnaam],Table2[Naam],"",0)</f>
        <v/>
      </c>
      <c r="U118" t="str">
        <f>LOWER(Table1[[#This Row],[Straat]]&amp;Table1[[#This Row],[Huisnummer]]&amp;Table1[[#This Row],[Postcode]])</f>
        <v/>
      </c>
      <c r="V118" t="str">
        <f>_xlfn.XLOOKUP(Table1[[#This Row],[AdresLookup]],[1]Bedrijven!$R$2:$R$541,[1]Bedrijven!$B$2:$B$541,"",0)</f>
        <v/>
      </c>
      <c r="W118" t="str">
        <f>IFERROR(LEFT(SUBSTITUTE(SUBSTITUTE(Table1[[#This Row],[Website]],"www.",""),"https://",""), FIND(".", SUBSTITUTE(SUBSTITUTE(Table1[[#This Row],[Website]],"www.",""),"https://","")) - 1),"")</f>
        <v/>
      </c>
      <c r="X118" t="str">
        <f>_xlfn.XLOOKUP(Table1[[#This Row],[Website Lookup]],Table2[WebsiteLookup],Table2[Naam],"",0)</f>
        <v/>
      </c>
      <c r="Y118" t="str">
        <f>IF(Table1[[#This Row],[Match company name]]&lt;&gt;"",Table1[[#This Row],[Match company name]],IF(Table1[[#This Row],[Match on address]]&lt;&gt;"",Table1[[#This Row],[Match on address]],Table1[[#This Row],[Match on Website]]))</f>
        <v/>
      </c>
    </row>
    <row r="119" spans="1:25" x14ac:dyDescent="0.45">
      <c r="A119">
        <v>52395414</v>
      </c>
      <c r="B119" t="s">
        <v>1326</v>
      </c>
      <c r="D119" t="s">
        <v>440</v>
      </c>
      <c r="E119" t="str">
        <f>SUBSTITUTE(SUBSTITUTE(SUBSTITUTE(SUBSTITUTE(SUBSTITUTE(SUBSTITUTE(SUBSTITUTE(SUBSTITUTE(SUBSTITUTE(SUBSTITUTE(SUBSTITUTE(SUBSTITUTE(SUBSTITUTE(LOWER(Table1[[#This Row],[Naam]]),".",""),"-","")," bvba",""),"belgië",""),"belgium","")," nv","")," bv",""),"group",""),"groep","")," ", ""),"é","e"),"è","e"),"à","a")</f>
        <v>eglo</v>
      </c>
      <c r="J119" t="s">
        <v>18</v>
      </c>
      <c r="K119" t="s">
        <v>19</v>
      </c>
      <c r="Q119" t="s">
        <v>111</v>
      </c>
      <c r="T119" t="str">
        <f>_xlfn.XLOOKUP(Table1[[#This Row],[Basisnaam]],Table2[Basisnaam],Table2[Naam],"",0)</f>
        <v/>
      </c>
      <c r="U119" t="str">
        <f>LOWER(Table1[[#This Row],[Straat]]&amp;Table1[[#This Row],[Huisnummer]]&amp;Table1[[#This Row],[Postcode]])</f>
        <v/>
      </c>
      <c r="V119" t="str">
        <f>_xlfn.XLOOKUP(Table1[[#This Row],[AdresLookup]],[1]Bedrijven!$R$2:$R$541,[1]Bedrijven!$B$2:$B$541,"",0)</f>
        <v/>
      </c>
      <c r="W119" t="str">
        <f>IFERROR(LEFT(SUBSTITUTE(SUBSTITUTE(Table1[[#This Row],[Website]],"www.",""),"https://",""), FIND(".", SUBSTITUTE(SUBSTITUTE(Table1[[#This Row],[Website]],"www.",""),"https://","")) - 1),"")</f>
        <v/>
      </c>
      <c r="X119" t="str">
        <f>_xlfn.XLOOKUP(Table1[[#This Row],[Website Lookup]],Table2[WebsiteLookup],Table2[Naam],"",0)</f>
        <v/>
      </c>
      <c r="Y119" t="str">
        <f>IF(Table1[[#This Row],[Match company name]]&lt;&gt;"",Table1[[#This Row],[Match company name]],IF(Table1[[#This Row],[Match on address]]&lt;&gt;"",Table1[[#This Row],[Match on address]],Table1[[#This Row],[Match on Website]]))</f>
        <v/>
      </c>
    </row>
    <row r="120" spans="1:25" x14ac:dyDescent="0.45">
      <c r="A120">
        <v>45347611</v>
      </c>
      <c r="C120" t="s">
        <v>38</v>
      </c>
      <c r="D120" t="s">
        <v>441</v>
      </c>
      <c r="E120" t="str">
        <f>SUBSTITUTE(SUBSTITUTE(SUBSTITUTE(SUBSTITUTE(SUBSTITUTE(SUBSTITUTE(SUBSTITUTE(SUBSTITUTE(SUBSTITUTE(SUBSTITUTE(SUBSTITUTE(SUBSTITUTE(SUBSTITUTE(LOWER(Table1[[#This Row],[Naam]]),".",""),"-","")," bvba",""),"belgië",""),"belgium","")," nv","")," bv",""),"group",""),"groep","")," ", ""),"é","e"),"è","e"),"à","a")</f>
        <v>electrabel(nuengie)</v>
      </c>
      <c r="J120" t="s">
        <v>18</v>
      </c>
      <c r="K120" t="s">
        <v>19</v>
      </c>
      <c r="Q120" t="s">
        <v>20</v>
      </c>
      <c r="T120" t="str">
        <f>_xlfn.XLOOKUP(Table1[[#This Row],[Basisnaam]],Table2[Basisnaam],Table2[Naam],"",0)</f>
        <v/>
      </c>
      <c r="U120" t="str">
        <f>LOWER(Table1[[#This Row],[Straat]]&amp;Table1[[#This Row],[Huisnummer]]&amp;Table1[[#This Row],[Postcode]])</f>
        <v/>
      </c>
      <c r="V120" t="str">
        <f>_xlfn.XLOOKUP(Table1[[#This Row],[AdresLookup]],[1]Bedrijven!$R$2:$R$541,[1]Bedrijven!$B$2:$B$541,"",0)</f>
        <v/>
      </c>
      <c r="W120" t="str">
        <f>IFERROR(LEFT(SUBSTITUTE(SUBSTITUTE(Table1[[#This Row],[Website]],"www.",""),"https://",""), FIND(".", SUBSTITUTE(SUBSTITUTE(Table1[[#This Row],[Website]],"www.",""),"https://","")) - 1),"")</f>
        <v/>
      </c>
      <c r="X120" t="str">
        <f>_xlfn.XLOOKUP(Table1[[#This Row],[Website Lookup]],Table2[WebsiteLookup],Table2[Naam],"",0)</f>
        <v/>
      </c>
      <c r="Y120" t="str">
        <f>IF(Table1[[#This Row],[Match company name]]&lt;&gt;"",Table1[[#This Row],[Match company name]],IF(Table1[[#This Row],[Match on address]]&lt;&gt;"",Table1[[#This Row],[Match on address]],Table1[[#This Row],[Match on Website]]))</f>
        <v/>
      </c>
    </row>
    <row r="121" spans="1:25" x14ac:dyDescent="0.45">
      <c r="A121">
        <v>45347612</v>
      </c>
      <c r="C121" t="s">
        <v>38</v>
      </c>
      <c r="D121" t="s">
        <v>442</v>
      </c>
      <c r="E121" t="str">
        <f>SUBSTITUTE(SUBSTITUTE(SUBSTITUTE(SUBSTITUTE(SUBSTITUTE(SUBSTITUTE(SUBSTITUTE(SUBSTITUTE(SUBSTITUTE(SUBSTITUTE(SUBSTITUTE(SUBSTITUTE(SUBSTITUTE(LOWER(Table1[[#This Row],[Naam]]),".",""),"-","")," bvba",""),"belgië",""),"belgium","")," nv","")," bv",""),"group",""),"groep","")," ", ""),"é","e"),"è","e"),"à","a")</f>
        <v>elia</v>
      </c>
      <c r="J121" t="s">
        <v>18</v>
      </c>
      <c r="K121" t="s">
        <v>19</v>
      </c>
      <c r="Q121" t="s">
        <v>20</v>
      </c>
      <c r="T121" t="str">
        <f>_xlfn.XLOOKUP(Table1[[#This Row],[Basisnaam]],Table2[Basisnaam],Table2[Naam],"",0)</f>
        <v>Elia Group</v>
      </c>
      <c r="U121" t="str">
        <f>LOWER(Table1[[#This Row],[Straat]]&amp;Table1[[#This Row],[Huisnummer]]&amp;Table1[[#This Row],[Postcode]])</f>
        <v/>
      </c>
      <c r="V121" t="str">
        <f>_xlfn.XLOOKUP(Table1[[#This Row],[AdresLookup]],[1]Bedrijven!$R$2:$R$541,[1]Bedrijven!$B$2:$B$541,"",0)</f>
        <v/>
      </c>
      <c r="W121" t="str">
        <f>IFERROR(LEFT(SUBSTITUTE(SUBSTITUTE(Table1[[#This Row],[Website]],"www.",""),"https://",""), FIND(".", SUBSTITUTE(SUBSTITUTE(Table1[[#This Row],[Website]],"www.",""),"https://","")) - 1),"")</f>
        <v/>
      </c>
      <c r="X121" t="str">
        <f>_xlfn.XLOOKUP(Table1[[#This Row],[Website Lookup]],Table2[WebsiteLookup],Table2[Naam],"",0)</f>
        <v/>
      </c>
      <c r="Y121" t="str">
        <f>IF(Table1[[#This Row],[Match company name]]&lt;&gt;"",Table1[[#This Row],[Match company name]],IF(Table1[[#This Row],[Match on address]]&lt;&gt;"",Table1[[#This Row],[Match on address]],Table1[[#This Row],[Match on Website]]))</f>
        <v>Elia Group</v>
      </c>
    </row>
    <row r="122" spans="1:25" x14ac:dyDescent="0.45">
      <c r="A122">
        <v>45347613</v>
      </c>
      <c r="B122" t="s">
        <v>1325</v>
      </c>
      <c r="C122" t="s">
        <v>444</v>
      </c>
      <c r="D122" t="s">
        <v>443</v>
      </c>
      <c r="E122" t="str">
        <f>SUBSTITUTE(SUBSTITUTE(SUBSTITUTE(SUBSTITUTE(SUBSTITUTE(SUBSTITUTE(SUBSTITUTE(SUBSTITUTE(SUBSTITUTE(SUBSTITUTE(SUBSTITUTE(SUBSTITUTE(SUBSTITUTE(LOWER(Table1[[#This Row],[Naam]]),".",""),"-","")," bvba",""),"belgië",""),"belgium","")," nv","")," bv",""),"group",""),"groep","")," ", ""),"é","e"),"è","e"),"à","a")</f>
        <v>enabel</v>
      </c>
      <c r="J122" t="s">
        <v>18</v>
      </c>
      <c r="K122" t="s">
        <v>19</v>
      </c>
      <c r="Q122" t="s">
        <v>95</v>
      </c>
      <c r="R122" t="s">
        <v>20</v>
      </c>
      <c r="T122" t="str">
        <f>_xlfn.XLOOKUP(Table1[[#This Row],[Basisnaam]],Table2[Basisnaam],Table2[Naam],"",0)</f>
        <v/>
      </c>
      <c r="U122" t="str">
        <f>LOWER(Table1[[#This Row],[Straat]]&amp;Table1[[#This Row],[Huisnummer]]&amp;Table1[[#This Row],[Postcode]])</f>
        <v/>
      </c>
      <c r="V122" t="str">
        <f>_xlfn.XLOOKUP(Table1[[#This Row],[AdresLookup]],[1]Bedrijven!$R$2:$R$541,[1]Bedrijven!$B$2:$B$541,"",0)</f>
        <v/>
      </c>
      <c r="W122" t="str">
        <f>IFERROR(LEFT(SUBSTITUTE(SUBSTITUTE(Table1[[#This Row],[Website]],"www.",""),"https://",""), FIND(".", SUBSTITUTE(SUBSTITUTE(Table1[[#This Row],[Website]],"www.",""),"https://","")) - 1),"")</f>
        <v/>
      </c>
      <c r="X122" t="str">
        <f>_xlfn.XLOOKUP(Table1[[#This Row],[Website Lookup]],Table2[WebsiteLookup],Table2[Naam],"",0)</f>
        <v/>
      </c>
      <c r="Y122" t="str">
        <f>IF(Table1[[#This Row],[Match company name]]&lt;&gt;"",Table1[[#This Row],[Match company name]],IF(Table1[[#This Row],[Match on address]]&lt;&gt;"",Table1[[#This Row],[Match on address]],Table1[[#This Row],[Match on Website]]))</f>
        <v/>
      </c>
    </row>
    <row r="123" spans="1:25" x14ac:dyDescent="0.45">
      <c r="A123">
        <v>45347614</v>
      </c>
      <c r="B123" t="s">
        <v>1325</v>
      </c>
      <c r="C123" t="s">
        <v>27</v>
      </c>
      <c r="D123" t="s">
        <v>445</v>
      </c>
      <c r="E123" t="str">
        <f>SUBSTITUTE(SUBSTITUTE(SUBSTITUTE(SUBSTITUTE(SUBSTITUTE(SUBSTITUTE(SUBSTITUTE(SUBSTITUTE(SUBSTITUTE(SUBSTITUTE(SUBSTITUTE(SUBSTITUTE(SUBSTITUTE(LOWER(Table1[[#This Row],[Naam]]),".",""),"-","")," bvba",""),"belgië",""),"belgium","")," nv","")," bv",""),"group",""),"groep","")," ", ""),"é","e"),"è","e"),"à","a")</f>
        <v>eneco</v>
      </c>
      <c r="J123" t="s">
        <v>18</v>
      </c>
      <c r="K123" t="s">
        <v>19</v>
      </c>
      <c r="Q123" t="s">
        <v>181</v>
      </c>
      <c r="R123" t="s">
        <v>28</v>
      </c>
      <c r="T123" t="str">
        <f>_xlfn.XLOOKUP(Table1[[#This Row],[Basisnaam]],Table2[Basisnaam],Table2[Naam],"",0)</f>
        <v>Eneco Belgium</v>
      </c>
      <c r="U123" t="str">
        <f>LOWER(Table1[[#This Row],[Straat]]&amp;Table1[[#This Row],[Huisnummer]]&amp;Table1[[#This Row],[Postcode]])</f>
        <v/>
      </c>
      <c r="V123" t="str">
        <f>_xlfn.XLOOKUP(Table1[[#This Row],[AdresLookup]],[1]Bedrijven!$R$2:$R$541,[1]Bedrijven!$B$2:$B$541,"",0)</f>
        <v/>
      </c>
      <c r="W123" t="str">
        <f>IFERROR(LEFT(SUBSTITUTE(SUBSTITUTE(Table1[[#This Row],[Website]],"www.",""),"https://",""), FIND(".", SUBSTITUTE(SUBSTITUTE(Table1[[#This Row],[Website]],"www.",""),"https://","")) - 1),"")</f>
        <v/>
      </c>
      <c r="X123" t="str">
        <f>_xlfn.XLOOKUP(Table1[[#This Row],[Website Lookup]],Table2[WebsiteLookup],Table2[Naam],"",0)</f>
        <v/>
      </c>
      <c r="Y123" t="str">
        <f>IF(Table1[[#This Row],[Match company name]]&lt;&gt;"",Table1[[#This Row],[Match company name]],IF(Table1[[#This Row],[Match on address]]&lt;&gt;"",Table1[[#This Row],[Match on address]],Table1[[#This Row],[Match on Website]]))</f>
        <v>Eneco Belgium</v>
      </c>
    </row>
    <row r="124" spans="1:25" x14ac:dyDescent="0.45">
      <c r="A124">
        <v>45347615</v>
      </c>
      <c r="D124" t="s">
        <v>446</v>
      </c>
      <c r="E124" t="str">
        <f>SUBSTITUTE(SUBSTITUTE(SUBSTITUTE(SUBSTITUTE(SUBSTITUTE(SUBSTITUTE(SUBSTITUTE(SUBSTITUTE(SUBSTITUTE(SUBSTITUTE(SUBSTITUTE(SUBSTITUTE(SUBSTITUTE(LOWER(Table1[[#This Row],[Naam]]),".",""),"-","")," bvba",""),"belgië",""),"belgium","")," nv","")," bv",""),"group",""),"groep","")," ", ""),"é","e"),"è","e"),"à","a")</f>
        <v>energeticanatura</v>
      </c>
      <c r="J124" t="s">
        <v>18</v>
      </c>
      <c r="K124" t="s">
        <v>19</v>
      </c>
      <c r="Q124" t="s">
        <v>20</v>
      </c>
      <c r="T124" t="str">
        <f>_xlfn.XLOOKUP(Table1[[#This Row],[Basisnaam]],Table2[Basisnaam],Table2[Naam],"",0)</f>
        <v/>
      </c>
      <c r="U124" t="str">
        <f>LOWER(Table1[[#This Row],[Straat]]&amp;Table1[[#This Row],[Huisnummer]]&amp;Table1[[#This Row],[Postcode]])</f>
        <v/>
      </c>
      <c r="V124" t="str">
        <f>_xlfn.XLOOKUP(Table1[[#This Row],[AdresLookup]],[1]Bedrijven!$R$2:$R$541,[1]Bedrijven!$B$2:$B$541,"",0)</f>
        <v/>
      </c>
      <c r="W124" t="str">
        <f>IFERROR(LEFT(SUBSTITUTE(SUBSTITUTE(Table1[[#This Row],[Website]],"www.",""),"https://",""), FIND(".", SUBSTITUTE(SUBSTITUTE(Table1[[#This Row],[Website]],"www.",""),"https://","")) - 1),"")</f>
        <v/>
      </c>
      <c r="X124" t="str">
        <f>_xlfn.XLOOKUP(Table1[[#This Row],[Website Lookup]],Table2[WebsiteLookup],Table2[Naam],"",0)</f>
        <v/>
      </c>
      <c r="Y124" t="str">
        <f>IF(Table1[[#This Row],[Match company name]]&lt;&gt;"",Table1[[#This Row],[Match company name]],IF(Table1[[#This Row],[Match on address]]&lt;&gt;"",Table1[[#This Row],[Match on address]],Table1[[#This Row],[Match on Website]]))</f>
        <v/>
      </c>
    </row>
    <row r="125" spans="1:25" x14ac:dyDescent="0.45">
      <c r="A125">
        <v>49416920</v>
      </c>
      <c r="C125" t="s">
        <v>242</v>
      </c>
      <c r="D125" t="s">
        <v>447</v>
      </c>
      <c r="E125" t="str">
        <f>SUBSTITUTE(SUBSTITUTE(SUBSTITUTE(SUBSTITUTE(SUBSTITUTE(SUBSTITUTE(SUBSTITUTE(SUBSTITUTE(SUBSTITUTE(SUBSTITUTE(SUBSTITUTE(SUBSTITUTE(SUBSTITUTE(LOWER(Table1[[#This Row],[Naam]]),".",""),"-","")," bvba",""),"belgië",""),"belgium","")," nv","")," bv",""),"group",""),"groep","")," ", ""),"é","e"),"è","e"),"à","a")</f>
        <v>energylab</v>
      </c>
      <c r="F125" t="s">
        <v>448</v>
      </c>
      <c r="G125" t="s">
        <v>449</v>
      </c>
      <c r="H125" t="s">
        <v>185</v>
      </c>
      <c r="I125" t="s">
        <v>186</v>
      </c>
      <c r="J125" t="s">
        <v>18</v>
      </c>
      <c r="K125" t="s">
        <v>19</v>
      </c>
      <c r="N125" t="s">
        <v>450</v>
      </c>
      <c r="P125" t="s">
        <v>451</v>
      </c>
      <c r="Q125" t="s">
        <v>20</v>
      </c>
      <c r="S125" t="s">
        <v>40</v>
      </c>
      <c r="T125" t="str">
        <f>_xlfn.XLOOKUP(Table1[[#This Row],[Basisnaam]],Table2[Basisnaam],Table2[Naam],"",0)</f>
        <v/>
      </c>
      <c r="U125" t="str">
        <f>LOWER(Table1[[#This Row],[Straat]]&amp;Table1[[#This Row],[Huisnummer]]&amp;Table1[[#This Row],[Postcode]])</f>
        <v>ottergemsesteenweg zuid8089000</v>
      </c>
      <c r="V125" t="str">
        <f>_xlfn.XLOOKUP(Table1[[#This Row],[AdresLookup]],[1]Bedrijven!$R$2:$R$541,[1]Bedrijven!$B$2:$B$541,"",0)</f>
        <v/>
      </c>
      <c r="W125" t="str">
        <f>IFERROR(LEFT(SUBSTITUTE(SUBSTITUTE(Table1[[#This Row],[Website]],"www.",""),"https://",""), FIND(".", SUBSTITUTE(SUBSTITUTE(Table1[[#This Row],[Website]],"www.",""),"https://","")) - 1),"")</f>
        <v>energylab</v>
      </c>
      <c r="X125" t="str">
        <f>_xlfn.XLOOKUP(Table1[[#This Row],[Website Lookup]],Table2[WebsiteLookup],Table2[Naam],"",0)</f>
        <v/>
      </c>
      <c r="Y125" t="str">
        <f>IF(Table1[[#This Row],[Match company name]]&lt;&gt;"",Table1[[#This Row],[Match company name]],IF(Table1[[#This Row],[Match on address]]&lt;&gt;"",Table1[[#This Row],[Match on address]],Table1[[#This Row],[Match on Website]]))</f>
        <v/>
      </c>
    </row>
    <row r="126" spans="1:25" x14ac:dyDescent="0.45">
      <c r="A126">
        <v>47468218</v>
      </c>
      <c r="D126" t="s">
        <v>452</v>
      </c>
      <c r="E126" t="str">
        <f>SUBSTITUTE(SUBSTITUTE(SUBSTITUTE(SUBSTITUTE(SUBSTITUTE(SUBSTITUTE(SUBSTITUTE(SUBSTITUTE(SUBSTITUTE(SUBSTITUTE(SUBSTITUTE(SUBSTITUTE(SUBSTITUTE(LOWER(Table1[[#This Row],[Naam]]),".",""),"-","")," bvba",""),"belgië",""),"belgium","")," nv","")," bv",""),"group",""),"groep","")," ", ""),"é","e"),"è","e"),"à","a")</f>
        <v>engels</v>
      </c>
      <c r="F126" t="s">
        <v>453</v>
      </c>
      <c r="G126" t="s">
        <v>162</v>
      </c>
      <c r="H126" t="s">
        <v>454</v>
      </c>
      <c r="I126" t="s">
        <v>455</v>
      </c>
      <c r="J126" t="s">
        <v>18</v>
      </c>
      <c r="K126" t="s">
        <v>19</v>
      </c>
      <c r="M126" t="s">
        <v>456</v>
      </c>
      <c r="N126" t="s">
        <v>457</v>
      </c>
      <c r="R126" t="s">
        <v>28</v>
      </c>
      <c r="S126" t="s">
        <v>66</v>
      </c>
      <c r="T126" t="str">
        <f>_xlfn.XLOOKUP(Table1[[#This Row],[Basisnaam]],Table2[Basisnaam],Table2[Naam],"",0)</f>
        <v/>
      </c>
      <c r="U126" t="str">
        <f>LOWER(Table1[[#This Row],[Straat]]&amp;Table1[[#This Row],[Huisnummer]]&amp;Table1[[#This Row],[Postcode]])</f>
        <v>industrieweg192390</v>
      </c>
      <c r="V126" t="str">
        <f>_xlfn.XLOOKUP(Table1[[#This Row],[AdresLookup]],[1]Bedrijven!$R$2:$R$541,[1]Bedrijven!$B$2:$B$541,"",0)</f>
        <v/>
      </c>
      <c r="W126" t="str">
        <f>IFERROR(LEFT(SUBSTITUTE(SUBSTITUTE(Table1[[#This Row],[Website]],"www.",""),"https://",""), FIND(".", SUBSTITUTE(SUBSTITUTE(Table1[[#This Row],[Website]],"www.",""),"https://","")) - 1),"")</f>
        <v>engels</v>
      </c>
      <c r="X126" t="str">
        <f>_xlfn.XLOOKUP(Table1[[#This Row],[Website Lookup]],Table2[WebsiteLookup],Table2[Naam],"",0)</f>
        <v/>
      </c>
      <c r="Y126" t="str">
        <f>IF(Table1[[#This Row],[Match company name]]&lt;&gt;"",Table1[[#This Row],[Match company name]],IF(Table1[[#This Row],[Match on address]]&lt;&gt;"",Table1[[#This Row],[Match on address]],Table1[[#This Row],[Match on Website]]))</f>
        <v/>
      </c>
    </row>
    <row r="127" spans="1:25" x14ac:dyDescent="0.45">
      <c r="A127">
        <v>50191406</v>
      </c>
      <c r="B127" t="s">
        <v>1326</v>
      </c>
      <c r="C127" t="s">
        <v>38</v>
      </c>
      <c r="D127" t="s">
        <v>459</v>
      </c>
      <c r="E127" t="str">
        <f>SUBSTITUTE(SUBSTITUTE(SUBSTITUTE(SUBSTITUTE(SUBSTITUTE(SUBSTITUTE(SUBSTITUTE(SUBSTITUTE(SUBSTITUTE(SUBSTITUTE(SUBSTITUTE(SUBSTITUTE(SUBSTITUTE(LOWER(Table1[[#This Row],[Naam]]),".",""),"-","")," bvba",""),"belgië",""),"belgium","")," nv","")," bv",""),"group",""),"groep","")," ", ""),"é","e"),"è","e"),"à","a")</f>
        <v>erasmushogeschool</v>
      </c>
      <c r="F127" t="s">
        <v>460</v>
      </c>
      <c r="G127" t="s">
        <v>461</v>
      </c>
      <c r="H127" t="s">
        <v>462</v>
      </c>
      <c r="I127" t="s">
        <v>463</v>
      </c>
      <c r="J127" t="s">
        <v>18</v>
      </c>
      <c r="K127" t="s">
        <v>19</v>
      </c>
      <c r="N127" t="s">
        <v>464</v>
      </c>
      <c r="P127" t="s">
        <v>465</v>
      </c>
      <c r="Q127" t="s">
        <v>42</v>
      </c>
      <c r="S127" t="s">
        <v>51</v>
      </c>
      <c r="T127" t="str">
        <f>_xlfn.XLOOKUP(Table1[[#This Row],[Basisnaam]],Table2[Basisnaam],Table2[Naam],"",0)</f>
        <v/>
      </c>
      <c r="U127" t="str">
        <f>LOWER(Table1[[#This Row],[Straat]]&amp;Table1[[#This Row],[Huisnummer]]&amp;Table1[[#This Row],[Postcode]])</f>
        <v>nijverheidskaai1701070</v>
      </c>
      <c r="V127" t="str">
        <f>_xlfn.XLOOKUP(Table1[[#This Row],[AdresLookup]],[1]Bedrijven!$R$2:$R$541,[1]Bedrijven!$B$2:$B$541,"",0)</f>
        <v/>
      </c>
      <c r="W127" t="str">
        <f>IFERROR(LEFT(SUBSTITUTE(SUBSTITUTE(Table1[[#This Row],[Website]],"www.",""),"https://",""), FIND(".", SUBSTITUTE(SUBSTITUTE(Table1[[#This Row],[Website]],"www.",""),"https://","")) - 1),"")</f>
        <v>erasmushogeschool</v>
      </c>
      <c r="X127" t="str">
        <f>_xlfn.XLOOKUP(Table1[[#This Row],[Website Lookup]],Table2[WebsiteLookup],Table2[Naam],"",0)</f>
        <v/>
      </c>
      <c r="Y127" t="str">
        <f>IF(Table1[[#This Row],[Match company name]]&lt;&gt;"",Table1[[#This Row],[Match company name]],IF(Table1[[#This Row],[Match on address]]&lt;&gt;"",Table1[[#This Row],[Match on address]],Table1[[#This Row],[Match on Website]]))</f>
        <v/>
      </c>
    </row>
    <row r="128" spans="1:25" x14ac:dyDescent="0.45">
      <c r="A128">
        <v>45347616</v>
      </c>
      <c r="D128" t="s">
        <v>466</v>
      </c>
      <c r="E128" t="str">
        <f>SUBSTITUTE(SUBSTITUTE(SUBSTITUTE(SUBSTITUTE(SUBSTITUTE(SUBSTITUTE(SUBSTITUTE(SUBSTITUTE(SUBSTITUTE(SUBSTITUTE(SUBSTITUTE(SUBSTITUTE(SUBSTITUTE(LOWER(Table1[[#This Row],[Naam]]),".",""),"-","")," bvba",""),"belgië",""),"belgium","")," nv","")," bv",""),"group",""),"groep","")," ", ""),"é","e"),"è","e"),"à","a")</f>
        <v>eriks</v>
      </c>
      <c r="J128" t="s">
        <v>18</v>
      </c>
      <c r="K128" t="s">
        <v>19</v>
      </c>
      <c r="Q128" t="s">
        <v>20</v>
      </c>
      <c r="T128" t="str">
        <f>_xlfn.XLOOKUP(Table1[[#This Row],[Basisnaam]],Table2[Basisnaam],Table2[Naam],"",0)</f>
        <v>ERIKS Belgium</v>
      </c>
      <c r="U128" t="str">
        <f>LOWER(Table1[[#This Row],[Straat]]&amp;Table1[[#This Row],[Huisnummer]]&amp;Table1[[#This Row],[Postcode]])</f>
        <v/>
      </c>
      <c r="V128" t="str">
        <f>_xlfn.XLOOKUP(Table1[[#This Row],[AdresLookup]],[1]Bedrijven!$R$2:$R$541,[1]Bedrijven!$B$2:$B$541,"",0)</f>
        <v/>
      </c>
      <c r="W128" t="str">
        <f>IFERROR(LEFT(SUBSTITUTE(SUBSTITUTE(Table1[[#This Row],[Website]],"www.",""),"https://",""), FIND(".", SUBSTITUTE(SUBSTITUTE(Table1[[#This Row],[Website]],"www.",""),"https://","")) - 1),"")</f>
        <v/>
      </c>
      <c r="X128" t="str">
        <f>_xlfn.XLOOKUP(Table1[[#This Row],[Website Lookup]],Table2[WebsiteLookup],Table2[Naam],"",0)</f>
        <v/>
      </c>
      <c r="Y128" t="str">
        <f>IF(Table1[[#This Row],[Match company name]]&lt;&gt;"",Table1[[#This Row],[Match company name]],IF(Table1[[#This Row],[Match on address]]&lt;&gt;"",Table1[[#This Row],[Match on address]],Table1[[#This Row],[Match on Website]]))</f>
        <v>ERIKS Belgium</v>
      </c>
    </row>
    <row r="129" spans="1:25" x14ac:dyDescent="0.45">
      <c r="A129">
        <v>45347617</v>
      </c>
      <c r="B129" t="s">
        <v>1326</v>
      </c>
      <c r="D129" t="s">
        <v>467</v>
      </c>
      <c r="E129" t="str">
        <f>SUBSTITUTE(SUBSTITUTE(SUBSTITUTE(SUBSTITUTE(SUBSTITUTE(SUBSTITUTE(SUBSTITUTE(SUBSTITUTE(SUBSTITUTE(SUBSTITUTE(SUBSTITUTE(SUBSTITUTE(SUBSTITUTE(LOWER(Table1[[#This Row],[Naam]]),".",""),"-","")," bvba",""),"belgië",""),"belgium","")," nv","")," bv",""),"group",""),"groep","")," ", ""),"é","e"),"è","e"),"à","a")</f>
        <v>essent</v>
      </c>
      <c r="J129" t="s">
        <v>18</v>
      </c>
      <c r="K129" t="s">
        <v>19</v>
      </c>
      <c r="Q129" t="s">
        <v>20</v>
      </c>
      <c r="T129" t="str">
        <f>_xlfn.XLOOKUP(Table1[[#This Row],[Basisnaam]],Table2[Basisnaam],Table2[Naam],"",0)</f>
        <v/>
      </c>
      <c r="U129" t="str">
        <f>LOWER(Table1[[#This Row],[Straat]]&amp;Table1[[#This Row],[Huisnummer]]&amp;Table1[[#This Row],[Postcode]])</f>
        <v/>
      </c>
      <c r="V129" t="str">
        <f>_xlfn.XLOOKUP(Table1[[#This Row],[AdresLookup]],[1]Bedrijven!$R$2:$R$541,[1]Bedrijven!$B$2:$B$541,"",0)</f>
        <v/>
      </c>
      <c r="W129" t="str">
        <f>IFERROR(LEFT(SUBSTITUTE(SUBSTITUTE(Table1[[#This Row],[Website]],"www.",""),"https://",""), FIND(".", SUBSTITUTE(SUBSTITUTE(Table1[[#This Row],[Website]],"www.",""),"https://","")) - 1),"")</f>
        <v/>
      </c>
      <c r="X129" t="str">
        <f>_xlfn.XLOOKUP(Table1[[#This Row],[Website Lookup]],Table2[WebsiteLookup],Table2[Naam],"",0)</f>
        <v/>
      </c>
      <c r="Y129" t="str">
        <f>IF(Table1[[#This Row],[Match company name]]&lt;&gt;"",Table1[[#This Row],[Match company name]],IF(Table1[[#This Row],[Match on address]]&lt;&gt;"",Table1[[#This Row],[Match on address]],Table1[[#This Row],[Match on Website]]))</f>
        <v/>
      </c>
    </row>
    <row r="130" spans="1:25" x14ac:dyDescent="0.45">
      <c r="A130">
        <v>45347618</v>
      </c>
      <c r="B130" t="s">
        <v>1326</v>
      </c>
      <c r="D130" t="s">
        <v>468</v>
      </c>
      <c r="E130" t="str">
        <f>SUBSTITUTE(SUBSTITUTE(SUBSTITUTE(SUBSTITUTE(SUBSTITUTE(SUBSTITUTE(SUBSTITUTE(SUBSTITUTE(SUBSTITUTE(SUBSTITUTE(SUBSTITUTE(SUBSTITUTE(SUBSTITUTE(LOWER(Table1[[#This Row],[Naam]]),".",""),"-","")," bvba",""),"belgië",""),"belgium","")," nv","")," bv",""),"group",""),"groep","")," ", ""),"é","e"),"è","e"),"à","a")</f>
        <v>essersh</v>
      </c>
      <c r="J130" t="s">
        <v>18</v>
      </c>
      <c r="K130" t="s">
        <v>19</v>
      </c>
      <c r="Q130" t="s">
        <v>20</v>
      </c>
      <c r="R130" t="s">
        <v>28</v>
      </c>
      <c r="T130" t="str">
        <f>_xlfn.XLOOKUP(Table1[[#This Row],[Basisnaam]],Table2[Basisnaam],Table2[Naam],"",0)</f>
        <v/>
      </c>
      <c r="U130" t="str">
        <f>LOWER(Table1[[#This Row],[Straat]]&amp;Table1[[#This Row],[Huisnummer]]&amp;Table1[[#This Row],[Postcode]])</f>
        <v/>
      </c>
      <c r="V130" t="str">
        <f>_xlfn.XLOOKUP(Table1[[#This Row],[AdresLookup]],[1]Bedrijven!$R$2:$R$541,[1]Bedrijven!$B$2:$B$541,"",0)</f>
        <v/>
      </c>
      <c r="W130" t="str">
        <f>IFERROR(LEFT(SUBSTITUTE(SUBSTITUTE(Table1[[#This Row],[Website]],"www.",""),"https://",""), FIND(".", SUBSTITUTE(SUBSTITUTE(Table1[[#This Row],[Website]],"www.",""),"https://","")) - 1),"")</f>
        <v/>
      </c>
      <c r="X130" t="str">
        <f>_xlfn.XLOOKUP(Table1[[#This Row],[Website Lookup]],Table2[WebsiteLookup],Table2[Naam],"",0)</f>
        <v/>
      </c>
      <c r="Y130" t="str">
        <f>IF(Table1[[#This Row],[Match company name]]&lt;&gt;"",Table1[[#This Row],[Match company name]],IF(Table1[[#This Row],[Match on address]]&lt;&gt;"",Table1[[#This Row],[Match on address]],Table1[[#This Row],[Match on Website]]))</f>
        <v/>
      </c>
    </row>
    <row r="131" spans="1:25" x14ac:dyDescent="0.45">
      <c r="A131">
        <v>45347621</v>
      </c>
      <c r="D131" t="s">
        <v>469</v>
      </c>
      <c r="E131" t="str">
        <f>SUBSTITUTE(SUBSTITUTE(SUBSTITUTE(SUBSTITUTE(SUBSTITUTE(SUBSTITUTE(SUBSTITUTE(SUBSTITUTE(SUBSTITUTE(SUBSTITUTE(SUBSTITUTE(SUBSTITUTE(SUBSTITUTE(LOWER(Table1[[#This Row],[Naam]]),".",""),"-","")," bvba",""),"belgië",""),"belgium","")," nv","")," bv",""),"group",""),"groep","")," ", ""),"é","e"),"è","e"),"à","a")</f>
        <v>eurochemantwerpen</v>
      </c>
      <c r="J131" t="s">
        <v>18</v>
      </c>
      <c r="K131" t="s">
        <v>19</v>
      </c>
      <c r="Q131" t="s">
        <v>20</v>
      </c>
      <c r="T131" t="str">
        <f>_xlfn.XLOOKUP(Table1[[#This Row],[Basisnaam]],Table2[Basisnaam],Table2[Naam],"",0)</f>
        <v/>
      </c>
      <c r="U131" t="str">
        <f>LOWER(Table1[[#This Row],[Straat]]&amp;Table1[[#This Row],[Huisnummer]]&amp;Table1[[#This Row],[Postcode]])</f>
        <v/>
      </c>
      <c r="V131" t="str">
        <f>_xlfn.XLOOKUP(Table1[[#This Row],[AdresLookup]],[1]Bedrijven!$R$2:$R$541,[1]Bedrijven!$B$2:$B$541,"",0)</f>
        <v/>
      </c>
      <c r="W131" t="str">
        <f>IFERROR(LEFT(SUBSTITUTE(SUBSTITUTE(Table1[[#This Row],[Website]],"www.",""),"https://",""), FIND(".", SUBSTITUTE(SUBSTITUTE(Table1[[#This Row],[Website]],"www.",""),"https://","")) - 1),"")</f>
        <v/>
      </c>
      <c r="X131" t="str">
        <f>_xlfn.XLOOKUP(Table1[[#This Row],[Website Lookup]],Table2[WebsiteLookup],Table2[Naam],"",0)</f>
        <v/>
      </c>
      <c r="Y131" t="str">
        <f>IF(Table1[[#This Row],[Match company name]]&lt;&gt;"",Table1[[#This Row],[Match company name]],IF(Table1[[#This Row],[Match on address]]&lt;&gt;"",Table1[[#This Row],[Match on address]],Table1[[#This Row],[Match on Website]]))</f>
        <v/>
      </c>
    </row>
    <row r="132" spans="1:25" x14ac:dyDescent="0.45">
      <c r="A132">
        <v>48176879</v>
      </c>
      <c r="C132" t="s">
        <v>38</v>
      </c>
      <c r="D132" t="s">
        <v>470</v>
      </c>
      <c r="E132" t="str">
        <f>SUBSTITUTE(SUBSTITUTE(SUBSTITUTE(SUBSTITUTE(SUBSTITUTE(SUBSTITUTE(SUBSTITUTE(SUBSTITUTE(SUBSTITUTE(SUBSTITUTE(SUBSTITUTE(SUBSTITUTE(SUBSTITUTE(LOWER(Table1[[#This Row],[Naam]]),".",""),"-","")," bvba",""),"belgië",""),"belgium","")," nv","")," bv",""),"group",""),"groep","")," ", ""),"é","e"),"è","e"),"à","a")</f>
        <v>europeancommission</v>
      </c>
      <c r="J132" t="s">
        <v>18</v>
      </c>
      <c r="K132" t="s">
        <v>471</v>
      </c>
      <c r="Q132" t="s">
        <v>56</v>
      </c>
      <c r="T132" t="str">
        <f>_xlfn.XLOOKUP(Table1[[#This Row],[Basisnaam]],Table2[Basisnaam],Table2[Naam],"",0)</f>
        <v/>
      </c>
      <c r="U132" t="str">
        <f>LOWER(Table1[[#This Row],[Straat]]&amp;Table1[[#This Row],[Huisnummer]]&amp;Table1[[#This Row],[Postcode]])</f>
        <v/>
      </c>
      <c r="V132" t="str">
        <f>_xlfn.XLOOKUP(Table1[[#This Row],[AdresLookup]],[1]Bedrijven!$R$2:$R$541,[1]Bedrijven!$B$2:$B$541,"",0)</f>
        <v/>
      </c>
      <c r="W132" t="str">
        <f>IFERROR(LEFT(SUBSTITUTE(SUBSTITUTE(Table1[[#This Row],[Website]],"www.",""),"https://",""), FIND(".", SUBSTITUTE(SUBSTITUTE(Table1[[#This Row],[Website]],"www.",""),"https://","")) - 1),"")</f>
        <v/>
      </c>
      <c r="X132" t="str">
        <f>_xlfn.XLOOKUP(Table1[[#This Row],[Website Lookup]],Table2[WebsiteLookup],Table2[Naam],"",0)</f>
        <v/>
      </c>
      <c r="Y132" t="str">
        <f>IF(Table1[[#This Row],[Match company name]]&lt;&gt;"",Table1[[#This Row],[Match company name]],IF(Table1[[#This Row],[Match on address]]&lt;&gt;"",Table1[[#This Row],[Match on address]],Table1[[#This Row],[Match on Website]]))</f>
        <v/>
      </c>
    </row>
    <row r="133" spans="1:25" x14ac:dyDescent="0.45">
      <c r="A133">
        <v>47511666</v>
      </c>
      <c r="B133" t="s">
        <v>1325</v>
      </c>
      <c r="C133" t="s">
        <v>38</v>
      </c>
      <c r="D133" t="s">
        <v>472</v>
      </c>
      <c r="E133" t="str">
        <f>SUBSTITUTE(SUBSTITUTE(SUBSTITUTE(SUBSTITUTE(SUBSTITUTE(SUBSTITUTE(SUBSTITUTE(SUBSTITUTE(SUBSTITUTE(SUBSTITUTE(SUBSTITUTE(SUBSTITUTE(SUBSTITUTE(LOWER(Table1[[#This Row],[Naam]]),".",""),"-","")," bvba",""),"belgië",""),"belgium","")," nv","")," bv",""),"group",""),"groep","")," ", ""),"é","e"),"è","e"),"à","a")</f>
        <v>europeanendowmentofdemocracy</v>
      </c>
      <c r="F133" t="s">
        <v>473</v>
      </c>
      <c r="G133" t="s">
        <v>474</v>
      </c>
      <c r="H133" t="s">
        <v>475</v>
      </c>
      <c r="I133" t="s">
        <v>476</v>
      </c>
      <c r="J133" t="s">
        <v>18</v>
      </c>
      <c r="K133" t="s">
        <v>19</v>
      </c>
      <c r="L133" t="s">
        <v>477</v>
      </c>
      <c r="M133" t="s">
        <v>478</v>
      </c>
      <c r="N133" t="s">
        <v>479</v>
      </c>
      <c r="P133" t="s">
        <v>480</v>
      </c>
      <c r="Q133" t="s">
        <v>28</v>
      </c>
      <c r="S133" t="s">
        <v>51</v>
      </c>
      <c r="T133" t="str">
        <f>_xlfn.XLOOKUP(Table1[[#This Row],[Basisnaam]],Table2[Basisnaam],Table2[Naam],"",0)</f>
        <v/>
      </c>
      <c r="U133" t="str">
        <f>LOWER(Table1[[#This Row],[Straat]]&amp;Table1[[#This Row],[Huisnummer]]&amp;Table1[[#This Row],[Postcode]])</f>
        <v>rue de la loi341040</v>
      </c>
      <c r="V133" t="str">
        <f>_xlfn.XLOOKUP(Table1[[#This Row],[AdresLookup]],[1]Bedrijven!$R$2:$R$541,[1]Bedrijven!$B$2:$B$541,"",0)</f>
        <v/>
      </c>
      <c r="W133" t="str">
        <f>IFERROR(LEFT(SUBSTITUTE(SUBSTITUTE(Table1[[#This Row],[Website]],"www.",""),"https://",""), FIND(".", SUBSTITUTE(SUBSTITUTE(Table1[[#This Row],[Website]],"www.",""),"https://","")) - 1),"")</f>
        <v>democracyendowment</v>
      </c>
      <c r="X133" t="str">
        <f>_xlfn.XLOOKUP(Table1[[#This Row],[Website Lookup]],Table2[WebsiteLookup],Table2[Naam],"",0)</f>
        <v/>
      </c>
      <c r="Y133" t="str">
        <f>IF(Table1[[#This Row],[Match company name]]&lt;&gt;"",Table1[[#This Row],[Match company name]],IF(Table1[[#This Row],[Match on address]]&lt;&gt;"",Table1[[#This Row],[Match on address]],Table1[[#This Row],[Match on Website]]))</f>
        <v/>
      </c>
    </row>
    <row r="134" spans="1:25" x14ac:dyDescent="0.45">
      <c r="A134">
        <v>46999683</v>
      </c>
      <c r="C134" t="s">
        <v>38</v>
      </c>
      <c r="D134" t="s">
        <v>481</v>
      </c>
      <c r="E134" t="str">
        <f>SUBSTITUTE(SUBSTITUTE(SUBSTITUTE(SUBSTITUTE(SUBSTITUTE(SUBSTITUTE(SUBSTITUTE(SUBSTITUTE(SUBSTITUTE(SUBSTITUTE(SUBSTITUTE(SUBSTITUTE(SUBSTITUTE(LOWER(Table1[[#This Row],[Naam]]),".",""),"-","")," bvba",""),"belgië",""),"belgium","")," nv","")," bv",""),"group",""),"groep","")," ", ""),"é","e"),"è","e"),"à","a")</f>
        <v>europeanmoneymarketsinstitute(emmi)</v>
      </c>
      <c r="J134" t="s">
        <v>18</v>
      </c>
      <c r="K134" t="s">
        <v>19</v>
      </c>
      <c r="N134" t="s">
        <v>482</v>
      </c>
      <c r="Q134" t="s">
        <v>95</v>
      </c>
      <c r="R134" t="s">
        <v>28</v>
      </c>
      <c r="T134" t="str">
        <f>_xlfn.XLOOKUP(Table1[[#This Row],[Basisnaam]],Table2[Basisnaam],Table2[Naam],"",0)</f>
        <v/>
      </c>
      <c r="U134" t="str">
        <f>LOWER(Table1[[#This Row],[Straat]]&amp;Table1[[#This Row],[Huisnummer]]&amp;Table1[[#This Row],[Postcode]])</f>
        <v/>
      </c>
      <c r="V134" t="str">
        <f>_xlfn.XLOOKUP(Table1[[#This Row],[AdresLookup]],[1]Bedrijven!$R$2:$R$541,[1]Bedrijven!$B$2:$B$541,"",0)</f>
        <v/>
      </c>
      <c r="W134" t="str">
        <f>IFERROR(LEFT(SUBSTITUTE(SUBSTITUTE(Table1[[#This Row],[Website]],"www.",""),"https://",""), FIND(".", SUBSTITUTE(SUBSTITUTE(Table1[[#This Row],[Website]],"www.",""),"https://","")) - 1),"")</f>
        <v>emmi-benchmarks</v>
      </c>
      <c r="X134" t="str">
        <f>_xlfn.XLOOKUP(Table1[[#This Row],[Website Lookup]],Table2[WebsiteLookup],Table2[Naam],"",0)</f>
        <v/>
      </c>
      <c r="Y134" t="str">
        <f>IF(Table1[[#This Row],[Match company name]]&lt;&gt;"",Table1[[#This Row],[Match company name]],IF(Table1[[#This Row],[Match on address]]&lt;&gt;"",Table1[[#This Row],[Match on address]],Table1[[#This Row],[Match on Website]]))</f>
        <v/>
      </c>
    </row>
    <row r="135" spans="1:25" x14ac:dyDescent="0.45">
      <c r="A135">
        <v>45347622</v>
      </c>
      <c r="B135" t="s">
        <v>1325</v>
      </c>
      <c r="C135" t="s">
        <v>27</v>
      </c>
      <c r="D135" t="s">
        <v>483</v>
      </c>
      <c r="E135" t="str">
        <f>SUBSTITUTE(SUBSTITUTE(SUBSTITUTE(SUBSTITUTE(SUBSTITUTE(SUBSTITUTE(SUBSTITUTE(SUBSTITUTE(SUBSTITUTE(SUBSTITUTE(SUBSTITUTE(SUBSTITUTE(SUBSTITUTE(LOWER(Table1[[#This Row],[Naam]]),".",""),"-","")," bvba",""),"belgië",""),"belgium","")," nv","")," bv",""),"group",""),"groep","")," ", ""),"é","e"),"è","e"),"à","a")</f>
        <v>facq</v>
      </c>
      <c r="F135" t="s">
        <v>484</v>
      </c>
      <c r="G135" t="s">
        <v>126</v>
      </c>
      <c r="H135" t="s">
        <v>47</v>
      </c>
      <c r="I135" t="s">
        <v>48</v>
      </c>
      <c r="J135" t="s">
        <v>18</v>
      </c>
      <c r="K135" t="s">
        <v>19</v>
      </c>
      <c r="L135" t="s">
        <v>485</v>
      </c>
      <c r="O135" t="s">
        <v>486</v>
      </c>
      <c r="Q135" t="s">
        <v>181</v>
      </c>
      <c r="R135" t="s">
        <v>28</v>
      </c>
      <c r="S135" t="s">
        <v>51</v>
      </c>
      <c r="T135" t="str">
        <f>_xlfn.XLOOKUP(Table1[[#This Row],[Basisnaam]],Table2[Basisnaam],Table2[Naam],"",0)</f>
        <v/>
      </c>
      <c r="U135" t="str">
        <f>LOWER(Table1[[#This Row],[Straat]]&amp;Table1[[#This Row],[Huisnummer]]&amp;Table1[[#This Row],[Postcode]])</f>
        <v>rue du couloir201050</v>
      </c>
      <c r="V135" t="str">
        <f>_xlfn.XLOOKUP(Table1[[#This Row],[AdresLookup]],[1]Bedrijven!$R$2:$R$541,[1]Bedrijven!$B$2:$B$541,"",0)</f>
        <v/>
      </c>
      <c r="W135" t="str">
        <f>IFERROR(LEFT(SUBSTITUTE(SUBSTITUTE(Table1[[#This Row],[Website]],"www.",""),"https://",""), FIND(".", SUBSTITUTE(SUBSTITUTE(Table1[[#This Row],[Website]],"www.",""),"https://","")) - 1),"")</f>
        <v/>
      </c>
      <c r="X135" t="str">
        <f>_xlfn.XLOOKUP(Table1[[#This Row],[Website Lookup]],Table2[WebsiteLookup],Table2[Naam],"",0)</f>
        <v/>
      </c>
      <c r="Y135" t="str">
        <f>IF(Table1[[#This Row],[Match company name]]&lt;&gt;"",Table1[[#This Row],[Match company name]],IF(Table1[[#This Row],[Match on address]]&lt;&gt;"",Table1[[#This Row],[Match on address]],Table1[[#This Row],[Match on Website]]))</f>
        <v/>
      </c>
    </row>
    <row r="136" spans="1:25" x14ac:dyDescent="0.45">
      <c r="A136">
        <v>45347623</v>
      </c>
      <c r="B136" t="s">
        <v>1325</v>
      </c>
      <c r="C136" t="s">
        <v>27</v>
      </c>
      <c r="D136" t="s">
        <v>487</v>
      </c>
      <c r="E136" t="str">
        <f>SUBSTITUTE(SUBSTITUTE(SUBSTITUTE(SUBSTITUTE(SUBSTITUTE(SUBSTITUTE(SUBSTITUTE(SUBSTITUTE(SUBSTITUTE(SUBSTITUTE(SUBSTITUTE(SUBSTITUTE(SUBSTITUTE(LOWER(Table1[[#This Row],[Naam]]),".",""),"-","")," bvba",""),"belgië",""),"belgium","")," nv","")," bv",""),"group",""),"groep","")," ", ""),"é","e"),"è","e"),"à","a")</f>
        <v>fanc</v>
      </c>
      <c r="J136" t="s">
        <v>18</v>
      </c>
      <c r="K136" t="s">
        <v>19</v>
      </c>
      <c r="Q136" t="s">
        <v>42</v>
      </c>
      <c r="R136" t="s">
        <v>20</v>
      </c>
      <c r="T136" t="str">
        <f>_xlfn.XLOOKUP(Table1[[#This Row],[Basisnaam]],Table2[Basisnaam],Table2[Naam],"",0)</f>
        <v/>
      </c>
      <c r="U136" t="str">
        <f>LOWER(Table1[[#This Row],[Straat]]&amp;Table1[[#This Row],[Huisnummer]]&amp;Table1[[#This Row],[Postcode]])</f>
        <v/>
      </c>
      <c r="V136" t="str">
        <f>_xlfn.XLOOKUP(Table1[[#This Row],[AdresLookup]],[1]Bedrijven!$R$2:$R$541,[1]Bedrijven!$B$2:$B$541,"",0)</f>
        <v/>
      </c>
      <c r="W136" t="str">
        <f>IFERROR(LEFT(SUBSTITUTE(SUBSTITUTE(Table1[[#This Row],[Website]],"www.",""),"https://",""), FIND(".", SUBSTITUTE(SUBSTITUTE(Table1[[#This Row],[Website]],"www.",""),"https://","")) - 1),"")</f>
        <v/>
      </c>
      <c r="X136" t="str">
        <f>_xlfn.XLOOKUP(Table1[[#This Row],[Website Lookup]],Table2[WebsiteLookup],Table2[Naam],"",0)</f>
        <v/>
      </c>
      <c r="Y136" t="str">
        <f>IF(Table1[[#This Row],[Match company name]]&lt;&gt;"",Table1[[#This Row],[Match company name]],IF(Table1[[#This Row],[Match on address]]&lt;&gt;"",Table1[[#This Row],[Match on address]],Table1[[#This Row],[Match on Website]]))</f>
        <v/>
      </c>
    </row>
    <row r="137" spans="1:25" x14ac:dyDescent="0.45">
      <c r="A137">
        <v>52859132</v>
      </c>
      <c r="D137" t="s">
        <v>488</v>
      </c>
      <c r="E137" t="str">
        <f>SUBSTITUTE(SUBSTITUTE(SUBSTITUTE(SUBSTITUTE(SUBSTITUTE(SUBSTITUTE(SUBSTITUTE(SUBSTITUTE(SUBSTITUTE(SUBSTITUTE(SUBSTITUTE(SUBSTITUTE(SUBSTITUTE(LOWER(Table1[[#This Row],[Naam]]),".",""),"-","")," bvba",""),"belgië",""),"belgium","")," nv","")," bv",""),"group",""),"groep","")," ", ""),"é","e"),"è","e"),"à","a")</f>
        <v>fanucbenelux</v>
      </c>
      <c r="F137" t="s">
        <v>489</v>
      </c>
      <c r="G137" t="s">
        <v>490</v>
      </c>
      <c r="H137" t="s">
        <v>163</v>
      </c>
      <c r="I137" t="s">
        <v>164</v>
      </c>
      <c r="J137" t="s">
        <v>18</v>
      </c>
      <c r="K137" t="s">
        <v>19</v>
      </c>
      <c r="M137" t="s">
        <v>491</v>
      </c>
      <c r="N137" t="s">
        <v>492</v>
      </c>
      <c r="P137" t="s">
        <v>493</v>
      </c>
      <c r="R137" t="s">
        <v>28</v>
      </c>
      <c r="S137" t="s">
        <v>66</v>
      </c>
      <c r="T137" t="str">
        <f>_xlfn.XLOOKUP(Table1[[#This Row],[Basisnaam]],Table2[Basisnaam],Table2[Naam],"",0)</f>
        <v/>
      </c>
      <c r="U137" t="str">
        <f>LOWER(Table1[[#This Row],[Straat]]&amp;Table1[[#This Row],[Huisnummer]]&amp;Table1[[#This Row],[Postcode]])</f>
        <v>oude baan3f2800</v>
      </c>
      <c r="V137" t="str">
        <f>_xlfn.XLOOKUP(Table1[[#This Row],[AdresLookup]],[1]Bedrijven!$R$2:$R$541,[1]Bedrijven!$B$2:$B$541,"",0)</f>
        <v/>
      </c>
      <c r="W137" t="str">
        <f>IFERROR(LEFT(SUBSTITUTE(SUBSTITUTE(Table1[[#This Row],[Website]],"www.",""),"https://",""), FIND(".", SUBSTITUTE(SUBSTITUTE(Table1[[#This Row],[Website]],"www.",""),"https://","")) - 1),"")</f>
        <v>fanuc</v>
      </c>
      <c r="X137" t="str">
        <f>_xlfn.XLOOKUP(Table1[[#This Row],[Website Lookup]],Table2[WebsiteLookup],Table2[Naam],"",0)</f>
        <v/>
      </c>
      <c r="Y137" t="str">
        <f>IF(Table1[[#This Row],[Match company name]]&lt;&gt;"",Table1[[#This Row],[Match company name]],IF(Table1[[#This Row],[Match on address]]&lt;&gt;"",Table1[[#This Row],[Match on address]],Table1[[#This Row],[Match on Website]]))</f>
        <v/>
      </c>
    </row>
    <row r="138" spans="1:25" x14ac:dyDescent="0.45">
      <c r="A138">
        <v>46972973</v>
      </c>
      <c r="C138" t="s">
        <v>38</v>
      </c>
      <c r="D138" t="s">
        <v>494</v>
      </c>
      <c r="E138" t="str">
        <f>SUBSTITUTE(SUBSTITUTE(SUBSTITUTE(SUBSTITUTE(SUBSTITUTE(SUBSTITUTE(SUBSTITUTE(SUBSTITUTE(SUBSTITUTE(SUBSTITUTE(SUBSTITUTE(SUBSTITUTE(SUBSTITUTE(LOWER(Table1[[#This Row],[Naam]]),".",""),"-","")," bvba",""),"belgië",""),"belgium","")," nv","")," bv",""),"group",""),"groep","")," ", ""),"é","e"),"è","e"),"à","a")</f>
        <v>farys</v>
      </c>
      <c r="F138" t="s">
        <v>495</v>
      </c>
      <c r="G138" t="s">
        <v>21</v>
      </c>
      <c r="H138" t="s">
        <v>185</v>
      </c>
      <c r="I138" t="s">
        <v>186</v>
      </c>
      <c r="J138" t="s">
        <v>18</v>
      </c>
      <c r="K138" t="s">
        <v>19</v>
      </c>
      <c r="N138" t="s">
        <v>496</v>
      </c>
      <c r="Q138" t="s">
        <v>20</v>
      </c>
      <c r="S138" t="s">
        <v>40</v>
      </c>
      <c r="T138" t="str">
        <f>_xlfn.XLOOKUP(Table1[[#This Row],[Basisnaam]],Table2[Basisnaam],Table2[Naam],"",0)</f>
        <v/>
      </c>
      <c r="U138" t="str">
        <f>LOWER(Table1[[#This Row],[Straat]]&amp;Table1[[#This Row],[Huisnummer]]&amp;Table1[[#This Row],[Postcode]])</f>
        <v>stropstraat19000</v>
      </c>
      <c r="V138" t="str">
        <f>_xlfn.XLOOKUP(Table1[[#This Row],[AdresLookup]],[1]Bedrijven!$R$2:$R$541,[1]Bedrijven!$B$2:$B$541,"",0)</f>
        <v/>
      </c>
      <c r="W138" t="str">
        <f>IFERROR(LEFT(SUBSTITUTE(SUBSTITUTE(Table1[[#This Row],[Website]],"www.",""),"https://",""), FIND(".", SUBSTITUTE(SUBSTITUTE(Table1[[#This Row],[Website]],"www.",""),"https://","")) - 1),"")</f>
        <v>farys</v>
      </c>
      <c r="X138" t="str">
        <f>_xlfn.XLOOKUP(Table1[[#This Row],[Website Lookup]],Table2[WebsiteLookup],Table2[Naam],"",0)</f>
        <v/>
      </c>
      <c r="Y138" t="str">
        <f>IF(Table1[[#This Row],[Match company name]]&lt;&gt;"",Table1[[#This Row],[Match company name]],IF(Table1[[#This Row],[Match on address]]&lt;&gt;"",Table1[[#This Row],[Match on address]],Table1[[#This Row],[Match on Website]]))</f>
        <v/>
      </c>
    </row>
    <row r="139" spans="1:25" x14ac:dyDescent="0.45">
      <c r="A139">
        <v>45347625</v>
      </c>
      <c r="D139" t="s">
        <v>497</v>
      </c>
      <c r="E139" t="str">
        <f>SUBSTITUTE(SUBSTITUTE(SUBSTITUTE(SUBSTITUTE(SUBSTITUTE(SUBSTITUTE(SUBSTITUTE(SUBSTITUTE(SUBSTITUTE(SUBSTITUTE(SUBSTITUTE(SUBSTITUTE(SUBSTITUTE(LOWER(Table1[[#This Row],[Naam]]),".",""),"-","")," bvba",""),"belgië",""),"belgium","")," nv","")," bv",""),"group",""),"groep","")," ", ""),"é","e"),"è","e"),"à","a")</f>
        <v>federaleverzekeringen</v>
      </c>
      <c r="J139" t="s">
        <v>18</v>
      </c>
      <c r="K139" t="s">
        <v>19</v>
      </c>
      <c r="Q139" t="s">
        <v>20</v>
      </c>
      <c r="T139" t="str">
        <f>_xlfn.XLOOKUP(Table1[[#This Row],[Basisnaam]],Table2[Basisnaam],Table2[Naam],"",0)</f>
        <v/>
      </c>
      <c r="U139" t="str">
        <f>LOWER(Table1[[#This Row],[Straat]]&amp;Table1[[#This Row],[Huisnummer]]&amp;Table1[[#This Row],[Postcode]])</f>
        <v/>
      </c>
      <c r="V139" t="str">
        <f>_xlfn.XLOOKUP(Table1[[#This Row],[AdresLookup]],[1]Bedrijven!$R$2:$R$541,[1]Bedrijven!$B$2:$B$541,"",0)</f>
        <v/>
      </c>
      <c r="W139" t="str">
        <f>IFERROR(LEFT(SUBSTITUTE(SUBSTITUTE(Table1[[#This Row],[Website]],"www.",""),"https://",""), FIND(".", SUBSTITUTE(SUBSTITUTE(Table1[[#This Row],[Website]],"www.",""),"https://","")) - 1),"")</f>
        <v/>
      </c>
      <c r="X139" t="str">
        <f>_xlfn.XLOOKUP(Table1[[#This Row],[Website Lookup]],Table2[WebsiteLookup],Table2[Naam],"",0)</f>
        <v/>
      </c>
      <c r="Y139" t="str">
        <f>IF(Table1[[#This Row],[Match company name]]&lt;&gt;"",Table1[[#This Row],[Match company name]],IF(Table1[[#This Row],[Match on address]]&lt;&gt;"",Table1[[#This Row],[Match on address]],Table1[[#This Row],[Match on Website]]))</f>
        <v/>
      </c>
    </row>
    <row r="140" spans="1:25" x14ac:dyDescent="0.45">
      <c r="A140">
        <v>50332070</v>
      </c>
      <c r="B140" t="s">
        <v>1325</v>
      </c>
      <c r="D140" t="s">
        <v>498</v>
      </c>
      <c r="E140" t="str">
        <f>SUBSTITUTE(SUBSTITUTE(SUBSTITUTE(SUBSTITUTE(SUBSTITUTE(SUBSTITUTE(SUBSTITUTE(SUBSTITUTE(SUBSTITUTE(SUBSTITUTE(SUBSTITUTE(SUBSTITUTE(SUBSTITUTE(LOWER(Table1[[#This Row],[Naam]]),".",""),"-","")," bvba",""),"belgië",""),"belgium","")," nv","")," bv",""),"group",""),"groep","")," ", ""),"é","e"),"è","e"),"à","a")</f>
        <v>federatievanalgemenebouwaannemers(faba)</v>
      </c>
      <c r="F140" t="s">
        <v>499</v>
      </c>
      <c r="G140" t="s">
        <v>126</v>
      </c>
      <c r="H140" t="s">
        <v>87</v>
      </c>
      <c r="I140" t="s">
        <v>51</v>
      </c>
      <c r="J140" t="s">
        <v>18</v>
      </c>
      <c r="K140" t="s">
        <v>19</v>
      </c>
      <c r="R140" t="s">
        <v>56</v>
      </c>
      <c r="S140" t="s">
        <v>51</v>
      </c>
      <c r="T140" t="str">
        <f>_xlfn.XLOOKUP(Table1[[#This Row],[Basisnaam]],Table2[Basisnaam],Table2[Naam],"",0)</f>
        <v/>
      </c>
      <c r="U140" t="str">
        <f>LOWER(Table1[[#This Row],[Straat]]&amp;Table1[[#This Row],[Huisnummer]]&amp;Table1[[#This Row],[Postcode]])</f>
        <v>kunstlaan201000</v>
      </c>
      <c r="V140" t="str">
        <f>_xlfn.XLOOKUP(Table1[[#This Row],[AdresLookup]],[1]Bedrijven!$R$2:$R$541,[1]Bedrijven!$B$2:$B$541,"",0)</f>
        <v/>
      </c>
      <c r="W140" t="str">
        <f>IFERROR(LEFT(SUBSTITUTE(SUBSTITUTE(Table1[[#This Row],[Website]],"www.",""),"https://",""), FIND(".", SUBSTITUTE(SUBSTITUTE(Table1[[#This Row],[Website]],"www.",""),"https://","")) - 1),"")</f>
        <v/>
      </c>
      <c r="X140" t="str">
        <f>_xlfn.XLOOKUP(Table1[[#This Row],[Website Lookup]],Table2[WebsiteLookup],Table2[Naam],"",0)</f>
        <v/>
      </c>
      <c r="Y140" t="str">
        <f>IF(Table1[[#This Row],[Match company name]]&lt;&gt;"",Table1[[#This Row],[Match company name]],IF(Table1[[#This Row],[Match on address]]&lt;&gt;"",Table1[[#This Row],[Match on address]],Table1[[#This Row],[Match on Website]]))</f>
        <v/>
      </c>
    </row>
    <row r="141" spans="1:25" x14ac:dyDescent="0.45">
      <c r="A141">
        <v>45347626</v>
      </c>
      <c r="D141" t="s">
        <v>500</v>
      </c>
      <c r="E141" t="str">
        <f>SUBSTITUTE(SUBSTITUTE(SUBSTITUTE(SUBSTITUTE(SUBSTITUTE(SUBSTITUTE(SUBSTITUTE(SUBSTITUTE(SUBSTITUTE(SUBSTITUTE(SUBSTITUTE(SUBSTITUTE(SUBSTITUTE(LOWER(Table1[[#This Row],[Naam]]),".",""),"-","")," bvba",""),"belgië",""),"belgium","")," nv","")," bv",""),"group",""),"groep","")," ", ""),"é","e"),"è","e"),"à","a")</f>
        <v>fedex</v>
      </c>
      <c r="J141" t="s">
        <v>18</v>
      </c>
      <c r="K141" t="s">
        <v>19</v>
      </c>
      <c r="Q141" t="s">
        <v>20</v>
      </c>
      <c r="T141" t="str">
        <f>_xlfn.XLOOKUP(Table1[[#This Row],[Basisnaam]],Table2[Basisnaam],Table2[Naam],"",0)</f>
        <v/>
      </c>
      <c r="U141" t="str">
        <f>LOWER(Table1[[#This Row],[Straat]]&amp;Table1[[#This Row],[Huisnummer]]&amp;Table1[[#This Row],[Postcode]])</f>
        <v/>
      </c>
      <c r="V141" t="str">
        <f>_xlfn.XLOOKUP(Table1[[#This Row],[AdresLookup]],[1]Bedrijven!$R$2:$R$541,[1]Bedrijven!$B$2:$B$541,"",0)</f>
        <v/>
      </c>
      <c r="W141" t="str">
        <f>IFERROR(LEFT(SUBSTITUTE(SUBSTITUTE(Table1[[#This Row],[Website]],"www.",""),"https://",""), FIND(".", SUBSTITUTE(SUBSTITUTE(Table1[[#This Row],[Website]],"www.",""),"https://","")) - 1),"")</f>
        <v/>
      </c>
      <c r="X141" t="str">
        <f>_xlfn.XLOOKUP(Table1[[#This Row],[Website Lookup]],Table2[WebsiteLookup],Table2[Naam],"",0)</f>
        <v/>
      </c>
      <c r="Y141" t="str">
        <f>IF(Table1[[#This Row],[Match company name]]&lt;&gt;"",Table1[[#This Row],[Match company name]],IF(Table1[[#This Row],[Match on address]]&lt;&gt;"",Table1[[#This Row],[Match on address]],Table1[[#This Row],[Match on Website]]))</f>
        <v/>
      </c>
    </row>
    <row r="142" spans="1:25" x14ac:dyDescent="0.45">
      <c r="A142">
        <v>45347627</v>
      </c>
      <c r="B142" t="s">
        <v>1326</v>
      </c>
      <c r="D142" t="s">
        <v>502</v>
      </c>
      <c r="E142" t="str">
        <f>SUBSTITUTE(SUBSTITUTE(SUBSTITUTE(SUBSTITUTE(SUBSTITUTE(SUBSTITUTE(SUBSTITUTE(SUBSTITUTE(SUBSTITUTE(SUBSTITUTE(SUBSTITUTE(SUBSTITUTE(SUBSTITUTE(LOWER(Table1[[#This Row],[Naam]]),".",""),"-","")," bvba",""),"belgië",""),"belgium","")," nv","")," bv",""),"group",""),"groep","")," ", ""),"é","e"),"è","e"),"à","a")</f>
        <v>fidea</v>
      </c>
      <c r="J142" t="s">
        <v>18</v>
      </c>
      <c r="K142" t="s">
        <v>19</v>
      </c>
      <c r="Q142" t="s">
        <v>20</v>
      </c>
      <c r="T142" t="str">
        <f>_xlfn.XLOOKUP(Table1[[#This Row],[Basisnaam]],Table2[Basisnaam],Table2[Naam],"",0)</f>
        <v/>
      </c>
      <c r="U142" t="str">
        <f>LOWER(Table1[[#This Row],[Straat]]&amp;Table1[[#This Row],[Huisnummer]]&amp;Table1[[#This Row],[Postcode]])</f>
        <v/>
      </c>
      <c r="V142" t="str">
        <f>_xlfn.XLOOKUP(Table1[[#This Row],[AdresLookup]],[1]Bedrijven!$R$2:$R$541,[1]Bedrijven!$B$2:$B$541,"",0)</f>
        <v/>
      </c>
      <c r="W142" t="str">
        <f>IFERROR(LEFT(SUBSTITUTE(SUBSTITUTE(Table1[[#This Row],[Website]],"www.",""),"https://",""), FIND(".", SUBSTITUTE(SUBSTITUTE(Table1[[#This Row],[Website]],"www.",""),"https://","")) - 1),"")</f>
        <v/>
      </c>
      <c r="X142" t="str">
        <f>_xlfn.XLOOKUP(Table1[[#This Row],[Website Lookup]],Table2[WebsiteLookup],Table2[Naam],"",0)</f>
        <v/>
      </c>
      <c r="Y142" t="str">
        <f>IF(Table1[[#This Row],[Match company name]]&lt;&gt;"",Table1[[#This Row],[Match company name]],IF(Table1[[#This Row],[Match on address]]&lt;&gt;"",Table1[[#This Row],[Match on address]],Table1[[#This Row],[Match on Website]]))</f>
        <v/>
      </c>
    </row>
    <row r="143" spans="1:25" x14ac:dyDescent="0.45">
      <c r="A143">
        <v>51010023</v>
      </c>
      <c r="C143" t="s">
        <v>38</v>
      </c>
      <c r="D143" t="s">
        <v>503</v>
      </c>
      <c r="E143" t="str">
        <f>SUBSTITUTE(SUBSTITUTE(SUBSTITUTE(SUBSTITUTE(SUBSTITUTE(SUBSTITUTE(SUBSTITUTE(SUBSTITUTE(SUBSTITUTE(SUBSTITUTE(SUBSTITUTE(SUBSTITUTE(SUBSTITUTE(LOWER(Table1[[#This Row],[Naam]]),".",""),"-","")," bvba",""),"belgië",""),"belgium","")," nv","")," bv",""),"group",""),"groep","")," ", ""),"é","e"),"è","e"),"à","a")</f>
        <v>fietsersbond</v>
      </c>
      <c r="H143" t="s">
        <v>47</v>
      </c>
      <c r="I143" t="s">
        <v>48</v>
      </c>
      <c r="J143" t="s">
        <v>18</v>
      </c>
      <c r="K143" t="s">
        <v>19</v>
      </c>
      <c r="M143" t="s">
        <v>504</v>
      </c>
      <c r="P143" t="s">
        <v>505</v>
      </c>
      <c r="R143" t="s">
        <v>28</v>
      </c>
      <c r="S143" t="s">
        <v>51</v>
      </c>
      <c r="T143" t="str">
        <f>_xlfn.XLOOKUP(Table1[[#This Row],[Basisnaam]],Table2[Basisnaam],Table2[Naam],"",0)</f>
        <v/>
      </c>
      <c r="U143" t="str">
        <f>LOWER(Table1[[#This Row],[Straat]]&amp;Table1[[#This Row],[Huisnummer]]&amp;Table1[[#This Row],[Postcode]])</f>
        <v>1050</v>
      </c>
      <c r="V143" t="str">
        <f>_xlfn.XLOOKUP(Table1[[#This Row],[AdresLookup]],[1]Bedrijven!$R$2:$R$541,[1]Bedrijven!$B$2:$B$541,"",0)</f>
        <v/>
      </c>
      <c r="W143" t="str">
        <f>IFERROR(LEFT(SUBSTITUTE(SUBSTITUTE(Table1[[#This Row],[Website]],"www.",""),"https://",""), FIND(".", SUBSTITUTE(SUBSTITUTE(Table1[[#This Row],[Website]],"www.",""),"https://","")) - 1),"")</f>
        <v/>
      </c>
      <c r="X143" t="str">
        <f>_xlfn.XLOOKUP(Table1[[#This Row],[Website Lookup]],Table2[WebsiteLookup],Table2[Naam],"",0)</f>
        <v/>
      </c>
      <c r="Y143" t="str">
        <f>IF(Table1[[#This Row],[Match company name]]&lt;&gt;"",Table1[[#This Row],[Match company name]],IF(Table1[[#This Row],[Match on address]]&lt;&gt;"",Table1[[#This Row],[Match on address]],Table1[[#This Row],[Match on Website]]))</f>
        <v/>
      </c>
    </row>
    <row r="144" spans="1:25" x14ac:dyDescent="0.45">
      <c r="A144">
        <v>45347628</v>
      </c>
      <c r="D144" t="s">
        <v>506</v>
      </c>
      <c r="E144" t="str">
        <f>SUBSTITUTE(SUBSTITUTE(SUBSTITUTE(SUBSTITUTE(SUBSTITUTE(SUBSTITUTE(SUBSTITUTE(SUBSTITUTE(SUBSTITUTE(SUBSTITUTE(SUBSTITUTE(SUBSTITUTE(SUBSTITUTE(LOWER(Table1[[#This Row],[Naam]]),".",""),"-","")," bvba",""),"belgië",""),"belgium","")," nv","")," bv",""),"group",""),"groep","")," ", ""),"é","e"),"è","e"),"à","a")</f>
        <v>fjaoeyen</v>
      </c>
      <c r="J144" t="s">
        <v>18</v>
      </c>
      <c r="K144" t="s">
        <v>19</v>
      </c>
      <c r="Q144" t="s">
        <v>20</v>
      </c>
      <c r="T144" t="str">
        <f>_xlfn.XLOOKUP(Table1[[#This Row],[Basisnaam]],Table2[Basisnaam],Table2[Naam],"",0)</f>
        <v/>
      </c>
      <c r="U144" t="str">
        <f>LOWER(Table1[[#This Row],[Straat]]&amp;Table1[[#This Row],[Huisnummer]]&amp;Table1[[#This Row],[Postcode]])</f>
        <v/>
      </c>
      <c r="V144" t="str">
        <f>_xlfn.XLOOKUP(Table1[[#This Row],[AdresLookup]],[1]Bedrijven!$R$2:$R$541,[1]Bedrijven!$B$2:$B$541,"",0)</f>
        <v/>
      </c>
      <c r="W144" t="str">
        <f>IFERROR(LEFT(SUBSTITUTE(SUBSTITUTE(Table1[[#This Row],[Website]],"www.",""),"https://",""), FIND(".", SUBSTITUTE(SUBSTITUTE(Table1[[#This Row],[Website]],"www.",""),"https://","")) - 1),"")</f>
        <v/>
      </c>
      <c r="X144" t="str">
        <f>_xlfn.XLOOKUP(Table1[[#This Row],[Website Lookup]],Table2[WebsiteLookup],Table2[Naam],"",0)</f>
        <v/>
      </c>
      <c r="Y144" t="str">
        <f>IF(Table1[[#This Row],[Match company name]]&lt;&gt;"",Table1[[#This Row],[Match company name]],IF(Table1[[#This Row],[Match on address]]&lt;&gt;"",Table1[[#This Row],[Match on address]],Table1[[#This Row],[Match on Website]]))</f>
        <v/>
      </c>
    </row>
    <row r="145" spans="1:25" x14ac:dyDescent="0.45">
      <c r="A145">
        <v>45347629</v>
      </c>
      <c r="C145" t="s">
        <v>38</v>
      </c>
      <c r="D145" t="s">
        <v>507</v>
      </c>
      <c r="E145" t="str">
        <f>SUBSTITUTE(SUBSTITUTE(SUBSTITUTE(SUBSTITUTE(SUBSTITUTE(SUBSTITUTE(SUBSTITUTE(SUBSTITUTE(SUBSTITUTE(SUBSTITUTE(SUBSTITUTE(SUBSTITUTE(SUBSTITUTE(LOWER(Table1[[#This Row],[Naam]]),".",""),"-","")," bvba",""),"belgië",""),"belgium","")," nv","")," bv",""),"group",""),"groep","")," ", ""),"é","e"),"è","e"),"à","a")</f>
        <v>fodeconomie</v>
      </c>
      <c r="J145" t="s">
        <v>18</v>
      </c>
      <c r="K145" t="s">
        <v>19</v>
      </c>
      <c r="Q145" t="s">
        <v>20</v>
      </c>
      <c r="T145" t="str">
        <f>_xlfn.XLOOKUP(Table1[[#This Row],[Basisnaam]],Table2[Basisnaam],Table2[Naam],"",0)</f>
        <v/>
      </c>
      <c r="U145" t="str">
        <f>LOWER(Table1[[#This Row],[Straat]]&amp;Table1[[#This Row],[Huisnummer]]&amp;Table1[[#This Row],[Postcode]])</f>
        <v/>
      </c>
      <c r="V145" t="str">
        <f>_xlfn.XLOOKUP(Table1[[#This Row],[AdresLookup]],[1]Bedrijven!$R$2:$R$541,[1]Bedrijven!$B$2:$B$541,"",0)</f>
        <v/>
      </c>
      <c r="W145" t="str">
        <f>IFERROR(LEFT(SUBSTITUTE(SUBSTITUTE(Table1[[#This Row],[Website]],"www.",""),"https://",""), FIND(".", SUBSTITUTE(SUBSTITUTE(Table1[[#This Row],[Website]],"www.",""),"https://","")) - 1),"")</f>
        <v/>
      </c>
      <c r="X145" t="str">
        <f>_xlfn.XLOOKUP(Table1[[#This Row],[Website Lookup]],Table2[WebsiteLookup],Table2[Naam],"",0)</f>
        <v/>
      </c>
      <c r="Y145" t="str">
        <f>IF(Table1[[#This Row],[Match company name]]&lt;&gt;"",Table1[[#This Row],[Match company name]],IF(Table1[[#This Row],[Match on address]]&lt;&gt;"",Table1[[#This Row],[Match on address]],Table1[[#This Row],[Match on Website]]))</f>
        <v/>
      </c>
    </row>
    <row r="146" spans="1:25" x14ac:dyDescent="0.45">
      <c r="A146">
        <v>45347630</v>
      </c>
      <c r="C146" t="s">
        <v>38</v>
      </c>
      <c r="D146" t="s">
        <v>508</v>
      </c>
      <c r="E146" t="str">
        <f>SUBSTITUTE(SUBSTITUTE(SUBSTITUTE(SUBSTITUTE(SUBSTITUTE(SUBSTITUTE(SUBSTITUTE(SUBSTITUTE(SUBSTITUTE(SUBSTITUTE(SUBSTITUTE(SUBSTITUTE(SUBSTITUTE(LOWER(Table1[[#This Row],[Naam]]),".",""),"-","")," bvba",""),"belgië",""),"belgium","")," nv","")," bv",""),"group",""),"groep","")," ", ""),"é","e"),"è","e"),"à","a")</f>
        <v>fodfinanciën</v>
      </c>
      <c r="J146" t="s">
        <v>18</v>
      </c>
      <c r="K146" t="s">
        <v>19</v>
      </c>
      <c r="Q146" t="s">
        <v>20</v>
      </c>
      <c r="T146" t="str">
        <f>_xlfn.XLOOKUP(Table1[[#This Row],[Basisnaam]],Table2[Basisnaam],Table2[Naam],"",0)</f>
        <v/>
      </c>
      <c r="U146" t="str">
        <f>LOWER(Table1[[#This Row],[Straat]]&amp;Table1[[#This Row],[Huisnummer]]&amp;Table1[[#This Row],[Postcode]])</f>
        <v/>
      </c>
      <c r="V146" t="str">
        <f>_xlfn.XLOOKUP(Table1[[#This Row],[AdresLookup]],[1]Bedrijven!$R$2:$R$541,[1]Bedrijven!$B$2:$B$541,"",0)</f>
        <v/>
      </c>
      <c r="W146" t="str">
        <f>IFERROR(LEFT(SUBSTITUTE(SUBSTITUTE(Table1[[#This Row],[Website]],"www.",""),"https://",""), FIND(".", SUBSTITUTE(SUBSTITUTE(Table1[[#This Row],[Website]],"www.",""),"https://","")) - 1),"")</f>
        <v/>
      </c>
      <c r="X146" t="str">
        <f>_xlfn.XLOOKUP(Table1[[#This Row],[Website Lookup]],Table2[WebsiteLookup],Table2[Naam],"",0)</f>
        <v/>
      </c>
      <c r="Y146" t="str">
        <f>IF(Table1[[#This Row],[Match company name]]&lt;&gt;"",Table1[[#This Row],[Match company name]],IF(Table1[[#This Row],[Match on address]]&lt;&gt;"",Table1[[#This Row],[Match on address]],Table1[[#This Row],[Match on Website]]))</f>
        <v/>
      </c>
    </row>
    <row r="147" spans="1:25" x14ac:dyDescent="0.45">
      <c r="A147">
        <v>45347631</v>
      </c>
      <c r="C147" t="s">
        <v>38</v>
      </c>
      <c r="D147" t="s">
        <v>509</v>
      </c>
      <c r="E147" t="str">
        <f>SUBSTITUTE(SUBSTITUTE(SUBSTITUTE(SUBSTITUTE(SUBSTITUTE(SUBSTITUTE(SUBSTITUTE(SUBSTITUTE(SUBSTITUTE(SUBSTITUTE(SUBSTITUTE(SUBSTITUTE(SUBSTITUTE(LOWER(Table1[[#This Row],[Naam]]),".",""),"-","")," bvba",""),"belgië",""),"belgium","")," nv","")," bv",""),"group",""),"groep","")," ", ""),"é","e"),"è","e"),"à","a")</f>
        <v>fodjustitie</v>
      </c>
      <c r="J147" t="s">
        <v>18</v>
      </c>
      <c r="K147" t="s">
        <v>19</v>
      </c>
      <c r="Q147" t="s">
        <v>20</v>
      </c>
      <c r="T147" t="str">
        <f>_xlfn.XLOOKUP(Table1[[#This Row],[Basisnaam]],Table2[Basisnaam],Table2[Naam],"",0)</f>
        <v/>
      </c>
      <c r="U147" t="str">
        <f>LOWER(Table1[[#This Row],[Straat]]&amp;Table1[[#This Row],[Huisnummer]]&amp;Table1[[#This Row],[Postcode]])</f>
        <v/>
      </c>
      <c r="V147" t="str">
        <f>_xlfn.XLOOKUP(Table1[[#This Row],[AdresLookup]],[1]Bedrijven!$R$2:$R$541,[1]Bedrijven!$B$2:$B$541,"",0)</f>
        <v/>
      </c>
      <c r="W147" t="str">
        <f>IFERROR(LEFT(SUBSTITUTE(SUBSTITUTE(Table1[[#This Row],[Website]],"www.",""),"https://",""), FIND(".", SUBSTITUTE(SUBSTITUTE(Table1[[#This Row],[Website]],"www.",""),"https://","")) - 1),"")</f>
        <v/>
      </c>
      <c r="X147" t="str">
        <f>_xlfn.XLOOKUP(Table1[[#This Row],[Website Lookup]],Table2[WebsiteLookup],Table2[Naam],"",0)</f>
        <v/>
      </c>
      <c r="Y147" t="str">
        <f>IF(Table1[[#This Row],[Match company name]]&lt;&gt;"",Table1[[#This Row],[Match company name]],IF(Table1[[#This Row],[Match on address]]&lt;&gt;"",Table1[[#This Row],[Match on address]],Table1[[#This Row],[Match on Website]]))</f>
        <v/>
      </c>
    </row>
    <row r="148" spans="1:25" x14ac:dyDescent="0.45">
      <c r="A148">
        <v>45347632</v>
      </c>
      <c r="D148" t="s">
        <v>510</v>
      </c>
      <c r="E148" t="str">
        <f>SUBSTITUTE(SUBSTITUTE(SUBSTITUTE(SUBSTITUTE(SUBSTITUTE(SUBSTITUTE(SUBSTITUTE(SUBSTITUTE(SUBSTITUTE(SUBSTITUTE(SUBSTITUTE(SUBSTITUTE(SUBSTITUTE(LOWER(Table1[[#This Row],[Naam]]),".",""),"-","")," bvba",""),"belgië",""),"belgium","")," nv","")," bv",""),"group",""),"groep","")," ", ""),"é","e"),"è","e"),"à","a")</f>
        <v>freshconnection</v>
      </c>
      <c r="J148" t="s">
        <v>18</v>
      </c>
      <c r="K148" t="s">
        <v>19</v>
      </c>
      <c r="Q148" t="s">
        <v>20</v>
      </c>
      <c r="T148" t="str">
        <f>_xlfn.XLOOKUP(Table1[[#This Row],[Basisnaam]],Table2[Basisnaam],Table2[Naam],"",0)</f>
        <v/>
      </c>
      <c r="U148" t="str">
        <f>LOWER(Table1[[#This Row],[Straat]]&amp;Table1[[#This Row],[Huisnummer]]&amp;Table1[[#This Row],[Postcode]])</f>
        <v/>
      </c>
      <c r="V148" t="str">
        <f>_xlfn.XLOOKUP(Table1[[#This Row],[AdresLookup]],[1]Bedrijven!$R$2:$R$541,[1]Bedrijven!$B$2:$B$541,"",0)</f>
        <v/>
      </c>
      <c r="W148" t="str">
        <f>IFERROR(LEFT(SUBSTITUTE(SUBSTITUTE(Table1[[#This Row],[Website]],"www.",""),"https://",""), FIND(".", SUBSTITUTE(SUBSTITUTE(Table1[[#This Row],[Website]],"www.",""),"https://","")) - 1),"")</f>
        <v/>
      </c>
      <c r="X148" t="str">
        <f>_xlfn.XLOOKUP(Table1[[#This Row],[Website Lookup]],Table2[WebsiteLookup],Table2[Naam],"",0)</f>
        <v/>
      </c>
      <c r="Y148" t="str">
        <f>IF(Table1[[#This Row],[Match company name]]&lt;&gt;"",Table1[[#This Row],[Match company name]],IF(Table1[[#This Row],[Match on address]]&lt;&gt;"",Table1[[#This Row],[Match on address]],Table1[[#This Row],[Match on Website]]))</f>
        <v/>
      </c>
    </row>
    <row r="149" spans="1:25" x14ac:dyDescent="0.45">
      <c r="A149">
        <v>45347633</v>
      </c>
      <c r="D149" t="s">
        <v>511</v>
      </c>
      <c r="E149" t="str">
        <f>SUBSTITUTE(SUBSTITUTE(SUBSTITUTE(SUBSTITUTE(SUBSTITUTE(SUBSTITUTE(SUBSTITUTE(SUBSTITUTE(SUBSTITUTE(SUBSTITUTE(SUBSTITUTE(SUBSTITUTE(SUBSTITUTE(LOWER(Table1[[#This Row],[Naam]]),".",""),"-","")," bvba",""),"belgië",""),"belgium","")," nv","")," bv",""),"group",""),"groep","")," ", ""),"é","e"),"è","e"),"à","a")</f>
        <v>frisomat</v>
      </c>
      <c r="J149" t="s">
        <v>18</v>
      </c>
      <c r="K149" t="s">
        <v>19</v>
      </c>
      <c r="Q149" t="s">
        <v>20</v>
      </c>
      <c r="T149" t="str">
        <f>_xlfn.XLOOKUP(Table1[[#This Row],[Basisnaam]],Table2[Basisnaam],Table2[Naam],"",0)</f>
        <v/>
      </c>
      <c r="U149" t="str">
        <f>LOWER(Table1[[#This Row],[Straat]]&amp;Table1[[#This Row],[Huisnummer]]&amp;Table1[[#This Row],[Postcode]])</f>
        <v/>
      </c>
      <c r="V149" t="str">
        <f>_xlfn.XLOOKUP(Table1[[#This Row],[AdresLookup]],[1]Bedrijven!$R$2:$R$541,[1]Bedrijven!$B$2:$B$541,"",0)</f>
        <v/>
      </c>
      <c r="W149" t="str">
        <f>IFERROR(LEFT(SUBSTITUTE(SUBSTITUTE(Table1[[#This Row],[Website]],"www.",""),"https://",""), FIND(".", SUBSTITUTE(SUBSTITUTE(Table1[[#This Row],[Website]],"www.",""),"https://","")) - 1),"")</f>
        <v/>
      </c>
      <c r="X149" t="str">
        <f>_xlfn.XLOOKUP(Table1[[#This Row],[Website Lookup]],Table2[WebsiteLookup],Table2[Naam],"",0)</f>
        <v/>
      </c>
      <c r="Y149" t="str">
        <f>IF(Table1[[#This Row],[Match company name]]&lt;&gt;"",Table1[[#This Row],[Match company name]],IF(Table1[[#This Row],[Match on address]]&lt;&gt;"",Table1[[#This Row],[Match on address]],Table1[[#This Row],[Match on Website]]))</f>
        <v/>
      </c>
    </row>
    <row r="150" spans="1:25" x14ac:dyDescent="0.45">
      <c r="A150">
        <v>45347634</v>
      </c>
      <c r="B150" t="s">
        <v>1325</v>
      </c>
      <c r="C150" t="s">
        <v>38</v>
      </c>
      <c r="D150" t="s">
        <v>512</v>
      </c>
      <c r="E150" t="str">
        <f>SUBSTITUTE(SUBSTITUTE(SUBSTITUTE(SUBSTITUTE(SUBSTITUTE(SUBSTITUTE(SUBSTITUTE(SUBSTITUTE(SUBSTITUTE(SUBSTITUTE(SUBSTITUTE(SUBSTITUTE(SUBSTITUTE(LOWER(Table1[[#This Row],[Naam]]),".",""),"-","")," bvba",""),"belgië",""),"belgium","")," nv","")," bv",""),"group",""),"groep","")," ", ""),"é","e"),"è","e"),"à","a")</f>
        <v>fsma</v>
      </c>
      <c r="F150" t="s">
        <v>513</v>
      </c>
      <c r="G150" t="s">
        <v>514</v>
      </c>
      <c r="H150" t="s">
        <v>87</v>
      </c>
      <c r="I150" t="s">
        <v>51</v>
      </c>
      <c r="J150" t="s">
        <v>18</v>
      </c>
      <c r="K150" t="s">
        <v>19</v>
      </c>
      <c r="N150" t="s">
        <v>515</v>
      </c>
      <c r="R150" t="s">
        <v>28</v>
      </c>
      <c r="S150" t="s">
        <v>51</v>
      </c>
      <c r="T150" t="str">
        <f>_xlfn.XLOOKUP(Table1[[#This Row],[Basisnaam]],Table2[Basisnaam],Table2[Naam],"",0)</f>
        <v/>
      </c>
      <c r="U150" t="str">
        <f>LOWER(Table1[[#This Row],[Straat]]&amp;Table1[[#This Row],[Huisnummer]]&amp;Table1[[#This Row],[Postcode]])</f>
        <v>congresstraat121-41000</v>
      </c>
      <c r="V150" t="str">
        <f>_xlfn.XLOOKUP(Table1[[#This Row],[AdresLookup]],[1]Bedrijven!$R$2:$R$541,[1]Bedrijven!$B$2:$B$541,"",0)</f>
        <v/>
      </c>
      <c r="W150" t="str">
        <f>IFERROR(LEFT(SUBSTITUTE(SUBSTITUTE(Table1[[#This Row],[Website]],"www.",""),"https://",""), FIND(".", SUBSTITUTE(SUBSTITUTE(Table1[[#This Row],[Website]],"www.",""),"https://","")) - 1),"")</f>
        <v>fsma</v>
      </c>
      <c r="X150" t="str">
        <f>_xlfn.XLOOKUP(Table1[[#This Row],[Website Lookup]],Table2[WebsiteLookup],Table2[Naam],"",0)</f>
        <v/>
      </c>
      <c r="Y150" t="str">
        <f>IF(Table1[[#This Row],[Match company name]]&lt;&gt;"",Table1[[#This Row],[Match company name]],IF(Table1[[#This Row],[Match on address]]&lt;&gt;"",Table1[[#This Row],[Match on address]],Table1[[#This Row],[Match on Website]]))</f>
        <v/>
      </c>
    </row>
    <row r="151" spans="1:25" x14ac:dyDescent="0.45">
      <c r="A151">
        <v>45347635</v>
      </c>
      <c r="D151" t="s">
        <v>516</v>
      </c>
      <c r="E151" t="str">
        <f>SUBSTITUTE(SUBSTITUTE(SUBSTITUTE(SUBSTITUTE(SUBSTITUTE(SUBSTITUTE(SUBSTITUTE(SUBSTITUTE(SUBSTITUTE(SUBSTITUTE(SUBSTITUTE(SUBSTITUTE(SUBSTITUTE(LOWER(Table1[[#This Row],[Naam]]),".",""),"-","")," bvba",""),"belgië",""),"belgium","")," nv","")," bv",""),"group",""),"groep","")," ", ""),"é","e"),"è","e"),"à","a")</f>
        <v>fujioil</v>
      </c>
      <c r="J151" t="s">
        <v>18</v>
      </c>
      <c r="K151" t="s">
        <v>19</v>
      </c>
      <c r="Q151" t="s">
        <v>20</v>
      </c>
      <c r="T151" t="str">
        <f>_xlfn.XLOOKUP(Table1[[#This Row],[Basisnaam]],Table2[Basisnaam],Table2[Naam],"",0)</f>
        <v/>
      </c>
      <c r="U151" t="str">
        <f>LOWER(Table1[[#This Row],[Straat]]&amp;Table1[[#This Row],[Huisnummer]]&amp;Table1[[#This Row],[Postcode]])</f>
        <v/>
      </c>
      <c r="V151" t="str">
        <f>_xlfn.XLOOKUP(Table1[[#This Row],[AdresLookup]],[1]Bedrijven!$R$2:$R$541,[1]Bedrijven!$B$2:$B$541,"",0)</f>
        <v/>
      </c>
      <c r="W151" t="str">
        <f>IFERROR(LEFT(SUBSTITUTE(SUBSTITUTE(Table1[[#This Row],[Website]],"www.",""),"https://",""), FIND(".", SUBSTITUTE(SUBSTITUTE(Table1[[#This Row],[Website]],"www.",""),"https://","")) - 1),"")</f>
        <v/>
      </c>
      <c r="X151" t="str">
        <f>_xlfn.XLOOKUP(Table1[[#This Row],[Website Lookup]],Table2[WebsiteLookup],Table2[Naam],"",0)</f>
        <v/>
      </c>
      <c r="Y151" t="str">
        <f>IF(Table1[[#This Row],[Match company name]]&lt;&gt;"",Table1[[#This Row],[Match company name]],IF(Table1[[#This Row],[Match on address]]&lt;&gt;"",Table1[[#This Row],[Match on address]],Table1[[#This Row],[Match on Website]]))</f>
        <v/>
      </c>
    </row>
    <row r="152" spans="1:25" x14ac:dyDescent="0.45">
      <c r="A152">
        <v>45347637</v>
      </c>
      <c r="B152" t="s">
        <v>1326</v>
      </c>
      <c r="D152" t="s">
        <v>517</v>
      </c>
      <c r="E152" t="str">
        <f>SUBSTITUTE(SUBSTITUTE(SUBSTITUTE(SUBSTITUTE(SUBSTITUTE(SUBSTITUTE(SUBSTITUTE(SUBSTITUTE(SUBSTITUTE(SUBSTITUTE(SUBSTITUTE(SUBSTITUTE(SUBSTITUTE(LOWER(Table1[[#This Row],[Naam]]),".",""),"-","")," bvba",""),"belgië",""),"belgium","")," nv","")," bv",""),"group",""),"groep","")," ", ""),"é","e"),"è","e"),"à","a")</f>
        <v>gea</v>
      </c>
      <c r="F152" t="s">
        <v>518</v>
      </c>
      <c r="G152" t="s">
        <v>519</v>
      </c>
      <c r="H152" t="s">
        <v>520</v>
      </c>
      <c r="I152" t="s">
        <v>521</v>
      </c>
      <c r="J152" t="s">
        <v>18</v>
      </c>
      <c r="K152" t="s">
        <v>19</v>
      </c>
      <c r="N152" t="s">
        <v>522</v>
      </c>
      <c r="P152" t="s">
        <v>523</v>
      </c>
      <c r="Q152" t="s">
        <v>42</v>
      </c>
      <c r="S152" t="s">
        <v>66</v>
      </c>
      <c r="T152" t="str">
        <f>_xlfn.XLOOKUP(Table1[[#This Row],[Basisnaam]],Table2[Basisnaam],Table2[Naam],"",0)</f>
        <v/>
      </c>
      <c r="U152" t="str">
        <f>LOWER(Table1[[#This Row],[Straat]]&amp;Table1[[#This Row],[Huisnummer]]&amp;Table1[[#This Row],[Postcode]])</f>
        <v>kartuizersweg6a2550</v>
      </c>
      <c r="V152" t="str">
        <f>_xlfn.XLOOKUP(Table1[[#This Row],[AdresLookup]],[1]Bedrijven!$R$2:$R$541,[1]Bedrijven!$B$2:$B$541,"",0)</f>
        <v/>
      </c>
      <c r="W152" t="str">
        <f>IFERROR(LEFT(SUBSTITUTE(SUBSTITUTE(Table1[[#This Row],[Website]],"www.",""),"https://",""), FIND(".", SUBSTITUTE(SUBSTITUTE(Table1[[#This Row],[Website]],"www.",""),"https://","")) - 1),"")</f>
        <v>gea</v>
      </c>
      <c r="X152" t="str">
        <f>_xlfn.XLOOKUP(Table1[[#This Row],[Website Lookup]],Table2[WebsiteLookup],Table2[Naam],"",0)</f>
        <v>GEA Process Engineering</v>
      </c>
      <c r="Y152" t="str">
        <f>IF(Table1[[#This Row],[Match company name]]&lt;&gt;"",Table1[[#This Row],[Match company name]],IF(Table1[[#This Row],[Match on address]]&lt;&gt;"",Table1[[#This Row],[Match on address]],Table1[[#This Row],[Match on Website]]))</f>
        <v>GEA Process Engineering</v>
      </c>
    </row>
    <row r="153" spans="1:25" x14ac:dyDescent="0.45">
      <c r="A153">
        <v>45347638</v>
      </c>
      <c r="C153" t="s">
        <v>38</v>
      </c>
      <c r="D153" t="s">
        <v>524</v>
      </c>
      <c r="E153" t="str">
        <f>SUBSTITUTE(SUBSTITUTE(SUBSTITUTE(SUBSTITUTE(SUBSTITUTE(SUBSTITUTE(SUBSTITUTE(SUBSTITUTE(SUBSTITUTE(SUBSTITUTE(SUBSTITUTE(SUBSTITUTE(SUBSTITUTE(LOWER(Table1[[#This Row],[Naam]]),".",""),"-","")," bvba",""),"belgië",""),"belgium","")," nv","")," bv",""),"group",""),"groep","")," ", ""),"é","e"),"è","e"),"à","a")</f>
        <v>gemeenteboechout</v>
      </c>
      <c r="J153" t="s">
        <v>18</v>
      </c>
      <c r="K153" t="s">
        <v>19</v>
      </c>
      <c r="Q153" t="s">
        <v>20</v>
      </c>
      <c r="T153" t="str">
        <f>_xlfn.XLOOKUP(Table1[[#This Row],[Basisnaam]],Table2[Basisnaam],Table2[Naam],"",0)</f>
        <v/>
      </c>
      <c r="U153" t="str">
        <f>LOWER(Table1[[#This Row],[Straat]]&amp;Table1[[#This Row],[Huisnummer]]&amp;Table1[[#This Row],[Postcode]])</f>
        <v/>
      </c>
      <c r="V153" t="str">
        <f>_xlfn.XLOOKUP(Table1[[#This Row],[AdresLookup]],[1]Bedrijven!$R$2:$R$541,[1]Bedrijven!$B$2:$B$541,"",0)</f>
        <v/>
      </c>
      <c r="W153" t="str">
        <f>IFERROR(LEFT(SUBSTITUTE(SUBSTITUTE(Table1[[#This Row],[Website]],"www.",""),"https://",""), FIND(".", SUBSTITUTE(SUBSTITUTE(Table1[[#This Row],[Website]],"www.",""),"https://","")) - 1),"")</f>
        <v/>
      </c>
      <c r="X153" t="str">
        <f>_xlfn.XLOOKUP(Table1[[#This Row],[Website Lookup]],Table2[WebsiteLookup],Table2[Naam],"",0)</f>
        <v/>
      </c>
      <c r="Y153" t="str">
        <f>IF(Table1[[#This Row],[Match company name]]&lt;&gt;"",Table1[[#This Row],[Match company name]],IF(Table1[[#This Row],[Match on address]]&lt;&gt;"",Table1[[#This Row],[Match on address]],Table1[[#This Row],[Match on Website]]))</f>
        <v/>
      </c>
    </row>
    <row r="154" spans="1:25" x14ac:dyDescent="0.45">
      <c r="A154">
        <v>45347639</v>
      </c>
      <c r="C154" t="s">
        <v>38</v>
      </c>
      <c r="D154" t="s">
        <v>525</v>
      </c>
      <c r="E154" t="str">
        <f>SUBSTITUTE(SUBSTITUTE(SUBSTITUTE(SUBSTITUTE(SUBSTITUTE(SUBSTITUTE(SUBSTITUTE(SUBSTITUTE(SUBSTITUTE(SUBSTITUTE(SUBSTITUTE(SUBSTITUTE(SUBSTITUTE(LOWER(Table1[[#This Row],[Naam]]),".",""),"-","")," bvba",""),"belgië",""),"belgium","")," nv","")," bv",""),"group",""),"groep","")," ", ""),"é","e"),"è","e"),"à","a")</f>
        <v>gemeentebrasschaat</v>
      </c>
      <c r="J154" t="s">
        <v>18</v>
      </c>
      <c r="K154" t="s">
        <v>19</v>
      </c>
      <c r="Q154" t="s">
        <v>20</v>
      </c>
      <c r="T154" t="str">
        <f>_xlfn.XLOOKUP(Table1[[#This Row],[Basisnaam]],Table2[Basisnaam],Table2[Naam],"",0)</f>
        <v/>
      </c>
      <c r="U154" t="str">
        <f>LOWER(Table1[[#This Row],[Straat]]&amp;Table1[[#This Row],[Huisnummer]]&amp;Table1[[#This Row],[Postcode]])</f>
        <v/>
      </c>
      <c r="V154" t="str">
        <f>_xlfn.XLOOKUP(Table1[[#This Row],[AdresLookup]],[1]Bedrijven!$R$2:$R$541,[1]Bedrijven!$B$2:$B$541,"",0)</f>
        <v/>
      </c>
      <c r="W154" t="str">
        <f>IFERROR(LEFT(SUBSTITUTE(SUBSTITUTE(Table1[[#This Row],[Website]],"www.",""),"https://",""), FIND(".", SUBSTITUTE(SUBSTITUTE(Table1[[#This Row],[Website]],"www.",""),"https://","")) - 1),"")</f>
        <v/>
      </c>
      <c r="X154" t="str">
        <f>_xlfn.XLOOKUP(Table1[[#This Row],[Website Lookup]],Table2[WebsiteLookup],Table2[Naam],"",0)</f>
        <v/>
      </c>
      <c r="Y154" t="str">
        <f>IF(Table1[[#This Row],[Match company name]]&lt;&gt;"",Table1[[#This Row],[Match company name]],IF(Table1[[#This Row],[Match on address]]&lt;&gt;"",Table1[[#This Row],[Match on address]],Table1[[#This Row],[Match on Website]]))</f>
        <v/>
      </c>
    </row>
    <row r="155" spans="1:25" x14ac:dyDescent="0.45">
      <c r="A155">
        <v>46013329</v>
      </c>
      <c r="B155" t="s">
        <v>1325</v>
      </c>
      <c r="C155" t="s">
        <v>38</v>
      </c>
      <c r="D155" t="s">
        <v>526</v>
      </c>
      <c r="E155" t="str">
        <f>SUBSTITUTE(SUBSTITUTE(SUBSTITUTE(SUBSTITUTE(SUBSTITUTE(SUBSTITUTE(SUBSTITUTE(SUBSTITUTE(SUBSTITUTE(SUBSTITUTE(SUBSTITUTE(SUBSTITUTE(SUBSTITUTE(LOWER(Table1[[#This Row],[Naam]]),".",""),"-","")," bvba",""),"belgië",""),"belgium","")," nv","")," bv",""),"group",""),"groep","")," ", ""),"é","e"),"è","e"),"à","a")</f>
        <v>gemeentedilbeek</v>
      </c>
      <c r="J155" t="s">
        <v>18</v>
      </c>
      <c r="K155" t="s">
        <v>19</v>
      </c>
      <c r="N155" t="s">
        <v>527</v>
      </c>
      <c r="Q155" t="s">
        <v>20</v>
      </c>
      <c r="R155" t="s">
        <v>20</v>
      </c>
      <c r="T155" t="str">
        <f>_xlfn.XLOOKUP(Table1[[#This Row],[Basisnaam]],Table2[Basisnaam],Table2[Naam],"",0)</f>
        <v/>
      </c>
      <c r="U155" t="str">
        <f>LOWER(Table1[[#This Row],[Straat]]&amp;Table1[[#This Row],[Huisnummer]]&amp;Table1[[#This Row],[Postcode]])</f>
        <v/>
      </c>
      <c r="V155" t="str">
        <f>_xlfn.XLOOKUP(Table1[[#This Row],[AdresLookup]],[1]Bedrijven!$R$2:$R$541,[1]Bedrijven!$B$2:$B$541,"",0)</f>
        <v/>
      </c>
      <c r="W155" t="str">
        <f>IFERROR(LEFT(SUBSTITUTE(SUBSTITUTE(Table1[[#This Row],[Website]],"www.",""),"https://",""), FIND(".", SUBSTITUTE(SUBSTITUTE(Table1[[#This Row],[Website]],"www.",""),"https://","")) - 1),"")</f>
        <v>dilbeek</v>
      </c>
      <c r="X155" t="str">
        <f>_xlfn.XLOOKUP(Table1[[#This Row],[Website Lookup]],Table2[WebsiteLookup],Table2[Naam],"",0)</f>
        <v/>
      </c>
      <c r="Y155" t="str">
        <f>IF(Table1[[#This Row],[Match company name]]&lt;&gt;"",Table1[[#This Row],[Match company name]],IF(Table1[[#This Row],[Match on address]]&lt;&gt;"",Table1[[#This Row],[Match on address]],Table1[[#This Row],[Match on Website]]))</f>
        <v/>
      </c>
    </row>
    <row r="156" spans="1:25" x14ac:dyDescent="0.45">
      <c r="A156">
        <v>47780714</v>
      </c>
      <c r="B156" t="s">
        <v>1325</v>
      </c>
      <c r="C156" t="s">
        <v>38</v>
      </c>
      <c r="D156" t="s">
        <v>528</v>
      </c>
      <c r="E156" t="str">
        <f>SUBSTITUTE(SUBSTITUTE(SUBSTITUTE(SUBSTITUTE(SUBSTITUTE(SUBSTITUTE(SUBSTITUTE(SUBSTITUTE(SUBSTITUTE(SUBSTITUTE(SUBSTITUTE(SUBSTITUTE(SUBSTITUTE(LOWER(Table1[[#This Row],[Naam]]),".",""),"-","")," bvba",""),"belgië",""),"belgium","")," nv","")," bv",""),"group",""),"groep","")," ", ""),"é","e"),"è","e"),"à","a")</f>
        <v>gemeenteduffel</v>
      </c>
      <c r="F156" t="s">
        <v>529</v>
      </c>
      <c r="G156" t="s">
        <v>530</v>
      </c>
      <c r="H156" t="s">
        <v>531</v>
      </c>
      <c r="I156" t="s">
        <v>532</v>
      </c>
      <c r="J156" t="s">
        <v>18</v>
      </c>
      <c r="K156" t="s">
        <v>19</v>
      </c>
      <c r="Q156" t="s">
        <v>20</v>
      </c>
      <c r="S156" t="s">
        <v>66</v>
      </c>
      <c r="T156" t="str">
        <f>_xlfn.XLOOKUP(Table1[[#This Row],[Basisnaam]],Table2[Basisnaam],Table2[Naam],"",0)</f>
        <v/>
      </c>
      <c r="U156" t="str">
        <f>LOWER(Table1[[#This Row],[Straat]]&amp;Table1[[#This Row],[Huisnummer]]&amp;Table1[[#This Row],[Postcode]])</f>
        <v>gemeentestraat212570</v>
      </c>
      <c r="V156" t="str">
        <f>_xlfn.XLOOKUP(Table1[[#This Row],[AdresLookup]],[1]Bedrijven!$R$2:$R$541,[1]Bedrijven!$B$2:$B$541,"",0)</f>
        <v/>
      </c>
      <c r="W156" t="str">
        <f>IFERROR(LEFT(SUBSTITUTE(SUBSTITUTE(Table1[[#This Row],[Website]],"www.",""),"https://",""), FIND(".", SUBSTITUTE(SUBSTITUTE(Table1[[#This Row],[Website]],"www.",""),"https://","")) - 1),"")</f>
        <v/>
      </c>
      <c r="X156" t="str">
        <f>_xlfn.XLOOKUP(Table1[[#This Row],[Website Lookup]],Table2[WebsiteLookup],Table2[Naam],"",0)</f>
        <v/>
      </c>
      <c r="Y156" t="str">
        <f>IF(Table1[[#This Row],[Match company name]]&lt;&gt;"",Table1[[#This Row],[Match company name]],IF(Table1[[#This Row],[Match on address]]&lt;&gt;"",Table1[[#This Row],[Match on address]],Table1[[#This Row],[Match on Website]]))</f>
        <v/>
      </c>
    </row>
    <row r="157" spans="1:25" x14ac:dyDescent="0.45">
      <c r="A157">
        <v>45347640</v>
      </c>
      <c r="C157" t="s">
        <v>38</v>
      </c>
      <c r="D157" t="s">
        <v>533</v>
      </c>
      <c r="E157" t="str">
        <f>SUBSTITUTE(SUBSTITUTE(SUBSTITUTE(SUBSTITUTE(SUBSTITUTE(SUBSTITUTE(SUBSTITUTE(SUBSTITUTE(SUBSTITUTE(SUBSTITUTE(SUBSTITUTE(SUBSTITUTE(SUBSTITUTE(LOWER(Table1[[#This Row],[Naam]]),".",""),"-","")," bvba",""),"belgië",""),"belgium","")," nv","")," bv",""),"group",""),"groep","")," ", ""),"é","e"),"è","e"),"à","a")</f>
        <v>gemeentegrobbendonk</v>
      </c>
      <c r="J157" t="s">
        <v>18</v>
      </c>
      <c r="K157" t="s">
        <v>19</v>
      </c>
      <c r="Q157" t="s">
        <v>20</v>
      </c>
      <c r="T157" t="str">
        <f>_xlfn.XLOOKUP(Table1[[#This Row],[Basisnaam]],Table2[Basisnaam],Table2[Naam],"",0)</f>
        <v/>
      </c>
      <c r="U157" t="str">
        <f>LOWER(Table1[[#This Row],[Straat]]&amp;Table1[[#This Row],[Huisnummer]]&amp;Table1[[#This Row],[Postcode]])</f>
        <v/>
      </c>
      <c r="V157" t="str">
        <f>_xlfn.XLOOKUP(Table1[[#This Row],[AdresLookup]],[1]Bedrijven!$R$2:$R$541,[1]Bedrijven!$B$2:$B$541,"",0)</f>
        <v/>
      </c>
      <c r="W157" t="str">
        <f>IFERROR(LEFT(SUBSTITUTE(SUBSTITUTE(Table1[[#This Row],[Website]],"www.",""),"https://",""), FIND(".", SUBSTITUTE(SUBSTITUTE(Table1[[#This Row],[Website]],"www.",""),"https://","")) - 1),"")</f>
        <v/>
      </c>
      <c r="X157" t="str">
        <f>_xlfn.XLOOKUP(Table1[[#This Row],[Website Lookup]],Table2[WebsiteLookup],Table2[Naam],"",0)</f>
        <v/>
      </c>
      <c r="Y157" t="str">
        <f>IF(Table1[[#This Row],[Match company name]]&lt;&gt;"",Table1[[#This Row],[Match company name]],IF(Table1[[#This Row],[Match on address]]&lt;&gt;"",Table1[[#This Row],[Match on address]],Table1[[#This Row],[Match on Website]]))</f>
        <v/>
      </c>
    </row>
    <row r="158" spans="1:25" x14ac:dyDescent="0.45">
      <c r="A158">
        <v>45347642</v>
      </c>
      <c r="C158" t="s">
        <v>38</v>
      </c>
      <c r="D158" t="s">
        <v>534</v>
      </c>
      <c r="E158" t="str">
        <f>SUBSTITUTE(SUBSTITUTE(SUBSTITUTE(SUBSTITUTE(SUBSTITUTE(SUBSTITUTE(SUBSTITUTE(SUBSTITUTE(SUBSTITUTE(SUBSTITUTE(SUBSTITUTE(SUBSTITUTE(SUBSTITUTE(LOWER(Table1[[#This Row],[Naam]]),".",""),"-","")," bvba",""),"belgië",""),"belgium","")," nv","")," bv",""),"group",""),"groep","")," ", ""),"é","e"),"è","e"),"à","a")</f>
        <v>gemeentekapellen</v>
      </c>
      <c r="J158" t="s">
        <v>18</v>
      </c>
      <c r="K158" t="s">
        <v>19</v>
      </c>
      <c r="Q158" t="s">
        <v>20</v>
      </c>
      <c r="T158" t="str">
        <f>_xlfn.XLOOKUP(Table1[[#This Row],[Basisnaam]],Table2[Basisnaam],Table2[Naam],"",0)</f>
        <v/>
      </c>
      <c r="U158" t="str">
        <f>LOWER(Table1[[#This Row],[Straat]]&amp;Table1[[#This Row],[Huisnummer]]&amp;Table1[[#This Row],[Postcode]])</f>
        <v/>
      </c>
      <c r="V158" t="str">
        <f>_xlfn.XLOOKUP(Table1[[#This Row],[AdresLookup]],[1]Bedrijven!$R$2:$R$541,[1]Bedrijven!$B$2:$B$541,"",0)</f>
        <v/>
      </c>
      <c r="W158" t="str">
        <f>IFERROR(LEFT(SUBSTITUTE(SUBSTITUTE(Table1[[#This Row],[Website]],"www.",""),"https://",""), FIND(".", SUBSTITUTE(SUBSTITUTE(Table1[[#This Row],[Website]],"www.",""),"https://","")) - 1),"")</f>
        <v/>
      </c>
      <c r="X158" t="str">
        <f>_xlfn.XLOOKUP(Table1[[#This Row],[Website Lookup]],Table2[WebsiteLookup],Table2[Naam],"",0)</f>
        <v/>
      </c>
      <c r="Y158" t="str">
        <f>IF(Table1[[#This Row],[Match company name]]&lt;&gt;"",Table1[[#This Row],[Match company name]],IF(Table1[[#This Row],[Match on address]]&lt;&gt;"",Table1[[#This Row],[Match on address]],Table1[[#This Row],[Match on Website]]))</f>
        <v/>
      </c>
    </row>
    <row r="159" spans="1:25" x14ac:dyDescent="0.45">
      <c r="A159">
        <v>46013406</v>
      </c>
      <c r="B159" t="s">
        <v>1326</v>
      </c>
      <c r="C159" t="s">
        <v>38</v>
      </c>
      <c r="D159" t="s">
        <v>535</v>
      </c>
      <c r="E159" t="str">
        <f>SUBSTITUTE(SUBSTITUTE(SUBSTITUTE(SUBSTITUTE(SUBSTITUTE(SUBSTITUTE(SUBSTITUTE(SUBSTITUTE(SUBSTITUTE(SUBSTITUTE(SUBSTITUTE(SUBSTITUTE(SUBSTITUTE(LOWER(Table1[[#This Row],[Naam]]),".",""),"-","")," bvba",""),"belgië",""),"belgium","")," nv","")," bv",""),"group",""),"groep","")," ", ""),"é","e"),"è","e"),"à","a")</f>
        <v>gemeentekasterlee</v>
      </c>
      <c r="J159" t="s">
        <v>18</v>
      </c>
      <c r="K159" t="s">
        <v>19</v>
      </c>
      <c r="Q159" t="s">
        <v>20</v>
      </c>
      <c r="T159" t="str">
        <f>_xlfn.XLOOKUP(Table1[[#This Row],[Basisnaam]],Table2[Basisnaam],Table2[Naam],"",0)</f>
        <v/>
      </c>
      <c r="U159" t="str">
        <f>LOWER(Table1[[#This Row],[Straat]]&amp;Table1[[#This Row],[Huisnummer]]&amp;Table1[[#This Row],[Postcode]])</f>
        <v/>
      </c>
      <c r="V159" t="str">
        <f>_xlfn.XLOOKUP(Table1[[#This Row],[AdresLookup]],[1]Bedrijven!$R$2:$R$541,[1]Bedrijven!$B$2:$B$541,"",0)</f>
        <v/>
      </c>
      <c r="W159" t="str">
        <f>IFERROR(LEFT(SUBSTITUTE(SUBSTITUTE(Table1[[#This Row],[Website]],"www.",""),"https://",""), FIND(".", SUBSTITUTE(SUBSTITUTE(Table1[[#This Row],[Website]],"www.",""),"https://","")) - 1),"")</f>
        <v/>
      </c>
      <c r="X159" t="str">
        <f>_xlfn.XLOOKUP(Table1[[#This Row],[Website Lookup]],Table2[WebsiteLookup],Table2[Naam],"",0)</f>
        <v/>
      </c>
      <c r="Y159" t="str">
        <f>IF(Table1[[#This Row],[Match company name]]&lt;&gt;"",Table1[[#This Row],[Match company name]],IF(Table1[[#This Row],[Match on address]]&lt;&gt;"",Table1[[#This Row],[Match on address]],Table1[[#This Row],[Match on Website]]))</f>
        <v/>
      </c>
    </row>
    <row r="160" spans="1:25" x14ac:dyDescent="0.45">
      <c r="A160">
        <v>49894346</v>
      </c>
      <c r="B160" t="s">
        <v>1326</v>
      </c>
      <c r="C160" t="s">
        <v>38</v>
      </c>
      <c r="D160" t="s">
        <v>536</v>
      </c>
      <c r="E160" t="str">
        <f>SUBSTITUTE(SUBSTITUTE(SUBSTITUTE(SUBSTITUTE(SUBSTITUTE(SUBSTITUTE(SUBSTITUTE(SUBSTITUTE(SUBSTITUTE(SUBSTITUTE(SUBSTITUTE(SUBSTITUTE(SUBSTITUTE(LOWER(Table1[[#This Row],[Naam]]),".",""),"-","")," bvba",""),"belgië",""),"belgium","")," nv","")," bv",""),"group",""),"groep","")," ", ""),"é","e"),"è","e"),"à","a")</f>
        <v>gemeentekoksijde</v>
      </c>
      <c r="J160" t="s">
        <v>18</v>
      </c>
      <c r="K160" t="s">
        <v>19</v>
      </c>
      <c r="R160" t="s">
        <v>20</v>
      </c>
      <c r="T160" t="str">
        <f>_xlfn.XLOOKUP(Table1[[#This Row],[Basisnaam]],Table2[Basisnaam],Table2[Naam],"",0)</f>
        <v/>
      </c>
      <c r="U160" t="str">
        <f>LOWER(Table1[[#This Row],[Straat]]&amp;Table1[[#This Row],[Huisnummer]]&amp;Table1[[#This Row],[Postcode]])</f>
        <v/>
      </c>
      <c r="V160" t="str">
        <f>_xlfn.XLOOKUP(Table1[[#This Row],[AdresLookup]],[1]Bedrijven!$R$2:$R$541,[1]Bedrijven!$B$2:$B$541,"",0)</f>
        <v/>
      </c>
      <c r="W160" t="str">
        <f>IFERROR(LEFT(SUBSTITUTE(SUBSTITUTE(Table1[[#This Row],[Website]],"www.",""),"https://",""), FIND(".", SUBSTITUTE(SUBSTITUTE(Table1[[#This Row],[Website]],"www.",""),"https://","")) - 1),"")</f>
        <v/>
      </c>
      <c r="X160" t="str">
        <f>_xlfn.XLOOKUP(Table1[[#This Row],[Website Lookup]],Table2[WebsiteLookup],Table2[Naam],"",0)</f>
        <v/>
      </c>
      <c r="Y160" t="str">
        <f>IF(Table1[[#This Row],[Match company name]]&lt;&gt;"",Table1[[#This Row],[Match company name]],IF(Table1[[#This Row],[Match on address]]&lt;&gt;"",Table1[[#This Row],[Match on address]],Table1[[#This Row],[Match on Website]]))</f>
        <v/>
      </c>
    </row>
    <row r="161" spans="1:25" x14ac:dyDescent="0.45">
      <c r="A161">
        <v>45347643</v>
      </c>
      <c r="C161" t="s">
        <v>38</v>
      </c>
      <c r="D161" t="s">
        <v>538</v>
      </c>
      <c r="E161" t="str">
        <f>SUBSTITUTE(SUBSTITUTE(SUBSTITUTE(SUBSTITUTE(SUBSTITUTE(SUBSTITUTE(SUBSTITUTE(SUBSTITUTE(SUBSTITUTE(SUBSTITUTE(SUBSTITUTE(SUBSTITUTE(SUBSTITUTE(LOWER(Table1[[#This Row],[Naam]]),".",""),"-","")," bvba",""),"belgië",""),"belgium","")," nv","")," bv",""),"group",""),"groep","")," ", ""),"é","e"),"è","e"),"à","a")</f>
        <v>gemeentelint</v>
      </c>
      <c r="J161" t="s">
        <v>18</v>
      </c>
      <c r="K161" t="s">
        <v>19</v>
      </c>
      <c r="Q161" t="s">
        <v>20</v>
      </c>
      <c r="T161" t="str">
        <f>_xlfn.XLOOKUP(Table1[[#This Row],[Basisnaam]],Table2[Basisnaam],Table2[Naam],"",0)</f>
        <v/>
      </c>
      <c r="U161" t="str">
        <f>LOWER(Table1[[#This Row],[Straat]]&amp;Table1[[#This Row],[Huisnummer]]&amp;Table1[[#This Row],[Postcode]])</f>
        <v/>
      </c>
      <c r="V161" t="str">
        <f>_xlfn.XLOOKUP(Table1[[#This Row],[AdresLookup]],[1]Bedrijven!$R$2:$R$541,[1]Bedrijven!$B$2:$B$541,"",0)</f>
        <v/>
      </c>
      <c r="W161" t="str">
        <f>IFERROR(LEFT(SUBSTITUTE(SUBSTITUTE(Table1[[#This Row],[Website]],"www.",""),"https://",""), FIND(".", SUBSTITUTE(SUBSTITUTE(Table1[[#This Row],[Website]],"www.",""),"https://","")) - 1),"")</f>
        <v/>
      </c>
      <c r="X161" t="str">
        <f>_xlfn.XLOOKUP(Table1[[#This Row],[Website Lookup]],Table2[WebsiteLookup],Table2[Naam],"",0)</f>
        <v/>
      </c>
      <c r="Y161" t="str">
        <f>IF(Table1[[#This Row],[Match company name]]&lt;&gt;"",Table1[[#This Row],[Match company name]],IF(Table1[[#This Row],[Match on address]]&lt;&gt;"",Table1[[#This Row],[Match on address]],Table1[[#This Row],[Match on Website]]))</f>
        <v/>
      </c>
    </row>
    <row r="162" spans="1:25" x14ac:dyDescent="0.45">
      <c r="A162">
        <v>47704646</v>
      </c>
      <c r="C162" t="s">
        <v>544</v>
      </c>
      <c r="D162" t="s">
        <v>539</v>
      </c>
      <c r="E162" t="str">
        <f>SUBSTITUTE(SUBSTITUTE(SUBSTITUTE(SUBSTITUTE(SUBSTITUTE(SUBSTITUTE(SUBSTITUTE(SUBSTITUTE(SUBSTITUTE(SUBSTITUTE(SUBSTITUTE(SUBSTITUTE(SUBSTITUTE(LOWER(Table1[[#This Row],[Naam]]),".",""),"-","")," bvba",""),"belgië",""),"belgium","")," nv","")," bv",""),"group",""),"groep","")," ", ""),"é","e"),"è","e"),"à","a")</f>
        <v>gemeentemachelen/diegem</v>
      </c>
      <c r="F162" t="s">
        <v>540</v>
      </c>
      <c r="G162" t="s">
        <v>21</v>
      </c>
      <c r="H162" t="s">
        <v>541</v>
      </c>
      <c r="I162" t="s">
        <v>542</v>
      </c>
      <c r="J162" t="s">
        <v>18</v>
      </c>
      <c r="K162" t="s">
        <v>19</v>
      </c>
      <c r="M162" t="s">
        <v>543</v>
      </c>
      <c r="Q162" t="s">
        <v>20</v>
      </c>
      <c r="R162" t="s">
        <v>20</v>
      </c>
      <c r="S162" t="s">
        <v>29</v>
      </c>
      <c r="T162" t="str">
        <f>_xlfn.XLOOKUP(Table1[[#This Row],[Basisnaam]],Table2[Basisnaam],Table2[Naam],"",0)</f>
        <v/>
      </c>
      <c r="U162" t="str">
        <f>LOWER(Table1[[#This Row],[Straat]]&amp;Table1[[#This Row],[Huisnummer]]&amp;Table1[[#This Row],[Postcode]])</f>
        <v>woluwestraat11830</v>
      </c>
      <c r="V162" t="str">
        <f>_xlfn.XLOOKUP(Table1[[#This Row],[AdresLookup]],[1]Bedrijven!$R$2:$R$541,[1]Bedrijven!$B$2:$B$541,"",0)</f>
        <v/>
      </c>
      <c r="W162" t="str">
        <f>IFERROR(LEFT(SUBSTITUTE(SUBSTITUTE(Table1[[#This Row],[Website]],"www.",""),"https://",""), FIND(".", SUBSTITUTE(SUBSTITUTE(Table1[[#This Row],[Website]],"www.",""),"https://","")) - 1),"")</f>
        <v/>
      </c>
      <c r="X162" t="str">
        <f>_xlfn.XLOOKUP(Table1[[#This Row],[Website Lookup]],Table2[WebsiteLookup],Table2[Naam],"",0)</f>
        <v/>
      </c>
      <c r="Y162" t="str">
        <f>IF(Table1[[#This Row],[Match company name]]&lt;&gt;"",Table1[[#This Row],[Match company name]],IF(Table1[[#This Row],[Match on address]]&lt;&gt;"",Table1[[#This Row],[Match on address]],Table1[[#This Row],[Match on Website]]))</f>
        <v/>
      </c>
    </row>
    <row r="163" spans="1:25" x14ac:dyDescent="0.45">
      <c r="A163">
        <v>46013451</v>
      </c>
      <c r="B163" t="s">
        <v>1326</v>
      </c>
      <c r="C163" t="s">
        <v>38</v>
      </c>
      <c r="D163" t="s">
        <v>545</v>
      </c>
      <c r="E163" t="str">
        <f>SUBSTITUTE(SUBSTITUTE(SUBSTITUTE(SUBSTITUTE(SUBSTITUTE(SUBSTITUTE(SUBSTITUTE(SUBSTITUTE(SUBSTITUTE(SUBSTITUTE(SUBSTITUTE(SUBSTITUTE(SUBSTITUTE(LOWER(Table1[[#This Row],[Naam]]),".",""),"-","")," bvba",""),"belgië",""),"belgium","")," nv","")," bv",""),"group",""),"groep","")," ", ""),"é","e"),"è","e"),"à","a")</f>
        <v>gemeentemol</v>
      </c>
      <c r="J163" t="s">
        <v>18</v>
      </c>
      <c r="K163" t="s">
        <v>19</v>
      </c>
      <c r="Q163" t="s">
        <v>20</v>
      </c>
      <c r="T163" t="str">
        <f>_xlfn.XLOOKUP(Table1[[#This Row],[Basisnaam]],Table2[Basisnaam],Table2[Naam],"",0)</f>
        <v/>
      </c>
      <c r="U163" t="str">
        <f>LOWER(Table1[[#This Row],[Straat]]&amp;Table1[[#This Row],[Huisnummer]]&amp;Table1[[#This Row],[Postcode]])</f>
        <v/>
      </c>
      <c r="V163" t="str">
        <f>_xlfn.XLOOKUP(Table1[[#This Row],[AdresLookup]],[1]Bedrijven!$R$2:$R$541,[1]Bedrijven!$B$2:$B$541,"",0)</f>
        <v/>
      </c>
      <c r="W163" t="str">
        <f>IFERROR(LEFT(SUBSTITUTE(SUBSTITUTE(Table1[[#This Row],[Website]],"www.",""),"https://",""), FIND(".", SUBSTITUTE(SUBSTITUTE(Table1[[#This Row],[Website]],"www.",""),"https://","")) - 1),"")</f>
        <v/>
      </c>
      <c r="X163" t="str">
        <f>_xlfn.XLOOKUP(Table1[[#This Row],[Website Lookup]],Table2[WebsiteLookup],Table2[Naam],"",0)</f>
        <v/>
      </c>
      <c r="Y163" t="str">
        <f>IF(Table1[[#This Row],[Match company name]]&lt;&gt;"",Table1[[#This Row],[Match company name]],IF(Table1[[#This Row],[Match on address]]&lt;&gt;"",Table1[[#This Row],[Match on address]],Table1[[#This Row],[Match on Website]]))</f>
        <v/>
      </c>
    </row>
    <row r="164" spans="1:25" x14ac:dyDescent="0.45">
      <c r="A164">
        <v>45347644</v>
      </c>
      <c r="B164" t="s">
        <v>1325</v>
      </c>
      <c r="C164" t="s">
        <v>38</v>
      </c>
      <c r="D164" t="s">
        <v>546</v>
      </c>
      <c r="E164" t="str">
        <f>SUBSTITUTE(SUBSTITUTE(SUBSTITUTE(SUBSTITUTE(SUBSTITUTE(SUBSTITUTE(SUBSTITUTE(SUBSTITUTE(SUBSTITUTE(SUBSTITUTE(SUBSTITUTE(SUBSTITUTE(SUBSTITUTE(LOWER(Table1[[#This Row],[Naam]]),".",""),"-","")," bvba",""),"belgië",""),"belgium","")," nv","")," bv",""),"group",""),"groep","")," ", ""),"é","e"),"è","e"),"à","a")</f>
        <v>gemeentenijlen</v>
      </c>
      <c r="F164" t="s">
        <v>547</v>
      </c>
      <c r="G164" t="s">
        <v>548</v>
      </c>
      <c r="H164" t="s">
        <v>549</v>
      </c>
      <c r="I164" t="s">
        <v>550</v>
      </c>
      <c r="J164" t="s">
        <v>18</v>
      </c>
      <c r="K164" t="s">
        <v>19</v>
      </c>
      <c r="Q164" t="s">
        <v>20</v>
      </c>
      <c r="R164" t="s">
        <v>20</v>
      </c>
      <c r="S164" t="s">
        <v>66</v>
      </c>
      <c r="T164" t="str">
        <f>_xlfn.XLOOKUP(Table1[[#This Row],[Basisnaam]],Table2[Basisnaam],Table2[Naam],"",0)</f>
        <v/>
      </c>
      <c r="U164" t="str">
        <f>LOWER(Table1[[#This Row],[Straat]]&amp;Table1[[#This Row],[Huisnummer]]&amp;Table1[[#This Row],[Postcode]])</f>
        <v>kerkstraat42560</v>
      </c>
      <c r="V164" t="str">
        <f>_xlfn.XLOOKUP(Table1[[#This Row],[AdresLookup]],[1]Bedrijven!$R$2:$R$541,[1]Bedrijven!$B$2:$B$541,"",0)</f>
        <v/>
      </c>
      <c r="W164" t="str">
        <f>IFERROR(LEFT(SUBSTITUTE(SUBSTITUTE(Table1[[#This Row],[Website]],"www.",""),"https://",""), FIND(".", SUBSTITUTE(SUBSTITUTE(Table1[[#This Row],[Website]],"www.",""),"https://","")) - 1),"")</f>
        <v/>
      </c>
      <c r="X164" t="str">
        <f>_xlfn.XLOOKUP(Table1[[#This Row],[Website Lookup]],Table2[WebsiteLookup],Table2[Naam],"",0)</f>
        <v/>
      </c>
      <c r="Y164" t="str">
        <f>IF(Table1[[#This Row],[Match company name]]&lt;&gt;"",Table1[[#This Row],[Match company name]],IF(Table1[[#This Row],[Match on address]]&lt;&gt;"",Table1[[#This Row],[Match on address]],Table1[[#This Row],[Match on Website]]))</f>
        <v/>
      </c>
    </row>
    <row r="165" spans="1:25" x14ac:dyDescent="0.45">
      <c r="A165">
        <v>49585205</v>
      </c>
      <c r="B165" t="s">
        <v>1325</v>
      </c>
      <c r="C165" t="s">
        <v>38</v>
      </c>
      <c r="D165" t="s">
        <v>551</v>
      </c>
      <c r="E165" t="str">
        <f>SUBSTITUTE(SUBSTITUTE(SUBSTITUTE(SUBSTITUTE(SUBSTITUTE(SUBSTITUTE(SUBSTITUTE(SUBSTITUTE(SUBSTITUTE(SUBSTITUTE(SUBSTITUTE(SUBSTITUTE(SUBSTITUTE(LOWER(Table1[[#This Row],[Naam]]),".",""),"-","")," bvba",""),"belgië",""),"belgium","")," nv","")," bv",""),"group",""),"groep","")," ", ""),"é","e"),"è","e"),"à","a")</f>
        <v>gemeentepuurssintamands</v>
      </c>
      <c r="F165" t="s">
        <v>552</v>
      </c>
      <c r="G165" t="s">
        <v>553</v>
      </c>
      <c r="H165" t="s">
        <v>554</v>
      </c>
      <c r="I165" t="s">
        <v>555</v>
      </c>
      <c r="J165" t="s">
        <v>18</v>
      </c>
      <c r="K165" t="s">
        <v>19</v>
      </c>
      <c r="M165" t="s">
        <v>556</v>
      </c>
      <c r="N165" t="s">
        <v>557</v>
      </c>
      <c r="P165" t="s">
        <v>558</v>
      </c>
      <c r="Q165" t="s">
        <v>181</v>
      </c>
      <c r="R165" t="s">
        <v>20</v>
      </c>
      <c r="S165" t="s">
        <v>66</v>
      </c>
      <c r="T165" t="str">
        <f>_xlfn.XLOOKUP(Table1[[#This Row],[Basisnaam]],Table2[Basisnaam],Table2[Naam],"",0)</f>
        <v/>
      </c>
      <c r="U165" t="str">
        <f>LOWER(Table1[[#This Row],[Straat]]&amp;Table1[[#This Row],[Huisnummer]]&amp;Table1[[#This Row],[Postcode]])</f>
        <v>hoogstraat292870</v>
      </c>
      <c r="V165" t="str">
        <f>_xlfn.XLOOKUP(Table1[[#This Row],[AdresLookup]],[1]Bedrijven!$R$2:$R$541,[1]Bedrijven!$B$2:$B$541,"",0)</f>
        <v/>
      </c>
      <c r="W165" t="str">
        <f>IFERROR(LEFT(SUBSTITUTE(SUBSTITUTE(Table1[[#This Row],[Website]],"www.",""),"https://",""), FIND(".", SUBSTITUTE(SUBSTITUTE(Table1[[#This Row],[Website]],"www.",""),"https://","")) - 1),"")</f>
        <v>puurs-sint-amands</v>
      </c>
      <c r="X165" t="str">
        <f>_xlfn.XLOOKUP(Table1[[#This Row],[Website Lookup]],Table2[WebsiteLookup],Table2[Naam],"",0)</f>
        <v/>
      </c>
      <c r="Y165" t="str">
        <f>IF(Table1[[#This Row],[Match company name]]&lt;&gt;"",Table1[[#This Row],[Match company name]],IF(Table1[[#This Row],[Match on address]]&lt;&gt;"",Table1[[#This Row],[Match on address]],Table1[[#This Row],[Match on Website]]))</f>
        <v/>
      </c>
    </row>
    <row r="166" spans="1:25" x14ac:dyDescent="0.45">
      <c r="A166">
        <v>50191532</v>
      </c>
      <c r="C166" t="s">
        <v>38</v>
      </c>
      <c r="D166" t="s">
        <v>559</v>
      </c>
      <c r="E166" t="str">
        <f>SUBSTITUTE(SUBSTITUTE(SUBSTITUTE(SUBSTITUTE(SUBSTITUTE(SUBSTITUTE(SUBSTITUTE(SUBSTITUTE(SUBSTITUTE(SUBSTITUTE(SUBSTITUTE(SUBSTITUTE(SUBSTITUTE(LOWER(Table1[[#This Row],[Naam]]),".",""),"-","")," bvba",""),"belgië",""),"belgium","")," nv","")," bv",""),"group",""),"groep","")," ", ""),"é","e"),"è","e"),"à","a")</f>
        <v>gemeenteriemst</v>
      </c>
      <c r="F166" t="s">
        <v>560</v>
      </c>
      <c r="G166" t="s">
        <v>561</v>
      </c>
      <c r="H166" t="s">
        <v>562</v>
      </c>
      <c r="I166" t="s">
        <v>563</v>
      </c>
      <c r="J166" t="s">
        <v>18</v>
      </c>
      <c r="K166" t="s">
        <v>19</v>
      </c>
      <c r="P166" t="s">
        <v>564</v>
      </c>
      <c r="Q166" t="s">
        <v>20</v>
      </c>
      <c r="S166" t="s">
        <v>565</v>
      </c>
      <c r="T166" t="str">
        <f>_xlfn.XLOOKUP(Table1[[#This Row],[Basisnaam]],Table2[Basisnaam],Table2[Naam],"",0)</f>
        <v/>
      </c>
      <c r="U166" t="str">
        <f>LOWER(Table1[[#This Row],[Straat]]&amp;Table1[[#This Row],[Huisnummer]]&amp;Table1[[#This Row],[Postcode]])</f>
        <v>maastrichtersteenweg2b3770</v>
      </c>
      <c r="V166" t="str">
        <f>_xlfn.XLOOKUP(Table1[[#This Row],[AdresLookup]],[1]Bedrijven!$R$2:$R$541,[1]Bedrijven!$B$2:$B$541,"",0)</f>
        <v/>
      </c>
      <c r="W166" t="str">
        <f>IFERROR(LEFT(SUBSTITUTE(SUBSTITUTE(Table1[[#This Row],[Website]],"www.",""),"https://",""), FIND(".", SUBSTITUTE(SUBSTITUTE(Table1[[#This Row],[Website]],"www.",""),"https://","")) - 1),"")</f>
        <v/>
      </c>
      <c r="X166" t="str">
        <f>_xlfn.XLOOKUP(Table1[[#This Row],[Website Lookup]],Table2[WebsiteLookup],Table2[Naam],"",0)</f>
        <v/>
      </c>
      <c r="Y166" t="str">
        <f>IF(Table1[[#This Row],[Match company name]]&lt;&gt;"",Table1[[#This Row],[Match company name]],IF(Table1[[#This Row],[Match on address]]&lt;&gt;"",Table1[[#This Row],[Match on address]],Table1[[#This Row],[Match on Website]]))</f>
        <v/>
      </c>
    </row>
    <row r="167" spans="1:25" x14ac:dyDescent="0.45">
      <c r="A167">
        <v>45347645</v>
      </c>
      <c r="B167" t="s">
        <v>1325</v>
      </c>
      <c r="C167" t="s">
        <v>38</v>
      </c>
      <c r="D167" t="s">
        <v>566</v>
      </c>
      <c r="E167" t="str">
        <f>SUBSTITUTE(SUBSTITUTE(SUBSTITUTE(SUBSTITUTE(SUBSTITUTE(SUBSTITUTE(SUBSTITUTE(SUBSTITUTE(SUBSTITUTE(SUBSTITUTE(SUBSTITUTE(SUBSTITUTE(SUBSTITUTE(LOWER(Table1[[#This Row],[Naam]]),".",""),"-","")," bvba",""),"belgië",""),"belgium","")," nv","")," bv",""),"group",""),"groep","")," ", ""),"é","e"),"è","e"),"à","a")</f>
        <v>gemeenteschilde</v>
      </c>
      <c r="J167" t="s">
        <v>18</v>
      </c>
      <c r="K167" t="s">
        <v>19</v>
      </c>
      <c r="R167" t="s">
        <v>20</v>
      </c>
      <c r="T167" t="str">
        <f>_xlfn.XLOOKUP(Table1[[#This Row],[Basisnaam]],Table2[Basisnaam],Table2[Naam],"",0)</f>
        <v/>
      </c>
      <c r="U167" t="str">
        <f>LOWER(Table1[[#This Row],[Straat]]&amp;Table1[[#This Row],[Huisnummer]]&amp;Table1[[#This Row],[Postcode]])</f>
        <v/>
      </c>
      <c r="V167" t="str">
        <f>_xlfn.XLOOKUP(Table1[[#This Row],[AdresLookup]],[1]Bedrijven!$R$2:$R$541,[1]Bedrijven!$B$2:$B$541,"",0)</f>
        <v/>
      </c>
      <c r="W167" t="str">
        <f>IFERROR(LEFT(SUBSTITUTE(SUBSTITUTE(Table1[[#This Row],[Website]],"www.",""),"https://",""), FIND(".", SUBSTITUTE(SUBSTITUTE(Table1[[#This Row],[Website]],"www.",""),"https://","")) - 1),"")</f>
        <v/>
      </c>
      <c r="X167" t="str">
        <f>_xlfn.XLOOKUP(Table1[[#This Row],[Website Lookup]],Table2[WebsiteLookup],Table2[Naam],"",0)</f>
        <v/>
      </c>
      <c r="Y167" t="str">
        <f>IF(Table1[[#This Row],[Match company name]]&lt;&gt;"",Table1[[#This Row],[Match company name]],IF(Table1[[#This Row],[Match on address]]&lt;&gt;"",Table1[[#This Row],[Match on address]],Table1[[#This Row],[Match on Website]]))</f>
        <v/>
      </c>
    </row>
    <row r="168" spans="1:25" x14ac:dyDescent="0.45">
      <c r="A168">
        <v>49545895</v>
      </c>
      <c r="B168" t="s">
        <v>1326</v>
      </c>
      <c r="C168" t="s">
        <v>38</v>
      </c>
      <c r="D168" t="s">
        <v>567</v>
      </c>
      <c r="E168" t="str">
        <f>SUBSTITUTE(SUBSTITUTE(SUBSTITUTE(SUBSTITUTE(SUBSTITUTE(SUBSTITUTE(SUBSTITUTE(SUBSTITUTE(SUBSTITUTE(SUBSTITUTE(SUBSTITUTE(SUBSTITUTE(SUBSTITUTE(LOWER(Table1[[#This Row],[Naam]]),".",""),"-","")," bvba",""),"belgië",""),"belgium","")," nv","")," bv",""),"group",""),"groep","")," ", ""),"é","e"),"è","e"),"à","a")</f>
        <v>gemeentestabroek</v>
      </c>
      <c r="F168" t="s">
        <v>568</v>
      </c>
      <c r="G168" t="s">
        <v>569</v>
      </c>
      <c r="H168" t="s">
        <v>570</v>
      </c>
      <c r="I168" t="s">
        <v>571</v>
      </c>
      <c r="J168" t="s">
        <v>18</v>
      </c>
      <c r="K168" t="s">
        <v>19</v>
      </c>
      <c r="N168" t="s">
        <v>572</v>
      </c>
      <c r="Q168" t="s">
        <v>20</v>
      </c>
      <c r="S168" t="s">
        <v>66</v>
      </c>
      <c r="T168" t="str">
        <f>_xlfn.XLOOKUP(Table1[[#This Row],[Basisnaam]],Table2[Basisnaam],Table2[Naam],"",0)</f>
        <v/>
      </c>
      <c r="U168" t="str">
        <f>LOWER(Table1[[#This Row],[Straat]]&amp;Table1[[#This Row],[Huisnummer]]&amp;Table1[[#This Row],[Postcode]])</f>
        <v>dorpsstraat992940</v>
      </c>
      <c r="V168" t="str">
        <f>_xlfn.XLOOKUP(Table1[[#This Row],[AdresLookup]],[1]Bedrijven!$R$2:$R$541,[1]Bedrijven!$B$2:$B$541,"",0)</f>
        <v/>
      </c>
      <c r="W168" t="str">
        <f>IFERROR(LEFT(SUBSTITUTE(SUBSTITUTE(Table1[[#This Row],[Website]],"www.",""),"https://",""), FIND(".", SUBSTITUTE(SUBSTITUTE(Table1[[#This Row],[Website]],"www.",""),"https://","")) - 1),"")</f>
        <v>stabroek</v>
      </c>
      <c r="X168" t="str">
        <f>_xlfn.XLOOKUP(Table1[[#This Row],[Website Lookup]],Table2[WebsiteLookup],Table2[Naam],"",0)</f>
        <v/>
      </c>
      <c r="Y168" t="str">
        <f>IF(Table1[[#This Row],[Match company name]]&lt;&gt;"",Table1[[#This Row],[Match company name]],IF(Table1[[#This Row],[Match on address]]&lt;&gt;"",Table1[[#This Row],[Match on address]],Table1[[#This Row],[Match on Website]]))</f>
        <v/>
      </c>
    </row>
    <row r="169" spans="1:25" x14ac:dyDescent="0.45">
      <c r="A169">
        <v>45347646</v>
      </c>
      <c r="C169" t="s">
        <v>38</v>
      </c>
      <c r="D169" t="s">
        <v>573</v>
      </c>
      <c r="E169" t="str">
        <f>SUBSTITUTE(SUBSTITUTE(SUBSTITUTE(SUBSTITUTE(SUBSTITUTE(SUBSTITUTE(SUBSTITUTE(SUBSTITUTE(SUBSTITUTE(SUBSTITUTE(SUBSTITUTE(SUBSTITUTE(SUBSTITUTE(LOWER(Table1[[#This Row],[Naam]]),".",""),"-","")," bvba",""),"belgië",""),"belgium","")," nv","")," bv",""),"group",""),"groep","")," ", ""),"é","e"),"è","e"),"à","a")</f>
        <v>gemeentezelzate</v>
      </c>
      <c r="J169" t="s">
        <v>18</v>
      </c>
      <c r="K169" t="s">
        <v>19</v>
      </c>
      <c r="Q169" t="s">
        <v>20</v>
      </c>
      <c r="T169" t="str">
        <f>_xlfn.XLOOKUP(Table1[[#This Row],[Basisnaam]],Table2[Basisnaam],Table2[Naam],"",0)</f>
        <v/>
      </c>
      <c r="U169" t="str">
        <f>LOWER(Table1[[#This Row],[Straat]]&amp;Table1[[#This Row],[Huisnummer]]&amp;Table1[[#This Row],[Postcode]])</f>
        <v/>
      </c>
      <c r="V169" t="str">
        <f>_xlfn.XLOOKUP(Table1[[#This Row],[AdresLookup]],[1]Bedrijven!$R$2:$R$541,[1]Bedrijven!$B$2:$B$541,"",0)</f>
        <v/>
      </c>
      <c r="W169" t="str">
        <f>IFERROR(LEFT(SUBSTITUTE(SUBSTITUTE(Table1[[#This Row],[Website]],"www.",""),"https://",""), FIND(".", SUBSTITUTE(SUBSTITUTE(Table1[[#This Row],[Website]],"www.",""),"https://","")) - 1),"")</f>
        <v/>
      </c>
      <c r="X169" t="str">
        <f>_xlfn.XLOOKUP(Table1[[#This Row],[Website Lookup]],Table2[WebsiteLookup],Table2[Naam],"",0)</f>
        <v/>
      </c>
      <c r="Y169" t="str">
        <f>IF(Table1[[#This Row],[Match company name]]&lt;&gt;"",Table1[[#This Row],[Match company name]],IF(Table1[[#This Row],[Match on address]]&lt;&gt;"",Table1[[#This Row],[Match on address]],Table1[[#This Row],[Match on Website]]))</f>
        <v/>
      </c>
    </row>
    <row r="170" spans="1:25" x14ac:dyDescent="0.45">
      <c r="A170">
        <v>45347647</v>
      </c>
      <c r="C170" t="s">
        <v>38</v>
      </c>
      <c r="D170" t="s">
        <v>574</v>
      </c>
      <c r="E170" t="str">
        <f>SUBSTITUTE(SUBSTITUTE(SUBSTITUTE(SUBSTITUTE(SUBSTITUTE(SUBSTITUTE(SUBSTITUTE(SUBSTITUTE(SUBSTITUTE(SUBSTITUTE(SUBSTITUTE(SUBSTITUTE(SUBSTITUTE(LOWER(Table1[[#This Row],[Naam]]),".",""),"-","")," bvba",""),"belgië",""),"belgium","")," nv","")," bv",""),"group",""),"groep","")," ", ""),"é","e"),"è","e"),"à","a")</f>
        <v>gemeentezemst</v>
      </c>
      <c r="J170" t="s">
        <v>18</v>
      </c>
      <c r="K170" t="s">
        <v>19</v>
      </c>
      <c r="R170" t="s">
        <v>20</v>
      </c>
      <c r="T170" t="str">
        <f>_xlfn.XLOOKUP(Table1[[#This Row],[Basisnaam]],Table2[Basisnaam],Table2[Naam],"",0)</f>
        <v/>
      </c>
      <c r="U170" t="str">
        <f>LOWER(Table1[[#This Row],[Straat]]&amp;Table1[[#This Row],[Huisnummer]]&amp;Table1[[#This Row],[Postcode]])</f>
        <v/>
      </c>
      <c r="V170" t="str">
        <f>_xlfn.XLOOKUP(Table1[[#This Row],[AdresLookup]],[1]Bedrijven!$R$2:$R$541,[1]Bedrijven!$B$2:$B$541,"",0)</f>
        <v/>
      </c>
      <c r="W170" t="str">
        <f>IFERROR(LEFT(SUBSTITUTE(SUBSTITUTE(Table1[[#This Row],[Website]],"www.",""),"https://",""), FIND(".", SUBSTITUTE(SUBSTITUTE(Table1[[#This Row],[Website]],"www.",""),"https://","")) - 1),"")</f>
        <v/>
      </c>
      <c r="X170" t="str">
        <f>_xlfn.XLOOKUP(Table1[[#This Row],[Website Lookup]],Table2[WebsiteLookup],Table2[Naam],"",0)</f>
        <v/>
      </c>
      <c r="Y170" t="str">
        <f>IF(Table1[[#This Row],[Match company name]]&lt;&gt;"",Table1[[#This Row],[Match company name]],IF(Table1[[#This Row],[Match on address]]&lt;&gt;"",Table1[[#This Row],[Match on address]],Table1[[#This Row],[Match on Website]]))</f>
        <v/>
      </c>
    </row>
    <row r="171" spans="1:25" x14ac:dyDescent="0.45">
      <c r="A171">
        <v>48745738</v>
      </c>
      <c r="D171" t="s">
        <v>575</v>
      </c>
      <c r="E171" t="str">
        <f>SUBSTITUTE(SUBSTITUTE(SUBSTITUTE(SUBSTITUTE(SUBSTITUTE(SUBSTITUTE(SUBSTITUTE(SUBSTITUTE(SUBSTITUTE(SUBSTITUTE(SUBSTITUTE(SUBSTITUTE(SUBSTITUTE(LOWER(Table1[[#This Row],[Naam]]),".",""),"-","")," bvba",""),"belgië",""),"belgium","")," nv","")," bv",""),"group",""),"groep","")," ", ""),"é","e"),"è","e"),"à","a")</f>
        <v>gettime&amp;security</v>
      </c>
      <c r="I171" t="s">
        <v>455</v>
      </c>
      <c r="J171" t="s">
        <v>18</v>
      </c>
      <c r="K171" t="s">
        <v>19</v>
      </c>
      <c r="M171" t="s">
        <v>576</v>
      </c>
      <c r="R171" t="s">
        <v>28</v>
      </c>
      <c r="T171" t="str">
        <f>_xlfn.XLOOKUP(Table1[[#This Row],[Basisnaam]],Table2[Basisnaam],Table2[Naam],"",0)</f>
        <v/>
      </c>
      <c r="U171" t="str">
        <f>LOWER(Table1[[#This Row],[Straat]]&amp;Table1[[#This Row],[Huisnummer]]&amp;Table1[[#This Row],[Postcode]])</f>
        <v/>
      </c>
      <c r="V171" t="str">
        <f>_xlfn.XLOOKUP(Table1[[#This Row],[AdresLookup]],[1]Bedrijven!$R$2:$R$541,[1]Bedrijven!$B$2:$B$541,"",0)</f>
        <v/>
      </c>
      <c r="W171" t="str">
        <f>IFERROR(LEFT(SUBSTITUTE(SUBSTITUTE(Table1[[#This Row],[Website]],"www.",""),"https://",""), FIND(".", SUBSTITUTE(SUBSTITUTE(Table1[[#This Row],[Website]],"www.",""),"https://","")) - 1),"")</f>
        <v/>
      </c>
      <c r="X171" t="str">
        <f>_xlfn.XLOOKUP(Table1[[#This Row],[Website Lookup]],Table2[WebsiteLookup],Table2[Naam],"",0)</f>
        <v/>
      </c>
      <c r="Y171" t="str">
        <f>IF(Table1[[#This Row],[Match company name]]&lt;&gt;"",Table1[[#This Row],[Match company name]],IF(Table1[[#This Row],[Match on address]]&lt;&gt;"",Table1[[#This Row],[Match on address]],Table1[[#This Row],[Match on Website]]))</f>
        <v/>
      </c>
    </row>
    <row r="172" spans="1:25" x14ac:dyDescent="0.45">
      <c r="A172">
        <v>45347648</v>
      </c>
      <c r="B172" t="s">
        <v>1326</v>
      </c>
      <c r="C172" t="s">
        <v>38</v>
      </c>
      <c r="D172" t="s">
        <v>577</v>
      </c>
      <c r="E172" t="str">
        <f>SUBSTITUTE(SUBSTITUTE(SUBSTITUTE(SUBSTITUTE(SUBSTITUTE(SUBSTITUTE(SUBSTITUTE(SUBSTITUTE(SUBSTITUTE(SUBSTITUTE(SUBSTITUTE(SUBSTITUTE(SUBSTITUTE(LOWER(Table1[[#This Row],[Naam]]),".",""),"-","")," bvba",""),"belgië",""),"belgium","")," nv","")," bv",""),"group",""),"groep","")," ", ""),"é","e"),"è","e"),"à","a")</f>
        <v>gezinszorgvillers</v>
      </c>
      <c r="F172" t="s">
        <v>578</v>
      </c>
      <c r="G172" t="s">
        <v>21</v>
      </c>
      <c r="H172" t="s">
        <v>579</v>
      </c>
      <c r="I172" t="s">
        <v>580</v>
      </c>
      <c r="J172" t="s">
        <v>18</v>
      </c>
      <c r="K172" t="s">
        <v>19</v>
      </c>
      <c r="N172" t="s">
        <v>581</v>
      </c>
      <c r="P172" t="s">
        <v>582</v>
      </c>
      <c r="Q172" t="s">
        <v>42</v>
      </c>
      <c r="R172" t="s">
        <v>20</v>
      </c>
      <c r="S172" t="s">
        <v>66</v>
      </c>
      <c r="T172" t="str">
        <f>_xlfn.XLOOKUP(Table1[[#This Row],[Basisnaam]],Table2[Basisnaam],Table2[Naam],"",0)</f>
        <v/>
      </c>
      <c r="U172" t="str">
        <f>LOWER(Table1[[#This Row],[Straat]]&amp;Table1[[#This Row],[Huisnummer]]&amp;Table1[[#This Row],[Postcode]])</f>
        <v>leerwijk12180</v>
      </c>
      <c r="V172" t="str">
        <f>_xlfn.XLOOKUP(Table1[[#This Row],[AdresLookup]],[1]Bedrijven!$R$2:$R$541,[1]Bedrijven!$B$2:$B$541,"",0)</f>
        <v/>
      </c>
      <c r="W172" t="str">
        <f>IFERROR(LEFT(SUBSTITUTE(SUBSTITUTE(Table1[[#This Row],[Website]],"www.",""),"https://",""), FIND(".", SUBSTITUTE(SUBSTITUTE(Table1[[#This Row],[Website]],"www.",""),"https://","")) - 1),"")</f>
        <v>gezinszorgvillers</v>
      </c>
      <c r="X172" t="str">
        <f>_xlfn.XLOOKUP(Table1[[#This Row],[Website Lookup]],Table2[WebsiteLookup],Table2[Naam],"",0)</f>
        <v/>
      </c>
      <c r="Y172" t="str">
        <f>IF(Table1[[#This Row],[Match company name]]&lt;&gt;"",Table1[[#This Row],[Match company name]],IF(Table1[[#This Row],[Match on address]]&lt;&gt;"",Table1[[#This Row],[Match on address]],Table1[[#This Row],[Match on Website]]))</f>
        <v/>
      </c>
    </row>
    <row r="173" spans="1:25" x14ac:dyDescent="0.45">
      <c r="A173">
        <v>53684267</v>
      </c>
      <c r="C173" t="s">
        <v>38</v>
      </c>
      <c r="D173" t="s">
        <v>584</v>
      </c>
      <c r="E173" t="str">
        <f>SUBSTITUTE(SUBSTITUTE(SUBSTITUTE(SUBSTITUTE(SUBSTITUTE(SUBSTITUTE(SUBSTITUTE(SUBSTITUTE(SUBSTITUTE(SUBSTITUTE(SUBSTITUTE(SUBSTITUTE(SUBSTITUTE(LOWER(Table1[[#This Row],[Naam]]),".",""),"-","")," bvba",""),"belgië",""),"belgium","")," nv","")," bv",""),"group",""),"groep","")," ", ""),"é","e"),"è","e"),"à","a")</f>
        <v>goscholen19dender</v>
      </c>
      <c r="J173" t="s">
        <v>18</v>
      </c>
      <c r="K173" t="s">
        <v>19</v>
      </c>
      <c r="M173" t="s">
        <v>585</v>
      </c>
      <c r="N173" t="s">
        <v>586</v>
      </c>
      <c r="Q173" t="s">
        <v>181</v>
      </c>
      <c r="R173" t="s">
        <v>20</v>
      </c>
      <c r="T173" t="str">
        <f>_xlfn.XLOOKUP(Table1[[#This Row],[Basisnaam]],Table2[Basisnaam],Table2[Naam],"",0)</f>
        <v/>
      </c>
      <c r="U173" t="str">
        <f>LOWER(Table1[[#This Row],[Straat]]&amp;Table1[[#This Row],[Huisnummer]]&amp;Table1[[#This Row],[Postcode]])</f>
        <v/>
      </c>
      <c r="V173" t="str">
        <f>_xlfn.XLOOKUP(Table1[[#This Row],[AdresLookup]],[1]Bedrijven!$R$2:$R$541,[1]Bedrijven!$B$2:$B$541,"",0)</f>
        <v/>
      </c>
      <c r="W173" t="str">
        <f>IFERROR(LEFT(SUBSTITUTE(SUBSTITUTE(Table1[[#This Row],[Website]],"www.",""),"https://",""), FIND(".", SUBSTITUTE(SUBSTITUTE(Table1[[#This Row],[Website]],"www.",""),"https://","")) - 1),"")</f>
        <v>sgrdender</v>
      </c>
      <c r="X173" t="str">
        <f>_xlfn.XLOOKUP(Table1[[#This Row],[Website Lookup]],Table2[WebsiteLookup],Table2[Naam],"",0)</f>
        <v/>
      </c>
      <c r="Y173" t="str">
        <f>IF(Table1[[#This Row],[Match company name]]&lt;&gt;"",Table1[[#This Row],[Match company name]],IF(Table1[[#This Row],[Match on address]]&lt;&gt;"",Table1[[#This Row],[Match on address]],Table1[[#This Row],[Match on Website]]))</f>
        <v/>
      </c>
    </row>
    <row r="174" spans="1:25" x14ac:dyDescent="0.45">
      <c r="A174">
        <v>45347650</v>
      </c>
      <c r="B174" t="s">
        <v>1325</v>
      </c>
      <c r="C174" t="s">
        <v>38</v>
      </c>
      <c r="D174" t="s">
        <v>587</v>
      </c>
      <c r="E174" t="str">
        <f>SUBSTITUTE(SUBSTITUTE(SUBSTITUTE(SUBSTITUTE(SUBSTITUTE(SUBSTITUTE(SUBSTITUTE(SUBSTITUTE(SUBSTITUTE(SUBSTITUTE(SUBSTITUTE(SUBSTITUTE(SUBSTITUTE(LOWER(Table1[[#This Row],[Naam]]),".",""),"-","")," bvba",""),"belgië",""),"belgium","")," nv","")," bv",""),"group",""),"groep","")," ", ""),"é","e"),"è","e"),"à","a")</f>
        <v>go!</v>
      </c>
      <c r="J174" t="s">
        <v>18</v>
      </c>
      <c r="K174" t="s">
        <v>19</v>
      </c>
      <c r="R174" t="s">
        <v>28</v>
      </c>
      <c r="T174" t="str">
        <f>_xlfn.XLOOKUP(Table1[[#This Row],[Basisnaam]],Table2[Basisnaam],Table2[Naam],"",0)</f>
        <v/>
      </c>
      <c r="U174" t="str">
        <f>LOWER(Table1[[#This Row],[Straat]]&amp;Table1[[#This Row],[Huisnummer]]&amp;Table1[[#This Row],[Postcode]])</f>
        <v/>
      </c>
      <c r="V174" t="str">
        <f>_xlfn.XLOOKUP(Table1[[#This Row],[AdresLookup]],[1]Bedrijven!$R$2:$R$541,[1]Bedrijven!$B$2:$B$541,"",0)</f>
        <v/>
      </c>
      <c r="W174" t="str">
        <f>IFERROR(LEFT(SUBSTITUTE(SUBSTITUTE(Table1[[#This Row],[Website]],"www.",""),"https://",""), FIND(".", SUBSTITUTE(SUBSTITUTE(Table1[[#This Row],[Website]],"www.",""),"https://","")) - 1),"")</f>
        <v/>
      </c>
      <c r="X174" t="str">
        <f>_xlfn.XLOOKUP(Table1[[#This Row],[Website Lookup]],Table2[WebsiteLookup],Table2[Naam],"",0)</f>
        <v/>
      </c>
      <c r="Y174" t="str">
        <f>IF(Table1[[#This Row],[Match company name]]&lt;&gt;"",Table1[[#This Row],[Match company name]],IF(Table1[[#This Row],[Match on address]]&lt;&gt;"",Table1[[#This Row],[Match on address]],Table1[[#This Row],[Match on Website]]))</f>
        <v/>
      </c>
    </row>
    <row r="175" spans="1:25" x14ac:dyDescent="0.45">
      <c r="A175">
        <v>50709382</v>
      </c>
      <c r="B175" t="s">
        <v>1325</v>
      </c>
      <c r="C175" t="s">
        <v>38</v>
      </c>
      <c r="D175" t="s">
        <v>588</v>
      </c>
      <c r="E175" t="str">
        <f>SUBSTITUTE(SUBSTITUTE(SUBSTITUTE(SUBSTITUTE(SUBSTITUTE(SUBSTITUTE(SUBSTITUTE(SUBSTITUTE(SUBSTITUTE(SUBSTITUTE(SUBSTITUTE(SUBSTITUTE(SUBSTITUTE(LOWER(Table1[[#This Row],[Naam]]),".",""),"-","")," bvba",""),"belgië",""),"belgium","")," nv","")," bv",""),"group",""),"groep","")," ", ""),"é","e"),"è","e"),"à","a")</f>
        <v>go!scholen17</v>
      </c>
      <c r="J175" t="s">
        <v>18</v>
      </c>
      <c r="K175" t="s">
        <v>19</v>
      </c>
      <c r="Q175" t="s">
        <v>181</v>
      </c>
      <c r="R175" t="s">
        <v>20</v>
      </c>
      <c r="T175" t="str">
        <f>_xlfn.XLOOKUP(Table1[[#This Row],[Basisnaam]],Table2[Basisnaam],Table2[Naam],"",0)</f>
        <v/>
      </c>
      <c r="U175" t="str">
        <f>LOWER(Table1[[#This Row],[Straat]]&amp;Table1[[#This Row],[Huisnummer]]&amp;Table1[[#This Row],[Postcode]])</f>
        <v/>
      </c>
      <c r="V175" t="str">
        <f>_xlfn.XLOOKUP(Table1[[#This Row],[AdresLookup]],[1]Bedrijven!$R$2:$R$541,[1]Bedrijven!$B$2:$B$541,"",0)</f>
        <v/>
      </c>
      <c r="W175" t="str">
        <f>IFERROR(LEFT(SUBSTITUTE(SUBSTITUTE(Table1[[#This Row],[Website]],"www.",""),"https://",""), FIND(".", SUBSTITUTE(SUBSTITUTE(Table1[[#This Row],[Website]],"www.",""),"https://","")) - 1),"")</f>
        <v/>
      </c>
      <c r="X175" t="str">
        <f>_xlfn.XLOOKUP(Table1[[#This Row],[Website Lookup]],Table2[WebsiteLookup],Table2[Naam],"",0)</f>
        <v/>
      </c>
      <c r="Y175" t="str">
        <f>IF(Table1[[#This Row],[Match company name]]&lt;&gt;"",Table1[[#This Row],[Match company name]],IF(Table1[[#This Row],[Match on address]]&lt;&gt;"",Table1[[#This Row],[Match on address]],Table1[[#This Row],[Match on Website]]))</f>
        <v/>
      </c>
    </row>
    <row r="176" spans="1:25" x14ac:dyDescent="0.45">
      <c r="A176">
        <v>49408166</v>
      </c>
      <c r="B176" t="s">
        <v>1325</v>
      </c>
      <c r="C176" t="s">
        <v>38</v>
      </c>
      <c r="D176" t="s">
        <v>589</v>
      </c>
      <c r="E176" t="str">
        <f>SUBSTITUTE(SUBSTITUTE(SUBSTITUTE(SUBSTITUTE(SUBSTITUTE(SUBSTITUTE(SUBSTITUTE(SUBSTITUTE(SUBSTITUTE(SUBSTITUTE(SUBSTITUTE(SUBSTITUTE(SUBSTITUTE(LOWER(Table1[[#This Row],[Naam]]),".",""),"-","")," bvba",""),"belgië",""),"belgium","")," nv","")," bv",""),"group",""),"groep","")," ", ""),"é","e"),"è","e"),"à","a")</f>
        <v>go!scholenfluxus</v>
      </c>
      <c r="J176" t="s">
        <v>18</v>
      </c>
      <c r="K176" t="s">
        <v>19</v>
      </c>
      <c r="Q176" t="s">
        <v>181</v>
      </c>
      <c r="R176" t="s">
        <v>20</v>
      </c>
      <c r="T176" t="str">
        <f>_xlfn.XLOOKUP(Table1[[#This Row],[Basisnaam]],Table2[Basisnaam],Table2[Naam],"",0)</f>
        <v/>
      </c>
      <c r="U176" t="str">
        <f>LOWER(Table1[[#This Row],[Straat]]&amp;Table1[[#This Row],[Huisnummer]]&amp;Table1[[#This Row],[Postcode]])</f>
        <v/>
      </c>
      <c r="V176" t="str">
        <f>_xlfn.XLOOKUP(Table1[[#This Row],[AdresLookup]],[1]Bedrijven!$R$2:$R$541,[1]Bedrijven!$B$2:$B$541,"",0)</f>
        <v/>
      </c>
      <c r="W176" t="str">
        <f>IFERROR(LEFT(SUBSTITUTE(SUBSTITUTE(Table1[[#This Row],[Website]],"www.",""),"https://",""), FIND(".", SUBSTITUTE(SUBSTITUTE(Table1[[#This Row],[Website]],"www.",""),"https://","")) - 1),"")</f>
        <v/>
      </c>
      <c r="X176" t="str">
        <f>_xlfn.XLOOKUP(Table1[[#This Row],[Website Lookup]],Table2[WebsiteLookup],Table2[Naam],"",0)</f>
        <v/>
      </c>
      <c r="Y176" t="str">
        <f>IF(Table1[[#This Row],[Match company name]]&lt;&gt;"",Table1[[#This Row],[Match company name]],IF(Table1[[#This Row],[Match on address]]&lt;&gt;"",Table1[[#This Row],[Match on address]],Table1[[#This Row],[Match on Website]]))</f>
        <v/>
      </c>
    </row>
    <row r="177" spans="1:25" x14ac:dyDescent="0.45">
      <c r="A177">
        <v>53132172</v>
      </c>
      <c r="B177" t="s">
        <v>1325</v>
      </c>
      <c r="C177" t="s">
        <v>38</v>
      </c>
      <c r="D177" t="s">
        <v>590</v>
      </c>
      <c r="E177" t="str">
        <f>SUBSTITUTE(SUBSTITUTE(SUBSTITUTE(SUBSTITUTE(SUBSTITUTE(SUBSTITUTE(SUBSTITUTE(SUBSTITUTE(SUBSTITUTE(SUBSTITUTE(SUBSTITUTE(SUBSTITUTE(SUBSTITUTE(LOWER(Table1[[#This Row],[Naam]]),".",""),"-","")," bvba",""),"belgië",""),"belgium","")," nv","")," bv",""),"group",""),"groep","")," ", ""),"é","e"),"è","e"),"à","a")</f>
        <v>go!scholenscoop</v>
      </c>
      <c r="J177" t="s">
        <v>18</v>
      </c>
      <c r="K177" t="s">
        <v>19</v>
      </c>
      <c r="Q177" t="s">
        <v>181</v>
      </c>
      <c r="R177" t="s">
        <v>20</v>
      </c>
      <c r="T177" t="str">
        <f>_xlfn.XLOOKUP(Table1[[#This Row],[Basisnaam]],Table2[Basisnaam],Table2[Naam],"",0)</f>
        <v/>
      </c>
      <c r="U177" t="str">
        <f>LOWER(Table1[[#This Row],[Straat]]&amp;Table1[[#This Row],[Huisnummer]]&amp;Table1[[#This Row],[Postcode]])</f>
        <v/>
      </c>
      <c r="V177" t="str">
        <f>_xlfn.XLOOKUP(Table1[[#This Row],[AdresLookup]],[1]Bedrijven!$R$2:$R$541,[1]Bedrijven!$B$2:$B$541,"",0)</f>
        <v/>
      </c>
      <c r="W177" t="str">
        <f>IFERROR(LEFT(SUBSTITUTE(SUBSTITUTE(Table1[[#This Row],[Website]],"www.",""),"https://",""), FIND(".", SUBSTITUTE(SUBSTITUTE(Table1[[#This Row],[Website]],"www.",""),"https://","")) - 1),"")</f>
        <v/>
      </c>
      <c r="X177" t="str">
        <f>_xlfn.XLOOKUP(Table1[[#This Row],[Website Lookup]],Table2[WebsiteLookup],Table2[Naam],"",0)</f>
        <v/>
      </c>
      <c r="Y177" t="str">
        <f>IF(Table1[[#This Row],[Match company name]]&lt;&gt;"",Table1[[#This Row],[Match company name]],IF(Table1[[#This Row],[Match on address]]&lt;&gt;"",Table1[[#This Row],[Match on address]],Table1[[#This Row],[Match on Website]]))</f>
        <v/>
      </c>
    </row>
    <row r="178" spans="1:25" x14ac:dyDescent="0.45">
      <c r="A178">
        <v>45347651</v>
      </c>
      <c r="B178" t="s">
        <v>1325</v>
      </c>
      <c r="C178" t="s">
        <v>145</v>
      </c>
      <c r="D178" t="s">
        <v>591</v>
      </c>
      <c r="E178" t="str">
        <f>SUBSTITUTE(SUBSTITUTE(SUBSTITUTE(SUBSTITUTE(SUBSTITUTE(SUBSTITUTE(SUBSTITUTE(SUBSTITUTE(SUBSTITUTE(SUBSTITUTE(SUBSTITUTE(SUBSTITUTE(SUBSTITUTE(LOWER(Table1[[#This Row],[Naam]]),".",""),"-","")," bvba",""),"belgië",""),"belgium","")," nv","")," bv",""),"group",""),"groep","")," ", ""),"é","e"),"è","e"),"à","a")</f>
        <v>graphicpackaging</v>
      </c>
      <c r="F178" t="s">
        <v>592</v>
      </c>
      <c r="G178" t="s">
        <v>593</v>
      </c>
      <c r="H178" t="s">
        <v>135</v>
      </c>
      <c r="I178" t="s">
        <v>136</v>
      </c>
      <c r="J178" t="s">
        <v>18</v>
      </c>
      <c r="K178" t="s">
        <v>19</v>
      </c>
      <c r="N178" t="s">
        <v>594</v>
      </c>
      <c r="Q178" t="s">
        <v>111</v>
      </c>
      <c r="R178" t="s">
        <v>28</v>
      </c>
      <c r="S178" t="s">
        <v>29</v>
      </c>
      <c r="T178" t="str">
        <f>_xlfn.XLOOKUP(Table1[[#This Row],[Basisnaam]],Table2[Basisnaam],Table2[Naam],"",0)</f>
        <v/>
      </c>
      <c r="U178" t="str">
        <f>LOWER(Table1[[#This Row],[Straat]]&amp;Table1[[#This Row],[Huisnummer]]&amp;Table1[[#This Row],[Postcode]])</f>
        <v>belgicastraat7 fp5021930</v>
      </c>
      <c r="V178" t="str">
        <f>_xlfn.XLOOKUP(Table1[[#This Row],[AdresLookup]],[1]Bedrijven!$R$2:$R$541,[1]Bedrijven!$B$2:$B$541,"",0)</f>
        <v/>
      </c>
      <c r="W178" t="str">
        <f>IFERROR(LEFT(SUBSTITUTE(SUBSTITUTE(Table1[[#This Row],[Website]],"www.",""),"https://",""), FIND(".", SUBSTITUTE(SUBSTITUTE(Table1[[#This Row],[Website]],"www.",""),"https://","")) - 1),"")</f>
        <v>graphicpkg</v>
      </c>
      <c r="X178" t="str">
        <f>_xlfn.XLOOKUP(Table1[[#This Row],[Website Lookup]],Table2[WebsiteLookup],Table2[Naam],"",0)</f>
        <v/>
      </c>
      <c r="Y178" t="str">
        <f>IF(Table1[[#This Row],[Match company name]]&lt;&gt;"",Table1[[#This Row],[Match company name]],IF(Table1[[#This Row],[Match on address]]&lt;&gt;"",Table1[[#This Row],[Match on address]],Table1[[#This Row],[Match on Website]]))</f>
        <v/>
      </c>
    </row>
    <row r="179" spans="1:25" x14ac:dyDescent="0.45">
      <c r="A179">
        <v>45347652</v>
      </c>
      <c r="B179" t="s">
        <v>1326</v>
      </c>
      <c r="C179" t="s">
        <v>27</v>
      </c>
      <c r="D179" t="s">
        <v>595</v>
      </c>
      <c r="E179" t="str">
        <f>SUBSTITUTE(SUBSTITUTE(SUBSTITUTE(SUBSTITUTE(SUBSTITUTE(SUBSTITUTE(SUBSTITUTE(SUBSTITUTE(SUBSTITUTE(SUBSTITUTE(SUBSTITUTE(SUBSTITUTE(SUBSTITUTE(LOWER(Table1[[#This Row],[Naam]]),".",""),"-","")," bvba",""),"belgië",""),"belgium","")," nv","")," bv",""),"group",""),"groep","")," ", ""),"é","e"),"è","e"),"à","a")</f>
        <v>greenyard</v>
      </c>
      <c r="J179" t="s">
        <v>18</v>
      </c>
      <c r="K179" t="s">
        <v>19</v>
      </c>
      <c r="Q179" t="s">
        <v>28</v>
      </c>
      <c r="R179" t="s">
        <v>28</v>
      </c>
      <c r="T179" t="str">
        <f>_xlfn.XLOOKUP(Table1[[#This Row],[Basisnaam]],Table2[Basisnaam],Table2[Naam],"",0)</f>
        <v/>
      </c>
      <c r="U179" t="str">
        <f>LOWER(Table1[[#This Row],[Straat]]&amp;Table1[[#This Row],[Huisnummer]]&amp;Table1[[#This Row],[Postcode]])</f>
        <v/>
      </c>
      <c r="V179" t="str">
        <f>_xlfn.XLOOKUP(Table1[[#This Row],[AdresLookup]],[1]Bedrijven!$R$2:$R$541,[1]Bedrijven!$B$2:$B$541,"",0)</f>
        <v/>
      </c>
      <c r="W179" t="str">
        <f>IFERROR(LEFT(SUBSTITUTE(SUBSTITUTE(Table1[[#This Row],[Website]],"www.",""),"https://",""), FIND(".", SUBSTITUTE(SUBSTITUTE(Table1[[#This Row],[Website]],"www.",""),"https://","")) - 1),"")</f>
        <v/>
      </c>
      <c r="X179" t="str">
        <f>_xlfn.XLOOKUP(Table1[[#This Row],[Website Lookup]],Table2[WebsiteLookup],Table2[Naam],"",0)</f>
        <v/>
      </c>
      <c r="Y179" t="str">
        <f>IF(Table1[[#This Row],[Match company name]]&lt;&gt;"",Table1[[#This Row],[Match company name]],IF(Table1[[#This Row],[Match on address]]&lt;&gt;"",Table1[[#This Row],[Match on address]],Table1[[#This Row],[Match on Website]]))</f>
        <v/>
      </c>
    </row>
    <row r="180" spans="1:25" x14ac:dyDescent="0.45">
      <c r="A180">
        <v>45347653</v>
      </c>
      <c r="D180" t="s">
        <v>596</v>
      </c>
      <c r="E180" t="str">
        <f>SUBSTITUTE(SUBSTITUTE(SUBSTITUTE(SUBSTITUTE(SUBSTITUTE(SUBSTITUTE(SUBSTITUTE(SUBSTITUTE(SUBSTITUTE(SUBSTITUTE(SUBSTITUTE(SUBSTITUTE(SUBSTITUTE(LOWER(Table1[[#This Row],[Naam]]),".",""),"-","")," bvba",""),"belgië",""),"belgium","")," nv","")," bv",""),"group",""),"groep","")," ", ""),"é","e"),"è","e"),"à","a")</f>
        <v>greystonerecruitement</v>
      </c>
      <c r="J180" t="s">
        <v>18</v>
      </c>
      <c r="K180" t="s">
        <v>19</v>
      </c>
      <c r="Q180" t="s">
        <v>20</v>
      </c>
      <c r="T180" t="str">
        <f>_xlfn.XLOOKUP(Table1[[#This Row],[Basisnaam]],Table2[Basisnaam],Table2[Naam],"",0)</f>
        <v/>
      </c>
      <c r="U180" t="str">
        <f>LOWER(Table1[[#This Row],[Straat]]&amp;Table1[[#This Row],[Huisnummer]]&amp;Table1[[#This Row],[Postcode]])</f>
        <v/>
      </c>
      <c r="V180" t="str">
        <f>_xlfn.XLOOKUP(Table1[[#This Row],[AdresLookup]],[1]Bedrijven!$R$2:$R$541,[1]Bedrijven!$B$2:$B$541,"",0)</f>
        <v/>
      </c>
      <c r="W180" t="str">
        <f>IFERROR(LEFT(SUBSTITUTE(SUBSTITUTE(Table1[[#This Row],[Website]],"www.",""),"https://",""), FIND(".", SUBSTITUTE(SUBSTITUTE(Table1[[#This Row],[Website]],"www.",""),"https://","")) - 1),"")</f>
        <v/>
      </c>
      <c r="X180" t="str">
        <f>_xlfn.XLOOKUP(Table1[[#This Row],[Website Lookup]],Table2[WebsiteLookup],Table2[Naam],"",0)</f>
        <v/>
      </c>
      <c r="Y180" t="str">
        <f>IF(Table1[[#This Row],[Match company name]]&lt;&gt;"",Table1[[#This Row],[Match company name]],IF(Table1[[#This Row],[Match on address]]&lt;&gt;"",Table1[[#This Row],[Match on address]],Table1[[#This Row],[Match on Website]]))</f>
        <v/>
      </c>
    </row>
    <row r="181" spans="1:25" x14ac:dyDescent="0.45">
      <c r="A181">
        <v>45347655</v>
      </c>
      <c r="B181" t="s">
        <v>1326</v>
      </c>
      <c r="C181" t="s">
        <v>38</v>
      </c>
      <c r="D181" t="s">
        <v>597</v>
      </c>
      <c r="E181" t="str">
        <f>SUBSTITUTE(SUBSTITUTE(SUBSTITUTE(SUBSTITUTE(SUBSTITUTE(SUBSTITUTE(SUBSTITUTE(SUBSTITUTE(SUBSTITUTE(SUBSTITUTE(SUBSTITUTE(SUBSTITUTE(SUBSTITUTE(LOWER(Table1[[#This Row],[Naam]]),".",""),"-","")," bvba",""),"belgië",""),"belgium","")," nv","")," bv",""),"group",""),"groep","")," ", ""),"é","e"),"è","e"),"à","a")</f>
        <v>groen</v>
      </c>
      <c r="F181" t="s">
        <v>598</v>
      </c>
      <c r="G181" t="s">
        <v>599</v>
      </c>
      <c r="H181" t="s">
        <v>87</v>
      </c>
      <c r="I181" t="s">
        <v>51</v>
      </c>
      <c r="J181" t="s">
        <v>18</v>
      </c>
      <c r="K181" t="s">
        <v>19</v>
      </c>
      <c r="N181" t="s">
        <v>600</v>
      </c>
      <c r="P181" t="s">
        <v>601</v>
      </c>
      <c r="Q181" t="s">
        <v>42</v>
      </c>
      <c r="S181" t="s">
        <v>51</v>
      </c>
      <c r="T181" t="str">
        <f>_xlfn.XLOOKUP(Table1[[#This Row],[Basisnaam]],Table2[Basisnaam],Table2[Naam],"",0)</f>
        <v/>
      </c>
      <c r="U181" t="str">
        <f>LOWER(Table1[[#This Row],[Straat]]&amp;Table1[[#This Row],[Huisnummer]]&amp;Table1[[#This Row],[Postcode]])</f>
        <v>van orleystraat5-111000</v>
      </c>
      <c r="V181" t="str">
        <f>_xlfn.XLOOKUP(Table1[[#This Row],[AdresLookup]],[1]Bedrijven!$R$2:$R$541,[1]Bedrijven!$B$2:$B$541,"",0)</f>
        <v/>
      </c>
      <c r="W181" t="str">
        <f>IFERROR(LEFT(SUBSTITUTE(SUBSTITUTE(Table1[[#This Row],[Website]],"www.",""),"https://",""), FIND(".", SUBSTITUTE(SUBSTITUTE(Table1[[#This Row],[Website]],"www.",""),"https://","")) - 1),"")</f>
        <v>groen</v>
      </c>
      <c r="X181" t="str">
        <f>_xlfn.XLOOKUP(Table1[[#This Row],[Website Lookup]],Table2[WebsiteLookup],Table2[Naam],"",0)</f>
        <v/>
      </c>
      <c r="Y181" t="str">
        <f>IF(Table1[[#This Row],[Match company name]]&lt;&gt;"",Table1[[#This Row],[Match company name]],IF(Table1[[#This Row],[Match on address]]&lt;&gt;"",Table1[[#This Row],[Match on address]],Table1[[#This Row],[Match on Website]]))</f>
        <v/>
      </c>
    </row>
    <row r="182" spans="1:25" x14ac:dyDescent="0.45">
      <c r="A182">
        <v>52016797</v>
      </c>
      <c r="B182" t="s">
        <v>1325</v>
      </c>
      <c r="D182" t="s">
        <v>602</v>
      </c>
      <c r="E182" t="str">
        <f>SUBSTITUTE(SUBSTITUTE(SUBSTITUTE(SUBSTITUTE(SUBSTITUTE(SUBSTITUTE(SUBSTITUTE(SUBSTITUTE(SUBSTITUTE(SUBSTITUTE(SUBSTITUTE(SUBSTITUTE(SUBSTITUTE(LOWER(Table1[[#This Row],[Naam]]),".",""),"-","")," bvba",""),"belgië",""),"belgium","")," nv","")," bv",""),"group",""),"groep","")," ", ""),"é","e"),"è","e"),"à","a")</f>
        <v>heylen</v>
      </c>
      <c r="J182" t="s">
        <v>18</v>
      </c>
      <c r="K182" t="s">
        <v>19</v>
      </c>
      <c r="Q182" t="s">
        <v>111</v>
      </c>
      <c r="R182" t="s">
        <v>28</v>
      </c>
      <c r="T182" t="str">
        <f>_xlfn.XLOOKUP(Table1[[#This Row],[Basisnaam]],Table2[Basisnaam],Table2[Naam],"",0)</f>
        <v/>
      </c>
      <c r="U182" t="str">
        <f>LOWER(Table1[[#This Row],[Straat]]&amp;Table1[[#This Row],[Huisnummer]]&amp;Table1[[#This Row],[Postcode]])</f>
        <v/>
      </c>
      <c r="V182" t="str">
        <f>_xlfn.XLOOKUP(Table1[[#This Row],[AdresLookup]],[1]Bedrijven!$R$2:$R$541,[1]Bedrijven!$B$2:$B$541,"",0)</f>
        <v/>
      </c>
      <c r="W182" t="str">
        <f>IFERROR(LEFT(SUBSTITUTE(SUBSTITUTE(Table1[[#This Row],[Website]],"www.",""),"https://",""), FIND(".", SUBSTITUTE(SUBSTITUTE(Table1[[#This Row],[Website]],"www.",""),"https://","")) - 1),"")</f>
        <v/>
      </c>
      <c r="X182" t="str">
        <f>_xlfn.XLOOKUP(Table1[[#This Row],[Website Lookup]],Table2[WebsiteLookup],Table2[Naam],"",0)</f>
        <v/>
      </c>
      <c r="Y182" t="str">
        <f>IF(Table1[[#This Row],[Match company name]]&lt;&gt;"",Table1[[#This Row],[Match company name]],IF(Table1[[#This Row],[Match on address]]&lt;&gt;"",Table1[[#This Row],[Match on address]],Table1[[#This Row],[Match on Website]]))</f>
        <v/>
      </c>
    </row>
    <row r="183" spans="1:25" x14ac:dyDescent="0.45">
      <c r="A183">
        <v>45347656</v>
      </c>
      <c r="D183" t="s">
        <v>603</v>
      </c>
      <c r="E183" t="str">
        <f>SUBSTITUTE(SUBSTITUTE(SUBSTITUTE(SUBSTITUTE(SUBSTITUTE(SUBSTITUTE(SUBSTITUTE(SUBSTITUTE(SUBSTITUTE(SUBSTITUTE(SUBSTITUTE(SUBSTITUTE(SUBSTITUTE(LOWER(Table1[[#This Row],[Naam]]),".",""),"-","")," bvba",""),"belgië",""),"belgium","")," nv","")," bv",""),"group",""),"groep","")," ", ""),"é","e"),"è","e"),"à","a")</f>
        <v>machiels</v>
      </c>
      <c r="J183" t="s">
        <v>18</v>
      </c>
      <c r="K183" t="s">
        <v>19</v>
      </c>
      <c r="Q183" t="s">
        <v>20</v>
      </c>
      <c r="T183" t="str">
        <f>_xlfn.XLOOKUP(Table1[[#This Row],[Basisnaam]],Table2[Basisnaam],Table2[Naam],"",0)</f>
        <v/>
      </c>
      <c r="U183" t="str">
        <f>LOWER(Table1[[#This Row],[Straat]]&amp;Table1[[#This Row],[Huisnummer]]&amp;Table1[[#This Row],[Postcode]])</f>
        <v/>
      </c>
      <c r="V183" t="str">
        <f>_xlfn.XLOOKUP(Table1[[#This Row],[AdresLookup]],[1]Bedrijven!$R$2:$R$541,[1]Bedrijven!$B$2:$B$541,"",0)</f>
        <v/>
      </c>
      <c r="W183" t="str">
        <f>IFERROR(LEFT(SUBSTITUTE(SUBSTITUTE(Table1[[#This Row],[Website]],"www.",""),"https://",""), FIND(".", SUBSTITUTE(SUBSTITUTE(Table1[[#This Row],[Website]],"www.",""),"https://","")) - 1),"")</f>
        <v/>
      </c>
      <c r="X183" t="str">
        <f>_xlfn.XLOOKUP(Table1[[#This Row],[Website Lookup]],Table2[WebsiteLookup],Table2[Naam],"",0)</f>
        <v/>
      </c>
      <c r="Y183" t="str">
        <f>IF(Table1[[#This Row],[Match company name]]&lt;&gt;"",Table1[[#This Row],[Match company name]],IF(Table1[[#This Row],[Match on address]]&lt;&gt;"",Table1[[#This Row],[Match on address]],Table1[[#This Row],[Match on Website]]))</f>
        <v/>
      </c>
    </row>
    <row r="184" spans="1:25" x14ac:dyDescent="0.45">
      <c r="A184">
        <v>45347657</v>
      </c>
      <c r="D184" t="s">
        <v>604</v>
      </c>
      <c r="E184" t="str">
        <f>SUBSTITUTE(SUBSTITUTE(SUBSTITUTE(SUBSTITUTE(SUBSTITUTE(SUBSTITUTE(SUBSTITUTE(SUBSTITUTE(SUBSTITUTE(SUBSTITUTE(SUBSTITUTE(SUBSTITUTE(SUBSTITUTE(LOWER(Table1[[#This Row],[Naam]]),".",""),"-","")," bvba",""),"belgië",""),"belgium","")," nv","")," bv",""),"group",""),"groep","")," ", ""),"é","e"),"è","e"),"à","a")</f>
        <v>suerickx</v>
      </c>
      <c r="J184" t="s">
        <v>18</v>
      </c>
      <c r="K184" t="s">
        <v>19</v>
      </c>
      <c r="Q184" t="s">
        <v>20</v>
      </c>
      <c r="T184" t="str">
        <f>_xlfn.XLOOKUP(Table1[[#This Row],[Basisnaam]],Table2[Basisnaam],Table2[Naam],"",0)</f>
        <v/>
      </c>
      <c r="U184" t="str">
        <f>LOWER(Table1[[#This Row],[Straat]]&amp;Table1[[#This Row],[Huisnummer]]&amp;Table1[[#This Row],[Postcode]])</f>
        <v/>
      </c>
      <c r="V184" t="str">
        <f>_xlfn.XLOOKUP(Table1[[#This Row],[AdresLookup]],[1]Bedrijven!$R$2:$R$541,[1]Bedrijven!$B$2:$B$541,"",0)</f>
        <v/>
      </c>
      <c r="W184" t="str">
        <f>IFERROR(LEFT(SUBSTITUTE(SUBSTITUTE(Table1[[#This Row],[Website]],"www.",""),"https://",""), FIND(".", SUBSTITUTE(SUBSTITUTE(Table1[[#This Row],[Website]],"www.",""),"https://","")) - 1),"")</f>
        <v/>
      </c>
      <c r="X184" t="str">
        <f>_xlfn.XLOOKUP(Table1[[#This Row],[Website Lookup]],Table2[WebsiteLookup],Table2[Naam],"",0)</f>
        <v/>
      </c>
      <c r="Y184" t="str">
        <f>IF(Table1[[#This Row],[Match company name]]&lt;&gt;"",Table1[[#This Row],[Match company name]],IF(Table1[[#This Row],[Match on address]]&lt;&gt;"",Table1[[#This Row],[Match on address]],Table1[[#This Row],[Match on Website]]))</f>
        <v/>
      </c>
    </row>
    <row r="185" spans="1:25" x14ac:dyDescent="0.45">
      <c r="A185">
        <v>45347660</v>
      </c>
      <c r="D185" t="s">
        <v>605</v>
      </c>
      <c r="E185" t="str">
        <f>SUBSTITUTE(SUBSTITUTE(SUBSTITUTE(SUBSTITUTE(SUBSTITUTE(SUBSTITUTE(SUBSTITUTE(SUBSTITUTE(SUBSTITUTE(SUBSTITUTE(SUBSTITUTE(SUBSTITUTE(SUBSTITUTE(LOWER(Table1[[#This Row],[Naam]]),".",""),"-","")," bvba",""),"belgië",""),"belgium","")," nv","")," bv",""),"group",""),"groep","")," ", ""),"é","e"),"è","e"),"à","a")</f>
        <v>vanloon</v>
      </c>
      <c r="J185" t="s">
        <v>18</v>
      </c>
      <c r="K185" t="s">
        <v>19</v>
      </c>
      <c r="Q185" t="s">
        <v>20</v>
      </c>
      <c r="T185" t="str">
        <f>_xlfn.XLOOKUP(Table1[[#This Row],[Basisnaam]],Table2[Basisnaam],Table2[Naam],"",0)</f>
        <v/>
      </c>
      <c r="U185" t="str">
        <f>LOWER(Table1[[#This Row],[Straat]]&amp;Table1[[#This Row],[Huisnummer]]&amp;Table1[[#This Row],[Postcode]])</f>
        <v/>
      </c>
      <c r="V185" t="str">
        <f>_xlfn.XLOOKUP(Table1[[#This Row],[AdresLookup]],[1]Bedrijven!$R$2:$R$541,[1]Bedrijven!$B$2:$B$541,"",0)</f>
        <v/>
      </c>
      <c r="W185" t="str">
        <f>IFERROR(LEFT(SUBSTITUTE(SUBSTITUTE(Table1[[#This Row],[Website]],"www.",""),"https://",""), FIND(".", SUBSTITUTE(SUBSTITUTE(Table1[[#This Row],[Website]],"www.",""),"https://","")) - 1),"")</f>
        <v/>
      </c>
      <c r="X185" t="str">
        <f>_xlfn.XLOOKUP(Table1[[#This Row],[Website Lookup]],Table2[WebsiteLookup],Table2[Naam],"",0)</f>
        <v/>
      </c>
      <c r="Y185" t="str">
        <f>IF(Table1[[#This Row],[Match company name]]&lt;&gt;"",Table1[[#This Row],[Match company name]],IF(Table1[[#This Row],[Match on address]]&lt;&gt;"",Table1[[#This Row],[Match on address]],Table1[[#This Row],[Match on Website]]))</f>
        <v/>
      </c>
    </row>
    <row r="186" spans="1:25" x14ac:dyDescent="0.45">
      <c r="A186">
        <v>45347659</v>
      </c>
      <c r="D186" t="s">
        <v>606</v>
      </c>
      <c r="E186" t="str">
        <f>SUBSTITUTE(SUBSTITUTE(SUBSTITUTE(SUBSTITUTE(SUBSTITUTE(SUBSTITUTE(SUBSTITUTE(SUBSTITUTE(SUBSTITUTE(SUBSTITUTE(SUBSTITUTE(SUBSTITUTE(SUBSTITUTE(LOWER(Table1[[#This Row],[Naam]]),".",""),"-","")," bvba",""),"belgië",""),"belgium","")," nv","")," bv",""),"group",""),"groep","")," ", ""),"é","e"),"è","e"),"à","a")</f>
        <v>victorpeeters</v>
      </c>
      <c r="J186" t="s">
        <v>18</v>
      </c>
      <c r="K186" t="s">
        <v>19</v>
      </c>
      <c r="Q186" t="s">
        <v>20</v>
      </c>
      <c r="T186" t="str">
        <f>_xlfn.XLOOKUP(Table1[[#This Row],[Basisnaam]],Table2[Basisnaam],Table2[Naam],"",0)</f>
        <v/>
      </c>
      <c r="U186" t="str">
        <f>LOWER(Table1[[#This Row],[Straat]]&amp;Table1[[#This Row],[Huisnummer]]&amp;Table1[[#This Row],[Postcode]])</f>
        <v/>
      </c>
      <c r="V186" t="str">
        <f>_xlfn.XLOOKUP(Table1[[#This Row],[AdresLookup]],[1]Bedrijven!$R$2:$R$541,[1]Bedrijven!$B$2:$B$541,"",0)</f>
        <v/>
      </c>
      <c r="W186" t="str">
        <f>IFERROR(LEFT(SUBSTITUTE(SUBSTITUTE(Table1[[#This Row],[Website]],"www.",""),"https://",""), FIND(".", SUBSTITUTE(SUBSTITUTE(Table1[[#This Row],[Website]],"www.",""),"https://","")) - 1),"")</f>
        <v/>
      </c>
      <c r="X186" t="str">
        <f>_xlfn.XLOOKUP(Table1[[#This Row],[Website Lookup]],Table2[WebsiteLookup],Table2[Naam],"",0)</f>
        <v/>
      </c>
      <c r="Y186" t="str">
        <f>IF(Table1[[#This Row],[Match company name]]&lt;&gt;"",Table1[[#This Row],[Match company name]],IF(Table1[[#This Row],[Match on address]]&lt;&gt;"",Table1[[#This Row],[Match on address]],Table1[[#This Row],[Match on Website]]))</f>
        <v/>
      </c>
    </row>
    <row r="187" spans="1:25" x14ac:dyDescent="0.45">
      <c r="A187">
        <v>45347658</v>
      </c>
      <c r="D187" t="s">
        <v>607</v>
      </c>
      <c r="E187" t="str">
        <f>SUBSTITUTE(SUBSTITUTE(SUBSTITUTE(SUBSTITUTE(SUBSTITUTE(SUBSTITUTE(SUBSTITUTE(SUBSTITUTE(SUBSTITUTE(SUBSTITUTE(SUBSTITUTE(SUBSTITUTE(SUBSTITUTE(LOWER(Table1[[#This Row],[Naam]]),".",""),"-","")," bvba",""),"belgië",""),"belgium","")," nv","")," bv",""),"group",""),"groep","")," ", ""),"é","e"),"è","e"),"à","a")</f>
        <v>grohe</v>
      </c>
      <c r="J187" t="s">
        <v>18</v>
      </c>
      <c r="K187" t="s">
        <v>19</v>
      </c>
      <c r="Q187" t="s">
        <v>20</v>
      </c>
      <c r="T187" t="str">
        <f>_xlfn.XLOOKUP(Table1[[#This Row],[Basisnaam]],Table2[Basisnaam],Table2[Naam],"",0)</f>
        <v/>
      </c>
      <c r="U187" t="str">
        <f>LOWER(Table1[[#This Row],[Straat]]&amp;Table1[[#This Row],[Huisnummer]]&amp;Table1[[#This Row],[Postcode]])</f>
        <v/>
      </c>
      <c r="V187" t="str">
        <f>_xlfn.XLOOKUP(Table1[[#This Row],[AdresLookup]],[1]Bedrijven!$R$2:$R$541,[1]Bedrijven!$B$2:$B$541,"",0)</f>
        <v/>
      </c>
      <c r="W187" t="str">
        <f>IFERROR(LEFT(SUBSTITUTE(SUBSTITUTE(Table1[[#This Row],[Website]],"www.",""),"https://",""), FIND(".", SUBSTITUTE(SUBSTITUTE(Table1[[#This Row],[Website]],"www.",""),"https://","")) - 1),"")</f>
        <v/>
      </c>
      <c r="X187" t="str">
        <f>_xlfn.XLOOKUP(Table1[[#This Row],[Website Lookup]],Table2[WebsiteLookup],Table2[Naam],"",0)</f>
        <v/>
      </c>
      <c r="Y187" t="str">
        <f>IF(Table1[[#This Row],[Match company name]]&lt;&gt;"",Table1[[#This Row],[Match company name]],IF(Table1[[#This Row],[Match on address]]&lt;&gt;"",Table1[[#This Row],[Match on address]],Table1[[#This Row],[Match on Website]]))</f>
        <v/>
      </c>
    </row>
    <row r="188" spans="1:25" x14ac:dyDescent="0.45">
      <c r="A188">
        <v>50172498</v>
      </c>
      <c r="D188" t="s">
        <v>608</v>
      </c>
      <c r="E188" t="str">
        <f>SUBSTITUTE(SUBSTITUTE(SUBSTITUTE(SUBSTITUTE(SUBSTITUTE(SUBSTITUTE(SUBSTITUTE(SUBSTITUTE(SUBSTITUTE(SUBSTITUTE(SUBSTITUTE(SUBSTITUTE(SUBSTITUTE(LOWER(Table1[[#This Row],[Naam]]),".",""),"-","")," bvba",""),"belgië",""),"belgium","")," nv","")," bv",""),"group",""),"groep","")," ", ""),"é","e"),"è","e"),"à","a")</f>
        <v>growpilot</v>
      </c>
      <c r="J188" t="s">
        <v>18</v>
      </c>
      <c r="K188" t="s">
        <v>19</v>
      </c>
      <c r="N188" t="s">
        <v>609</v>
      </c>
      <c r="Q188" t="s">
        <v>56</v>
      </c>
      <c r="T188" t="str">
        <f>_xlfn.XLOOKUP(Table1[[#This Row],[Basisnaam]],Table2[Basisnaam],Table2[Naam],"",0)</f>
        <v/>
      </c>
      <c r="U188" t="str">
        <f>LOWER(Table1[[#This Row],[Straat]]&amp;Table1[[#This Row],[Huisnummer]]&amp;Table1[[#This Row],[Postcode]])</f>
        <v/>
      </c>
      <c r="V188" t="str">
        <f>_xlfn.XLOOKUP(Table1[[#This Row],[AdresLookup]],[1]Bedrijven!$R$2:$R$541,[1]Bedrijven!$B$2:$B$541,"",0)</f>
        <v/>
      </c>
      <c r="W188" t="str">
        <f>IFERROR(LEFT(SUBSTITUTE(SUBSTITUTE(Table1[[#This Row],[Website]],"www.",""),"https://",""), FIND(".", SUBSTITUTE(SUBSTITUTE(Table1[[#This Row],[Website]],"www.",""),"https://","")) - 1),"")</f>
        <v>growpilot</v>
      </c>
      <c r="X188" t="str">
        <f>_xlfn.XLOOKUP(Table1[[#This Row],[Website Lookup]],Table2[WebsiteLookup],Table2[Naam],"",0)</f>
        <v/>
      </c>
      <c r="Y188" t="str">
        <f>IF(Table1[[#This Row],[Match company name]]&lt;&gt;"",Table1[[#This Row],[Match company name]],IF(Table1[[#This Row],[Match on address]]&lt;&gt;"",Table1[[#This Row],[Match on address]],Table1[[#This Row],[Match on Website]]))</f>
        <v/>
      </c>
    </row>
    <row r="189" spans="1:25" x14ac:dyDescent="0.45">
      <c r="A189">
        <v>45347661</v>
      </c>
      <c r="D189" t="s">
        <v>610</v>
      </c>
      <c r="E189" t="str">
        <f>SUBSTITUTE(SUBSTITUTE(SUBSTITUTE(SUBSTITUTE(SUBSTITUTE(SUBSTITUTE(SUBSTITUTE(SUBSTITUTE(SUBSTITUTE(SUBSTITUTE(SUBSTITUTE(SUBSTITUTE(SUBSTITUTE(LOWER(Table1[[#This Row],[Naam]]),".",""),"-","")," bvba",""),"belgië",""),"belgium","")," nv","")," bv",""),"group",""),"groep","")," ", ""),"é","e"),"è","e"),"à","a")</f>
        <v>gs1begilux</v>
      </c>
      <c r="J189" t="s">
        <v>18</v>
      </c>
      <c r="K189" t="s">
        <v>19</v>
      </c>
      <c r="Q189" t="s">
        <v>20</v>
      </c>
      <c r="T189" t="str">
        <f>_xlfn.XLOOKUP(Table1[[#This Row],[Basisnaam]],Table2[Basisnaam],Table2[Naam],"",0)</f>
        <v/>
      </c>
      <c r="U189" t="str">
        <f>LOWER(Table1[[#This Row],[Straat]]&amp;Table1[[#This Row],[Huisnummer]]&amp;Table1[[#This Row],[Postcode]])</f>
        <v/>
      </c>
      <c r="V189" t="str">
        <f>_xlfn.XLOOKUP(Table1[[#This Row],[AdresLookup]],[1]Bedrijven!$R$2:$R$541,[1]Bedrijven!$B$2:$B$541,"",0)</f>
        <v/>
      </c>
      <c r="W189" t="str">
        <f>IFERROR(LEFT(SUBSTITUTE(SUBSTITUTE(Table1[[#This Row],[Website]],"www.",""),"https://",""), FIND(".", SUBSTITUTE(SUBSTITUTE(Table1[[#This Row],[Website]],"www.",""),"https://","")) - 1),"")</f>
        <v/>
      </c>
      <c r="X189" t="str">
        <f>_xlfn.XLOOKUP(Table1[[#This Row],[Website Lookup]],Table2[WebsiteLookup],Table2[Naam],"",0)</f>
        <v/>
      </c>
      <c r="Y189" t="str">
        <f>IF(Table1[[#This Row],[Match company name]]&lt;&gt;"",Table1[[#This Row],[Match company name]],IF(Table1[[#This Row],[Match on address]]&lt;&gt;"",Table1[[#This Row],[Match on address]],Table1[[#This Row],[Match on Website]]))</f>
        <v/>
      </c>
    </row>
    <row r="190" spans="1:25" x14ac:dyDescent="0.45">
      <c r="A190">
        <v>45347662</v>
      </c>
      <c r="D190" t="s">
        <v>611</v>
      </c>
      <c r="E190" t="str">
        <f>SUBSTITUTE(SUBSTITUTE(SUBSTITUTE(SUBSTITUTE(SUBSTITUTE(SUBSTITUTE(SUBSTITUTE(SUBSTITUTE(SUBSTITUTE(SUBSTITUTE(SUBSTITUTE(SUBSTITUTE(SUBSTITUTE(LOWER(Table1[[#This Row],[Naam]]),".",""),"-","")," bvba",""),"belgië",""),"belgium","")," nv","")," bv",""),"group",""),"groep","")," ", ""),"é","e"),"è","e"),"à","a")</f>
        <v>hansea</v>
      </c>
      <c r="J190" t="s">
        <v>18</v>
      </c>
      <c r="K190" t="s">
        <v>19</v>
      </c>
      <c r="Q190" t="s">
        <v>28</v>
      </c>
      <c r="T190" t="str">
        <f>_xlfn.XLOOKUP(Table1[[#This Row],[Basisnaam]],Table2[Basisnaam],Table2[Naam],"",0)</f>
        <v/>
      </c>
      <c r="U190" t="str">
        <f>LOWER(Table1[[#This Row],[Straat]]&amp;Table1[[#This Row],[Huisnummer]]&amp;Table1[[#This Row],[Postcode]])</f>
        <v/>
      </c>
      <c r="V190" t="str">
        <f>_xlfn.XLOOKUP(Table1[[#This Row],[AdresLookup]],[1]Bedrijven!$R$2:$R$541,[1]Bedrijven!$B$2:$B$541,"",0)</f>
        <v/>
      </c>
      <c r="W190" t="str">
        <f>IFERROR(LEFT(SUBSTITUTE(SUBSTITUTE(Table1[[#This Row],[Website]],"www.",""),"https://",""), FIND(".", SUBSTITUTE(SUBSTITUTE(Table1[[#This Row],[Website]],"www.",""),"https://","")) - 1),"")</f>
        <v/>
      </c>
      <c r="X190" t="str">
        <f>_xlfn.XLOOKUP(Table1[[#This Row],[Website Lookup]],Table2[WebsiteLookup],Table2[Naam],"",0)</f>
        <v/>
      </c>
      <c r="Y190" t="str">
        <f>IF(Table1[[#This Row],[Match company name]]&lt;&gt;"",Table1[[#This Row],[Match company name]],IF(Table1[[#This Row],[Match on address]]&lt;&gt;"",Table1[[#This Row],[Match on address]],Table1[[#This Row],[Match on Website]]))</f>
        <v/>
      </c>
    </row>
    <row r="191" spans="1:25" x14ac:dyDescent="0.45">
      <c r="A191">
        <v>51634042</v>
      </c>
      <c r="B191" t="s">
        <v>1325</v>
      </c>
      <c r="C191" t="s">
        <v>38</v>
      </c>
      <c r="D191" t="s">
        <v>612</v>
      </c>
      <c r="E191" t="str">
        <f>SUBSTITUTE(SUBSTITUTE(SUBSTITUTE(SUBSTITUTE(SUBSTITUTE(SUBSTITUTE(SUBSTITUTE(SUBSTITUTE(SUBSTITUTE(SUBSTITUTE(SUBSTITUTE(SUBSTITUTE(SUBSTITUTE(LOWER(Table1[[#This Row],[Naam]]),".",""),"-","")," bvba",""),"belgië",""),"belgium","")," nv","")," bv",""),"group",""),"groep","")," ", ""),"é","e"),"è","e"),"à","a")</f>
        <v>hauteecoleleonarddevinci</v>
      </c>
      <c r="J191" t="s">
        <v>18</v>
      </c>
      <c r="K191" t="s">
        <v>19</v>
      </c>
      <c r="Q191" t="s">
        <v>42</v>
      </c>
      <c r="T191" t="str">
        <f>_xlfn.XLOOKUP(Table1[[#This Row],[Basisnaam]],Table2[Basisnaam],Table2[Naam],"",0)</f>
        <v/>
      </c>
      <c r="U191" t="str">
        <f>LOWER(Table1[[#This Row],[Straat]]&amp;Table1[[#This Row],[Huisnummer]]&amp;Table1[[#This Row],[Postcode]])</f>
        <v/>
      </c>
      <c r="V191" t="str">
        <f>_xlfn.XLOOKUP(Table1[[#This Row],[AdresLookup]],[1]Bedrijven!$R$2:$R$541,[1]Bedrijven!$B$2:$B$541,"",0)</f>
        <v/>
      </c>
      <c r="W191" t="str">
        <f>IFERROR(LEFT(SUBSTITUTE(SUBSTITUTE(Table1[[#This Row],[Website]],"www.",""),"https://",""), FIND(".", SUBSTITUTE(SUBSTITUTE(Table1[[#This Row],[Website]],"www.",""),"https://","")) - 1),"")</f>
        <v/>
      </c>
      <c r="X191" t="str">
        <f>_xlfn.XLOOKUP(Table1[[#This Row],[Website Lookup]],Table2[WebsiteLookup],Table2[Naam],"",0)</f>
        <v/>
      </c>
      <c r="Y191" t="str">
        <f>IF(Table1[[#This Row],[Match company name]]&lt;&gt;"",Table1[[#This Row],[Match company name]],IF(Table1[[#This Row],[Match on address]]&lt;&gt;"",Table1[[#This Row],[Match on address]],Table1[[#This Row],[Match on Website]]))</f>
        <v/>
      </c>
    </row>
    <row r="192" spans="1:25" x14ac:dyDescent="0.45">
      <c r="A192">
        <v>45347663</v>
      </c>
      <c r="D192" t="s">
        <v>613</v>
      </c>
      <c r="E192" t="str">
        <f>SUBSTITUTE(SUBSTITUTE(SUBSTITUTE(SUBSTITUTE(SUBSTITUTE(SUBSTITUTE(SUBSTITUTE(SUBSTITUTE(SUBSTITUTE(SUBSTITUTE(SUBSTITUTE(SUBSTITUTE(SUBSTITUTE(LOWER(Table1[[#This Row],[Naam]]),".",""),"-","")," bvba",""),"belgië",""),"belgium","")," nv","")," bv",""),"group",""),"groep","")," ", ""),"é","e"),"è","e"),"à","a")</f>
        <v>havenbedrijfantwerpen</v>
      </c>
      <c r="J192" t="s">
        <v>18</v>
      </c>
      <c r="K192" t="s">
        <v>19</v>
      </c>
      <c r="Q192" t="s">
        <v>20</v>
      </c>
      <c r="T192" t="str">
        <f>_xlfn.XLOOKUP(Table1[[#This Row],[Basisnaam]],Table2[Basisnaam],Table2[Naam],"",0)</f>
        <v/>
      </c>
      <c r="U192" t="str">
        <f>LOWER(Table1[[#This Row],[Straat]]&amp;Table1[[#This Row],[Huisnummer]]&amp;Table1[[#This Row],[Postcode]])</f>
        <v/>
      </c>
      <c r="V192" t="str">
        <f>_xlfn.XLOOKUP(Table1[[#This Row],[AdresLookup]],[1]Bedrijven!$R$2:$R$541,[1]Bedrijven!$B$2:$B$541,"",0)</f>
        <v/>
      </c>
      <c r="W192" t="str">
        <f>IFERROR(LEFT(SUBSTITUTE(SUBSTITUTE(Table1[[#This Row],[Website]],"www.",""),"https://",""), FIND(".", SUBSTITUTE(SUBSTITUTE(Table1[[#This Row],[Website]],"www.",""),"https://","")) - 1),"")</f>
        <v/>
      </c>
      <c r="X192" t="str">
        <f>_xlfn.XLOOKUP(Table1[[#This Row],[Website Lookup]],Table2[WebsiteLookup],Table2[Naam],"",0)</f>
        <v/>
      </c>
      <c r="Y192" t="str">
        <f>IF(Table1[[#This Row],[Match company name]]&lt;&gt;"",Table1[[#This Row],[Match company name]],IF(Table1[[#This Row],[Match on address]]&lt;&gt;"",Table1[[#This Row],[Match on address]],Table1[[#This Row],[Match on Website]]))</f>
        <v/>
      </c>
    </row>
    <row r="193" spans="1:25" x14ac:dyDescent="0.45">
      <c r="A193">
        <v>45347664</v>
      </c>
      <c r="D193" t="s">
        <v>614</v>
      </c>
      <c r="E193" t="str">
        <f>SUBSTITUTE(SUBSTITUTE(SUBSTITUTE(SUBSTITUTE(SUBSTITUTE(SUBSTITUTE(SUBSTITUTE(SUBSTITUTE(SUBSTITUTE(SUBSTITUTE(SUBSTITUTE(SUBSTITUTE(SUBSTITUTE(LOWER(Table1[[#This Row],[Naam]]),".",""),"-","")," bvba",""),"belgië",""),"belgium","")," nv","")," bv",""),"group",""),"groep","")," ", ""),"é","e"),"è","e"),"à","a")</f>
        <v>havencentrum</v>
      </c>
      <c r="J193" t="s">
        <v>18</v>
      </c>
      <c r="K193" t="s">
        <v>19</v>
      </c>
      <c r="Q193" t="s">
        <v>20</v>
      </c>
      <c r="T193" t="str">
        <f>_xlfn.XLOOKUP(Table1[[#This Row],[Basisnaam]],Table2[Basisnaam],Table2[Naam],"",0)</f>
        <v/>
      </c>
      <c r="U193" t="str">
        <f>LOWER(Table1[[#This Row],[Straat]]&amp;Table1[[#This Row],[Huisnummer]]&amp;Table1[[#This Row],[Postcode]])</f>
        <v/>
      </c>
      <c r="V193" t="str">
        <f>_xlfn.XLOOKUP(Table1[[#This Row],[AdresLookup]],[1]Bedrijven!$R$2:$R$541,[1]Bedrijven!$B$2:$B$541,"",0)</f>
        <v/>
      </c>
      <c r="W193" t="str">
        <f>IFERROR(LEFT(SUBSTITUTE(SUBSTITUTE(Table1[[#This Row],[Website]],"www.",""),"https://",""), FIND(".", SUBSTITUTE(SUBSTITUTE(Table1[[#This Row],[Website]],"www.",""),"https://","")) - 1),"")</f>
        <v/>
      </c>
      <c r="X193" t="str">
        <f>_xlfn.XLOOKUP(Table1[[#This Row],[Website Lookup]],Table2[WebsiteLookup],Table2[Naam],"",0)</f>
        <v/>
      </c>
      <c r="Y193" t="str">
        <f>IF(Table1[[#This Row],[Match company name]]&lt;&gt;"",Table1[[#This Row],[Match company name]],IF(Table1[[#This Row],[Match on address]]&lt;&gt;"",Table1[[#This Row],[Match on address]],Table1[[#This Row],[Match on Website]]))</f>
        <v/>
      </c>
    </row>
    <row r="194" spans="1:25" x14ac:dyDescent="0.45">
      <c r="A194">
        <v>54505757</v>
      </c>
      <c r="D194" t="s">
        <v>615</v>
      </c>
      <c r="E194" t="str">
        <f>SUBSTITUTE(SUBSTITUTE(SUBSTITUTE(SUBSTITUTE(SUBSTITUTE(SUBSTITUTE(SUBSTITUTE(SUBSTITUTE(SUBSTITUTE(SUBSTITUTE(SUBSTITUTE(SUBSTITUTE(SUBSTITUTE(LOWER(Table1[[#This Row],[Naam]]),".",""),"-","")," bvba",""),"belgië",""),"belgium","")," nv","")," bv",""),"group",""),"groep","")," ", ""),"é","e"),"è","e"),"à","a")</f>
        <v>headlight</v>
      </c>
      <c r="F194" t="s">
        <v>409</v>
      </c>
      <c r="G194" t="s">
        <v>616</v>
      </c>
      <c r="H194" t="s">
        <v>299</v>
      </c>
      <c r="I194" t="s">
        <v>66</v>
      </c>
      <c r="J194" t="s">
        <v>18</v>
      </c>
      <c r="K194" t="s">
        <v>19</v>
      </c>
      <c r="L194" t="s">
        <v>617</v>
      </c>
      <c r="N194" t="s">
        <v>618</v>
      </c>
      <c r="Q194" t="s">
        <v>56</v>
      </c>
      <c r="R194" t="s">
        <v>56</v>
      </c>
      <c r="S194" t="s">
        <v>66</v>
      </c>
      <c r="T194" t="str">
        <f>_xlfn.XLOOKUP(Table1[[#This Row],[Basisnaam]],Table2[Basisnaam],Table2[Naam],"",0)</f>
        <v/>
      </c>
      <c r="U194" t="str">
        <f>LOWER(Table1[[#This Row],[Straat]]&amp;Table1[[#This Row],[Huisnummer]]&amp;Table1[[#This Row],[Postcode]])</f>
        <v>desguinlei62018</v>
      </c>
      <c r="V194" t="str">
        <f>_xlfn.XLOOKUP(Table1[[#This Row],[AdresLookup]],[1]Bedrijven!$R$2:$R$541,[1]Bedrijven!$B$2:$B$541,"",0)</f>
        <v/>
      </c>
      <c r="W194" t="str">
        <f>IFERROR(LEFT(SUBSTITUTE(SUBSTITUTE(Table1[[#This Row],[Website]],"www.",""),"https://",""), FIND(".", SUBSTITUTE(SUBSTITUTE(Table1[[#This Row],[Website]],"www.",""),"https://","")) - 1),"")</f>
        <v>headlight</v>
      </c>
      <c r="X194" t="str">
        <f>_xlfn.XLOOKUP(Table1[[#This Row],[Website Lookup]],Table2[WebsiteLookup],Table2[Naam],"",0)</f>
        <v/>
      </c>
      <c r="Y194" t="str">
        <f>IF(Table1[[#This Row],[Match company name]]&lt;&gt;"",Table1[[#This Row],[Match company name]],IF(Table1[[#This Row],[Match on address]]&lt;&gt;"",Table1[[#This Row],[Match on address]],Table1[[#This Row],[Match on Website]]))</f>
        <v/>
      </c>
    </row>
    <row r="195" spans="1:25" x14ac:dyDescent="0.45">
      <c r="A195">
        <v>51782737</v>
      </c>
      <c r="B195" t="s">
        <v>1325</v>
      </c>
      <c r="C195" t="s">
        <v>38</v>
      </c>
      <c r="D195" t="s">
        <v>619</v>
      </c>
      <c r="E195" t="str">
        <f>SUBSTITUTE(SUBSTITUTE(SUBSTITUTE(SUBSTITUTE(SUBSTITUTE(SUBSTITUTE(SUBSTITUTE(SUBSTITUTE(SUBSTITUTE(SUBSTITUTE(SUBSTITUTE(SUBSTITUTE(SUBSTITUTE(LOWER(Table1[[#This Row],[Naam]]),".",""),"-","")," bvba",""),"belgië",""),"belgium","")," nv","")," bv",""),"group",""),"groep","")," ", ""),"é","e"),"è","e"),"à","a")</f>
        <v>heder</v>
      </c>
      <c r="J195" t="s">
        <v>18</v>
      </c>
      <c r="K195" t="s">
        <v>19</v>
      </c>
      <c r="Q195" t="s">
        <v>20</v>
      </c>
      <c r="T195" t="str">
        <f>_xlfn.XLOOKUP(Table1[[#This Row],[Basisnaam]],Table2[Basisnaam],Table2[Naam],"",0)</f>
        <v/>
      </c>
      <c r="U195" t="str">
        <f>LOWER(Table1[[#This Row],[Straat]]&amp;Table1[[#This Row],[Huisnummer]]&amp;Table1[[#This Row],[Postcode]])</f>
        <v/>
      </c>
      <c r="V195" t="str">
        <f>_xlfn.XLOOKUP(Table1[[#This Row],[AdresLookup]],[1]Bedrijven!$R$2:$R$541,[1]Bedrijven!$B$2:$B$541,"",0)</f>
        <v/>
      </c>
      <c r="W195" t="str">
        <f>IFERROR(LEFT(SUBSTITUTE(SUBSTITUTE(Table1[[#This Row],[Website]],"www.",""),"https://",""), FIND(".", SUBSTITUTE(SUBSTITUTE(Table1[[#This Row],[Website]],"www.",""),"https://","")) - 1),"")</f>
        <v/>
      </c>
      <c r="X195" t="str">
        <f>_xlfn.XLOOKUP(Table1[[#This Row],[Website Lookup]],Table2[WebsiteLookup],Table2[Naam],"",0)</f>
        <v/>
      </c>
      <c r="Y195" t="str">
        <f>IF(Table1[[#This Row],[Match company name]]&lt;&gt;"",Table1[[#This Row],[Match company name]],IF(Table1[[#This Row],[Match on address]]&lt;&gt;"",Table1[[#This Row],[Match on address]],Table1[[#This Row],[Match on Website]]))</f>
        <v/>
      </c>
    </row>
    <row r="196" spans="1:25" x14ac:dyDescent="0.45">
      <c r="A196">
        <v>45347665</v>
      </c>
      <c r="D196" t="s">
        <v>620</v>
      </c>
      <c r="E196" t="str">
        <f>SUBSTITUTE(SUBSTITUTE(SUBSTITUTE(SUBSTITUTE(SUBSTITUTE(SUBSTITUTE(SUBSTITUTE(SUBSTITUTE(SUBSTITUTE(SUBSTITUTE(SUBSTITUTE(SUBSTITUTE(SUBSTITUTE(LOWER(Table1[[#This Row],[Naam]]),".",""),"-","")," bvba",""),"belgië",""),"belgium","")," nv","")," bv",""),"group",""),"groep","")," ", ""),"é","e"),"è","e"),"à","a")</f>
        <v>heidelbergcement</v>
      </c>
      <c r="J196" t="s">
        <v>18</v>
      </c>
      <c r="K196" t="s">
        <v>19</v>
      </c>
      <c r="Q196" t="s">
        <v>20</v>
      </c>
      <c r="T196" t="str">
        <f>_xlfn.XLOOKUP(Table1[[#This Row],[Basisnaam]],Table2[Basisnaam],Table2[Naam],"",0)</f>
        <v/>
      </c>
      <c r="U196" t="str">
        <f>LOWER(Table1[[#This Row],[Straat]]&amp;Table1[[#This Row],[Huisnummer]]&amp;Table1[[#This Row],[Postcode]])</f>
        <v/>
      </c>
      <c r="V196" t="str">
        <f>_xlfn.XLOOKUP(Table1[[#This Row],[AdresLookup]],[1]Bedrijven!$R$2:$R$541,[1]Bedrijven!$B$2:$B$541,"",0)</f>
        <v/>
      </c>
      <c r="W196" t="str">
        <f>IFERROR(LEFT(SUBSTITUTE(SUBSTITUTE(Table1[[#This Row],[Website]],"www.",""),"https://",""), FIND(".", SUBSTITUTE(SUBSTITUTE(Table1[[#This Row],[Website]],"www.",""),"https://","")) - 1),"")</f>
        <v/>
      </c>
      <c r="X196" t="str">
        <f>_xlfn.XLOOKUP(Table1[[#This Row],[Website Lookup]],Table2[WebsiteLookup],Table2[Naam],"",0)</f>
        <v/>
      </c>
      <c r="Y196" t="str">
        <f>IF(Table1[[#This Row],[Match company name]]&lt;&gt;"",Table1[[#This Row],[Match company name]],IF(Table1[[#This Row],[Match on address]]&lt;&gt;"",Table1[[#This Row],[Match on address]],Table1[[#This Row],[Match on Website]]))</f>
        <v/>
      </c>
    </row>
    <row r="197" spans="1:25" x14ac:dyDescent="0.45">
      <c r="A197">
        <v>45347667</v>
      </c>
      <c r="B197" t="s">
        <v>1325</v>
      </c>
      <c r="C197" t="s">
        <v>38</v>
      </c>
      <c r="D197" t="s">
        <v>621</v>
      </c>
      <c r="E197" t="str">
        <f>SUBSTITUTE(SUBSTITUTE(SUBSTITUTE(SUBSTITUTE(SUBSTITUTE(SUBSTITUTE(SUBSTITUTE(SUBSTITUTE(SUBSTITUTE(SUBSTITUTE(SUBSTITUTE(SUBSTITUTE(SUBSTITUTE(LOWER(Table1[[#This Row],[Naam]]),".",""),"-","")," bvba",""),"belgië",""),"belgium","")," nv","")," bv",""),"group",""),"groep","")," ", ""),"é","e"),"è","e"),"à","a")</f>
        <v>heilighartziekenhuislier</v>
      </c>
      <c r="J197" t="s">
        <v>18</v>
      </c>
      <c r="K197" t="s">
        <v>19</v>
      </c>
      <c r="Q197" t="s">
        <v>20</v>
      </c>
      <c r="R197" t="s">
        <v>20</v>
      </c>
      <c r="T197" t="str">
        <f>_xlfn.XLOOKUP(Table1[[#This Row],[Basisnaam]],Table2[Basisnaam],Table2[Naam],"",0)</f>
        <v/>
      </c>
      <c r="U197" t="str">
        <f>LOWER(Table1[[#This Row],[Straat]]&amp;Table1[[#This Row],[Huisnummer]]&amp;Table1[[#This Row],[Postcode]])</f>
        <v/>
      </c>
      <c r="V197" t="str">
        <f>_xlfn.XLOOKUP(Table1[[#This Row],[AdresLookup]],[1]Bedrijven!$R$2:$R$541,[1]Bedrijven!$B$2:$B$541,"",0)</f>
        <v/>
      </c>
      <c r="W197" t="str">
        <f>IFERROR(LEFT(SUBSTITUTE(SUBSTITUTE(Table1[[#This Row],[Website]],"www.",""),"https://",""), FIND(".", SUBSTITUTE(SUBSTITUTE(Table1[[#This Row],[Website]],"www.",""),"https://","")) - 1),"")</f>
        <v/>
      </c>
      <c r="X197" t="str">
        <f>_xlfn.XLOOKUP(Table1[[#This Row],[Website Lookup]],Table2[WebsiteLookup],Table2[Naam],"",0)</f>
        <v/>
      </c>
      <c r="Y197" t="str">
        <f>IF(Table1[[#This Row],[Match company name]]&lt;&gt;"",Table1[[#This Row],[Match company name]],IF(Table1[[#This Row],[Match on address]]&lt;&gt;"",Table1[[#This Row],[Match on address]],Table1[[#This Row],[Match on Website]]))</f>
        <v/>
      </c>
    </row>
    <row r="198" spans="1:25" x14ac:dyDescent="0.45">
      <c r="A198">
        <v>45347666</v>
      </c>
      <c r="D198" t="s">
        <v>622</v>
      </c>
      <c r="E198" t="str">
        <f>SUBSTITUTE(SUBSTITUTE(SUBSTITUTE(SUBSTITUTE(SUBSTITUTE(SUBSTITUTE(SUBSTITUTE(SUBSTITUTE(SUBSTITUTE(SUBSTITUTE(SUBSTITUTE(SUBSTITUTE(SUBSTITUTE(LOWER(Table1[[#This Row],[Naam]]),".",""),"-","")," bvba",""),"belgië",""),"belgium","")," nv","")," bv",""),"group",""),"groep","")," ", ""),"é","e"),"è","e"),"à","a")</f>
        <v>heraeuselectronite</v>
      </c>
      <c r="J198" t="s">
        <v>18</v>
      </c>
      <c r="K198" t="s">
        <v>19</v>
      </c>
      <c r="Q198" t="s">
        <v>20</v>
      </c>
      <c r="T198" t="str">
        <f>_xlfn.XLOOKUP(Table1[[#This Row],[Basisnaam]],Table2[Basisnaam],Table2[Naam],"",0)</f>
        <v/>
      </c>
      <c r="U198" t="str">
        <f>LOWER(Table1[[#This Row],[Straat]]&amp;Table1[[#This Row],[Huisnummer]]&amp;Table1[[#This Row],[Postcode]])</f>
        <v/>
      </c>
      <c r="V198" t="str">
        <f>_xlfn.XLOOKUP(Table1[[#This Row],[AdresLookup]],[1]Bedrijven!$R$2:$R$541,[1]Bedrijven!$B$2:$B$541,"",0)</f>
        <v/>
      </c>
      <c r="W198" t="str">
        <f>IFERROR(LEFT(SUBSTITUTE(SUBSTITUTE(Table1[[#This Row],[Website]],"www.",""),"https://",""), FIND(".", SUBSTITUTE(SUBSTITUTE(Table1[[#This Row],[Website]],"www.",""),"https://","")) - 1),"")</f>
        <v/>
      </c>
      <c r="X198" t="str">
        <f>_xlfn.XLOOKUP(Table1[[#This Row],[Website Lookup]],Table2[WebsiteLookup],Table2[Naam],"",0)</f>
        <v/>
      </c>
      <c r="Y198" t="str">
        <f>IF(Table1[[#This Row],[Match company name]]&lt;&gt;"",Table1[[#This Row],[Match company name]],IF(Table1[[#This Row],[Match on address]]&lt;&gt;"",Table1[[#This Row],[Match on address]],Table1[[#This Row],[Match on Website]]))</f>
        <v/>
      </c>
    </row>
    <row r="199" spans="1:25" x14ac:dyDescent="0.45">
      <c r="A199">
        <v>49350138</v>
      </c>
      <c r="B199" t="s">
        <v>1325</v>
      </c>
      <c r="D199" t="s">
        <v>623</v>
      </c>
      <c r="E199" t="str">
        <f>SUBSTITUTE(SUBSTITUTE(SUBSTITUTE(SUBSTITUTE(SUBSTITUTE(SUBSTITUTE(SUBSTITUTE(SUBSTITUTE(SUBSTITUTE(SUBSTITUTE(SUBSTITUTE(SUBSTITUTE(SUBSTITUTE(LOWER(Table1[[#This Row],[Naam]]),".",""),"-","")," bvba",""),"belgië",""),"belgium","")," nv","")," bv",""),"group",""),"groep","")," ", ""),"é","e"),"è","e"),"à","a")</f>
        <v>hitachi</v>
      </c>
      <c r="J199" t="s">
        <v>19</v>
      </c>
      <c r="K199" t="s">
        <v>19</v>
      </c>
      <c r="M199" t="s">
        <v>624</v>
      </c>
      <c r="N199" t="s">
        <v>625</v>
      </c>
      <c r="Q199" t="s">
        <v>42</v>
      </c>
      <c r="R199" t="s">
        <v>28</v>
      </c>
      <c r="T199" t="str">
        <f>_xlfn.XLOOKUP(Table1[[#This Row],[Basisnaam]],Table2[Basisnaam],Table2[Naam],"",0)</f>
        <v/>
      </c>
      <c r="U199" t="str">
        <f>LOWER(Table1[[#This Row],[Straat]]&amp;Table1[[#This Row],[Huisnummer]]&amp;Table1[[#This Row],[Postcode]])</f>
        <v/>
      </c>
      <c r="V199" t="str">
        <f>_xlfn.XLOOKUP(Table1[[#This Row],[AdresLookup]],[1]Bedrijven!$R$2:$R$541,[1]Bedrijven!$B$2:$B$541,"",0)</f>
        <v/>
      </c>
      <c r="W199" t="str">
        <f>IFERROR(LEFT(SUBSTITUTE(SUBSTITUTE(Table1[[#This Row],[Website]],"www.",""),"https://",""), FIND(".", SUBSTITUTE(SUBSTITUTE(Table1[[#This Row],[Website]],"www.",""),"https://","")) - 1),"")</f>
        <v>hitachicm</v>
      </c>
      <c r="X199" t="str">
        <f>_xlfn.XLOOKUP(Table1[[#This Row],[Website Lookup]],Table2[WebsiteLookup],Table2[Naam],"",0)</f>
        <v/>
      </c>
      <c r="Y199" t="str">
        <f>IF(Table1[[#This Row],[Match company name]]&lt;&gt;"",Table1[[#This Row],[Match company name]],IF(Table1[[#This Row],[Match on address]]&lt;&gt;"",Table1[[#This Row],[Match on address]],Table1[[#This Row],[Match on Website]]))</f>
        <v/>
      </c>
    </row>
    <row r="200" spans="1:25" x14ac:dyDescent="0.45">
      <c r="A200">
        <v>45347668</v>
      </c>
      <c r="D200" t="s">
        <v>626</v>
      </c>
      <c r="E200" t="str">
        <f>SUBSTITUTE(SUBSTITUTE(SUBSTITUTE(SUBSTITUTE(SUBSTITUTE(SUBSTITUTE(SUBSTITUTE(SUBSTITUTE(SUBSTITUTE(SUBSTITUTE(SUBSTITUTE(SUBSTITUTE(SUBSTITUTE(LOWER(Table1[[#This Row],[Naam]]),".",""),"-","")," bvba",""),"belgië",""),"belgium","")," nv","")," bv",""),"group",""),"groep","")," ", ""),"é","e"),"è","e"),"à","a")</f>
        <v>homeportfamilyservices</v>
      </c>
      <c r="J200" t="s">
        <v>18</v>
      </c>
      <c r="K200" t="s">
        <v>19</v>
      </c>
      <c r="Q200" t="s">
        <v>20</v>
      </c>
      <c r="T200" t="str">
        <f>_xlfn.XLOOKUP(Table1[[#This Row],[Basisnaam]],Table2[Basisnaam],Table2[Naam],"",0)</f>
        <v/>
      </c>
      <c r="U200" t="str">
        <f>LOWER(Table1[[#This Row],[Straat]]&amp;Table1[[#This Row],[Huisnummer]]&amp;Table1[[#This Row],[Postcode]])</f>
        <v/>
      </c>
      <c r="V200" t="str">
        <f>_xlfn.XLOOKUP(Table1[[#This Row],[AdresLookup]],[1]Bedrijven!$R$2:$R$541,[1]Bedrijven!$B$2:$B$541,"",0)</f>
        <v/>
      </c>
      <c r="W200" t="str">
        <f>IFERROR(LEFT(SUBSTITUTE(SUBSTITUTE(Table1[[#This Row],[Website]],"www.",""),"https://",""), FIND(".", SUBSTITUTE(SUBSTITUTE(Table1[[#This Row],[Website]],"www.",""),"https://","")) - 1),"")</f>
        <v/>
      </c>
      <c r="X200" t="str">
        <f>_xlfn.XLOOKUP(Table1[[#This Row],[Website Lookup]],Table2[WebsiteLookup],Table2[Naam],"",0)</f>
        <v/>
      </c>
      <c r="Y200" t="str">
        <f>IF(Table1[[#This Row],[Match company name]]&lt;&gt;"",Table1[[#This Row],[Match company name]],IF(Table1[[#This Row],[Match on address]]&lt;&gt;"",Table1[[#This Row],[Match on address]],Table1[[#This Row],[Match on Website]]))</f>
        <v/>
      </c>
    </row>
    <row r="201" spans="1:25" x14ac:dyDescent="0.45">
      <c r="A201">
        <v>45347669</v>
      </c>
      <c r="D201" t="s">
        <v>627</v>
      </c>
      <c r="E201" t="str">
        <f>SUBSTITUTE(SUBSTITUTE(SUBSTITUTE(SUBSTITUTE(SUBSTITUTE(SUBSTITUTE(SUBSTITUTE(SUBSTITUTE(SUBSTITUTE(SUBSTITUTE(SUBSTITUTE(SUBSTITUTE(SUBSTITUTE(LOWER(Table1[[#This Row],[Naam]]),".",""),"-","")," bvba",""),"belgië",""),"belgium","")," nv","")," bv",""),"group",""),"groep","")," ", ""),"é","e"),"è","e"),"à","a")</f>
        <v>honda</v>
      </c>
      <c r="J201" t="s">
        <v>18</v>
      </c>
      <c r="K201" t="s">
        <v>19</v>
      </c>
      <c r="Q201" t="s">
        <v>20</v>
      </c>
      <c r="T201" t="str">
        <f>_xlfn.XLOOKUP(Table1[[#This Row],[Basisnaam]],Table2[Basisnaam],Table2[Naam],"",0)</f>
        <v/>
      </c>
      <c r="U201" t="str">
        <f>LOWER(Table1[[#This Row],[Straat]]&amp;Table1[[#This Row],[Huisnummer]]&amp;Table1[[#This Row],[Postcode]])</f>
        <v/>
      </c>
      <c r="V201" t="str">
        <f>_xlfn.XLOOKUP(Table1[[#This Row],[AdresLookup]],[1]Bedrijven!$R$2:$R$541,[1]Bedrijven!$B$2:$B$541,"",0)</f>
        <v/>
      </c>
      <c r="W201" t="str">
        <f>IFERROR(LEFT(SUBSTITUTE(SUBSTITUTE(Table1[[#This Row],[Website]],"www.",""),"https://",""), FIND(".", SUBSTITUTE(SUBSTITUTE(Table1[[#This Row],[Website]],"www.",""),"https://","")) - 1),"")</f>
        <v/>
      </c>
      <c r="X201" t="str">
        <f>_xlfn.XLOOKUP(Table1[[#This Row],[Website Lookup]],Table2[WebsiteLookup],Table2[Naam],"",0)</f>
        <v/>
      </c>
      <c r="Y201" t="str">
        <f>IF(Table1[[#This Row],[Match company name]]&lt;&gt;"",Table1[[#This Row],[Match company name]],IF(Table1[[#This Row],[Match on address]]&lt;&gt;"",Table1[[#This Row],[Match on address]],Table1[[#This Row],[Match on Website]]))</f>
        <v/>
      </c>
    </row>
    <row r="202" spans="1:25" x14ac:dyDescent="0.45">
      <c r="A202">
        <v>45347670</v>
      </c>
      <c r="C202" t="s">
        <v>38</v>
      </c>
      <c r="D202" t="s">
        <v>628</v>
      </c>
      <c r="E202" t="str">
        <f>SUBSTITUTE(SUBSTITUTE(SUBSTITUTE(SUBSTITUTE(SUBSTITUTE(SUBSTITUTE(SUBSTITUTE(SUBSTITUTE(SUBSTITUTE(SUBSTITUTE(SUBSTITUTE(SUBSTITUTE(SUBSTITUTE(LOWER(Table1[[#This Row],[Naam]]),".",""),"-","")," bvba",""),"belgië",""),"belgium","")," nv","")," bv",""),"group",""),"groep","")," ", ""),"é","e"),"è","e"),"à","a")</f>
        <v>hopitalerasme</v>
      </c>
      <c r="J202" t="s">
        <v>18</v>
      </c>
      <c r="K202" t="s">
        <v>19</v>
      </c>
      <c r="Q202" t="s">
        <v>20</v>
      </c>
      <c r="T202" t="str">
        <f>_xlfn.XLOOKUP(Table1[[#This Row],[Basisnaam]],Table2[Basisnaam],Table2[Naam],"",0)</f>
        <v/>
      </c>
      <c r="U202" t="str">
        <f>LOWER(Table1[[#This Row],[Straat]]&amp;Table1[[#This Row],[Huisnummer]]&amp;Table1[[#This Row],[Postcode]])</f>
        <v/>
      </c>
      <c r="V202" t="str">
        <f>_xlfn.XLOOKUP(Table1[[#This Row],[AdresLookup]],[1]Bedrijven!$R$2:$R$541,[1]Bedrijven!$B$2:$B$541,"",0)</f>
        <v/>
      </c>
      <c r="W202" t="str">
        <f>IFERROR(LEFT(SUBSTITUTE(SUBSTITUTE(Table1[[#This Row],[Website]],"www.",""),"https://",""), FIND(".", SUBSTITUTE(SUBSTITUTE(Table1[[#This Row],[Website]],"www.",""),"https://","")) - 1),"")</f>
        <v/>
      </c>
      <c r="X202" t="str">
        <f>_xlfn.XLOOKUP(Table1[[#This Row],[Website Lookup]],Table2[WebsiteLookup],Table2[Naam],"",0)</f>
        <v/>
      </c>
      <c r="Y202" t="str">
        <f>IF(Table1[[#This Row],[Match company name]]&lt;&gt;"",Table1[[#This Row],[Match company name]],IF(Table1[[#This Row],[Match on address]]&lt;&gt;"",Table1[[#This Row],[Match on address]],Table1[[#This Row],[Match on Website]]))</f>
        <v/>
      </c>
    </row>
    <row r="203" spans="1:25" x14ac:dyDescent="0.45">
      <c r="A203">
        <v>45347672</v>
      </c>
      <c r="D203" t="s">
        <v>629</v>
      </c>
      <c r="E203" t="str">
        <f>SUBSTITUTE(SUBSTITUTE(SUBSTITUTE(SUBSTITUTE(SUBSTITUTE(SUBSTITUTE(SUBSTITUTE(SUBSTITUTE(SUBSTITUTE(SUBSTITUTE(SUBSTITUTE(SUBSTITUTE(SUBSTITUTE(LOWER(Table1[[#This Row],[Naam]]),".",""),"-","")," bvba",""),"belgië",""),"belgium","")," nv","")," bv",""),"group",""),"groep","")," ", ""),"é","e"),"è","e"),"à","a")</f>
        <v>hrlinkit</v>
      </c>
      <c r="J203" t="s">
        <v>18</v>
      </c>
      <c r="K203" t="s">
        <v>19</v>
      </c>
      <c r="Q203" t="s">
        <v>20</v>
      </c>
      <c r="T203" t="str">
        <f>_xlfn.XLOOKUP(Table1[[#This Row],[Basisnaam]],Table2[Basisnaam],Table2[Naam],"",0)</f>
        <v/>
      </c>
      <c r="U203" t="str">
        <f>LOWER(Table1[[#This Row],[Straat]]&amp;Table1[[#This Row],[Huisnummer]]&amp;Table1[[#This Row],[Postcode]])</f>
        <v/>
      </c>
      <c r="V203" t="str">
        <f>_xlfn.XLOOKUP(Table1[[#This Row],[AdresLookup]],[1]Bedrijven!$R$2:$R$541,[1]Bedrijven!$B$2:$B$541,"",0)</f>
        <v/>
      </c>
      <c r="W203" t="str">
        <f>IFERROR(LEFT(SUBSTITUTE(SUBSTITUTE(Table1[[#This Row],[Website]],"www.",""),"https://",""), FIND(".", SUBSTITUTE(SUBSTITUTE(Table1[[#This Row],[Website]],"www.",""),"https://","")) - 1),"")</f>
        <v/>
      </c>
      <c r="X203" t="str">
        <f>_xlfn.XLOOKUP(Table1[[#This Row],[Website Lookup]],Table2[WebsiteLookup],Table2[Naam],"",0)</f>
        <v/>
      </c>
      <c r="Y203" t="str">
        <f>IF(Table1[[#This Row],[Match company name]]&lt;&gt;"",Table1[[#This Row],[Match company name]],IF(Table1[[#This Row],[Match on address]]&lt;&gt;"",Table1[[#This Row],[Match on address]],Table1[[#This Row],[Match on Website]]))</f>
        <v/>
      </c>
    </row>
    <row r="204" spans="1:25" x14ac:dyDescent="0.45">
      <c r="A204">
        <v>45347671</v>
      </c>
      <c r="B204" t="s">
        <v>1325</v>
      </c>
      <c r="C204" t="s">
        <v>38</v>
      </c>
      <c r="D204" t="s">
        <v>630</v>
      </c>
      <c r="E204" t="str">
        <f>SUBSTITUTE(SUBSTITUTE(SUBSTITUTE(SUBSTITUTE(SUBSTITUTE(SUBSTITUTE(SUBSTITUTE(SUBSTITUTE(SUBSTITUTE(SUBSTITUTE(SUBSTITUTE(SUBSTITUTE(SUBSTITUTE(LOWER(Table1[[#This Row],[Naam]]),".",""),"-","")," bvba",""),"belgië",""),"belgium","")," nv","")," bv",""),"group",""),"groep","")," ", ""),"é","e"),"è","e"),"à","a")</f>
        <v>hrrail</v>
      </c>
      <c r="F204" t="s">
        <v>631</v>
      </c>
      <c r="G204" t="s">
        <v>320</v>
      </c>
      <c r="H204" t="s">
        <v>632</v>
      </c>
      <c r="I204" t="s">
        <v>633</v>
      </c>
      <c r="J204" t="s">
        <v>18</v>
      </c>
      <c r="K204" t="s">
        <v>19</v>
      </c>
      <c r="N204" t="s">
        <v>634</v>
      </c>
      <c r="P204" t="s">
        <v>635</v>
      </c>
      <c r="Q204" t="s">
        <v>42</v>
      </c>
      <c r="R204" t="s">
        <v>28</v>
      </c>
      <c r="S204" t="s">
        <v>51</v>
      </c>
      <c r="T204" t="str">
        <f>_xlfn.XLOOKUP(Table1[[#This Row],[Basisnaam]],Table2[Basisnaam],Table2[Naam],"",0)</f>
        <v/>
      </c>
      <c r="U204" t="str">
        <f>LOWER(Table1[[#This Row],[Straat]]&amp;Table1[[#This Row],[Huisnummer]]&amp;Table1[[#This Row],[Postcode]])</f>
        <v>frankrijkstraat851060</v>
      </c>
      <c r="V204" t="str">
        <f>_xlfn.XLOOKUP(Table1[[#This Row],[AdresLookup]],[1]Bedrijven!$R$2:$R$541,[1]Bedrijven!$B$2:$B$541,"",0)</f>
        <v/>
      </c>
      <c r="W204" t="str">
        <f>IFERROR(LEFT(SUBSTITUTE(SUBSTITUTE(Table1[[#This Row],[Website]],"www.",""),"https://",""), FIND(".", SUBSTITUTE(SUBSTITUTE(Table1[[#This Row],[Website]],"www.",""),"https://","")) - 1),"")</f>
        <v>hr-rail</v>
      </c>
      <c r="X204" t="str">
        <f>_xlfn.XLOOKUP(Table1[[#This Row],[Website Lookup]],Table2[WebsiteLookup],Table2[Naam],"",0)</f>
        <v/>
      </c>
      <c r="Y204" t="str">
        <f>IF(Table1[[#This Row],[Match company name]]&lt;&gt;"",Table1[[#This Row],[Match company name]],IF(Table1[[#This Row],[Match on address]]&lt;&gt;"",Table1[[#This Row],[Match on address]],Table1[[#This Row],[Match on Website]]))</f>
        <v/>
      </c>
    </row>
    <row r="205" spans="1:25" x14ac:dyDescent="0.45">
      <c r="A205">
        <v>48273593</v>
      </c>
      <c r="D205" t="s">
        <v>637</v>
      </c>
      <c r="E205" t="str">
        <f>SUBSTITUTE(SUBSTITUTE(SUBSTITUTE(SUBSTITUTE(SUBSTITUTE(SUBSTITUTE(SUBSTITUTE(SUBSTITUTE(SUBSTITUTE(SUBSTITUTE(SUBSTITUTE(SUBSTITUTE(SUBSTITUTE(LOWER(Table1[[#This Row],[Naam]]),".",""),"-","")," bvba",""),"belgië",""),"belgium","")," nv","")," bv",""),"group",""),"groep","")," ", ""),"é","e"),"è","e"),"à","a")</f>
        <v>huapii</v>
      </c>
      <c r="F205" t="s">
        <v>638</v>
      </c>
      <c r="G205" t="s">
        <v>639</v>
      </c>
      <c r="H205" t="s">
        <v>54</v>
      </c>
      <c r="I205" t="s">
        <v>66</v>
      </c>
      <c r="J205" t="s">
        <v>18</v>
      </c>
      <c r="K205" t="s">
        <v>19</v>
      </c>
      <c r="M205" t="s">
        <v>640</v>
      </c>
      <c r="N205" t="s">
        <v>641</v>
      </c>
      <c r="Q205" t="s">
        <v>56</v>
      </c>
      <c r="S205" t="s">
        <v>66</v>
      </c>
      <c r="T205" t="str">
        <f>_xlfn.XLOOKUP(Table1[[#This Row],[Basisnaam]],Table2[Basisnaam],Table2[Naam],"",0)</f>
        <v/>
      </c>
      <c r="U205" t="str">
        <f>LOWER(Table1[[#This Row],[Straat]]&amp;Table1[[#This Row],[Huisnummer]]&amp;Table1[[#This Row],[Postcode]])</f>
        <v>brouwersvliet22000</v>
      </c>
      <c r="W205" t="str">
        <f>IFERROR(LEFT(SUBSTITUTE(SUBSTITUTE(Table1[[#This Row],[Website]],"www.",""),"https://",""), FIND(".", SUBSTITUTE(SUBSTITUTE(Table1[[#This Row],[Website]],"www.",""),"https://","")) - 1),"")</f>
        <v>huapii</v>
      </c>
      <c r="X205" t="str">
        <f>_xlfn.XLOOKUP(Table1[[#This Row],[Website Lookup]],Table2[WebsiteLookup],Table2[Naam],"",0)</f>
        <v/>
      </c>
      <c r="Y205" t="str">
        <f>IF(Table1[[#This Row],[Match company name]]&lt;&gt;"",Table1[[#This Row],[Match company name]],IF(Table1[[#This Row],[Match on address]]&lt;&gt;"",Table1[[#This Row],[Match on address]],Table1[[#This Row],[Match on Website]]))</f>
        <v/>
      </c>
    </row>
    <row r="206" spans="1:25" x14ac:dyDescent="0.45">
      <c r="A206">
        <v>45347673</v>
      </c>
      <c r="B206" t="s">
        <v>1325</v>
      </c>
      <c r="D206" t="s">
        <v>642</v>
      </c>
      <c r="E206" t="str">
        <f>SUBSTITUTE(SUBSTITUTE(SUBSTITUTE(SUBSTITUTE(SUBSTITUTE(SUBSTITUTE(SUBSTITUTE(SUBSTITUTE(SUBSTITUTE(SUBSTITUTE(SUBSTITUTE(SUBSTITUTE(SUBSTITUTE(LOWER(Table1[[#This Row],[Naam]]),".",""),"-","")," bvba",""),"belgië",""),"belgium","")," nv","")," bv",""),"group",""),"groep","")," ", ""),"é","e"),"è","e"),"à","a")</f>
        <v>hubo</v>
      </c>
      <c r="J206" t="s">
        <v>18</v>
      </c>
      <c r="K206" t="s">
        <v>19</v>
      </c>
      <c r="Q206" t="s">
        <v>28</v>
      </c>
      <c r="T206" t="str">
        <f>_xlfn.XLOOKUP(Table1[[#This Row],[Basisnaam]],Table2[Basisnaam],Table2[Naam],"",0)</f>
        <v>Hubo België</v>
      </c>
      <c r="U206" t="str">
        <f>LOWER(Table1[[#This Row],[Straat]]&amp;Table1[[#This Row],[Huisnummer]]&amp;Table1[[#This Row],[Postcode]])</f>
        <v/>
      </c>
      <c r="V206" t="str">
        <f>_xlfn.XLOOKUP(Table1[[#This Row],[AdresLookup]],[1]Bedrijven!$R$2:$R$541,[1]Bedrijven!$B$2:$B$541,"",0)</f>
        <v/>
      </c>
      <c r="W206" t="str">
        <f>IFERROR(LEFT(SUBSTITUTE(SUBSTITUTE(Table1[[#This Row],[Website]],"www.",""),"https://",""), FIND(".", SUBSTITUTE(SUBSTITUTE(Table1[[#This Row],[Website]],"www.",""),"https://","")) - 1),"")</f>
        <v/>
      </c>
      <c r="X206" t="str">
        <f>_xlfn.XLOOKUP(Table1[[#This Row],[Website Lookup]],Table2[WebsiteLookup],Table2[Naam],"",0)</f>
        <v/>
      </c>
      <c r="Y206" t="str">
        <f>IF(Table1[[#This Row],[Match company name]]&lt;&gt;"",Table1[[#This Row],[Match company name]],IF(Table1[[#This Row],[Match on address]]&lt;&gt;"",Table1[[#This Row],[Match on address]],Table1[[#This Row],[Match on Website]]))</f>
        <v>Hubo België</v>
      </c>
    </row>
    <row r="207" spans="1:25" x14ac:dyDescent="0.45">
      <c r="A207">
        <v>46011061</v>
      </c>
      <c r="C207" t="s">
        <v>38</v>
      </c>
      <c r="D207" t="s">
        <v>643</v>
      </c>
      <c r="E207" t="str">
        <f>SUBSTITUTE(SUBSTITUTE(SUBSTITUTE(SUBSTITUTE(SUBSTITUTE(SUBSTITUTE(SUBSTITUTE(SUBSTITUTE(SUBSTITUTE(SUBSTITUTE(SUBSTITUTE(SUBSTITUTE(SUBSTITUTE(LOWER(Table1[[#This Row],[Naam]]),".",""),"-","")," bvba",""),"belgië",""),"belgium","")," nv","")," bv",""),"group",""),"groep","")," ", ""),"é","e"),"è","e"),"à","a")</f>
        <v>hulpverleningszonezuidoost</v>
      </c>
      <c r="J207" t="s">
        <v>18</v>
      </c>
      <c r="K207" t="s">
        <v>19</v>
      </c>
      <c r="R207" t="s">
        <v>20</v>
      </c>
      <c r="T207" t="str">
        <f>_xlfn.XLOOKUP(Table1[[#This Row],[Basisnaam]],Table2[Basisnaam],Table2[Naam],"",0)</f>
        <v/>
      </c>
      <c r="U207" t="str">
        <f>LOWER(Table1[[#This Row],[Straat]]&amp;Table1[[#This Row],[Huisnummer]]&amp;Table1[[#This Row],[Postcode]])</f>
        <v/>
      </c>
      <c r="V207" t="str">
        <f>_xlfn.XLOOKUP(Table1[[#This Row],[AdresLookup]],[1]Bedrijven!$R$2:$R$541,[1]Bedrijven!$B$2:$B$541,"",0)</f>
        <v/>
      </c>
      <c r="W207" t="str">
        <f>IFERROR(LEFT(SUBSTITUTE(SUBSTITUTE(Table1[[#This Row],[Website]],"www.",""),"https://",""), FIND(".", SUBSTITUTE(SUBSTITUTE(Table1[[#This Row],[Website]],"www.",""),"https://","")) - 1),"")</f>
        <v/>
      </c>
      <c r="X207" t="str">
        <f>_xlfn.XLOOKUP(Table1[[#This Row],[Website Lookup]],Table2[WebsiteLookup],Table2[Naam],"",0)</f>
        <v/>
      </c>
      <c r="Y207" t="str">
        <f>IF(Table1[[#This Row],[Match company name]]&lt;&gt;"",Table1[[#This Row],[Match company name]],IF(Table1[[#This Row],[Match on address]]&lt;&gt;"",Table1[[#This Row],[Match on address]],Table1[[#This Row],[Match on Website]]))</f>
        <v/>
      </c>
    </row>
    <row r="208" spans="1:25" x14ac:dyDescent="0.45">
      <c r="A208">
        <v>54222152</v>
      </c>
      <c r="B208" t="s">
        <v>1325</v>
      </c>
      <c r="D208" t="s">
        <v>644</v>
      </c>
      <c r="E208" t="str">
        <f>SUBSTITUTE(SUBSTITUTE(SUBSTITUTE(SUBSTITUTE(SUBSTITUTE(SUBSTITUTE(SUBSTITUTE(SUBSTITUTE(SUBSTITUTE(SUBSTITUTE(SUBSTITUTE(SUBSTITUTE(SUBSTITUTE(LOWER(Table1[[#This Row],[Naam]]),".",""),"-","")," bvba",""),"belgië",""),"belgium","")," nv","")," bv",""),"group",""),"groep","")," ", ""),"é","e"),"è","e"),"à","a")</f>
        <v>hydria</v>
      </c>
      <c r="F208" t="s">
        <v>645</v>
      </c>
      <c r="G208" t="s">
        <v>646</v>
      </c>
      <c r="H208" t="s">
        <v>87</v>
      </c>
      <c r="I208" t="s">
        <v>51</v>
      </c>
      <c r="J208" t="s">
        <v>18</v>
      </c>
      <c r="K208" t="s">
        <v>88</v>
      </c>
      <c r="Q208" t="s">
        <v>56</v>
      </c>
      <c r="R208" t="s">
        <v>20</v>
      </c>
      <c r="S208" t="s">
        <v>51</v>
      </c>
      <c r="T208" t="str">
        <f>_xlfn.XLOOKUP(Table1[[#This Row],[Basisnaam]],Table2[Basisnaam],Table2[Naam],"",0)</f>
        <v/>
      </c>
      <c r="U208" t="str">
        <f>LOWER(Table1[[#This Row],[Straat]]&amp;Table1[[#This Row],[Huisnummer]]&amp;Table1[[#This Row],[Postcode]])</f>
        <v>boulevard de l’impératrice17-191000</v>
      </c>
      <c r="V208" t="str">
        <f>_xlfn.XLOOKUP(Table1[[#This Row],[AdresLookup]],[1]Bedrijven!$R$2:$R$541,[1]Bedrijven!$B$2:$B$541,"",0)</f>
        <v/>
      </c>
      <c r="W208" t="str">
        <f>IFERROR(LEFT(SUBSTITUTE(SUBSTITUTE(Table1[[#This Row],[Website]],"www.",""),"https://",""), FIND(".", SUBSTITUTE(SUBSTITUTE(Table1[[#This Row],[Website]],"www.",""),"https://","")) - 1),"")</f>
        <v/>
      </c>
      <c r="X208" t="str">
        <f>_xlfn.XLOOKUP(Table1[[#This Row],[Website Lookup]],Table2[WebsiteLookup],Table2[Naam],"",0)</f>
        <v/>
      </c>
      <c r="Y208" t="str">
        <f>IF(Table1[[#This Row],[Match company name]]&lt;&gt;"",Table1[[#This Row],[Match company name]],IF(Table1[[#This Row],[Match on address]]&lt;&gt;"",Table1[[#This Row],[Match on address]],Table1[[#This Row],[Match on Website]]))</f>
        <v/>
      </c>
    </row>
    <row r="209" spans="1:25" x14ac:dyDescent="0.45">
      <c r="A209">
        <v>46011062</v>
      </c>
      <c r="B209" t="s">
        <v>1325</v>
      </c>
      <c r="D209" t="s">
        <v>647</v>
      </c>
      <c r="E209" t="str">
        <f>SUBSTITUTE(SUBSTITUTE(SUBSTITUTE(SUBSTITUTE(SUBSTITUTE(SUBSTITUTE(SUBSTITUTE(SUBSTITUTE(SUBSTITUTE(SUBSTITUTE(SUBSTITUTE(SUBSTITUTE(SUBSTITUTE(LOWER(Table1[[#This Row],[Naam]]),".",""),"-","")," bvba",""),"belgië",""),"belgium","")," nv","")," bv",""),"group",""),"groep","")," ", ""),"é","e"),"è","e"),"à","a")</f>
        <v>ichoosr</v>
      </c>
      <c r="J209" t="s">
        <v>18</v>
      </c>
      <c r="K209" t="s">
        <v>19</v>
      </c>
      <c r="T209" t="str">
        <f>_xlfn.XLOOKUP(Table1[[#This Row],[Basisnaam]],Table2[Basisnaam],Table2[Naam],"",0)</f>
        <v/>
      </c>
      <c r="U209" t="str">
        <f>LOWER(Table1[[#This Row],[Straat]]&amp;Table1[[#This Row],[Huisnummer]]&amp;Table1[[#This Row],[Postcode]])</f>
        <v/>
      </c>
      <c r="V209" t="str">
        <f>_xlfn.XLOOKUP(Table1[[#This Row],[AdresLookup]],[1]Bedrijven!$R$2:$R$541,[1]Bedrijven!$B$2:$B$541,"",0)</f>
        <v/>
      </c>
      <c r="W209" t="str">
        <f>IFERROR(LEFT(SUBSTITUTE(SUBSTITUTE(Table1[[#This Row],[Website]],"www.",""),"https://",""), FIND(".", SUBSTITUTE(SUBSTITUTE(Table1[[#This Row],[Website]],"www.",""),"https://","")) - 1),"")</f>
        <v/>
      </c>
      <c r="X209" t="str">
        <f>_xlfn.XLOOKUP(Table1[[#This Row],[Website Lookup]],Table2[WebsiteLookup],Table2[Naam],"",0)</f>
        <v/>
      </c>
      <c r="Y209" t="str">
        <f>IF(Table1[[#This Row],[Match company name]]&lt;&gt;"",Table1[[#This Row],[Match company name]],IF(Table1[[#This Row],[Match on address]]&lt;&gt;"",Table1[[#This Row],[Match on address]],Table1[[#This Row],[Match on Website]]))</f>
        <v/>
      </c>
    </row>
    <row r="210" spans="1:25" x14ac:dyDescent="0.45">
      <c r="A210">
        <v>46003118</v>
      </c>
      <c r="B210" t="s">
        <v>1325</v>
      </c>
      <c r="D210" t="s">
        <v>648</v>
      </c>
      <c r="E210" t="str">
        <f>SUBSTITUTE(SUBSTITUTE(SUBSTITUTE(SUBSTITUTE(SUBSTITUTE(SUBSTITUTE(SUBSTITUTE(SUBSTITUTE(SUBSTITUTE(SUBSTITUTE(SUBSTITUTE(SUBSTITUTE(SUBSTITUTE(LOWER(Table1[[#This Row],[Naam]]),".",""),"-","")," bvba",""),"belgië",""),"belgium","")," nv","")," bv",""),"group",""),"groep","")," ", ""),"é","e"),"è","e"),"à","a")</f>
        <v>idesramboer</v>
      </c>
      <c r="F210" t="s">
        <v>649</v>
      </c>
      <c r="G210" t="s">
        <v>650</v>
      </c>
      <c r="H210" t="s">
        <v>651</v>
      </c>
      <c r="I210" t="s">
        <v>652</v>
      </c>
      <c r="J210" t="s">
        <v>18</v>
      </c>
      <c r="K210" t="s">
        <v>19</v>
      </c>
      <c r="M210" t="s">
        <v>653</v>
      </c>
      <c r="N210" t="s">
        <v>654</v>
      </c>
      <c r="P210" t="s">
        <v>655</v>
      </c>
      <c r="Q210" t="s">
        <v>42</v>
      </c>
      <c r="R210" t="s">
        <v>20</v>
      </c>
      <c r="S210" t="s">
        <v>260</v>
      </c>
      <c r="T210" t="str">
        <f>_xlfn.XLOOKUP(Table1[[#This Row],[Basisnaam]],Table2[Basisnaam],Table2[Naam],"",0)</f>
        <v/>
      </c>
      <c r="U210" t="str">
        <f>LOWER(Table1[[#This Row],[Straat]]&amp;Table1[[#This Row],[Huisnummer]]&amp;Table1[[#This Row],[Postcode]])</f>
        <v>stationsstraat1128810</v>
      </c>
      <c r="V210" t="str">
        <f>_xlfn.XLOOKUP(Table1[[#This Row],[AdresLookup]],[1]Bedrijven!$R$2:$R$541,[1]Bedrijven!$B$2:$B$541,"",0)</f>
        <v/>
      </c>
      <c r="W210" t="str">
        <f>IFERROR(LEFT(SUBSTITUTE(SUBSTITUTE(Table1[[#This Row],[Website]],"www.",""),"https://",""), FIND(".", SUBSTITUTE(SUBSTITUTE(Table1[[#This Row],[Website]],"www.",""),"https://","")) - 1),"")</f>
        <v>idesramboer</v>
      </c>
      <c r="X210" t="str">
        <f>_xlfn.XLOOKUP(Table1[[#This Row],[Website Lookup]],Table2[WebsiteLookup],Table2[Naam],"",0)</f>
        <v/>
      </c>
      <c r="Y210" t="str">
        <f>IF(Table1[[#This Row],[Match company name]]&lt;&gt;"",Table1[[#This Row],[Match company name]],IF(Table1[[#This Row],[Match on address]]&lt;&gt;"",Table1[[#This Row],[Match on address]],Table1[[#This Row],[Match on Website]]))</f>
        <v/>
      </c>
    </row>
    <row r="211" spans="1:25" x14ac:dyDescent="0.45">
      <c r="A211">
        <v>46011063</v>
      </c>
      <c r="D211" t="s">
        <v>657</v>
      </c>
      <c r="E211" t="str">
        <f>SUBSTITUTE(SUBSTITUTE(SUBSTITUTE(SUBSTITUTE(SUBSTITUTE(SUBSTITUTE(SUBSTITUTE(SUBSTITUTE(SUBSTITUTE(SUBSTITUTE(SUBSTITUTE(SUBSTITUTE(SUBSTITUTE(LOWER(Table1[[#This Row],[Naam]]),".",""),"-","")," bvba",""),"belgië",""),"belgium","")," nv","")," bv",""),"group",""),"groep","")," ", ""),"é","e"),"è","e"),"à","a")</f>
        <v>iko</v>
      </c>
      <c r="J211" t="s">
        <v>18</v>
      </c>
      <c r="K211" t="s">
        <v>19</v>
      </c>
      <c r="T211" t="str">
        <f>_xlfn.XLOOKUP(Table1[[#This Row],[Basisnaam]],Table2[Basisnaam],Table2[Naam],"",0)</f>
        <v>IKO</v>
      </c>
      <c r="U211" t="str">
        <f>LOWER(Table1[[#This Row],[Straat]]&amp;Table1[[#This Row],[Huisnummer]]&amp;Table1[[#This Row],[Postcode]])</f>
        <v/>
      </c>
      <c r="V211" t="str">
        <f>_xlfn.XLOOKUP(Table1[[#This Row],[AdresLookup]],[1]Bedrijven!$R$2:$R$541,[1]Bedrijven!$B$2:$B$541,"",0)</f>
        <v/>
      </c>
      <c r="W211" t="str">
        <f>IFERROR(LEFT(SUBSTITUTE(SUBSTITUTE(Table1[[#This Row],[Website]],"www.",""),"https://",""), FIND(".", SUBSTITUTE(SUBSTITUTE(Table1[[#This Row],[Website]],"www.",""),"https://","")) - 1),"")</f>
        <v/>
      </c>
      <c r="X211" t="str">
        <f>_xlfn.XLOOKUP(Table1[[#This Row],[Website Lookup]],Table2[WebsiteLookup],Table2[Naam],"",0)</f>
        <v/>
      </c>
      <c r="Y211" t="str">
        <f>IF(Table1[[#This Row],[Match company name]]&lt;&gt;"",Table1[[#This Row],[Match company name]],IF(Table1[[#This Row],[Match on address]]&lt;&gt;"",Table1[[#This Row],[Match on address]],Table1[[#This Row],[Match on Website]]))</f>
        <v>IKO</v>
      </c>
    </row>
    <row r="212" spans="1:25" x14ac:dyDescent="0.45">
      <c r="A212">
        <v>46011064</v>
      </c>
      <c r="B212" t="s">
        <v>1325</v>
      </c>
      <c r="C212" t="s">
        <v>27</v>
      </c>
      <c r="D212" t="s">
        <v>658</v>
      </c>
      <c r="E212" t="str">
        <f>SUBSTITUTE(SUBSTITUTE(SUBSTITUTE(SUBSTITUTE(SUBSTITUTE(SUBSTITUTE(SUBSTITUTE(SUBSTITUTE(SUBSTITUTE(SUBSTITUTE(SUBSTITUTE(SUBSTITUTE(SUBSTITUTE(LOWER(Table1[[#This Row],[Naam]]),".",""),"-","")," bvba",""),"belgië",""),"belgium","")," nv","")," bv",""),"group",""),"groep","")," ", ""),"é","e"),"è","e"),"à","a")</f>
        <v>imperial</v>
      </c>
      <c r="J212" t="s">
        <v>18</v>
      </c>
      <c r="K212" t="s">
        <v>19</v>
      </c>
      <c r="Q212" t="s">
        <v>111</v>
      </c>
      <c r="R212" t="s">
        <v>28</v>
      </c>
      <c r="T212" t="str">
        <f>_xlfn.XLOOKUP(Table1[[#This Row],[Basisnaam]],Table2[Basisnaam],Table2[Naam],"",0)</f>
        <v/>
      </c>
      <c r="U212" t="str">
        <f>LOWER(Table1[[#This Row],[Straat]]&amp;Table1[[#This Row],[Huisnummer]]&amp;Table1[[#This Row],[Postcode]])</f>
        <v/>
      </c>
      <c r="V212" t="str">
        <f>_xlfn.XLOOKUP(Table1[[#This Row],[AdresLookup]],[1]Bedrijven!$R$2:$R$541,[1]Bedrijven!$B$2:$B$541,"",0)</f>
        <v/>
      </c>
      <c r="W212" t="str">
        <f>IFERROR(LEFT(SUBSTITUTE(SUBSTITUTE(Table1[[#This Row],[Website]],"www.",""),"https://",""), FIND(".", SUBSTITUTE(SUBSTITUTE(Table1[[#This Row],[Website]],"www.",""),"https://","")) - 1),"")</f>
        <v/>
      </c>
      <c r="X212" t="str">
        <f>_xlfn.XLOOKUP(Table1[[#This Row],[Website Lookup]],Table2[WebsiteLookup],Table2[Naam],"",0)</f>
        <v/>
      </c>
      <c r="Y212" t="str">
        <f>IF(Table1[[#This Row],[Match company name]]&lt;&gt;"",Table1[[#This Row],[Match company name]],IF(Table1[[#This Row],[Match on address]]&lt;&gt;"",Table1[[#This Row],[Match on address]],Table1[[#This Row],[Match on Website]]))</f>
        <v/>
      </c>
    </row>
    <row r="213" spans="1:25" x14ac:dyDescent="0.45">
      <c r="A213">
        <v>46007543</v>
      </c>
      <c r="B213" t="s">
        <v>1325</v>
      </c>
      <c r="C213" t="s">
        <v>145</v>
      </c>
      <c r="D213" t="s">
        <v>659</v>
      </c>
      <c r="E213" t="str">
        <f>SUBSTITUTE(SUBSTITUTE(SUBSTITUTE(SUBSTITUTE(SUBSTITUTE(SUBSTITUTE(SUBSTITUTE(SUBSTITUTE(SUBSTITUTE(SUBSTITUTE(SUBSTITUTE(SUBSTITUTE(SUBSTITUTE(LOWER(Table1[[#This Row],[Naam]]),".",""),"-","")," bvba",""),"belgië",""),"belgium","")," nv","")," bv",""),"group",""),"groep","")," ", ""),"é","e"),"è","e"),"à","a")</f>
        <v>indaver</v>
      </c>
      <c r="J213" t="s">
        <v>18</v>
      </c>
      <c r="K213" t="s">
        <v>19</v>
      </c>
      <c r="Q213" t="s">
        <v>111</v>
      </c>
      <c r="R213" t="s">
        <v>28</v>
      </c>
      <c r="T213" t="str">
        <f>_xlfn.XLOOKUP(Table1[[#This Row],[Basisnaam]],Table2[Basisnaam],Table2[Naam],"",0)</f>
        <v>INDAVER</v>
      </c>
      <c r="U213" t="str">
        <f>LOWER(Table1[[#This Row],[Straat]]&amp;Table1[[#This Row],[Huisnummer]]&amp;Table1[[#This Row],[Postcode]])</f>
        <v/>
      </c>
      <c r="V213" t="str">
        <f>_xlfn.XLOOKUP(Table1[[#This Row],[AdresLookup]],[1]Bedrijven!$R$2:$R$541,[1]Bedrijven!$B$2:$B$541,"",0)</f>
        <v/>
      </c>
      <c r="W213" t="str">
        <f>IFERROR(LEFT(SUBSTITUTE(SUBSTITUTE(Table1[[#This Row],[Website]],"www.",""),"https://",""), FIND(".", SUBSTITUTE(SUBSTITUTE(Table1[[#This Row],[Website]],"www.",""),"https://","")) - 1),"")</f>
        <v/>
      </c>
      <c r="X213" t="str">
        <f>_xlfn.XLOOKUP(Table1[[#This Row],[Website Lookup]],Table2[WebsiteLookup],Table2[Naam],"",0)</f>
        <v/>
      </c>
      <c r="Y213" t="str">
        <f>IF(Table1[[#This Row],[Match company name]]&lt;&gt;"",Table1[[#This Row],[Match company name]],IF(Table1[[#This Row],[Match on address]]&lt;&gt;"",Table1[[#This Row],[Match on address]],Table1[[#This Row],[Match on Website]]))</f>
        <v>INDAVER</v>
      </c>
    </row>
    <row r="214" spans="1:25" x14ac:dyDescent="0.45">
      <c r="A214">
        <v>46007816</v>
      </c>
      <c r="D214" t="s">
        <v>660</v>
      </c>
      <c r="E214" t="str">
        <f>SUBSTITUTE(SUBSTITUTE(SUBSTITUTE(SUBSTITUTE(SUBSTITUTE(SUBSTITUTE(SUBSTITUTE(SUBSTITUTE(SUBSTITUTE(SUBSTITUTE(SUBSTITUTE(SUBSTITUTE(SUBSTITUTE(LOWER(Table1[[#This Row],[Naam]]),".",""),"-","")," bvba",""),"belgië",""),"belgium","")," nv","")," bv",""),"group",""),"groep","")," ", ""),"é","e"),"è","e"),"à","a")</f>
        <v>induver</v>
      </c>
      <c r="F214" t="s">
        <v>661</v>
      </c>
      <c r="G214" t="s">
        <v>662</v>
      </c>
      <c r="H214" t="s">
        <v>299</v>
      </c>
      <c r="I214" t="s">
        <v>66</v>
      </c>
      <c r="J214" t="s">
        <v>18</v>
      </c>
      <c r="K214" t="s">
        <v>19</v>
      </c>
      <c r="M214" t="s">
        <v>663</v>
      </c>
      <c r="N214" t="s">
        <v>664</v>
      </c>
      <c r="P214" t="s">
        <v>665</v>
      </c>
      <c r="Q214" t="s">
        <v>42</v>
      </c>
      <c r="S214" t="s">
        <v>66</v>
      </c>
      <c r="T214" t="str">
        <f>_xlfn.XLOOKUP(Table1[[#This Row],[Basisnaam]],Table2[Basisnaam],Table2[Naam],"",0)</f>
        <v/>
      </c>
      <c r="U214" t="str">
        <f>LOWER(Table1[[#This Row],[Straat]]&amp;Table1[[#This Row],[Huisnummer]]&amp;Table1[[#This Row],[Postcode]])</f>
        <v>justitiestraat302018</v>
      </c>
      <c r="V214" t="str">
        <f>_xlfn.XLOOKUP(Table1[[#This Row],[AdresLookup]],[1]Bedrijven!$R$2:$R$541,[1]Bedrijven!$B$2:$B$541,"",0)</f>
        <v/>
      </c>
      <c r="W214" t="str">
        <f>IFERROR(LEFT(SUBSTITUTE(SUBSTITUTE(Table1[[#This Row],[Website]],"www.",""),"https://",""), FIND(".", SUBSTITUTE(SUBSTITUTE(Table1[[#This Row],[Website]],"www.",""),"https://","")) - 1),"")</f>
        <v>induver</v>
      </c>
      <c r="X214" t="str">
        <f>_xlfn.XLOOKUP(Table1[[#This Row],[Website Lookup]],Table2[WebsiteLookup],Table2[Naam],"",0)</f>
        <v/>
      </c>
      <c r="Y214" t="str">
        <f>IF(Table1[[#This Row],[Match company name]]&lt;&gt;"",Table1[[#This Row],[Match company name]],IF(Table1[[#This Row],[Match on address]]&lt;&gt;"",Table1[[#This Row],[Match on address]],Table1[[#This Row],[Match on Website]]))</f>
        <v/>
      </c>
    </row>
    <row r="215" spans="1:25" x14ac:dyDescent="0.45">
      <c r="A215">
        <v>50422425</v>
      </c>
      <c r="B215" t="s">
        <v>1326</v>
      </c>
      <c r="D215" t="s">
        <v>666</v>
      </c>
      <c r="E215" t="str">
        <f>SUBSTITUTE(SUBSTITUTE(SUBSTITUTE(SUBSTITUTE(SUBSTITUTE(SUBSTITUTE(SUBSTITUTE(SUBSTITUTE(SUBSTITUTE(SUBSTITUTE(SUBSTITUTE(SUBSTITUTE(SUBSTITUTE(LOWER(Table1[[#This Row],[Naam]]),".",""),"-","")," bvba",""),"belgië",""),"belgium","")," nv","")," bv",""),"group",""),"groep","")," ", ""),"é","e"),"è","e"),"à","a")</f>
        <v>infosupport</v>
      </c>
      <c r="F215" t="s">
        <v>667</v>
      </c>
      <c r="G215" t="s">
        <v>668</v>
      </c>
      <c r="H215" t="s">
        <v>163</v>
      </c>
      <c r="I215" t="s">
        <v>164</v>
      </c>
      <c r="J215" t="s">
        <v>18</v>
      </c>
      <c r="K215" t="s">
        <v>19</v>
      </c>
      <c r="N215" t="s">
        <v>669</v>
      </c>
      <c r="Q215" t="s">
        <v>20</v>
      </c>
      <c r="S215" t="s">
        <v>66</v>
      </c>
      <c r="T215" t="str">
        <f>_xlfn.XLOOKUP(Table1[[#This Row],[Basisnaam]],Table2[Basisnaam],Table2[Naam],"",0)</f>
        <v/>
      </c>
      <c r="U215" t="str">
        <f>LOWER(Table1[[#This Row],[Straat]]&amp;Table1[[#This Row],[Huisnummer]]&amp;Table1[[#This Row],[Postcode]])</f>
        <v>generaal de wittelaan172800</v>
      </c>
      <c r="V215" t="str">
        <f>_xlfn.XLOOKUP(Table1[[#This Row],[AdresLookup]],[1]Bedrijven!$R$2:$R$541,[1]Bedrijven!$B$2:$B$541,"",0)</f>
        <v/>
      </c>
      <c r="W215" t="str">
        <f>IFERROR(LEFT(SUBSTITUTE(SUBSTITUTE(Table1[[#This Row],[Website]],"www.",""),"https://",""), FIND(".", SUBSTITUTE(SUBSTITUTE(Table1[[#This Row],[Website]],"www.",""),"https://","")) - 1),"")</f>
        <v>infosupport</v>
      </c>
      <c r="X215" t="str">
        <f>_xlfn.XLOOKUP(Table1[[#This Row],[Website Lookup]],Table2[WebsiteLookup],Table2[Naam],"",0)</f>
        <v/>
      </c>
      <c r="Y215" t="str">
        <f>IF(Table1[[#This Row],[Match company name]]&lt;&gt;"",Table1[[#This Row],[Match company name]],IF(Table1[[#This Row],[Match on address]]&lt;&gt;"",Table1[[#This Row],[Match on address]],Table1[[#This Row],[Match on Website]]))</f>
        <v/>
      </c>
    </row>
    <row r="216" spans="1:25" x14ac:dyDescent="0.45">
      <c r="A216">
        <v>46011065</v>
      </c>
      <c r="C216" t="s">
        <v>38</v>
      </c>
      <c r="D216" t="s">
        <v>670</v>
      </c>
      <c r="E216" t="str">
        <f>SUBSTITUTE(SUBSTITUTE(SUBSTITUTE(SUBSTITUTE(SUBSTITUTE(SUBSTITUTE(SUBSTITUTE(SUBSTITUTE(SUBSTITUTE(SUBSTITUTE(SUBSTITUTE(SUBSTITUTE(SUBSTITUTE(LOWER(Table1[[#This Row],[Naam]]),".",""),"-","")," bvba",""),"belgië",""),"belgium","")," nv","")," bv",""),"group",""),"groep","")," ", ""),"é","e"),"è","e"),"à","a")</f>
        <v>infrabel</v>
      </c>
      <c r="F216" t="s">
        <v>671</v>
      </c>
      <c r="G216" t="s">
        <v>639</v>
      </c>
      <c r="H216" t="s">
        <v>632</v>
      </c>
      <c r="I216" t="s">
        <v>633</v>
      </c>
      <c r="J216" t="s">
        <v>18</v>
      </c>
      <c r="K216" t="s">
        <v>19</v>
      </c>
      <c r="M216" t="s">
        <v>672</v>
      </c>
      <c r="N216" t="s">
        <v>673</v>
      </c>
      <c r="P216" t="s">
        <v>674</v>
      </c>
      <c r="Q216" t="s">
        <v>42</v>
      </c>
      <c r="R216" t="s">
        <v>28</v>
      </c>
      <c r="S216" t="s">
        <v>51</v>
      </c>
      <c r="T216" t="str">
        <f>_xlfn.XLOOKUP(Table1[[#This Row],[Basisnaam]],Table2[Basisnaam],Table2[Naam],"",0)</f>
        <v/>
      </c>
      <c r="U216" t="str">
        <f>LOWER(Table1[[#This Row],[Straat]]&amp;Table1[[#This Row],[Huisnummer]]&amp;Table1[[#This Row],[Postcode]])</f>
        <v>marcel broodthaersplein21060</v>
      </c>
      <c r="V216" t="str">
        <f>_xlfn.XLOOKUP(Table1[[#This Row],[AdresLookup]],[1]Bedrijven!$R$2:$R$541,[1]Bedrijven!$B$2:$B$541,"",0)</f>
        <v/>
      </c>
      <c r="W216" t="str">
        <f>IFERROR(LEFT(SUBSTITUTE(SUBSTITUTE(Table1[[#This Row],[Website]],"www.",""),"https://",""), FIND(".", SUBSTITUTE(SUBSTITUTE(Table1[[#This Row],[Website]],"www.",""),"https://","")) - 1),"")</f>
        <v>infrabel</v>
      </c>
      <c r="X216" t="str">
        <f>_xlfn.XLOOKUP(Table1[[#This Row],[Website Lookup]],Table2[WebsiteLookup],Table2[Naam],"",0)</f>
        <v/>
      </c>
      <c r="Y216" t="str">
        <f>IF(Table1[[#This Row],[Match company name]]&lt;&gt;"",Table1[[#This Row],[Match company name]],IF(Table1[[#This Row],[Match on address]]&lt;&gt;"",Table1[[#This Row],[Match on address]],Table1[[#This Row],[Match on Website]]))</f>
        <v/>
      </c>
    </row>
    <row r="217" spans="1:25" x14ac:dyDescent="0.45">
      <c r="A217">
        <v>46011066</v>
      </c>
      <c r="D217" t="s">
        <v>675</v>
      </c>
      <c r="E217" t="str">
        <f>SUBSTITUTE(SUBSTITUTE(SUBSTITUTE(SUBSTITUTE(SUBSTITUTE(SUBSTITUTE(SUBSTITUTE(SUBSTITUTE(SUBSTITUTE(SUBSTITUTE(SUBSTITUTE(SUBSTITUTE(SUBSTITUTE(LOWER(Table1[[#This Row],[Naam]]),".",""),"-","")," bvba",""),"belgië",""),"belgium","")," nv","")," bv",""),"group",""),"groep","")," ", ""),"é","e"),"è","e"),"à","a")</f>
        <v>instituutvoortropischegeneeskunde</v>
      </c>
      <c r="J217" t="s">
        <v>18</v>
      </c>
      <c r="K217" t="s">
        <v>19</v>
      </c>
      <c r="T217" t="str">
        <f>_xlfn.XLOOKUP(Table1[[#This Row],[Basisnaam]],Table2[Basisnaam],Table2[Naam],"",0)</f>
        <v/>
      </c>
      <c r="U217" t="str">
        <f>LOWER(Table1[[#This Row],[Straat]]&amp;Table1[[#This Row],[Huisnummer]]&amp;Table1[[#This Row],[Postcode]])</f>
        <v/>
      </c>
      <c r="V217" t="str">
        <f>_xlfn.XLOOKUP(Table1[[#This Row],[AdresLookup]],[1]Bedrijven!$R$2:$R$541,[1]Bedrijven!$B$2:$B$541,"",0)</f>
        <v/>
      </c>
      <c r="W217" t="str">
        <f>IFERROR(LEFT(SUBSTITUTE(SUBSTITUTE(Table1[[#This Row],[Website]],"www.",""),"https://",""), FIND(".", SUBSTITUTE(SUBSTITUTE(Table1[[#This Row],[Website]],"www.",""),"https://","")) - 1),"")</f>
        <v/>
      </c>
      <c r="X217" t="str">
        <f>_xlfn.XLOOKUP(Table1[[#This Row],[Website Lookup]],Table2[WebsiteLookup],Table2[Naam],"",0)</f>
        <v/>
      </c>
      <c r="Y217" t="str">
        <f>IF(Table1[[#This Row],[Match company name]]&lt;&gt;"",Table1[[#This Row],[Match company name]],IF(Table1[[#This Row],[Match on address]]&lt;&gt;"",Table1[[#This Row],[Match on address]],Table1[[#This Row],[Match on Website]]))</f>
        <v/>
      </c>
    </row>
    <row r="218" spans="1:25" x14ac:dyDescent="0.45">
      <c r="A218">
        <v>46898246</v>
      </c>
      <c r="B218" t="s">
        <v>1325</v>
      </c>
      <c r="D218" t="s">
        <v>676</v>
      </c>
      <c r="E218" t="str">
        <f>SUBSTITUTE(SUBSTITUTE(SUBSTITUTE(SUBSTITUTE(SUBSTITUTE(SUBSTITUTE(SUBSTITUTE(SUBSTITUTE(SUBSTITUTE(SUBSTITUTE(SUBSTITUTE(SUBSTITUTE(SUBSTITUTE(LOWER(Table1[[#This Row],[Naam]]),".",""),"-","")," bvba",""),"belgië",""),"belgium","")," nv","")," bv",""),"group",""),"groep","")," ", ""),"é","e"),"è","e"),"à","a")</f>
        <v>ipcos</v>
      </c>
      <c r="J218" t="s">
        <v>18</v>
      </c>
      <c r="K218" t="s">
        <v>19</v>
      </c>
      <c r="Q218" t="s">
        <v>111</v>
      </c>
      <c r="R218" t="s">
        <v>28</v>
      </c>
      <c r="T218" t="str">
        <f>_xlfn.XLOOKUP(Table1[[#This Row],[Basisnaam]],Table2[Basisnaam],Table2[Naam],"",0)</f>
        <v/>
      </c>
      <c r="U218" t="str">
        <f>LOWER(Table1[[#This Row],[Straat]]&amp;Table1[[#This Row],[Huisnummer]]&amp;Table1[[#This Row],[Postcode]])</f>
        <v/>
      </c>
      <c r="V218" t="str">
        <f>_xlfn.XLOOKUP(Table1[[#This Row],[AdresLookup]],[1]Bedrijven!$R$2:$R$541,[1]Bedrijven!$B$2:$B$541,"",0)</f>
        <v/>
      </c>
      <c r="W218" t="str">
        <f>IFERROR(LEFT(SUBSTITUTE(SUBSTITUTE(Table1[[#This Row],[Website]],"www.",""),"https://",""), FIND(".", SUBSTITUTE(SUBSTITUTE(Table1[[#This Row],[Website]],"www.",""),"https://","")) - 1),"")</f>
        <v/>
      </c>
      <c r="X218" t="str">
        <f>_xlfn.XLOOKUP(Table1[[#This Row],[Website Lookup]],Table2[WebsiteLookup],Table2[Naam],"",0)</f>
        <v/>
      </c>
      <c r="Y218" t="str">
        <f>IF(Table1[[#This Row],[Match company name]]&lt;&gt;"",Table1[[#This Row],[Match company name]],IF(Table1[[#This Row],[Match on address]]&lt;&gt;"",Table1[[#This Row],[Match on address]],Table1[[#This Row],[Match on Website]]))</f>
        <v/>
      </c>
    </row>
    <row r="219" spans="1:25" x14ac:dyDescent="0.45">
      <c r="A219">
        <v>47196482</v>
      </c>
      <c r="C219" t="s">
        <v>38</v>
      </c>
      <c r="D219" t="s">
        <v>677</v>
      </c>
      <c r="E219" t="str">
        <f>SUBSTITUTE(SUBSTITUTE(SUBSTITUTE(SUBSTITUTE(SUBSTITUTE(SUBSTITUTE(SUBSTITUTE(SUBSTITUTE(SUBSTITUTE(SUBSTITUTE(SUBSTITUTE(SUBSTITUTE(SUBSTITUTE(LOWER(Table1[[#This Row],[Naam]]),".",""),"-","")," bvba",""),"belgië",""),"belgium","")," nv","")," bv",""),"group",""),"groep","")," ", ""),"é","e"),"è","e"),"à","a")</f>
        <v>irisvzw</v>
      </c>
      <c r="J219" t="s">
        <v>18</v>
      </c>
      <c r="K219" t="s">
        <v>19</v>
      </c>
      <c r="Q219" t="s">
        <v>20</v>
      </c>
      <c r="T219" t="str">
        <f>_xlfn.XLOOKUP(Table1[[#This Row],[Basisnaam]],Table2[Basisnaam],Table2[Naam],"",0)</f>
        <v/>
      </c>
      <c r="U219" t="str">
        <f>LOWER(Table1[[#This Row],[Straat]]&amp;Table1[[#This Row],[Huisnummer]]&amp;Table1[[#This Row],[Postcode]])</f>
        <v/>
      </c>
      <c r="V219" t="str">
        <f>_xlfn.XLOOKUP(Table1[[#This Row],[AdresLookup]],[1]Bedrijven!$R$2:$R$541,[1]Bedrijven!$B$2:$B$541,"",0)</f>
        <v/>
      </c>
      <c r="W219" t="str">
        <f>IFERROR(LEFT(SUBSTITUTE(SUBSTITUTE(Table1[[#This Row],[Website]],"www.",""),"https://",""), FIND(".", SUBSTITUTE(SUBSTITUTE(Table1[[#This Row],[Website]],"www.",""),"https://","")) - 1),"")</f>
        <v/>
      </c>
      <c r="X219" t="str">
        <f>_xlfn.XLOOKUP(Table1[[#This Row],[Website Lookup]],Table2[WebsiteLookup],Table2[Naam],"",0)</f>
        <v/>
      </c>
      <c r="Y219" t="str">
        <f>IF(Table1[[#This Row],[Match company name]]&lt;&gt;"",Table1[[#This Row],[Match company name]],IF(Table1[[#This Row],[Match on address]]&lt;&gt;"",Table1[[#This Row],[Match on address]],Table1[[#This Row],[Match on Website]]))</f>
        <v/>
      </c>
    </row>
    <row r="220" spans="1:25" x14ac:dyDescent="0.45">
      <c r="A220">
        <v>46011067</v>
      </c>
      <c r="D220" t="s">
        <v>678</v>
      </c>
      <c r="E220" t="str">
        <f>SUBSTITUTE(SUBSTITUTE(SUBSTITUTE(SUBSTITUTE(SUBSTITUTE(SUBSTITUTE(SUBSTITUTE(SUBSTITUTE(SUBSTITUTE(SUBSTITUTE(SUBSTITUTE(SUBSTITUTE(SUBSTITUTE(LOWER(Table1[[#This Row],[Naam]]),".",""),"-","")," bvba",""),"belgië",""),"belgium","")," nv","")," bv",""),"group",""),"groep","")," ", ""),"é","e"),"è","e"),"à","a")</f>
        <v>itaa</v>
      </c>
      <c r="J220" t="s">
        <v>18</v>
      </c>
      <c r="K220" t="s">
        <v>19</v>
      </c>
      <c r="T220" t="str">
        <f>_xlfn.XLOOKUP(Table1[[#This Row],[Basisnaam]],Table2[Basisnaam],Table2[Naam],"",0)</f>
        <v/>
      </c>
      <c r="U220" t="str">
        <f>LOWER(Table1[[#This Row],[Straat]]&amp;Table1[[#This Row],[Huisnummer]]&amp;Table1[[#This Row],[Postcode]])</f>
        <v/>
      </c>
      <c r="V220" t="str">
        <f>_xlfn.XLOOKUP(Table1[[#This Row],[AdresLookup]],[1]Bedrijven!$R$2:$R$541,[1]Bedrijven!$B$2:$B$541,"",0)</f>
        <v/>
      </c>
      <c r="W220" t="str">
        <f>IFERROR(LEFT(SUBSTITUTE(SUBSTITUTE(Table1[[#This Row],[Website]],"www.",""),"https://",""), FIND(".", SUBSTITUTE(SUBSTITUTE(Table1[[#This Row],[Website]],"www.",""),"https://","")) - 1),"")</f>
        <v/>
      </c>
      <c r="X220" t="str">
        <f>_xlfn.XLOOKUP(Table1[[#This Row],[Website Lookup]],Table2[WebsiteLookup],Table2[Naam],"",0)</f>
        <v/>
      </c>
      <c r="Y220" t="str">
        <f>IF(Table1[[#This Row],[Match company name]]&lt;&gt;"",Table1[[#This Row],[Match company name]],IF(Table1[[#This Row],[Match on address]]&lt;&gt;"",Table1[[#This Row],[Match on address]],Table1[[#This Row],[Match on Website]]))</f>
        <v/>
      </c>
    </row>
    <row r="221" spans="1:25" x14ac:dyDescent="0.45">
      <c r="A221">
        <v>46011068</v>
      </c>
      <c r="D221" t="s">
        <v>679</v>
      </c>
      <c r="E221" t="str">
        <f>SUBSTITUTE(SUBSTITUTE(SUBSTITUTE(SUBSTITUTE(SUBSTITUTE(SUBSTITUTE(SUBSTITUTE(SUBSTITUTE(SUBSTITUTE(SUBSTITUTE(SUBSTITUTE(SUBSTITUTE(SUBSTITUTE(LOWER(Table1[[#This Row],[Naam]]),".",""),"-","")," bvba",""),"belgië",""),"belgium","")," nv","")," bv",""),"group",""),"groep","")," ", ""),"é","e"),"è","e"),"à","a")</f>
        <v>jaguarlandrover</v>
      </c>
      <c r="J221" t="s">
        <v>18</v>
      </c>
      <c r="K221" t="s">
        <v>19</v>
      </c>
      <c r="T221" t="str">
        <f>_xlfn.XLOOKUP(Table1[[#This Row],[Basisnaam]],Table2[Basisnaam],Table2[Naam],"",0)</f>
        <v/>
      </c>
      <c r="U221" t="str">
        <f>LOWER(Table1[[#This Row],[Straat]]&amp;Table1[[#This Row],[Huisnummer]]&amp;Table1[[#This Row],[Postcode]])</f>
        <v/>
      </c>
      <c r="V221" t="str">
        <f>_xlfn.XLOOKUP(Table1[[#This Row],[AdresLookup]],[1]Bedrijven!$R$2:$R$541,[1]Bedrijven!$B$2:$B$541,"",0)</f>
        <v/>
      </c>
      <c r="W221" t="str">
        <f>IFERROR(LEFT(SUBSTITUTE(SUBSTITUTE(Table1[[#This Row],[Website]],"www.",""),"https://",""), FIND(".", SUBSTITUTE(SUBSTITUTE(Table1[[#This Row],[Website]],"www.",""),"https://","")) - 1),"")</f>
        <v/>
      </c>
      <c r="X221" t="str">
        <f>_xlfn.XLOOKUP(Table1[[#This Row],[Website Lookup]],Table2[WebsiteLookup],Table2[Naam],"",0)</f>
        <v/>
      </c>
      <c r="Y221" t="str">
        <f>IF(Table1[[#This Row],[Match company name]]&lt;&gt;"",Table1[[#This Row],[Match company name]],IF(Table1[[#This Row],[Match on address]]&lt;&gt;"",Table1[[#This Row],[Match on address]],Table1[[#This Row],[Match on Website]]))</f>
        <v/>
      </c>
    </row>
    <row r="222" spans="1:25" x14ac:dyDescent="0.45">
      <c r="A222">
        <v>46008734</v>
      </c>
      <c r="B222" t="s">
        <v>1325</v>
      </c>
      <c r="D222" t="s">
        <v>680</v>
      </c>
      <c r="E222" t="str">
        <f>SUBSTITUTE(SUBSTITUTE(SUBSTITUTE(SUBSTITUTE(SUBSTITUTE(SUBSTITUTE(SUBSTITUTE(SUBSTITUTE(SUBSTITUTE(SUBSTITUTE(SUBSTITUTE(SUBSTITUTE(SUBSTITUTE(LOWER(Table1[[#This Row],[Naam]]),".",""),"-","")," bvba",""),"belgië",""),"belgium","")," nv","")," bv",""),"group",""),"groep","")," ", ""),"é","e"),"è","e"),"à","a")</f>
        <v>jessaziekenhuis</v>
      </c>
      <c r="J222" t="s">
        <v>18</v>
      </c>
      <c r="K222" t="s">
        <v>19</v>
      </c>
      <c r="Q222" t="s">
        <v>20</v>
      </c>
      <c r="R222" t="s">
        <v>20</v>
      </c>
      <c r="T222" t="str">
        <f>_xlfn.XLOOKUP(Table1[[#This Row],[Basisnaam]],Table2[Basisnaam],Table2[Naam],"",0)</f>
        <v/>
      </c>
      <c r="U222" t="str">
        <f>LOWER(Table1[[#This Row],[Straat]]&amp;Table1[[#This Row],[Huisnummer]]&amp;Table1[[#This Row],[Postcode]])</f>
        <v/>
      </c>
      <c r="V222" t="str">
        <f>_xlfn.XLOOKUP(Table1[[#This Row],[AdresLookup]],[1]Bedrijven!$R$2:$R$541,[1]Bedrijven!$B$2:$B$541,"",0)</f>
        <v/>
      </c>
      <c r="W222" t="str">
        <f>IFERROR(LEFT(SUBSTITUTE(SUBSTITUTE(Table1[[#This Row],[Website]],"www.",""),"https://",""), FIND(".", SUBSTITUTE(SUBSTITUTE(Table1[[#This Row],[Website]],"www.",""),"https://","")) - 1),"")</f>
        <v/>
      </c>
      <c r="X222" t="str">
        <f>_xlfn.XLOOKUP(Table1[[#This Row],[Website Lookup]],Table2[WebsiteLookup],Table2[Naam],"",0)</f>
        <v/>
      </c>
      <c r="Y222" t="str">
        <f>IF(Table1[[#This Row],[Match company name]]&lt;&gt;"",Table1[[#This Row],[Match company name]],IF(Table1[[#This Row],[Match on address]]&lt;&gt;"",Table1[[#This Row],[Match on address]],Table1[[#This Row],[Match on Website]]))</f>
        <v/>
      </c>
    </row>
    <row r="223" spans="1:25" x14ac:dyDescent="0.45">
      <c r="A223">
        <v>46011069</v>
      </c>
      <c r="B223" t="s">
        <v>1326</v>
      </c>
      <c r="D223" t="s">
        <v>685</v>
      </c>
      <c r="E223" t="str">
        <f>SUBSTITUTE(SUBSTITUTE(SUBSTITUTE(SUBSTITUTE(SUBSTITUTE(SUBSTITUTE(SUBSTITUTE(SUBSTITUTE(SUBSTITUTE(SUBSTITUTE(SUBSTITUTE(SUBSTITUTE(SUBSTITUTE(LOWER(Table1[[#This Row],[Naam]]),".",""),"-","")," bvba",""),"belgië",""),"belgium","")," nv","")," bv",""),"group",""),"groep","")," ", ""),"é","e"),"è","e"),"à","a")</f>
        <v>joosconsulting</v>
      </c>
      <c r="J223" t="s">
        <v>18</v>
      </c>
      <c r="K223" t="s">
        <v>19</v>
      </c>
      <c r="Q223" t="s">
        <v>20</v>
      </c>
      <c r="T223" t="str">
        <f>_xlfn.XLOOKUP(Table1[[#This Row],[Basisnaam]],Table2[Basisnaam],Table2[Naam],"",0)</f>
        <v/>
      </c>
      <c r="U223" t="str">
        <f>LOWER(Table1[[#This Row],[Straat]]&amp;Table1[[#This Row],[Huisnummer]]&amp;Table1[[#This Row],[Postcode]])</f>
        <v/>
      </c>
      <c r="V223" t="str">
        <f>_xlfn.XLOOKUP(Table1[[#This Row],[AdresLookup]],[1]Bedrijven!$R$2:$R$541,[1]Bedrijven!$B$2:$B$541,"",0)</f>
        <v/>
      </c>
      <c r="W223" t="str">
        <f>IFERROR(LEFT(SUBSTITUTE(SUBSTITUTE(Table1[[#This Row],[Website]],"www.",""),"https://",""), FIND(".", SUBSTITUTE(SUBSTITUTE(Table1[[#This Row],[Website]],"www.",""),"https://","")) - 1),"")</f>
        <v/>
      </c>
      <c r="X223" t="str">
        <f>_xlfn.XLOOKUP(Table1[[#This Row],[Website Lookup]],Table2[WebsiteLookup],Table2[Naam],"",0)</f>
        <v/>
      </c>
      <c r="Y223" t="str">
        <f>IF(Table1[[#This Row],[Match company name]]&lt;&gt;"",Table1[[#This Row],[Match company name]],IF(Table1[[#This Row],[Match on address]]&lt;&gt;"",Table1[[#This Row],[Match on address]],Table1[[#This Row],[Match on Website]]))</f>
        <v/>
      </c>
    </row>
    <row r="224" spans="1:25" x14ac:dyDescent="0.45">
      <c r="A224">
        <v>48669852</v>
      </c>
      <c r="B224" t="s">
        <v>1326</v>
      </c>
      <c r="D224" t="s">
        <v>686</v>
      </c>
      <c r="E224" t="str">
        <f>SUBSTITUTE(SUBSTITUTE(SUBSTITUTE(SUBSTITUTE(SUBSTITUTE(SUBSTITUTE(SUBSTITUTE(SUBSTITUTE(SUBSTITUTE(SUBSTITUTE(SUBSTITUTE(SUBSTITUTE(SUBSTITUTE(LOWER(Table1[[#This Row],[Naam]]),".",""),"-","")," bvba",""),"belgië",""),"belgium","")," nv","")," bv",""),"group",""),"groep","")," ", ""),"é","e"),"è","e"),"à","a")</f>
        <v>kaizenitconsulting</v>
      </c>
      <c r="J224" t="s">
        <v>18</v>
      </c>
      <c r="K224" t="s">
        <v>19</v>
      </c>
      <c r="Q224" t="s">
        <v>419</v>
      </c>
      <c r="T224" t="str">
        <f>_xlfn.XLOOKUP(Table1[[#This Row],[Basisnaam]],Table2[Basisnaam],Table2[Naam],"",0)</f>
        <v/>
      </c>
      <c r="U224" t="str">
        <f>LOWER(Table1[[#This Row],[Straat]]&amp;Table1[[#This Row],[Huisnummer]]&amp;Table1[[#This Row],[Postcode]])</f>
        <v/>
      </c>
      <c r="V224" t="str">
        <f>_xlfn.XLOOKUP(Table1[[#This Row],[AdresLookup]],[1]Bedrijven!$R$2:$R$541,[1]Bedrijven!$B$2:$B$541,"",0)</f>
        <v/>
      </c>
      <c r="W224" t="str">
        <f>IFERROR(LEFT(SUBSTITUTE(SUBSTITUTE(Table1[[#This Row],[Website]],"www.",""),"https://",""), FIND(".", SUBSTITUTE(SUBSTITUTE(Table1[[#This Row],[Website]],"www.",""),"https://","")) - 1),"")</f>
        <v/>
      </c>
      <c r="X224" t="str">
        <f>_xlfn.XLOOKUP(Table1[[#This Row],[Website Lookup]],Table2[WebsiteLookup],Table2[Naam],"",0)</f>
        <v/>
      </c>
      <c r="Y224" t="str">
        <f>IF(Table1[[#This Row],[Match company name]]&lt;&gt;"",Table1[[#This Row],[Match company name]],IF(Table1[[#This Row],[Match on address]]&lt;&gt;"",Table1[[#This Row],[Match on address]],Table1[[#This Row],[Match on Website]]))</f>
        <v/>
      </c>
    </row>
    <row r="225" spans="1:25" x14ac:dyDescent="0.45">
      <c r="A225">
        <v>46008824</v>
      </c>
      <c r="B225" t="s">
        <v>1325</v>
      </c>
      <c r="C225" t="s">
        <v>544</v>
      </c>
      <c r="D225" t="s">
        <v>687</v>
      </c>
      <c r="E225" t="str">
        <f>SUBSTITUTE(SUBSTITUTE(SUBSTITUTE(SUBSTITUTE(SUBSTITUTE(SUBSTITUTE(SUBSTITUTE(SUBSTITUTE(SUBSTITUTE(SUBSTITUTE(SUBSTITUTE(SUBSTITUTE(SUBSTITUTE(LOWER(Table1[[#This Row],[Naam]]),".",""),"-","")," bvba",""),"belgië",""),"belgium","")," nv","")," bv",""),"group",""),"groep","")," ", ""),"é","e"),"è","e"),"à","a")</f>
        <v>kareldegrotehogeschool</v>
      </c>
      <c r="F225" t="s">
        <v>688</v>
      </c>
      <c r="G225" t="s">
        <v>188</v>
      </c>
      <c r="H225" t="s">
        <v>299</v>
      </c>
      <c r="I225" t="s">
        <v>66</v>
      </c>
      <c r="J225" t="s">
        <v>18</v>
      </c>
      <c r="K225" t="s">
        <v>19</v>
      </c>
      <c r="M225" t="s">
        <v>689</v>
      </c>
      <c r="N225" t="s">
        <v>690</v>
      </c>
      <c r="P225" t="s">
        <v>691</v>
      </c>
      <c r="Q225" t="s">
        <v>42</v>
      </c>
      <c r="R225" t="s">
        <v>20</v>
      </c>
      <c r="S225" t="s">
        <v>66</v>
      </c>
      <c r="T225" t="str">
        <f>_xlfn.XLOOKUP(Table1[[#This Row],[Basisnaam]],Table2[Basisnaam],Table2[Naam],"",0)</f>
        <v/>
      </c>
      <c r="U225" t="str">
        <f>LOWER(Table1[[#This Row],[Straat]]&amp;Table1[[#This Row],[Huisnummer]]&amp;Table1[[#This Row],[Postcode]])</f>
        <v>brusselstraat452018</v>
      </c>
      <c r="V225" t="str">
        <f>_xlfn.XLOOKUP(Table1[[#This Row],[AdresLookup]],[1]Bedrijven!$R$2:$R$541,[1]Bedrijven!$B$2:$B$541,"",0)</f>
        <v/>
      </c>
      <c r="W225" t="str">
        <f>IFERROR(LEFT(SUBSTITUTE(SUBSTITUTE(Table1[[#This Row],[Website]],"www.",""),"https://",""), FIND(".", SUBSTITUTE(SUBSTITUTE(Table1[[#This Row],[Website]],"www.",""),"https://","")) - 1),"")</f>
        <v>kdg</v>
      </c>
      <c r="X225" t="str">
        <f>_xlfn.XLOOKUP(Table1[[#This Row],[Website Lookup]],Table2[WebsiteLookup],Table2[Naam],"",0)</f>
        <v/>
      </c>
      <c r="Y225" t="str">
        <f>IF(Table1[[#This Row],[Match company name]]&lt;&gt;"",Table1[[#This Row],[Match company name]],IF(Table1[[#This Row],[Match on address]]&lt;&gt;"",Table1[[#This Row],[Match on address]],Table1[[#This Row],[Match on Website]]))</f>
        <v/>
      </c>
    </row>
    <row r="226" spans="1:25" x14ac:dyDescent="0.45">
      <c r="A226">
        <v>46011070</v>
      </c>
      <c r="D226" t="s">
        <v>692</v>
      </c>
      <c r="E226" t="str">
        <f>SUBSTITUTE(SUBSTITUTE(SUBSTITUTE(SUBSTITUTE(SUBSTITUTE(SUBSTITUTE(SUBSTITUTE(SUBSTITUTE(SUBSTITUTE(SUBSTITUTE(SUBSTITUTE(SUBSTITUTE(SUBSTITUTE(LOWER(Table1[[#This Row],[Naam]]),".",""),"-","")," bvba",""),"belgië",""),"belgium","")," nv","")," bv",""),"group",""),"groep","")," ", ""),"é","e"),"è","e"),"à","a")</f>
        <v>kloecknermetalsbenelux</v>
      </c>
      <c r="J226" t="s">
        <v>18</v>
      </c>
      <c r="K226" t="s">
        <v>19</v>
      </c>
      <c r="Q226" t="s">
        <v>20</v>
      </c>
      <c r="T226" t="str">
        <f>_xlfn.XLOOKUP(Table1[[#This Row],[Basisnaam]],Table2[Basisnaam],Table2[Naam],"",0)</f>
        <v/>
      </c>
      <c r="U226" t="str">
        <f>LOWER(Table1[[#This Row],[Straat]]&amp;Table1[[#This Row],[Huisnummer]]&amp;Table1[[#This Row],[Postcode]])</f>
        <v/>
      </c>
      <c r="V226" t="str">
        <f>_xlfn.XLOOKUP(Table1[[#This Row],[AdresLookup]],[1]Bedrijven!$R$2:$R$541,[1]Bedrijven!$B$2:$B$541,"",0)</f>
        <v/>
      </c>
      <c r="W226" t="str">
        <f>IFERROR(LEFT(SUBSTITUTE(SUBSTITUTE(Table1[[#This Row],[Website]],"www.",""),"https://",""), FIND(".", SUBSTITUTE(SUBSTITUTE(Table1[[#This Row],[Website]],"www.",""),"https://","")) - 1),"")</f>
        <v/>
      </c>
      <c r="X226" t="str">
        <f>_xlfn.XLOOKUP(Table1[[#This Row],[Website Lookup]],Table2[WebsiteLookup],Table2[Naam],"",0)</f>
        <v/>
      </c>
      <c r="Y226" t="str">
        <f>IF(Table1[[#This Row],[Match company name]]&lt;&gt;"",Table1[[#This Row],[Match company name]],IF(Table1[[#This Row],[Match on address]]&lt;&gt;"",Table1[[#This Row],[Match on address]],Table1[[#This Row],[Match on Website]]))</f>
        <v/>
      </c>
    </row>
    <row r="227" spans="1:25" x14ac:dyDescent="0.45">
      <c r="A227">
        <v>46011071</v>
      </c>
      <c r="C227" t="s">
        <v>38</v>
      </c>
      <c r="D227" t="s">
        <v>693</v>
      </c>
      <c r="E227" t="str">
        <f>SUBSTITUTE(SUBSTITUTE(SUBSTITUTE(SUBSTITUTE(SUBSTITUTE(SUBSTITUTE(SUBSTITUTE(SUBSTITUTE(SUBSTITUTE(SUBSTITUTE(SUBSTITUTE(SUBSTITUTE(SUBSTITUTE(LOWER(Table1[[#This Row],[Naam]]),".",""),"-","")," bvba",""),"belgië",""),"belgium","")," nv","")," bv",""),"group",""),"groep","")," ", ""),"é","e"),"è","e"),"à","a")</f>
        <v>kmska</v>
      </c>
      <c r="J227" t="s">
        <v>18</v>
      </c>
      <c r="K227" t="s">
        <v>19</v>
      </c>
      <c r="T227" t="str">
        <f>_xlfn.XLOOKUP(Table1[[#This Row],[Basisnaam]],Table2[Basisnaam],Table2[Naam],"",0)</f>
        <v/>
      </c>
      <c r="U227" t="str">
        <f>LOWER(Table1[[#This Row],[Straat]]&amp;Table1[[#This Row],[Huisnummer]]&amp;Table1[[#This Row],[Postcode]])</f>
        <v/>
      </c>
      <c r="V227" t="str">
        <f>_xlfn.XLOOKUP(Table1[[#This Row],[AdresLookup]],[1]Bedrijven!$R$2:$R$541,[1]Bedrijven!$B$2:$B$541,"",0)</f>
        <v/>
      </c>
      <c r="W227" t="str">
        <f>IFERROR(LEFT(SUBSTITUTE(SUBSTITUTE(Table1[[#This Row],[Website]],"www.",""),"https://",""), FIND(".", SUBSTITUTE(SUBSTITUTE(Table1[[#This Row],[Website]],"www.",""),"https://","")) - 1),"")</f>
        <v/>
      </c>
      <c r="X227" t="str">
        <f>_xlfn.XLOOKUP(Table1[[#This Row],[Website Lookup]],Table2[WebsiteLookup],Table2[Naam],"",0)</f>
        <v/>
      </c>
      <c r="Y227" t="str">
        <f>IF(Table1[[#This Row],[Match company name]]&lt;&gt;"",Table1[[#This Row],[Match company name]],IF(Table1[[#This Row],[Match on address]]&lt;&gt;"",Table1[[#This Row],[Match on address]],Table1[[#This Row],[Match on Website]]))</f>
        <v/>
      </c>
    </row>
    <row r="228" spans="1:25" x14ac:dyDescent="0.45">
      <c r="A228">
        <v>50492339</v>
      </c>
      <c r="D228" t="s">
        <v>694</v>
      </c>
      <c r="E228" t="str">
        <f>SUBSTITUTE(SUBSTITUTE(SUBSTITUTE(SUBSTITUTE(SUBSTITUTE(SUBSTITUTE(SUBSTITUTE(SUBSTITUTE(SUBSTITUTE(SUBSTITUTE(SUBSTITUTE(SUBSTITUTE(SUBSTITUTE(LOWER(Table1[[#This Row],[Naam]]),".",""),"-","")," bvba",""),"belgië",""),"belgium","")," nv","")," bv",""),"group",""),"groep","")," ", ""),"é","e"),"è","e"),"à","a")</f>
        <v>kohera</v>
      </c>
      <c r="J228" t="s">
        <v>18</v>
      </c>
      <c r="K228" t="s">
        <v>19</v>
      </c>
      <c r="M228" t="s">
        <v>695</v>
      </c>
      <c r="N228" t="s">
        <v>696</v>
      </c>
      <c r="P228" t="s">
        <v>697</v>
      </c>
      <c r="R228" t="s">
        <v>28</v>
      </c>
      <c r="T228" t="str">
        <f>_xlfn.XLOOKUP(Table1[[#This Row],[Basisnaam]],Table2[Basisnaam],Table2[Naam],"",0)</f>
        <v/>
      </c>
      <c r="U228" t="str">
        <f>LOWER(Table1[[#This Row],[Straat]]&amp;Table1[[#This Row],[Huisnummer]]&amp;Table1[[#This Row],[Postcode]])</f>
        <v/>
      </c>
      <c r="V228" t="str">
        <f>_xlfn.XLOOKUP(Table1[[#This Row],[AdresLookup]],[1]Bedrijven!$R$2:$R$541,[1]Bedrijven!$B$2:$B$541,"",0)</f>
        <v/>
      </c>
      <c r="W228" t="str">
        <f>IFERROR(LEFT(SUBSTITUTE(SUBSTITUTE(Table1[[#This Row],[Website]],"www.",""),"https://",""), FIND(".", SUBSTITUTE(SUBSTITUTE(Table1[[#This Row],[Website]],"www.",""),"https://","")) - 1),"")</f>
        <v>kohera</v>
      </c>
      <c r="X228" t="str">
        <f>_xlfn.XLOOKUP(Table1[[#This Row],[Website Lookup]],Table2[WebsiteLookup],Table2[Naam],"",0)</f>
        <v/>
      </c>
      <c r="Y228" t="str">
        <f>IF(Table1[[#This Row],[Match company name]]&lt;&gt;"",Table1[[#This Row],[Match company name]],IF(Table1[[#This Row],[Match on address]]&lt;&gt;"",Table1[[#This Row],[Match on address]],Table1[[#This Row],[Match on Website]]))</f>
        <v/>
      </c>
    </row>
    <row r="229" spans="1:25" x14ac:dyDescent="0.45">
      <c r="A229">
        <v>54509345</v>
      </c>
      <c r="C229" t="s">
        <v>38</v>
      </c>
      <c r="D229" t="s">
        <v>698</v>
      </c>
      <c r="E229" t="str">
        <f>SUBSTITUTE(SUBSTITUTE(SUBSTITUTE(SUBSTITUTE(SUBSTITUTE(SUBSTITUTE(SUBSTITUTE(SUBSTITUTE(SUBSTITUTE(SUBSTITUTE(SUBSTITUTE(SUBSTITUTE(SUBSTITUTE(LOWER(Table1[[#This Row],[Naam]]),".",""),"-","")," bvba",""),"belgië",""),"belgium","")," nv","")," bv",""),"group",""),"groep","")," ", ""),"é","e"),"è","e"),"à","a")</f>
        <v>komoptegenkanker</v>
      </c>
      <c r="F229" t="s">
        <v>699</v>
      </c>
      <c r="G229" t="s">
        <v>700</v>
      </c>
      <c r="H229" t="s">
        <v>87</v>
      </c>
      <c r="I229" t="s">
        <v>51</v>
      </c>
      <c r="J229" t="s">
        <v>18</v>
      </c>
      <c r="K229" t="s">
        <v>19</v>
      </c>
      <c r="M229" t="s">
        <v>701</v>
      </c>
      <c r="P229" t="s">
        <v>702</v>
      </c>
      <c r="R229" t="s">
        <v>1330</v>
      </c>
      <c r="S229" t="s">
        <v>51</v>
      </c>
      <c r="T229" t="str">
        <f>_xlfn.XLOOKUP(Table1[[#This Row],[Basisnaam]],Table2[Basisnaam],Table2[Naam],"",0)</f>
        <v/>
      </c>
      <c r="U229" t="str">
        <f>LOWER(Table1[[#This Row],[Straat]]&amp;Table1[[#This Row],[Huisnummer]]&amp;Table1[[#This Row],[Postcode]])</f>
        <v>koningsstraat2171000</v>
      </c>
      <c r="V229" t="str">
        <f>_xlfn.XLOOKUP(Table1[[#This Row],[AdresLookup]],[1]Bedrijven!$R$2:$R$541,[1]Bedrijven!$B$2:$B$541,"",0)</f>
        <v/>
      </c>
      <c r="W229" t="str">
        <f>IFERROR(LEFT(SUBSTITUTE(SUBSTITUTE(Table1[[#This Row],[Website]],"www.",""),"https://",""), FIND(".", SUBSTITUTE(SUBSTITUTE(Table1[[#This Row],[Website]],"www.",""),"https://","")) - 1),"")</f>
        <v/>
      </c>
      <c r="X229" t="str">
        <f>_xlfn.XLOOKUP(Table1[[#This Row],[Website Lookup]],Table2[WebsiteLookup],Table2[Naam],"",0)</f>
        <v/>
      </c>
      <c r="Y229" t="str">
        <f>IF(Table1[[#This Row],[Match company name]]&lt;&gt;"",Table1[[#This Row],[Match company name]],IF(Table1[[#This Row],[Match on address]]&lt;&gt;"",Table1[[#This Row],[Match on address]],Table1[[#This Row],[Match on Website]]))</f>
        <v/>
      </c>
    </row>
    <row r="230" spans="1:25" x14ac:dyDescent="0.45">
      <c r="A230">
        <v>50035124</v>
      </c>
      <c r="B230" t="s">
        <v>1325</v>
      </c>
      <c r="C230" t="s">
        <v>38</v>
      </c>
      <c r="D230" t="s">
        <v>703</v>
      </c>
      <c r="E230" t="str">
        <f>SUBSTITUTE(SUBSTITUTE(SUBSTITUTE(SUBSTITUTE(SUBSTITUTE(SUBSTITUTE(SUBSTITUTE(SUBSTITUTE(SUBSTITUTE(SUBSTITUTE(SUBSTITUTE(SUBSTITUTE(SUBSTITUTE(LOWER(Table1[[#This Row],[Naam]]),".",""),"-","")," bvba",""),"belgië",""),"belgium","")," nv","")," bv",""),"group",""),"groep","")," ", ""),"é","e"),"è","e"),"à","a")</f>
        <v>krasjeugdwerk</v>
      </c>
      <c r="J230" t="s">
        <v>18</v>
      </c>
      <c r="K230" t="s">
        <v>19</v>
      </c>
      <c r="M230" t="s">
        <v>704</v>
      </c>
      <c r="N230" t="s">
        <v>705</v>
      </c>
      <c r="R230" t="s">
        <v>1330</v>
      </c>
      <c r="T230" t="str">
        <f>_xlfn.XLOOKUP(Table1[[#This Row],[Basisnaam]],Table2[Basisnaam],Table2[Naam],"",0)</f>
        <v/>
      </c>
      <c r="U230" t="str">
        <f>LOWER(Table1[[#This Row],[Straat]]&amp;Table1[[#This Row],[Huisnummer]]&amp;Table1[[#This Row],[Postcode]])</f>
        <v/>
      </c>
      <c r="V230" t="str">
        <f>_xlfn.XLOOKUP(Table1[[#This Row],[AdresLookup]],[1]Bedrijven!$R$2:$R$541,[1]Bedrijven!$B$2:$B$541,"",0)</f>
        <v/>
      </c>
      <c r="W230" t="str">
        <f>IFERROR(LEFT(SUBSTITUTE(SUBSTITUTE(Table1[[#This Row],[Website]],"www.",""),"https://",""), FIND(".", SUBSTITUTE(SUBSTITUTE(Table1[[#This Row],[Website]],"www.",""),"https://","")) - 1),"")</f>
        <v>krasjeugdwerk</v>
      </c>
      <c r="X230" t="str">
        <f>_xlfn.XLOOKUP(Table1[[#This Row],[Website Lookup]],Table2[WebsiteLookup],Table2[Naam],"",0)</f>
        <v/>
      </c>
      <c r="Y230" t="str">
        <f>IF(Table1[[#This Row],[Match company name]]&lt;&gt;"",Table1[[#This Row],[Match company name]],IF(Table1[[#This Row],[Match on address]]&lt;&gt;"",Table1[[#This Row],[Match on address]],Table1[[#This Row],[Match on Website]]))</f>
        <v/>
      </c>
    </row>
    <row r="231" spans="1:25" x14ac:dyDescent="0.45">
      <c r="A231">
        <v>46011073</v>
      </c>
      <c r="B231" t="s">
        <v>1326</v>
      </c>
      <c r="D231" t="s">
        <v>706</v>
      </c>
      <c r="E231" t="str">
        <f>SUBSTITUTE(SUBSTITUTE(SUBSTITUTE(SUBSTITUTE(SUBSTITUTE(SUBSTITUTE(SUBSTITUTE(SUBSTITUTE(SUBSTITUTE(SUBSTITUTE(SUBSTITUTE(SUBSTITUTE(SUBSTITUTE(LOWER(Table1[[#This Row],[Naam]]),".",""),"-","")," bvba",""),"belgië",""),"belgium","")," nv","")," bv",""),"group",""),"groep","")," ", ""),"é","e"),"è","e"),"à","a")</f>
        <v>kuleuven</v>
      </c>
      <c r="J231" t="s">
        <v>18</v>
      </c>
      <c r="K231" t="s">
        <v>19</v>
      </c>
      <c r="T231" t="str">
        <f>_xlfn.XLOOKUP(Table1[[#This Row],[Basisnaam]],Table2[Basisnaam],Table2[Naam],"",0)</f>
        <v/>
      </c>
      <c r="U231" t="str">
        <f>LOWER(Table1[[#This Row],[Straat]]&amp;Table1[[#This Row],[Huisnummer]]&amp;Table1[[#This Row],[Postcode]])</f>
        <v/>
      </c>
      <c r="V231" t="str">
        <f>_xlfn.XLOOKUP(Table1[[#This Row],[AdresLookup]],[1]Bedrijven!$R$2:$R$541,[1]Bedrijven!$B$2:$B$541,"",0)</f>
        <v/>
      </c>
      <c r="W231" t="str">
        <f>IFERROR(LEFT(SUBSTITUTE(SUBSTITUTE(Table1[[#This Row],[Website]],"www.",""),"https://",""), FIND(".", SUBSTITUTE(SUBSTITUTE(Table1[[#This Row],[Website]],"www.",""),"https://","")) - 1),"")</f>
        <v/>
      </c>
      <c r="X231" t="str">
        <f>_xlfn.XLOOKUP(Table1[[#This Row],[Website Lookup]],Table2[WebsiteLookup],Table2[Naam],"",0)</f>
        <v/>
      </c>
      <c r="Y231" t="str">
        <f>IF(Table1[[#This Row],[Match company name]]&lt;&gt;"",Table1[[#This Row],[Match company name]],IF(Table1[[#This Row],[Match on address]]&lt;&gt;"",Table1[[#This Row],[Match on address]],Table1[[#This Row],[Match on Website]]))</f>
        <v/>
      </c>
    </row>
    <row r="232" spans="1:25" x14ac:dyDescent="0.45">
      <c r="A232">
        <v>46011074</v>
      </c>
      <c r="C232" t="s">
        <v>27</v>
      </c>
      <c r="D232" t="s">
        <v>707</v>
      </c>
      <c r="E232" t="str">
        <f>SUBSTITUTE(SUBSTITUTE(SUBSTITUTE(SUBSTITUTE(SUBSTITUTE(SUBSTITUTE(SUBSTITUTE(SUBSTITUTE(SUBSTITUTE(SUBSTITUTE(SUBSTITUTE(SUBSTITUTE(SUBSTITUTE(LOWER(Table1[[#This Row],[Naam]]),".",""),"-","")," bvba",""),"belgië",""),"belgium","")," nv","")," bv",""),"group",""),"groep","")," ", ""),"é","e"),"è","e"),"à","a")</f>
        <v>lalorraine</v>
      </c>
      <c r="J232" t="s">
        <v>18</v>
      </c>
      <c r="K232" t="s">
        <v>19</v>
      </c>
      <c r="R232" t="s">
        <v>28</v>
      </c>
      <c r="T232" t="str">
        <f>_xlfn.XLOOKUP(Table1[[#This Row],[Basisnaam]],Table2[Basisnaam],Table2[Naam],"",0)</f>
        <v/>
      </c>
      <c r="U232" t="str">
        <f>LOWER(Table1[[#This Row],[Straat]]&amp;Table1[[#This Row],[Huisnummer]]&amp;Table1[[#This Row],[Postcode]])</f>
        <v/>
      </c>
      <c r="V232" t="str">
        <f>_xlfn.XLOOKUP(Table1[[#This Row],[AdresLookup]],[1]Bedrijven!$R$2:$R$541,[1]Bedrijven!$B$2:$B$541,"",0)</f>
        <v/>
      </c>
      <c r="W232" t="str">
        <f>IFERROR(LEFT(SUBSTITUTE(SUBSTITUTE(Table1[[#This Row],[Website]],"www.",""),"https://",""), FIND(".", SUBSTITUTE(SUBSTITUTE(Table1[[#This Row],[Website]],"www.",""),"https://","")) - 1),"")</f>
        <v/>
      </c>
      <c r="X232" t="str">
        <f>_xlfn.XLOOKUP(Table1[[#This Row],[Website Lookup]],Table2[WebsiteLookup],Table2[Naam],"",0)</f>
        <v/>
      </c>
      <c r="Y232" t="str">
        <f>IF(Table1[[#This Row],[Match company name]]&lt;&gt;"",Table1[[#This Row],[Match company name]],IF(Table1[[#This Row],[Match on address]]&lt;&gt;"",Table1[[#This Row],[Match on address]],Table1[[#This Row],[Match on Website]]))</f>
        <v/>
      </c>
    </row>
    <row r="233" spans="1:25" x14ac:dyDescent="0.45">
      <c r="A233">
        <v>51439408</v>
      </c>
      <c r="B233" t="s">
        <v>1325</v>
      </c>
      <c r="C233" t="s">
        <v>38</v>
      </c>
      <c r="D233" t="s">
        <v>708</v>
      </c>
      <c r="E233" t="str">
        <f>SUBSTITUTE(SUBSTITUTE(SUBSTITUTE(SUBSTITUTE(SUBSTITUTE(SUBSTITUTE(SUBSTITUTE(SUBSTITUTE(SUBSTITUTE(SUBSTITUTE(SUBSTITUTE(SUBSTITUTE(SUBSTITUTE(LOWER(Table1[[#This Row],[Naam]]),".",""),"-","")," bvba",""),"belgië",""),"belgium","")," nv","")," bv",""),"group",""),"groep","")," ", ""),"é","e"),"è","e"),"à","a")</f>
        <v>lbc</v>
      </c>
      <c r="J233" t="s">
        <v>18</v>
      </c>
      <c r="K233" t="s">
        <v>19</v>
      </c>
      <c r="Q233" t="s">
        <v>111</v>
      </c>
      <c r="T233" t="str">
        <f>_xlfn.XLOOKUP(Table1[[#This Row],[Basisnaam]],Table2[Basisnaam],Table2[Naam],"",0)</f>
        <v/>
      </c>
      <c r="U233" t="str">
        <f>LOWER(Table1[[#This Row],[Straat]]&amp;Table1[[#This Row],[Huisnummer]]&amp;Table1[[#This Row],[Postcode]])</f>
        <v/>
      </c>
      <c r="V233" t="str">
        <f>_xlfn.XLOOKUP(Table1[[#This Row],[AdresLookup]],[1]Bedrijven!$R$2:$R$541,[1]Bedrijven!$B$2:$B$541,"",0)</f>
        <v/>
      </c>
      <c r="W233" t="str">
        <f>IFERROR(LEFT(SUBSTITUTE(SUBSTITUTE(Table1[[#This Row],[Website]],"www.",""),"https://",""), FIND(".", SUBSTITUTE(SUBSTITUTE(Table1[[#This Row],[Website]],"www.",""),"https://","")) - 1),"")</f>
        <v/>
      </c>
      <c r="X233" t="str">
        <f>_xlfn.XLOOKUP(Table1[[#This Row],[Website Lookup]],Table2[WebsiteLookup],Table2[Naam],"",0)</f>
        <v/>
      </c>
      <c r="Y233" t="str">
        <f>IF(Table1[[#This Row],[Match company name]]&lt;&gt;"",Table1[[#This Row],[Match company name]],IF(Table1[[#This Row],[Match on address]]&lt;&gt;"",Table1[[#This Row],[Match on address]],Table1[[#This Row],[Match on Website]]))</f>
        <v/>
      </c>
    </row>
    <row r="234" spans="1:25" x14ac:dyDescent="0.45">
      <c r="A234">
        <v>49090627</v>
      </c>
      <c r="B234" t="s">
        <v>1326</v>
      </c>
      <c r="C234" t="s">
        <v>38</v>
      </c>
      <c r="D234" t="s">
        <v>709</v>
      </c>
      <c r="E234" t="str">
        <f>SUBSTITUTE(SUBSTITUTE(SUBSTITUTE(SUBSTITUTE(SUBSTITUTE(SUBSTITUTE(SUBSTITUTE(SUBSTITUTE(SUBSTITUTE(SUBSTITUTE(SUBSTITUTE(SUBSTITUTE(SUBSTITUTE(LOWER(Table1[[#This Row],[Naam]]),".",""),"-","")," bvba",""),"belgië",""),"belgium","")," nv","")," bv",""),"group",""),"groep","")," ", ""),"é","e"),"è","e"),"à","a")</f>
        <v>lelogisfloreal</v>
      </c>
      <c r="J234" t="s">
        <v>18</v>
      </c>
      <c r="K234" t="s">
        <v>88</v>
      </c>
      <c r="Q234" t="s">
        <v>95</v>
      </c>
      <c r="T234" t="str">
        <f>_xlfn.XLOOKUP(Table1[[#This Row],[Basisnaam]],Table2[Basisnaam],Table2[Naam],"",0)</f>
        <v/>
      </c>
      <c r="U234" t="str">
        <f>LOWER(Table1[[#This Row],[Straat]]&amp;Table1[[#This Row],[Huisnummer]]&amp;Table1[[#This Row],[Postcode]])</f>
        <v/>
      </c>
      <c r="V234" t="str">
        <f>_xlfn.XLOOKUP(Table1[[#This Row],[AdresLookup]],[1]Bedrijven!$R$2:$R$541,[1]Bedrijven!$B$2:$B$541,"",0)</f>
        <v/>
      </c>
      <c r="W234" t="str">
        <f>IFERROR(LEFT(SUBSTITUTE(SUBSTITUTE(Table1[[#This Row],[Website]],"www.",""),"https://",""), FIND(".", SUBSTITUTE(SUBSTITUTE(Table1[[#This Row],[Website]],"www.",""),"https://","")) - 1),"")</f>
        <v/>
      </c>
      <c r="X234" t="str">
        <f>_xlfn.XLOOKUP(Table1[[#This Row],[Website Lookup]],Table2[WebsiteLookup],Table2[Naam],"",0)</f>
        <v/>
      </c>
      <c r="Y234" t="str">
        <f>IF(Table1[[#This Row],[Match company name]]&lt;&gt;"",Table1[[#This Row],[Match company name]],IF(Table1[[#This Row],[Match on address]]&lt;&gt;"",Table1[[#This Row],[Match on address]],Table1[[#This Row],[Match on Website]]))</f>
        <v/>
      </c>
    </row>
    <row r="235" spans="1:25" x14ac:dyDescent="0.45">
      <c r="A235">
        <v>47287694</v>
      </c>
      <c r="D235" t="s">
        <v>710</v>
      </c>
      <c r="E235" t="str">
        <f>SUBSTITUTE(SUBSTITUTE(SUBSTITUTE(SUBSTITUTE(SUBSTITUTE(SUBSTITUTE(SUBSTITUTE(SUBSTITUTE(SUBSTITUTE(SUBSTITUTE(SUBSTITUTE(SUBSTITUTE(SUBSTITUTE(LOWER(Table1[[#This Row],[Naam]]),".",""),"-","")," bvba",""),"belgië",""),"belgium","")," nv","")," bv",""),"group",""),"groep","")," ", ""),"é","e"),"è","e"),"à","a")</f>
        <v>leaseplan</v>
      </c>
      <c r="F235" t="s">
        <v>711</v>
      </c>
      <c r="G235" t="s">
        <v>712</v>
      </c>
      <c r="H235" t="s">
        <v>713</v>
      </c>
      <c r="I235" t="s">
        <v>542</v>
      </c>
      <c r="J235" t="s">
        <v>18</v>
      </c>
      <c r="K235" t="s">
        <v>19</v>
      </c>
      <c r="Q235" t="s">
        <v>56</v>
      </c>
      <c r="S235" t="s">
        <v>29</v>
      </c>
      <c r="T235" t="str">
        <f>_xlfn.XLOOKUP(Table1[[#This Row],[Basisnaam]],Table2[Basisnaam],Table2[Naam],"",0)</f>
        <v/>
      </c>
      <c r="U235" t="str">
        <f>LOWER(Table1[[#This Row],[Straat]]&amp;Table1[[#This Row],[Huisnummer]]&amp;Table1[[#This Row],[Postcode]])</f>
        <v>telecomlaan9 bus 61831</v>
      </c>
      <c r="V235" t="str">
        <f>_xlfn.XLOOKUP(Table1[[#This Row],[AdresLookup]],[1]Bedrijven!$R$2:$R$541,[1]Bedrijven!$B$2:$B$541,"",0)</f>
        <v/>
      </c>
      <c r="W235" t="str">
        <f>IFERROR(LEFT(SUBSTITUTE(SUBSTITUTE(Table1[[#This Row],[Website]],"www.",""),"https://",""), FIND(".", SUBSTITUTE(SUBSTITUTE(Table1[[#This Row],[Website]],"www.",""),"https://","")) - 1),"")</f>
        <v/>
      </c>
      <c r="X235" t="str">
        <f>_xlfn.XLOOKUP(Table1[[#This Row],[Website Lookup]],Table2[WebsiteLookup],Table2[Naam],"",0)</f>
        <v/>
      </c>
      <c r="Y235" t="str">
        <f>IF(Table1[[#This Row],[Match company name]]&lt;&gt;"",Table1[[#This Row],[Match company name]],IF(Table1[[#This Row],[Match on address]]&lt;&gt;"",Table1[[#This Row],[Match on address]],Table1[[#This Row],[Match on Website]]))</f>
        <v/>
      </c>
    </row>
    <row r="236" spans="1:25" x14ac:dyDescent="0.45">
      <c r="A236">
        <v>52895158</v>
      </c>
      <c r="D236" t="s">
        <v>714</v>
      </c>
      <c r="E236" t="str">
        <f>SUBSTITUTE(SUBSTITUTE(SUBSTITUTE(SUBSTITUTE(SUBSTITUTE(SUBSTITUTE(SUBSTITUTE(SUBSTITUTE(SUBSTITUTE(SUBSTITUTE(SUBSTITUTE(SUBSTITUTE(SUBSTITUTE(LOWER(Table1[[#This Row],[Naam]]),".",""),"-","")," bvba",""),"belgië",""),"belgium","")," nv","")," bv",""),"group",""),"groep","")," ", ""),"é","e"),"è","e"),"à","a")</f>
        <v>lidl</v>
      </c>
      <c r="F236" t="s">
        <v>715</v>
      </c>
      <c r="G236" t="s">
        <v>537</v>
      </c>
      <c r="H236" t="s">
        <v>716</v>
      </c>
      <c r="I236" t="s">
        <v>717</v>
      </c>
      <c r="J236" t="s">
        <v>18</v>
      </c>
      <c r="K236" t="s">
        <v>19</v>
      </c>
      <c r="Q236" t="s">
        <v>56</v>
      </c>
      <c r="R236" t="s">
        <v>56</v>
      </c>
      <c r="S236" t="s">
        <v>40</v>
      </c>
      <c r="T236" t="str">
        <f>_xlfn.XLOOKUP(Table1[[#This Row],[Basisnaam]],Table2[Basisnaam],Table2[Naam],"",0)</f>
        <v/>
      </c>
      <c r="U236" t="str">
        <f>LOWER(Table1[[#This Row],[Straat]]&amp;Table1[[#This Row],[Huisnummer]]&amp;Table1[[#This Row],[Postcode]])</f>
        <v>blok j, guldensporenpark909820</v>
      </c>
      <c r="V236" t="str">
        <f>_xlfn.XLOOKUP(Table1[[#This Row],[AdresLookup]],[1]Bedrijven!$R$2:$R$541,[1]Bedrijven!$B$2:$B$541,"",0)</f>
        <v/>
      </c>
      <c r="W236" t="str">
        <f>IFERROR(LEFT(SUBSTITUTE(SUBSTITUTE(Table1[[#This Row],[Website]],"www.",""),"https://",""), FIND(".", SUBSTITUTE(SUBSTITUTE(Table1[[#This Row],[Website]],"www.",""),"https://","")) - 1),"")</f>
        <v/>
      </c>
      <c r="X236" t="str">
        <f>_xlfn.XLOOKUP(Table1[[#This Row],[Website Lookup]],Table2[WebsiteLookup],Table2[Naam],"",0)</f>
        <v/>
      </c>
      <c r="Y236" t="str">
        <f>IF(Table1[[#This Row],[Match company name]]&lt;&gt;"",Table1[[#This Row],[Match company name]],IF(Table1[[#This Row],[Match on address]]&lt;&gt;"",Table1[[#This Row],[Match on address]],Table1[[#This Row],[Match on Website]]))</f>
        <v/>
      </c>
    </row>
    <row r="237" spans="1:25" x14ac:dyDescent="0.45">
      <c r="A237">
        <v>50526628</v>
      </c>
      <c r="D237" t="s">
        <v>718</v>
      </c>
      <c r="E237" t="str">
        <f>SUBSTITUTE(SUBSTITUTE(SUBSTITUTE(SUBSTITUTE(SUBSTITUTE(SUBSTITUTE(SUBSTITUTE(SUBSTITUTE(SUBSTITUTE(SUBSTITUTE(SUBSTITUTE(SUBSTITUTE(SUBSTITUTE(LOWER(Table1[[#This Row],[Naam]]),".",""),"-","")," bvba",""),"belgië",""),"belgium","")," nv","")," bv",""),"group",""),"groep","")," ", ""),"é","e"),"è","e"),"à","a")</f>
        <v>lineas</v>
      </c>
      <c r="F237" t="s">
        <v>719</v>
      </c>
      <c r="G237" t="s">
        <v>583</v>
      </c>
      <c r="H237" t="s">
        <v>720</v>
      </c>
      <c r="I237" t="s">
        <v>721</v>
      </c>
      <c r="J237" t="s">
        <v>18</v>
      </c>
      <c r="K237" t="s">
        <v>19</v>
      </c>
      <c r="N237" t="s">
        <v>722</v>
      </c>
      <c r="Q237" t="s">
        <v>28</v>
      </c>
      <c r="R237" t="s">
        <v>28</v>
      </c>
      <c r="S237" t="s">
        <v>51</v>
      </c>
      <c r="T237" t="str">
        <f>_xlfn.XLOOKUP(Table1[[#This Row],[Basisnaam]],Table2[Basisnaam],Table2[Naam],"",0)</f>
        <v/>
      </c>
      <c r="U237" t="str">
        <f>LOWER(Table1[[#This Row],[Straat]]&amp;Table1[[#This Row],[Huisnummer]]&amp;Table1[[#This Row],[Postcode]])</f>
        <v>koning albert ii-laan371030</v>
      </c>
      <c r="V237" t="str">
        <f>_xlfn.XLOOKUP(Table1[[#This Row],[AdresLookup]],[1]Bedrijven!$R$2:$R$541,[1]Bedrijven!$B$2:$B$541,"",0)</f>
        <v/>
      </c>
      <c r="W237" t="str">
        <f>IFERROR(LEFT(SUBSTITUTE(SUBSTITUTE(Table1[[#This Row],[Website]],"www.",""),"https://",""), FIND(".", SUBSTITUTE(SUBSTITUTE(Table1[[#This Row],[Website]],"www.",""),"https://","")) - 1),"")</f>
        <v>lineas</v>
      </c>
      <c r="X237" t="str">
        <f>_xlfn.XLOOKUP(Table1[[#This Row],[Website Lookup]],Table2[WebsiteLookup],Table2[Naam],"",0)</f>
        <v/>
      </c>
      <c r="Y237" t="str">
        <f>IF(Table1[[#This Row],[Match company name]]&lt;&gt;"",Table1[[#This Row],[Match company name]],IF(Table1[[#This Row],[Match on address]]&lt;&gt;"",Table1[[#This Row],[Match on address]],Table1[[#This Row],[Match on Website]]))</f>
        <v/>
      </c>
    </row>
    <row r="238" spans="1:25" x14ac:dyDescent="0.45">
      <c r="A238">
        <v>52891463</v>
      </c>
      <c r="B238" t="s">
        <v>1325</v>
      </c>
      <c r="D238" t="s">
        <v>723</v>
      </c>
      <c r="E238" t="str">
        <f>SUBSTITUTE(SUBSTITUTE(SUBSTITUTE(SUBSTITUTE(SUBSTITUTE(SUBSTITUTE(SUBSTITUTE(SUBSTITUTE(SUBSTITUTE(SUBSTITUTE(SUBSTITUTE(SUBSTITUTE(SUBSTITUTE(LOWER(Table1[[#This Row],[Naam]]),".",""),"-","")," bvba",""),"belgië",""),"belgium","")," nv","")," bv",""),"group",""),"groep","")," ", ""),"é","e"),"è","e"),"à","a")</f>
        <v>logitechnic</v>
      </c>
      <c r="F238" t="s">
        <v>724</v>
      </c>
      <c r="G238" t="s">
        <v>725</v>
      </c>
      <c r="H238" t="s">
        <v>726</v>
      </c>
      <c r="I238" t="s">
        <v>727</v>
      </c>
      <c r="J238" t="s">
        <v>18</v>
      </c>
      <c r="K238" t="s">
        <v>19</v>
      </c>
      <c r="Q238" t="s">
        <v>56</v>
      </c>
      <c r="R238" t="s">
        <v>56</v>
      </c>
      <c r="S238" t="s">
        <v>260</v>
      </c>
      <c r="T238" t="str">
        <f>_xlfn.XLOOKUP(Table1[[#This Row],[Basisnaam]],Table2[Basisnaam],Table2[Naam],"",0)</f>
        <v/>
      </c>
      <c r="U238" t="str">
        <f>LOWER(Table1[[#This Row],[Straat]]&amp;Table1[[#This Row],[Huisnummer]]&amp;Table1[[#This Row],[Postcode]])</f>
        <v>vlamingveld3a8490</v>
      </c>
      <c r="V238" t="str">
        <f>_xlfn.XLOOKUP(Table1[[#This Row],[AdresLookup]],[1]Bedrijven!$R$2:$R$541,[1]Bedrijven!$B$2:$B$541,"",0)</f>
        <v/>
      </c>
      <c r="W238" t="str">
        <f>IFERROR(LEFT(SUBSTITUTE(SUBSTITUTE(Table1[[#This Row],[Website]],"www.",""),"https://",""), FIND(".", SUBSTITUTE(SUBSTITUTE(Table1[[#This Row],[Website]],"www.",""),"https://","")) - 1),"")</f>
        <v/>
      </c>
      <c r="X238" t="str">
        <f>_xlfn.XLOOKUP(Table1[[#This Row],[Website Lookup]],Table2[WebsiteLookup],Table2[Naam],"",0)</f>
        <v/>
      </c>
      <c r="Y238" t="str">
        <f>IF(Table1[[#This Row],[Match company name]]&lt;&gt;"",Table1[[#This Row],[Match company name]],IF(Table1[[#This Row],[Match on address]]&lt;&gt;"",Table1[[#This Row],[Match on address]],Table1[[#This Row],[Match on Website]]))</f>
        <v/>
      </c>
    </row>
    <row r="239" spans="1:25" x14ac:dyDescent="0.45">
      <c r="A239">
        <v>46011075</v>
      </c>
      <c r="B239" t="s">
        <v>1326</v>
      </c>
      <c r="D239" t="s">
        <v>728</v>
      </c>
      <c r="E239" t="str">
        <f>SUBSTITUTE(SUBSTITUTE(SUBSTITUTE(SUBSTITUTE(SUBSTITUTE(SUBSTITUTE(SUBSTITUTE(SUBSTITUTE(SUBSTITUTE(SUBSTITUTE(SUBSTITUTE(SUBSTITUTE(SUBSTITUTE(LOWER(Table1[[#This Row],[Naam]]),".",""),"-","")," bvba",""),"belgië",""),"belgium","")," nv","")," bv",""),"group",""),"groep","")," ", ""),"é","e"),"è","e"),"à","a")</f>
        <v>lojega</v>
      </c>
      <c r="J239" t="s">
        <v>18</v>
      </c>
      <c r="K239" t="s">
        <v>19</v>
      </c>
      <c r="R239" t="s">
        <v>28</v>
      </c>
      <c r="T239" t="str">
        <f>_xlfn.XLOOKUP(Table1[[#This Row],[Basisnaam]],Table2[Basisnaam],Table2[Naam],"",0)</f>
        <v/>
      </c>
      <c r="U239" t="str">
        <f>LOWER(Table1[[#This Row],[Straat]]&amp;Table1[[#This Row],[Huisnummer]]&amp;Table1[[#This Row],[Postcode]])</f>
        <v/>
      </c>
      <c r="V239" t="str">
        <f>_xlfn.XLOOKUP(Table1[[#This Row],[AdresLookup]],[1]Bedrijven!$R$2:$R$541,[1]Bedrijven!$B$2:$B$541,"",0)</f>
        <v/>
      </c>
      <c r="W239" t="str">
        <f>IFERROR(LEFT(SUBSTITUTE(SUBSTITUTE(Table1[[#This Row],[Website]],"www.",""),"https://",""), FIND(".", SUBSTITUTE(SUBSTITUTE(Table1[[#This Row],[Website]],"www.",""),"https://","")) - 1),"")</f>
        <v/>
      </c>
      <c r="X239" t="str">
        <f>_xlfn.XLOOKUP(Table1[[#This Row],[Website Lookup]],Table2[WebsiteLookup],Table2[Naam],"",0)</f>
        <v/>
      </c>
      <c r="Y239" t="str">
        <f>IF(Table1[[#This Row],[Match company name]]&lt;&gt;"",Table1[[#This Row],[Match company name]],IF(Table1[[#This Row],[Match on address]]&lt;&gt;"",Table1[[#This Row],[Match on address]],Table1[[#This Row],[Match on Website]]))</f>
        <v/>
      </c>
    </row>
    <row r="240" spans="1:25" x14ac:dyDescent="0.45">
      <c r="A240">
        <v>49188224</v>
      </c>
      <c r="B240" t="s">
        <v>1326</v>
      </c>
      <c r="D240" t="s">
        <v>729</v>
      </c>
      <c r="E240" t="str">
        <f>SUBSTITUTE(SUBSTITUTE(SUBSTITUTE(SUBSTITUTE(SUBSTITUTE(SUBSTITUTE(SUBSTITUTE(SUBSTITUTE(SUBSTITUTE(SUBSTITUTE(SUBSTITUTE(SUBSTITUTE(SUBSTITUTE(LOWER(Table1[[#This Row],[Naam]]),".",""),"-","")," bvba",""),"belgië",""),"belgium","")," nv","")," bv",""),"group",""),"groep","")," ", ""),"é","e"),"è","e"),"à","a")</f>
        <v>maisondequartierd'helmetmqh</v>
      </c>
      <c r="J240" t="s">
        <v>18</v>
      </c>
      <c r="K240" t="s">
        <v>88</v>
      </c>
      <c r="Q240" t="s">
        <v>95</v>
      </c>
      <c r="T240" t="str">
        <f>_xlfn.XLOOKUP(Table1[[#This Row],[Basisnaam]],Table2[Basisnaam],Table2[Naam],"",0)</f>
        <v/>
      </c>
      <c r="U240" t="str">
        <f>LOWER(Table1[[#This Row],[Straat]]&amp;Table1[[#This Row],[Huisnummer]]&amp;Table1[[#This Row],[Postcode]])</f>
        <v/>
      </c>
      <c r="V240" t="str">
        <f>_xlfn.XLOOKUP(Table1[[#This Row],[AdresLookup]],[1]Bedrijven!$R$2:$R$541,[1]Bedrijven!$B$2:$B$541,"",0)</f>
        <v/>
      </c>
      <c r="W240" t="str">
        <f>IFERROR(LEFT(SUBSTITUTE(SUBSTITUTE(Table1[[#This Row],[Website]],"www.",""),"https://",""), FIND(".", SUBSTITUTE(SUBSTITUTE(Table1[[#This Row],[Website]],"www.",""),"https://","")) - 1),"")</f>
        <v/>
      </c>
      <c r="X240" t="str">
        <f>_xlfn.XLOOKUP(Table1[[#This Row],[Website Lookup]],Table2[WebsiteLookup],Table2[Naam],"",0)</f>
        <v/>
      </c>
      <c r="Y240" t="str">
        <f>IF(Table1[[#This Row],[Match company name]]&lt;&gt;"",Table1[[#This Row],[Match company name]],IF(Table1[[#This Row],[Match on address]]&lt;&gt;"",Table1[[#This Row],[Match on address]],Table1[[#This Row],[Match on Website]]))</f>
        <v/>
      </c>
    </row>
    <row r="241" spans="1:25" x14ac:dyDescent="0.45">
      <c r="A241">
        <v>46009415</v>
      </c>
      <c r="B241" t="s">
        <v>1325</v>
      </c>
      <c r="C241" t="s">
        <v>145</v>
      </c>
      <c r="D241" t="s">
        <v>730</v>
      </c>
      <c r="E241" t="str">
        <f>SUBSTITUTE(SUBSTITUTE(SUBSTITUTE(SUBSTITUTE(SUBSTITUTE(SUBSTITUTE(SUBSTITUTE(SUBSTITUTE(SUBSTITUTE(SUBSTITUTE(SUBSTITUTE(SUBSTITUTE(SUBSTITUTE(LOWER(Table1[[#This Row],[Naam]]),".",""),"-","")," bvba",""),"belgië",""),"belgium","")," nv","")," bv",""),"group",""),"groep","")," ", ""),"é","e"),"è","e"),"à","a")</f>
        <v>materialise</v>
      </c>
      <c r="J241" t="s">
        <v>18</v>
      </c>
      <c r="K241" t="s">
        <v>19</v>
      </c>
      <c r="Q241" t="s">
        <v>111</v>
      </c>
      <c r="R241" t="s">
        <v>28</v>
      </c>
      <c r="T241" t="str">
        <f>_xlfn.XLOOKUP(Table1[[#This Row],[Basisnaam]],Table2[Basisnaam],Table2[Naam],"",0)</f>
        <v>MATERIALISE</v>
      </c>
      <c r="U241" t="str">
        <f>LOWER(Table1[[#This Row],[Straat]]&amp;Table1[[#This Row],[Huisnummer]]&amp;Table1[[#This Row],[Postcode]])</f>
        <v/>
      </c>
      <c r="V241" t="str">
        <f>_xlfn.XLOOKUP(Table1[[#This Row],[AdresLookup]],[1]Bedrijven!$R$2:$R$541,[1]Bedrijven!$B$2:$B$541,"",0)</f>
        <v/>
      </c>
      <c r="W241" t="str">
        <f>IFERROR(LEFT(SUBSTITUTE(SUBSTITUTE(Table1[[#This Row],[Website]],"www.",""),"https://",""), FIND(".", SUBSTITUTE(SUBSTITUTE(Table1[[#This Row],[Website]],"www.",""),"https://","")) - 1),"")</f>
        <v/>
      </c>
      <c r="X241" t="str">
        <f>_xlfn.XLOOKUP(Table1[[#This Row],[Website Lookup]],Table2[WebsiteLookup],Table2[Naam],"",0)</f>
        <v/>
      </c>
      <c r="Y241" t="str">
        <f>IF(Table1[[#This Row],[Match company name]]&lt;&gt;"",Table1[[#This Row],[Match company name]],IF(Table1[[#This Row],[Match on address]]&lt;&gt;"",Table1[[#This Row],[Match on address]],Table1[[#This Row],[Match on Website]]))</f>
        <v>MATERIALISE</v>
      </c>
    </row>
    <row r="242" spans="1:25" x14ac:dyDescent="0.45">
      <c r="A242">
        <v>46011077</v>
      </c>
      <c r="B242" t="s">
        <v>1325</v>
      </c>
      <c r="D242" t="s">
        <v>731</v>
      </c>
      <c r="E242" t="str">
        <f>SUBSTITUTE(SUBSTITUTE(SUBSTITUTE(SUBSTITUTE(SUBSTITUTE(SUBSTITUTE(SUBSTITUTE(SUBSTITUTE(SUBSTITUTE(SUBSTITUTE(SUBSTITUTE(SUBSTITUTE(SUBSTITUTE(LOWER(Table1[[#This Row],[Naam]]),".",""),"-","")," bvba",""),"belgië",""),"belgium","")," nv","")," bv",""),"group",""),"groep","")," ", ""),"é","e"),"è","e"),"à","a")</f>
        <v>maxeda</v>
      </c>
      <c r="J242" t="s">
        <v>18</v>
      </c>
      <c r="K242" t="s">
        <v>19</v>
      </c>
      <c r="T242" t="str">
        <f>_xlfn.XLOOKUP(Table1[[#This Row],[Basisnaam]],Table2[Basisnaam],Table2[Naam],"",0)</f>
        <v/>
      </c>
      <c r="U242" t="str">
        <f>LOWER(Table1[[#This Row],[Straat]]&amp;Table1[[#This Row],[Huisnummer]]&amp;Table1[[#This Row],[Postcode]])</f>
        <v/>
      </c>
      <c r="V242" t="str">
        <f>_xlfn.XLOOKUP(Table1[[#This Row],[AdresLookup]],[1]Bedrijven!$R$2:$R$541,[1]Bedrijven!$B$2:$B$541,"",0)</f>
        <v/>
      </c>
      <c r="W242" t="str">
        <f>IFERROR(LEFT(SUBSTITUTE(SUBSTITUTE(Table1[[#This Row],[Website]],"www.",""),"https://",""), FIND(".", SUBSTITUTE(SUBSTITUTE(Table1[[#This Row],[Website]],"www.",""),"https://","")) - 1),"")</f>
        <v/>
      </c>
      <c r="X242" t="str">
        <f>_xlfn.XLOOKUP(Table1[[#This Row],[Website Lookup]],Table2[WebsiteLookup],Table2[Naam],"",0)</f>
        <v/>
      </c>
      <c r="Y242" t="str">
        <f>IF(Table1[[#This Row],[Match company name]]&lt;&gt;"",Table1[[#This Row],[Match company name]],IF(Table1[[#This Row],[Match on address]]&lt;&gt;"",Table1[[#This Row],[Match on address]],Table1[[#This Row],[Match on Website]]))</f>
        <v/>
      </c>
    </row>
    <row r="243" spans="1:25" x14ac:dyDescent="0.45">
      <c r="A243">
        <v>48221989</v>
      </c>
      <c r="D243" t="s">
        <v>732</v>
      </c>
      <c r="E243" t="str">
        <f>SUBSTITUTE(SUBSTITUTE(SUBSTITUTE(SUBSTITUTE(SUBSTITUTE(SUBSTITUTE(SUBSTITUTE(SUBSTITUTE(SUBSTITUTE(SUBSTITUTE(SUBSTITUTE(SUBSTITUTE(SUBSTITUTE(LOWER(Table1[[#This Row],[Naam]]),".",""),"-","")," bvba",""),"belgië",""),"belgium","")," nv","")," bv",""),"group",""),"groep","")," ", ""),"é","e"),"è","e"),"à","a")</f>
        <v>mccainfoodscontinental</v>
      </c>
      <c r="K243" t="s">
        <v>19</v>
      </c>
      <c r="T243" t="str">
        <f>_xlfn.XLOOKUP(Table1[[#This Row],[Basisnaam]],Table2[Basisnaam],Table2[Naam],"",0)</f>
        <v/>
      </c>
      <c r="U243" t="str">
        <f>LOWER(Table1[[#This Row],[Straat]]&amp;Table1[[#This Row],[Huisnummer]]&amp;Table1[[#This Row],[Postcode]])</f>
        <v/>
      </c>
      <c r="V243" t="str">
        <f>_xlfn.XLOOKUP(Table1[[#This Row],[AdresLookup]],[1]Bedrijven!$R$2:$R$541,[1]Bedrijven!$B$2:$B$541,"",0)</f>
        <v/>
      </c>
      <c r="W243" t="str">
        <f>IFERROR(LEFT(SUBSTITUTE(SUBSTITUTE(Table1[[#This Row],[Website]],"www.",""),"https://",""), FIND(".", SUBSTITUTE(SUBSTITUTE(Table1[[#This Row],[Website]],"www.",""),"https://","")) - 1),"")</f>
        <v/>
      </c>
      <c r="X243" t="str">
        <f>_xlfn.XLOOKUP(Table1[[#This Row],[Website Lookup]],Table2[WebsiteLookup],Table2[Naam],"",0)</f>
        <v/>
      </c>
      <c r="Y243" t="str">
        <f>IF(Table1[[#This Row],[Match company name]]&lt;&gt;"",Table1[[#This Row],[Match company name]],IF(Table1[[#This Row],[Match on address]]&lt;&gt;"",Table1[[#This Row],[Match on address]],Table1[[#This Row],[Match on Website]]))</f>
        <v/>
      </c>
    </row>
    <row r="244" spans="1:25" x14ac:dyDescent="0.45">
      <c r="A244">
        <v>46009534</v>
      </c>
      <c r="B244" t="s">
        <v>1326</v>
      </c>
      <c r="D244" t="s">
        <v>733</v>
      </c>
      <c r="E244" t="str">
        <f>SUBSTITUTE(SUBSTITUTE(SUBSTITUTE(SUBSTITUTE(SUBSTITUTE(SUBSTITUTE(SUBSTITUTE(SUBSTITUTE(SUBSTITUTE(SUBSTITUTE(SUBSTITUTE(SUBSTITUTE(SUBSTITUTE(LOWER(Table1[[#This Row],[Naam]]),".",""),"-","")," bvba",""),"belgië",""),"belgium","")," nv","")," bv",""),"group",""),"groep","")," ", ""),"é","e"),"è","e"),"à","a")</f>
        <v>mecoms</v>
      </c>
      <c r="J244" t="s">
        <v>18</v>
      </c>
      <c r="K244" t="s">
        <v>19</v>
      </c>
      <c r="Q244" t="s">
        <v>20</v>
      </c>
      <c r="T244" t="str">
        <f>_xlfn.XLOOKUP(Table1[[#This Row],[Basisnaam]],Table2[Basisnaam],Table2[Naam],"",0)</f>
        <v/>
      </c>
      <c r="U244" t="str">
        <f>LOWER(Table1[[#This Row],[Straat]]&amp;Table1[[#This Row],[Huisnummer]]&amp;Table1[[#This Row],[Postcode]])</f>
        <v/>
      </c>
      <c r="V244" t="str">
        <f>_xlfn.XLOOKUP(Table1[[#This Row],[AdresLookup]],[1]Bedrijven!$R$2:$R$541,[1]Bedrijven!$B$2:$B$541,"",0)</f>
        <v/>
      </c>
      <c r="W244" t="str">
        <f>IFERROR(LEFT(SUBSTITUTE(SUBSTITUTE(Table1[[#This Row],[Website]],"www.",""),"https://",""), FIND(".", SUBSTITUTE(SUBSTITUTE(Table1[[#This Row],[Website]],"www.",""),"https://","")) - 1),"")</f>
        <v/>
      </c>
      <c r="X244" t="str">
        <f>_xlfn.XLOOKUP(Table1[[#This Row],[Website Lookup]],Table2[WebsiteLookup],Table2[Naam],"",0)</f>
        <v/>
      </c>
      <c r="Y244" t="str">
        <f>IF(Table1[[#This Row],[Match company name]]&lt;&gt;"",Table1[[#This Row],[Match company name]],IF(Table1[[#This Row],[Match on address]]&lt;&gt;"",Table1[[#This Row],[Match on address]],Table1[[#This Row],[Match on Website]]))</f>
        <v/>
      </c>
    </row>
    <row r="245" spans="1:25" x14ac:dyDescent="0.45">
      <c r="A245">
        <v>46009644</v>
      </c>
      <c r="B245" t="s">
        <v>1326</v>
      </c>
      <c r="D245" t="s">
        <v>734</v>
      </c>
      <c r="E245" t="str">
        <f>SUBSTITUTE(SUBSTITUTE(SUBSTITUTE(SUBSTITUTE(SUBSTITUTE(SUBSTITUTE(SUBSTITUTE(SUBSTITUTE(SUBSTITUTE(SUBSTITUTE(SUBSTITUTE(SUBSTITUTE(SUBSTITUTE(LOWER(Table1[[#This Row],[Naam]]),".",""),"-","")," bvba",""),"belgië",""),"belgium","")," nv","")," bv",""),"group",""),"groep","")," ", ""),"é","e"),"è","e"),"à","a")</f>
        <v>mediagenix</v>
      </c>
      <c r="J245" t="s">
        <v>18</v>
      </c>
      <c r="K245" t="s">
        <v>19</v>
      </c>
      <c r="Q245" t="s">
        <v>111</v>
      </c>
      <c r="R245" t="s">
        <v>28</v>
      </c>
      <c r="T245" t="str">
        <f>_xlfn.XLOOKUP(Table1[[#This Row],[Basisnaam]],Table2[Basisnaam],Table2[Naam],"",0)</f>
        <v>MEDIAGENIX</v>
      </c>
      <c r="U245" t="str">
        <f>LOWER(Table1[[#This Row],[Straat]]&amp;Table1[[#This Row],[Huisnummer]]&amp;Table1[[#This Row],[Postcode]])</f>
        <v/>
      </c>
      <c r="V245" t="str">
        <f>_xlfn.XLOOKUP(Table1[[#This Row],[AdresLookup]],[1]Bedrijven!$R$2:$R$541,[1]Bedrijven!$B$2:$B$541,"",0)</f>
        <v/>
      </c>
      <c r="W245" t="str">
        <f>IFERROR(LEFT(SUBSTITUTE(SUBSTITUTE(Table1[[#This Row],[Website]],"www.",""),"https://",""), FIND(".", SUBSTITUTE(SUBSTITUTE(Table1[[#This Row],[Website]],"www.",""),"https://","")) - 1),"")</f>
        <v/>
      </c>
      <c r="X245" t="str">
        <f>_xlfn.XLOOKUP(Table1[[#This Row],[Website Lookup]],Table2[WebsiteLookup],Table2[Naam],"",0)</f>
        <v/>
      </c>
      <c r="Y245" t="str">
        <f>IF(Table1[[#This Row],[Match company name]]&lt;&gt;"",Table1[[#This Row],[Match company name]],IF(Table1[[#This Row],[Match on address]]&lt;&gt;"",Table1[[#This Row],[Match on address]],Table1[[#This Row],[Match on Website]]))</f>
        <v>MEDIAGENIX</v>
      </c>
    </row>
    <row r="246" spans="1:25" x14ac:dyDescent="0.45">
      <c r="A246">
        <v>50966648</v>
      </c>
      <c r="B246" t="s">
        <v>1325</v>
      </c>
      <c r="D246" t="s">
        <v>735</v>
      </c>
      <c r="E246" t="str">
        <f>SUBSTITUTE(SUBSTITUTE(SUBSTITUTE(SUBSTITUTE(SUBSTITUTE(SUBSTITUTE(SUBSTITUTE(SUBSTITUTE(SUBSTITUTE(SUBSTITUTE(SUBSTITUTE(SUBSTITUTE(SUBSTITUTE(LOWER(Table1[[#This Row],[Naam]]),".",""),"-","")," bvba",""),"belgië",""),"belgium","")," nv","")," bv",""),"group",""),"groep","")," ", ""),"é","e"),"è","e"),"à","a")</f>
        <v>medipartner</v>
      </c>
      <c r="I246" t="s">
        <v>736</v>
      </c>
      <c r="J246" t="s">
        <v>18</v>
      </c>
      <c r="K246" t="s">
        <v>19</v>
      </c>
      <c r="M246" t="s">
        <v>737</v>
      </c>
      <c r="N246" t="s">
        <v>738</v>
      </c>
      <c r="P246" t="s">
        <v>739</v>
      </c>
      <c r="R246" t="s">
        <v>28</v>
      </c>
      <c r="T246" t="str">
        <f>_xlfn.XLOOKUP(Table1[[#This Row],[Basisnaam]],Table2[Basisnaam],Table2[Naam],"",0)</f>
        <v/>
      </c>
      <c r="U246" t="str">
        <f>LOWER(Table1[[#This Row],[Straat]]&amp;Table1[[#This Row],[Huisnummer]]&amp;Table1[[#This Row],[Postcode]])</f>
        <v/>
      </c>
      <c r="V246" t="str">
        <f>_xlfn.XLOOKUP(Table1[[#This Row],[AdresLookup]],[1]Bedrijven!$R$2:$R$541,[1]Bedrijven!$B$2:$B$541,"",0)</f>
        <v/>
      </c>
      <c r="W246" t="str">
        <f>IFERROR(LEFT(SUBSTITUTE(SUBSTITUTE(Table1[[#This Row],[Website]],"www.",""),"https://",""), FIND(".", SUBSTITUTE(SUBSTITUTE(Table1[[#This Row],[Website]],"www.",""),"https://","")) - 1),"")</f>
        <v>medipartner</v>
      </c>
      <c r="X246" t="str">
        <f>_xlfn.XLOOKUP(Table1[[#This Row],[Website Lookup]],Table2[WebsiteLookup],Table2[Naam],"",0)</f>
        <v/>
      </c>
      <c r="Y246" t="str">
        <f>IF(Table1[[#This Row],[Match company name]]&lt;&gt;"",Table1[[#This Row],[Match company name]],IF(Table1[[#This Row],[Match on address]]&lt;&gt;"",Table1[[#This Row],[Match on address]],Table1[[#This Row],[Match on Website]]))</f>
        <v/>
      </c>
    </row>
    <row r="247" spans="1:25" x14ac:dyDescent="0.45">
      <c r="A247">
        <v>47341164</v>
      </c>
      <c r="D247" t="s">
        <v>740</v>
      </c>
      <c r="E247" t="str">
        <f>SUBSTITUTE(SUBSTITUTE(SUBSTITUTE(SUBSTITUTE(SUBSTITUTE(SUBSTITUTE(SUBSTITUTE(SUBSTITUTE(SUBSTITUTE(SUBSTITUTE(SUBSTITUTE(SUBSTITUTE(SUBSTITUTE(LOWER(Table1[[#This Row],[Naam]]),".",""),"-","")," bvba",""),"belgië",""),"belgium","")," nv","")," bv",""),"group",""),"groep","")," ", ""),"é","e"),"è","e"),"à","a")</f>
        <v>michaelpage</v>
      </c>
      <c r="F247" t="s">
        <v>741</v>
      </c>
      <c r="G247" t="s">
        <v>416</v>
      </c>
      <c r="H247" t="s">
        <v>47</v>
      </c>
      <c r="I247" t="s">
        <v>48</v>
      </c>
      <c r="J247" t="s">
        <v>18</v>
      </c>
      <c r="K247" t="s">
        <v>19</v>
      </c>
      <c r="Q247" t="s">
        <v>95</v>
      </c>
      <c r="R247" t="s">
        <v>28</v>
      </c>
      <c r="S247" t="s">
        <v>51</v>
      </c>
      <c r="T247" t="str">
        <f>_xlfn.XLOOKUP(Table1[[#This Row],[Basisnaam]],Table2[Basisnaam],Table2[Naam],"",0)</f>
        <v/>
      </c>
      <c r="U247" t="str">
        <f>LOWER(Table1[[#This Row],[Straat]]&amp;Table1[[#This Row],[Huisnummer]]&amp;Table1[[#This Row],[Postcode]])</f>
        <v>bastion tower marsveldplein51050</v>
      </c>
      <c r="V247" t="str">
        <f>_xlfn.XLOOKUP(Table1[[#This Row],[AdresLookup]],[1]Bedrijven!$R$2:$R$541,[1]Bedrijven!$B$2:$B$541,"",0)</f>
        <v/>
      </c>
      <c r="W247" t="str">
        <f>IFERROR(LEFT(SUBSTITUTE(SUBSTITUTE(Table1[[#This Row],[Website]],"www.",""),"https://",""), FIND(".", SUBSTITUTE(SUBSTITUTE(Table1[[#This Row],[Website]],"www.",""),"https://","")) - 1),"")</f>
        <v/>
      </c>
      <c r="X247" t="str">
        <f>_xlfn.XLOOKUP(Table1[[#This Row],[Website Lookup]],Table2[WebsiteLookup],Table2[Naam],"",0)</f>
        <v/>
      </c>
      <c r="Y247" t="str">
        <f>IF(Table1[[#This Row],[Match company name]]&lt;&gt;"",Table1[[#This Row],[Match company name]],IF(Table1[[#This Row],[Match on address]]&lt;&gt;"",Table1[[#This Row],[Match on address]],Table1[[#This Row],[Match on Website]]))</f>
        <v/>
      </c>
    </row>
    <row r="248" spans="1:25" x14ac:dyDescent="0.45">
      <c r="A248">
        <v>48681546</v>
      </c>
      <c r="D248" t="s">
        <v>742</v>
      </c>
      <c r="E248" t="str">
        <f>SUBSTITUTE(SUBSTITUTE(SUBSTITUTE(SUBSTITUTE(SUBSTITUTE(SUBSTITUTE(SUBSTITUTE(SUBSTITUTE(SUBSTITUTE(SUBSTITUTE(SUBSTITUTE(SUBSTITUTE(SUBSTITUTE(LOWER(Table1[[#This Row],[Naam]]),".",""),"-","")," bvba",""),"belgië",""),"belgium","")," nv","")," bv",""),"group",""),"groep","")," ", ""),"é","e"),"è","e"),"à","a")</f>
        <v>millikenchemical</v>
      </c>
      <c r="F248" t="s">
        <v>743</v>
      </c>
      <c r="G248" t="s">
        <v>744</v>
      </c>
      <c r="H248" t="s">
        <v>185</v>
      </c>
      <c r="I248" t="s">
        <v>186</v>
      </c>
      <c r="J248" t="s">
        <v>18</v>
      </c>
      <c r="K248" t="s">
        <v>19</v>
      </c>
      <c r="N248" t="s">
        <v>745</v>
      </c>
      <c r="Q248" t="s">
        <v>56</v>
      </c>
      <c r="S248" t="s">
        <v>40</v>
      </c>
      <c r="T248" t="str">
        <f>_xlfn.XLOOKUP(Table1[[#This Row],[Basisnaam]],Table2[Basisnaam],Table2[Naam],"",0)</f>
        <v/>
      </c>
      <c r="U248" t="str">
        <f>LOWER(Table1[[#This Row],[Straat]]&amp;Table1[[#This Row],[Huisnummer]]&amp;Table1[[#This Row],[Postcode]])</f>
        <v>ham18-249000</v>
      </c>
      <c r="V248" t="str">
        <f>_xlfn.XLOOKUP(Table1[[#This Row],[AdresLookup]],[1]Bedrijven!$R$2:$R$541,[1]Bedrijven!$B$2:$B$541,"",0)</f>
        <v/>
      </c>
      <c r="W248" t="str">
        <f>IFERROR(LEFT(SUBSTITUTE(SUBSTITUTE(Table1[[#This Row],[Website]],"www.",""),"https://",""), FIND(".", SUBSTITUTE(SUBSTITUTE(Table1[[#This Row],[Website]],"www.",""),"https://","")) - 1),"")</f>
        <v>milliken</v>
      </c>
      <c r="X248" t="str">
        <f>_xlfn.XLOOKUP(Table1[[#This Row],[Website Lookup]],Table2[WebsiteLookup],Table2[Naam],"",0)</f>
        <v/>
      </c>
      <c r="Y248" t="str">
        <f>IF(Table1[[#This Row],[Match company name]]&lt;&gt;"",Table1[[#This Row],[Match company name]],IF(Table1[[#This Row],[Match on address]]&lt;&gt;"",Table1[[#This Row],[Match on address]],Table1[[#This Row],[Match on Website]]))</f>
        <v/>
      </c>
    </row>
    <row r="249" spans="1:25" x14ac:dyDescent="0.45">
      <c r="A249">
        <v>51545901</v>
      </c>
      <c r="D249" t="s">
        <v>746</v>
      </c>
      <c r="E249" t="str">
        <f>SUBSTITUTE(SUBSTITUTE(SUBSTITUTE(SUBSTITUTE(SUBSTITUTE(SUBSTITUTE(SUBSTITUTE(SUBSTITUTE(SUBSTITUTE(SUBSTITUTE(SUBSTITUTE(SUBSTITUTE(SUBSTITUTE(LOWER(Table1[[#This Row],[Naam]]),".",""),"-","")," bvba",""),"belgië",""),"belgium","")," nv","")," bv",""),"group",""),"groep","")," ", ""),"é","e"),"è","e"),"à","a")</f>
        <v>minds&amp;more</v>
      </c>
      <c r="J249" t="s">
        <v>18</v>
      </c>
      <c r="K249" t="s">
        <v>19</v>
      </c>
      <c r="M249" t="s">
        <v>747</v>
      </c>
      <c r="P249" t="s">
        <v>748</v>
      </c>
      <c r="Q249" t="s">
        <v>39</v>
      </c>
      <c r="T249" t="str">
        <f>_xlfn.XLOOKUP(Table1[[#This Row],[Basisnaam]],Table2[Basisnaam],Table2[Naam],"",0)</f>
        <v/>
      </c>
      <c r="U249" t="str">
        <f>LOWER(Table1[[#This Row],[Straat]]&amp;Table1[[#This Row],[Huisnummer]]&amp;Table1[[#This Row],[Postcode]])</f>
        <v/>
      </c>
      <c r="V249" t="str">
        <f>_xlfn.XLOOKUP(Table1[[#This Row],[AdresLookup]],[1]Bedrijven!$R$2:$R$541,[1]Bedrijven!$B$2:$B$541,"",0)</f>
        <v/>
      </c>
      <c r="W249" t="str">
        <f>IFERROR(LEFT(SUBSTITUTE(SUBSTITUTE(Table1[[#This Row],[Website]],"www.",""),"https://",""), FIND(".", SUBSTITUTE(SUBSTITUTE(Table1[[#This Row],[Website]],"www.",""),"https://","")) - 1),"")</f>
        <v/>
      </c>
      <c r="X249" t="str">
        <f>_xlfn.XLOOKUP(Table1[[#This Row],[Website Lookup]],Table2[WebsiteLookup],Table2[Naam],"",0)</f>
        <v/>
      </c>
      <c r="Y249" t="str">
        <f>IF(Table1[[#This Row],[Match company name]]&lt;&gt;"",Table1[[#This Row],[Match company name]],IF(Table1[[#This Row],[Match on address]]&lt;&gt;"",Table1[[#This Row],[Match on address]],Table1[[#This Row],[Match on Website]]))</f>
        <v/>
      </c>
    </row>
    <row r="250" spans="1:25" x14ac:dyDescent="0.45">
      <c r="A250">
        <v>46009757</v>
      </c>
      <c r="B250" t="s">
        <v>1326</v>
      </c>
      <c r="D250" t="s">
        <v>749</v>
      </c>
      <c r="E250" t="str">
        <f>SUBSTITUTE(SUBSTITUTE(SUBSTITUTE(SUBSTITUTE(SUBSTITUTE(SUBSTITUTE(SUBSTITUTE(SUBSTITUTE(SUBSTITUTE(SUBSTITUTE(SUBSTITUTE(SUBSTITUTE(SUBSTITUTE(LOWER(Table1[[#This Row],[Naam]]),".",""),"-","")," bvba",""),"belgië",""),"belgium","")," nv","")," bv",""),"group",""),"groep","")," ", ""),"é","e"),"è","e"),"à","a")</f>
        <v>mitiskareim</v>
      </c>
      <c r="J250" t="s">
        <v>18</v>
      </c>
      <c r="K250" t="s">
        <v>19</v>
      </c>
      <c r="Q250" t="s">
        <v>20</v>
      </c>
      <c r="T250" t="str">
        <f>_xlfn.XLOOKUP(Table1[[#This Row],[Basisnaam]],Table2[Basisnaam],Table2[Naam],"",0)</f>
        <v/>
      </c>
      <c r="U250" t="str">
        <f>LOWER(Table1[[#This Row],[Straat]]&amp;Table1[[#This Row],[Huisnummer]]&amp;Table1[[#This Row],[Postcode]])</f>
        <v/>
      </c>
      <c r="V250" t="str">
        <f>_xlfn.XLOOKUP(Table1[[#This Row],[AdresLookup]],[1]Bedrijven!$R$2:$R$541,[1]Bedrijven!$B$2:$B$541,"",0)</f>
        <v/>
      </c>
      <c r="W250" t="str">
        <f>IFERROR(LEFT(SUBSTITUTE(SUBSTITUTE(Table1[[#This Row],[Website]],"www.",""),"https://",""), FIND(".", SUBSTITUTE(SUBSTITUTE(Table1[[#This Row],[Website]],"www.",""),"https://","")) - 1),"")</f>
        <v/>
      </c>
      <c r="X250" t="str">
        <f>_xlfn.XLOOKUP(Table1[[#This Row],[Website Lookup]],Table2[WebsiteLookup],Table2[Naam],"",0)</f>
        <v/>
      </c>
      <c r="Y250" t="str">
        <f>IF(Table1[[#This Row],[Match company name]]&lt;&gt;"",Table1[[#This Row],[Match company name]],IF(Table1[[#This Row],[Match on address]]&lt;&gt;"",Table1[[#This Row],[Match on address]],Table1[[#This Row],[Match on Website]]))</f>
        <v/>
      </c>
    </row>
    <row r="251" spans="1:25" x14ac:dyDescent="0.45">
      <c r="A251">
        <v>46011079</v>
      </c>
      <c r="B251" t="s">
        <v>1325</v>
      </c>
      <c r="C251" t="s">
        <v>38</v>
      </c>
      <c r="D251" t="s">
        <v>750</v>
      </c>
      <c r="E251" t="str">
        <f>SUBSTITUTE(SUBSTITUTE(SUBSTITUTE(SUBSTITUTE(SUBSTITUTE(SUBSTITUTE(SUBSTITUTE(SUBSTITUTE(SUBSTITUTE(SUBSTITUTE(SUBSTITUTE(SUBSTITUTE(SUBSTITUTE(LOWER(Table1[[#This Row],[Naam]]),".",""),"-","")," bvba",""),"belgië",""),"belgium","")," nv","")," bv",""),"group",""),"groep","")," ", ""),"é","e"),"è","e"),"à","a")</f>
        <v>mivbstib</v>
      </c>
      <c r="J251" t="s">
        <v>18</v>
      </c>
      <c r="K251" t="s">
        <v>19</v>
      </c>
      <c r="Q251" t="s">
        <v>95</v>
      </c>
      <c r="R251" t="s">
        <v>28</v>
      </c>
      <c r="T251" t="str">
        <f>_xlfn.XLOOKUP(Table1[[#This Row],[Basisnaam]],Table2[Basisnaam],Table2[Naam],"",0)</f>
        <v/>
      </c>
      <c r="U251" t="str">
        <f>LOWER(Table1[[#This Row],[Straat]]&amp;Table1[[#This Row],[Huisnummer]]&amp;Table1[[#This Row],[Postcode]])</f>
        <v/>
      </c>
      <c r="V251" t="str">
        <f>_xlfn.XLOOKUP(Table1[[#This Row],[AdresLookup]],[1]Bedrijven!$R$2:$R$541,[1]Bedrijven!$B$2:$B$541,"",0)</f>
        <v/>
      </c>
      <c r="W251" t="str">
        <f>IFERROR(LEFT(SUBSTITUTE(SUBSTITUTE(Table1[[#This Row],[Website]],"www.",""),"https://",""), FIND(".", SUBSTITUTE(SUBSTITUTE(Table1[[#This Row],[Website]],"www.",""),"https://","")) - 1),"")</f>
        <v/>
      </c>
      <c r="X251" t="str">
        <f>_xlfn.XLOOKUP(Table1[[#This Row],[Website Lookup]],Table2[WebsiteLookup],Table2[Naam],"",0)</f>
        <v/>
      </c>
      <c r="Y251" t="str">
        <f>IF(Table1[[#This Row],[Match company name]]&lt;&gt;"",Table1[[#This Row],[Match company name]],IF(Table1[[#This Row],[Match on address]]&lt;&gt;"",Table1[[#This Row],[Match on address]],Table1[[#This Row],[Match on Website]]))</f>
        <v/>
      </c>
    </row>
    <row r="252" spans="1:25" x14ac:dyDescent="0.45">
      <c r="A252">
        <v>52914892</v>
      </c>
      <c r="D252" t="s">
        <v>751</v>
      </c>
      <c r="E252" t="str">
        <f>SUBSTITUTE(SUBSTITUTE(SUBSTITUTE(SUBSTITUTE(SUBSTITUTE(SUBSTITUTE(SUBSTITUTE(SUBSTITUTE(SUBSTITUTE(SUBSTITUTE(SUBSTITUTE(SUBSTITUTE(SUBSTITUTE(LOWER(Table1[[#This Row],[Naam]]),".",""),"-","")," bvba",""),"belgië",""),"belgium","")," nv","")," bv",""),"group",""),"groep","")," ", ""),"é","e"),"è","e"),"à","a")</f>
        <v>mobius</v>
      </c>
      <c r="J252" t="s">
        <v>18</v>
      </c>
      <c r="K252" t="s">
        <v>19</v>
      </c>
      <c r="Q252" t="s">
        <v>111</v>
      </c>
      <c r="T252" t="str">
        <f>_xlfn.XLOOKUP(Table1[[#This Row],[Basisnaam]],Table2[Basisnaam],Table2[Naam],"",0)</f>
        <v/>
      </c>
      <c r="U252" t="str">
        <f>LOWER(Table1[[#This Row],[Straat]]&amp;Table1[[#This Row],[Huisnummer]]&amp;Table1[[#This Row],[Postcode]])</f>
        <v/>
      </c>
      <c r="V252" t="str">
        <f>_xlfn.XLOOKUP(Table1[[#This Row],[AdresLookup]],[1]Bedrijven!$R$2:$R$541,[1]Bedrijven!$B$2:$B$541,"",0)</f>
        <v/>
      </c>
      <c r="W252" t="str">
        <f>IFERROR(LEFT(SUBSTITUTE(SUBSTITUTE(Table1[[#This Row],[Website]],"www.",""),"https://",""), FIND(".", SUBSTITUTE(SUBSTITUTE(Table1[[#This Row],[Website]],"www.",""),"https://","")) - 1),"")</f>
        <v/>
      </c>
      <c r="X252" t="str">
        <f>_xlfn.XLOOKUP(Table1[[#This Row],[Website Lookup]],Table2[WebsiteLookup],Table2[Naam],"",0)</f>
        <v/>
      </c>
      <c r="Y252" t="str">
        <f>IF(Table1[[#This Row],[Match company name]]&lt;&gt;"",Table1[[#This Row],[Match company name]],IF(Table1[[#This Row],[Match on address]]&lt;&gt;"",Table1[[#This Row],[Match on address]],Table1[[#This Row],[Match on Website]]))</f>
        <v/>
      </c>
    </row>
    <row r="253" spans="1:25" x14ac:dyDescent="0.45">
      <c r="A253">
        <v>48656046</v>
      </c>
      <c r="B253" t="s">
        <v>1325</v>
      </c>
      <c r="C253" t="s">
        <v>27</v>
      </c>
      <c r="D253" t="s">
        <v>752</v>
      </c>
      <c r="E253" t="str">
        <f>SUBSTITUTE(SUBSTITUTE(SUBSTITUTE(SUBSTITUTE(SUBSTITUTE(SUBSTITUTE(SUBSTITUTE(SUBSTITUTE(SUBSTITUTE(SUBSTITUTE(SUBSTITUTE(SUBSTITUTE(SUBSTITUTE(LOWER(Table1[[#This Row],[Naam]]),".",""),"-","")," bvba",""),"belgië",""),"belgium","")," nv","")," bv",""),"group",""),"groep","")," ", ""),"é","e"),"è","e"),"à","a")</f>
        <v>moteo</v>
      </c>
      <c r="F253" t="s">
        <v>753</v>
      </c>
      <c r="G253" t="s">
        <v>103</v>
      </c>
      <c r="H253" t="s">
        <v>520</v>
      </c>
      <c r="I253" t="s">
        <v>521</v>
      </c>
      <c r="J253" t="s">
        <v>18</v>
      </c>
      <c r="K253" t="s">
        <v>19</v>
      </c>
      <c r="N253" t="s">
        <v>754</v>
      </c>
      <c r="Q253" t="s">
        <v>111</v>
      </c>
      <c r="R253" t="s">
        <v>28</v>
      </c>
      <c r="S253" t="s">
        <v>66</v>
      </c>
      <c r="T253" t="str">
        <f>_xlfn.XLOOKUP(Table1[[#This Row],[Basisnaam]],Table2[Basisnaam],Table2[Naam],"",0)</f>
        <v/>
      </c>
      <c r="U253" t="str">
        <f>LOWER(Table1[[#This Row],[Straat]]&amp;Table1[[#This Row],[Huisnummer]]&amp;Table1[[#This Row],[Postcode]])</f>
        <v>satenrozen82550</v>
      </c>
      <c r="V253" t="str">
        <f>_xlfn.XLOOKUP(Table1[[#This Row],[AdresLookup]],[1]Bedrijven!$R$2:$R$541,[1]Bedrijven!$B$2:$B$541,"",0)</f>
        <v/>
      </c>
      <c r="W253" t="str">
        <f>IFERROR(LEFT(SUBSTITUTE(SUBSTITUTE(Table1[[#This Row],[Website]],"www.",""),"https://",""), FIND(".", SUBSTITUTE(SUBSTITUTE(Table1[[#This Row],[Website]],"www.",""),"https://","")) - 1),"")</f>
        <v>moteogroup</v>
      </c>
      <c r="X253" t="str">
        <f>_xlfn.XLOOKUP(Table1[[#This Row],[Website Lookup]],Table2[WebsiteLookup],Table2[Naam],"",0)</f>
        <v/>
      </c>
      <c r="Y253" t="str">
        <f>IF(Table1[[#This Row],[Match company name]]&lt;&gt;"",Table1[[#This Row],[Match company name]],IF(Table1[[#This Row],[Match on address]]&lt;&gt;"",Table1[[#This Row],[Match on address]],Table1[[#This Row],[Match on Website]]))</f>
        <v/>
      </c>
    </row>
    <row r="254" spans="1:25" x14ac:dyDescent="0.45">
      <c r="A254">
        <v>48583358</v>
      </c>
      <c r="D254" t="s">
        <v>755</v>
      </c>
      <c r="E254" t="str">
        <f>SUBSTITUTE(SUBSTITUTE(SUBSTITUTE(SUBSTITUTE(SUBSTITUTE(SUBSTITUTE(SUBSTITUTE(SUBSTITUTE(SUBSTITUTE(SUBSTITUTE(SUBSTITUTE(SUBSTITUTE(SUBSTITUTE(LOWER(Table1[[#This Row],[Naam]]),".",""),"-","")," bvba",""),"belgië",""),"belgium","")," nv","")," bv",""),"group",""),"groep","")," ", ""),"é","e"),"è","e"),"à","a")</f>
        <v>msamlin</v>
      </c>
      <c r="F254" t="s">
        <v>756</v>
      </c>
      <c r="G254" t="s">
        <v>583</v>
      </c>
      <c r="H254" t="s">
        <v>87</v>
      </c>
      <c r="I254" t="s">
        <v>51</v>
      </c>
      <c r="J254" t="s">
        <v>18</v>
      </c>
      <c r="K254" t="s">
        <v>19</v>
      </c>
      <c r="N254" t="s">
        <v>757</v>
      </c>
      <c r="Q254" t="s">
        <v>56</v>
      </c>
      <c r="S254" t="s">
        <v>51</v>
      </c>
      <c r="T254" t="str">
        <f>_xlfn.XLOOKUP(Table1[[#This Row],[Basisnaam]],Table2[Basisnaam],Table2[Naam],"",0)</f>
        <v/>
      </c>
      <c r="U254" t="str">
        <f>LOWER(Table1[[#This Row],[Straat]]&amp;Table1[[#This Row],[Huisnummer]]&amp;Table1[[#This Row],[Postcode]])</f>
        <v>bd roi albert ii371000</v>
      </c>
      <c r="V254" t="str">
        <f>_xlfn.XLOOKUP(Table1[[#This Row],[AdresLookup]],[1]Bedrijven!$R$2:$R$541,[1]Bedrijven!$B$2:$B$541,"",0)</f>
        <v/>
      </c>
      <c r="W254" t="str">
        <f>IFERROR(LEFT(SUBSTITUTE(SUBSTITUTE(Table1[[#This Row],[Website]],"www.",""),"https://",""), FIND(".", SUBSTITUTE(SUBSTITUTE(Table1[[#This Row],[Website]],"www.",""),"https://","")) - 1),"")</f>
        <v>msamlin</v>
      </c>
      <c r="X254" t="str">
        <f>_xlfn.XLOOKUP(Table1[[#This Row],[Website Lookup]],Table2[WebsiteLookup],Table2[Naam],"",0)</f>
        <v/>
      </c>
      <c r="Y254" t="str">
        <f>IF(Table1[[#This Row],[Match company name]]&lt;&gt;"",Table1[[#This Row],[Match company name]],IF(Table1[[#This Row],[Match on address]]&lt;&gt;"",Table1[[#This Row],[Match on address]],Table1[[#This Row],[Match on Website]]))</f>
        <v/>
      </c>
    </row>
    <row r="255" spans="1:25" x14ac:dyDescent="0.45">
      <c r="A255">
        <v>50893163</v>
      </c>
      <c r="D255" t="s">
        <v>758</v>
      </c>
      <c r="E255" t="str">
        <f>SUBSTITUTE(SUBSTITUTE(SUBSTITUTE(SUBSTITUTE(SUBSTITUTE(SUBSTITUTE(SUBSTITUTE(SUBSTITUTE(SUBSTITUTE(SUBSTITUTE(SUBSTITUTE(SUBSTITUTE(SUBSTITUTE(LOWER(Table1[[#This Row],[Naam]]),".",""),"-","")," bvba",""),"belgië",""),"belgium","")," nv","")," bv",""),"group",""),"groep","")," ", ""),"é","e"),"è","e"),"à","a")</f>
        <v>msc</v>
      </c>
      <c r="F255" t="s">
        <v>759</v>
      </c>
      <c r="G255" t="s">
        <v>247</v>
      </c>
      <c r="H255" t="s">
        <v>272</v>
      </c>
      <c r="I255" t="s">
        <v>66</v>
      </c>
      <c r="J255" t="s">
        <v>18</v>
      </c>
      <c r="K255" t="s">
        <v>19</v>
      </c>
      <c r="M255" t="s">
        <v>760</v>
      </c>
      <c r="N255" t="s">
        <v>761</v>
      </c>
      <c r="P255" t="s">
        <v>762</v>
      </c>
      <c r="R255" t="s">
        <v>28</v>
      </c>
      <c r="S255" t="s">
        <v>66</v>
      </c>
      <c r="T255" t="str">
        <f>_xlfn.XLOOKUP(Table1[[#This Row],[Basisnaam]],Table2[Basisnaam],Table2[Naam],"",0)</f>
        <v>MSC NV</v>
      </c>
      <c r="U255" t="str">
        <f>LOWER(Table1[[#This Row],[Straat]]&amp;Table1[[#This Row],[Huisnummer]]&amp;Table1[[#This Row],[Postcode]])</f>
        <v>bremenstraat32030</v>
      </c>
      <c r="V255" t="str">
        <f>_xlfn.XLOOKUP(Table1[[#This Row],[AdresLookup]],[1]Bedrijven!$R$2:$R$541,[1]Bedrijven!$B$2:$B$541,"",0)</f>
        <v/>
      </c>
      <c r="W255" t="str">
        <f>IFERROR(LEFT(SUBSTITUTE(SUBSTITUTE(Table1[[#This Row],[Website]],"www.",""),"https://",""), FIND(".", SUBSTITUTE(SUBSTITUTE(Table1[[#This Row],[Website]],"www.",""),"https://","")) - 1),"")</f>
        <v>msc</v>
      </c>
      <c r="X255" t="str">
        <f>_xlfn.XLOOKUP(Table1[[#This Row],[Website Lookup]],Table2[WebsiteLookup],Table2[Naam],"",0)</f>
        <v>MEDITERRANEAN SHIPPING COMPANY BELGIUM</v>
      </c>
      <c r="Y255" t="str">
        <f>IF(Table1[[#This Row],[Match company name]]&lt;&gt;"",Table1[[#This Row],[Match company name]],IF(Table1[[#This Row],[Match on address]]&lt;&gt;"",Table1[[#This Row],[Match on address]],Table1[[#This Row],[Match on Website]]))</f>
        <v>MSC NV</v>
      </c>
    </row>
    <row r="256" spans="1:25" x14ac:dyDescent="0.45">
      <c r="A256">
        <v>46011080</v>
      </c>
      <c r="C256" t="s">
        <v>38</v>
      </c>
      <c r="D256" t="s">
        <v>763</v>
      </c>
      <c r="E256" t="str">
        <f>SUBSTITUTE(SUBSTITUTE(SUBSTITUTE(SUBSTITUTE(SUBSTITUTE(SUBSTITUTE(SUBSTITUTE(SUBSTITUTE(SUBSTITUTE(SUBSTITUTE(SUBSTITUTE(SUBSTITUTE(SUBSTITUTE(LOWER(Table1[[#This Row],[Naam]]),".",""),"-","")," bvba",""),"belgië",""),"belgium","")," nv","")," bv",""),"group",""),"groep","")," ", ""),"é","e"),"è","e"),"à","a")</f>
        <v>nationalebank</v>
      </c>
      <c r="J256" t="s">
        <v>18</v>
      </c>
      <c r="K256" t="s">
        <v>19</v>
      </c>
      <c r="T256" t="str">
        <f>_xlfn.XLOOKUP(Table1[[#This Row],[Basisnaam]],Table2[Basisnaam],Table2[Naam],"",0)</f>
        <v/>
      </c>
      <c r="U256" t="str">
        <f>LOWER(Table1[[#This Row],[Straat]]&amp;Table1[[#This Row],[Huisnummer]]&amp;Table1[[#This Row],[Postcode]])</f>
        <v/>
      </c>
      <c r="V256" t="str">
        <f>_xlfn.XLOOKUP(Table1[[#This Row],[AdresLookup]],[1]Bedrijven!$R$2:$R$541,[1]Bedrijven!$B$2:$B$541,"",0)</f>
        <v/>
      </c>
      <c r="W256" t="str">
        <f>IFERROR(LEFT(SUBSTITUTE(SUBSTITUTE(Table1[[#This Row],[Website]],"www.",""),"https://",""), FIND(".", SUBSTITUTE(SUBSTITUTE(Table1[[#This Row],[Website]],"www.",""),"https://","")) - 1),"")</f>
        <v/>
      </c>
      <c r="X256" t="str">
        <f>_xlfn.XLOOKUP(Table1[[#This Row],[Website Lookup]],Table2[WebsiteLookup],Table2[Naam],"",0)</f>
        <v/>
      </c>
      <c r="Y256" t="str">
        <f>IF(Table1[[#This Row],[Match company name]]&lt;&gt;"",Table1[[#This Row],[Match company name]],IF(Table1[[#This Row],[Match on address]]&lt;&gt;"",Table1[[#This Row],[Match on address]],Table1[[#This Row],[Match on Website]]))</f>
        <v/>
      </c>
    </row>
    <row r="257" spans="1:25" x14ac:dyDescent="0.45">
      <c r="A257">
        <v>46011081</v>
      </c>
      <c r="C257" t="s">
        <v>38</v>
      </c>
      <c r="D257" t="s">
        <v>764</v>
      </c>
      <c r="E257" t="str">
        <f>SUBSTITUTE(SUBSTITUTE(SUBSTITUTE(SUBSTITUTE(SUBSTITUTE(SUBSTITUTE(SUBSTITUTE(SUBSTITUTE(SUBSTITUTE(SUBSTITUTE(SUBSTITUTE(SUBSTITUTE(SUBSTITUTE(LOWER(Table1[[#This Row],[Naam]]),".",""),"-","")," bvba",""),"belgië",""),"belgium","")," nv","")," bv",""),"group",""),"groep","")," ", ""),"é","e"),"è","e"),"à","a")</f>
        <v>nationaleloterij</v>
      </c>
      <c r="J257" t="s">
        <v>18</v>
      </c>
      <c r="K257" t="s">
        <v>19</v>
      </c>
      <c r="T257" t="str">
        <f>_xlfn.XLOOKUP(Table1[[#This Row],[Basisnaam]],Table2[Basisnaam],Table2[Naam],"",0)</f>
        <v/>
      </c>
      <c r="U257" t="str">
        <f>LOWER(Table1[[#This Row],[Straat]]&amp;Table1[[#This Row],[Huisnummer]]&amp;Table1[[#This Row],[Postcode]])</f>
        <v/>
      </c>
      <c r="V257" t="str">
        <f>_xlfn.XLOOKUP(Table1[[#This Row],[AdresLookup]],[1]Bedrijven!$R$2:$R$541,[1]Bedrijven!$B$2:$B$541,"",0)</f>
        <v/>
      </c>
      <c r="W257" t="str">
        <f>IFERROR(LEFT(SUBSTITUTE(SUBSTITUTE(Table1[[#This Row],[Website]],"www.",""),"https://",""), FIND(".", SUBSTITUTE(SUBSTITUTE(Table1[[#This Row],[Website]],"www.",""),"https://","")) - 1),"")</f>
        <v/>
      </c>
      <c r="X257" t="str">
        <f>_xlfn.XLOOKUP(Table1[[#This Row],[Website Lookup]],Table2[WebsiteLookup],Table2[Naam],"",0)</f>
        <v/>
      </c>
      <c r="Y257" t="str">
        <f>IF(Table1[[#This Row],[Match company name]]&lt;&gt;"",Table1[[#This Row],[Match company name]],IF(Table1[[#This Row],[Match on address]]&lt;&gt;"",Table1[[#This Row],[Match on address]],Table1[[#This Row],[Match on Website]]))</f>
        <v/>
      </c>
    </row>
    <row r="258" spans="1:25" x14ac:dyDescent="0.45">
      <c r="A258">
        <v>50906812</v>
      </c>
      <c r="B258" t="s">
        <v>1325</v>
      </c>
      <c r="D258" t="s">
        <v>765</v>
      </c>
      <c r="E258" t="str">
        <f>SUBSTITUTE(SUBSTITUTE(SUBSTITUTE(SUBSTITUTE(SUBSTITUTE(SUBSTITUTE(SUBSTITUTE(SUBSTITUTE(SUBSTITUTE(SUBSTITUTE(SUBSTITUTE(SUBSTITUTE(SUBSTITUTE(LOWER(Table1[[#This Row],[Naam]]),".",""),"-","")," bvba",""),"belgië",""),"belgium","")," nv","")," bv",""),"group",""),"groep","")," ", ""),"é","e"),"è","e"),"à","a")</f>
        <v>netschpumps</v>
      </c>
      <c r="F258" t="s">
        <v>766</v>
      </c>
      <c r="G258" t="s">
        <v>767</v>
      </c>
      <c r="H258" t="s">
        <v>768</v>
      </c>
      <c r="I258" t="s">
        <v>769</v>
      </c>
      <c r="J258" t="s">
        <v>18</v>
      </c>
      <c r="K258" t="s">
        <v>19</v>
      </c>
      <c r="Q258" t="s">
        <v>56</v>
      </c>
      <c r="R258" t="s">
        <v>56</v>
      </c>
      <c r="S258" t="s">
        <v>29</v>
      </c>
      <c r="T258" t="str">
        <f>_xlfn.XLOOKUP(Table1[[#This Row],[Basisnaam]],Table2[Basisnaam],Table2[Naam],"",0)</f>
        <v/>
      </c>
      <c r="U258" t="str">
        <f>LOWER(Table1[[#This Row],[Straat]]&amp;Table1[[#This Row],[Huisnummer]]&amp;Table1[[#This Row],[Postcode]])</f>
        <v>molenstraat321740</v>
      </c>
      <c r="V258" t="str">
        <f>_xlfn.XLOOKUP(Table1[[#This Row],[AdresLookup]],[1]Bedrijven!$R$2:$R$541,[1]Bedrijven!$B$2:$B$541,"",0)</f>
        <v/>
      </c>
      <c r="W258" t="str">
        <f>IFERROR(LEFT(SUBSTITUTE(SUBSTITUTE(Table1[[#This Row],[Website]],"www.",""),"https://",""), FIND(".", SUBSTITUTE(SUBSTITUTE(Table1[[#This Row],[Website]],"www.",""),"https://","")) - 1),"")</f>
        <v/>
      </c>
      <c r="X258" t="str">
        <f>_xlfn.XLOOKUP(Table1[[#This Row],[Website Lookup]],Table2[WebsiteLookup],Table2[Naam],"",0)</f>
        <v/>
      </c>
      <c r="Y258" t="str">
        <f>IF(Table1[[#This Row],[Match company name]]&lt;&gt;"",Table1[[#This Row],[Match company name]],IF(Table1[[#This Row],[Match on address]]&lt;&gt;"",Table1[[#This Row],[Match on address]],Table1[[#This Row],[Match on Website]]))</f>
        <v/>
      </c>
    </row>
    <row r="259" spans="1:25" x14ac:dyDescent="0.45">
      <c r="A259">
        <v>46011082</v>
      </c>
      <c r="B259" t="s">
        <v>1325</v>
      </c>
      <c r="C259" t="s">
        <v>27</v>
      </c>
      <c r="D259" t="s">
        <v>770</v>
      </c>
      <c r="E259" t="str">
        <f>SUBSTITUTE(SUBSTITUTE(SUBSTITUTE(SUBSTITUTE(SUBSTITUTE(SUBSTITUTE(SUBSTITUTE(SUBSTITUTE(SUBSTITUTE(SUBSTITUTE(SUBSTITUTE(SUBSTITUTE(SUBSTITUTE(LOWER(Table1[[#This Row],[Naam]]),".",""),"-","")," bvba",""),"belgië",""),"belgium","")," nv","")," bv",""),"group",""),"groep","")," ", ""),"é","e"),"è","e"),"à","a")</f>
        <v>niko</v>
      </c>
      <c r="J259" t="s">
        <v>18</v>
      </c>
      <c r="K259" t="s">
        <v>19</v>
      </c>
      <c r="Q259" t="s">
        <v>111</v>
      </c>
      <c r="R259" t="s">
        <v>28</v>
      </c>
      <c r="T259" t="str">
        <f>_xlfn.XLOOKUP(Table1[[#This Row],[Basisnaam]],Table2[Basisnaam],Table2[Naam],"",0)</f>
        <v>Niko</v>
      </c>
      <c r="U259" t="str">
        <f>LOWER(Table1[[#This Row],[Straat]]&amp;Table1[[#This Row],[Huisnummer]]&amp;Table1[[#This Row],[Postcode]])</f>
        <v/>
      </c>
      <c r="V259" t="str">
        <f>_xlfn.XLOOKUP(Table1[[#This Row],[AdresLookup]],[1]Bedrijven!$R$2:$R$541,[1]Bedrijven!$B$2:$B$541,"",0)</f>
        <v/>
      </c>
      <c r="W259" t="str">
        <f>IFERROR(LEFT(SUBSTITUTE(SUBSTITUTE(Table1[[#This Row],[Website]],"www.",""),"https://",""), FIND(".", SUBSTITUTE(SUBSTITUTE(Table1[[#This Row],[Website]],"www.",""),"https://","")) - 1),"")</f>
        <v/>
      </c>
      <c r="X259" t="str">
        <f>_xlfn.XLOOKUP(Table1[[#This Row],[Website Lookup]],Table2[WebsiteLookup],Table2[Naam],"",0)</f>
        <v/>
      </c>
      <c r="Y259" t="str">
        <f>IF(Table1[[#This Row],[Match company name]]&lt;&gt;"",Table1[[#This Row],[Match company name]],IF(Table1[[#This Row],[Match on address]]&lt;&gt;"",Table1[[#This Row],[Match on address]],Table1[[#This Row],[Match on Website]]))</f>
        <v>Niko</v>
      </c>
    </row>
    <row r="260" spans="1:25" x14ac:dyDescent="0.45">
      <c r="A260">
        <v>46011083</v>
      </c>
      <c r="C260" t="s">
        <v>38</v>
      </c>
      <c r="D260" t="s">
        <v>636</v>
      </c>
      <c r="E260" t="str">
        <f>SUBSTITUTE(SUBSTITUTE(SUBSTITUTE(SUBSTITUTE(SUBSTITUTE(SUBSTITUTE(SUBSTITUTE(SUBSTITUTE(SUBSTITUTE(SUBSTITUTE(SUBSTITUTE(SUBSTITUTE(SUBSTITUTE(LOWER(Table1[[#This Row],[Naam]]),".",""),"-","")," bvba",""),"belgië",""),"belgium","")," nv","")," bv",""),"group",""),"groep","")," ", ""),"é","e"),"è","e"),"à","a")</f>
        <v>nmbs</v>
      </c>
      <c r="F260" t="s">
        <v>631</v>
      </c>
      <c r="G260" t="s">
        <v>771</v>
      </c>
      <c r="H260" t="s">
        <v>632</v>
      </c>
      <c r="I260" t="s">
        <v>633</v>
      </c>
      <c r="J260" t="s">
        <v>18</v>
      </c>
      <c r="K260" t="s">
        <v>19</v>
      </c>
      <c r="N260" t="s">
        <v>772</v>
      </c>
      <c r="P260" t="s">
        <v>773</v>
      </c>
      <c r="Q260" t="s">
        <v>42</v>
      </c>
      <c r="R260" t="s">
        <v>28</v>
      </c>
      <c r="S260" t="s">
        <v>51</v>
      </c>
      <c r="T260" t="str">
        <f>_xlfn.XLOOKUP(Table1[[#This Row],[Basisnaam]],Table2[Basisnaam],Table2[Naam],"",0)</f>
        <v/>
      </c>
      <c r="U260" t="str">
        <f>LOWER(Table1[[#This Row],[Straat]]&amp;Table1[[#This Row],[Huisnummer]]&amp;Table1[[#This Row],[Postcode]])</f>
        <v>frankrijkstraat561060</v>
      </c>
      <c r="V260" t="str">
        <f>_xlfn.XLOOKUP(Table1[[#This Row],[AdresLookup]],[1]Bedrijven!$R$2:$R$541,[1]Bedrijven!$B$2:$B$541,"",0)</f>
        <v/>
      </c>
      <c r="W260" t="str">
        <f>IFERROR(LEFT(SUBSTITUTE(SUBSTITUTE(Table1[[#This Row],[Website]],"www.",""),"https://",""), FIND(".", SUBSTITUTE(SUBSTITUTE(Table1[[#This Row],[Website]],"www.",""),"https://","")) - 1),"")</f>
        <v>belgiantrain</v>
      </c>
      <c r="X260" t="str">
        <f>_xlfn.XLOOKUP(Table1[[#This Row],[Website Lookup]],Table2[WebsiteLookup],Table2[Naam],"",0)</f>
        <v/>
      </c>
      <c r="Y260" t="str">
        <f>IF(Table1[[#This Row],[Match company name]]&lt;&gt;"",Table1[[#This Row],[Match company name]],IF(Table1[[#This Row],[Match on address]]&lt;&gt;"",Table1[[#This Row],[Match on address]],Table1[[#This Row],[Match on Website]]))</f>
        <v/>
      </c>
    </row>
    <row r="261" spans="1:25" x14ac:dyDescent="0.45">
      <c r="A261">
        <v>46011084</v>
      </c>
      <c r="B261" t="s">
        <v>1326</v>
      </c>
      <c r="C261" t="s">
        <v>38</v>
      </c>
      <c r="D261" t="s">
        <v>774</v>
      </c>
      <c r="E261" t="str">
        <f>SUBSTITUTE(SUBSTITUTE(SUBSTITUTE(SUBSTITUTE(SUBSTITUTE(SUBSTITUTE(SUBSTITUTE(SUBSTITUTE(SUBSTITUTE(SUBSTITUTE(SUBSTITUTE(SUBSTITUTE(SUBSTITUTE(LOWER(Table1[[#This Row],[Naam]]),".",""),"-","")," bvba",""),"belgië",""),"belgium","")," nv","")," bv",""),"group",""),"groep","")," ", ""),"é","e"),"è","e"),"à","a")</f>
        <v>northseaport</v>
      </c>
      <c r="F261" t="s">
        <v>775</v>
      </c>
      <c r="G261" t="s">
        <v>767</v>
      </c>
      <c r="H261" t="s">
        <v>776</v>
      </c>
      <c r="I261" t="s">
        <v>186</v>
      </c>
      <c r="J261" t="s">
        <v>18</v>
      </c>
      <c r="K261" t="s">
        <v>19</v>
      </c>
      <c r="N261" t="s">
        <v>777</v>
      </c>
      <c r="S261" t="s">
        <v>40</v>
      </c>
      <c r="T261" t="str">
        <f>_xlfn.XLOOKUP(Table1[[#This Row],[Basisnaam]],Table2[Basisnaam],Table2[Naam],"",0)</f>
        <v/>
      </c>
      <c r="U261" t="str">
        <f>LOWER(Table1[[#This Row],[Straat]]&amp;Table1[[#This Row],[Huisnummer]]&amp;Table1[[#This Row],[Postcode]])</f>
        <v>haven 3000 a, john kennedylaan329042</v>
      </c>
      <c r="V261" t="str">
        <f>_xlfn.XLOOKUP(Table1[[#This Row],[AdresLookup]],[1]Bedrijven!$R$2:$R$541,[1]Bedrijven!$B$2:$B$541,"",0)</f>
        <v/>
      </c>
      <c r="W261" t="str">
        <f>IFERROR(LEFT(SUBSTITUTE(SUBSTITUTE(Table1[[#This Row],[Website]],"www.",""),"https://",""), FIND(".", SUBSTITUTE(SUBSTITUTE(Table1[[#This Row],[Website]],"www.",""),"https://","")) - 1),"")</f>
        <v>northseaport</v>
      </c>
      <c r="X261" t="str">
        <f>_xlfn.XLOOKUP(Table1[[#This Row],[Website Lookup]],Table2[WebsiteLookup],Table2[Naam],"",0)</f>
        <v>North Sea Port Flanders</v>
      </c>
      <c r="Y261" t="str">
        <f>IF(Table1[[#This Row],[Match company name]]&lt;&gt;"",Table1[[#This Row],[Match company name]],IF(Table1[[#This Row],[Match on address]]&lt;&gt;"",Table1[[#This Row],[Match on address]],Table1[[#This Row],[Match on Website]]))</f>
        <v>North Sea Port Flanders</v>
      </c>
    </row>
    <row r="262" spans="1:25" x14ac:dyDescent="0.45">
      <c r="A262">
        <v>46889888</v>
      </c>
      <c r="B262" t="s">
        <v>1326</v>
      </c>
      <c r="D262" t="s">
        <v>778</v>
      </c>
      <c r="E262" t="str">
        <f>SUBSTITUTE(SUBSTITUTE(SUBSTITUTE(SUBSTITUTE(SUBSTITUTE(SUBSTITUTE(SUBSTITUTE(SUBSTITUTE(SUBSTITUTE(SUBSTITUTE(SUBSTITUTE(SUBSTITUTE(SUBSTITUTE(LOWER(Table1[[#This Row],[Naam]]),".",""),"-","")," bvba",""),"belgië",""),"belgium","")," nv","")," bv",""),"group",""),"groep","")," ", ""),"é","e"),"è","e"),"à","a")</f>
        <v>ntgent</v>
      </c>
      <c r="F262" t="s">
        <v>779</v>
      </c>
      <c r="G262" t="s">
        <v>668</v>
      </c>
      <c r="H262" t="s">
        <v>185</v>
      </c>
      <c r="I262" t="s">
        <v>186</v>
      </c>
      <c r="J262" t="s">
        <v>18</v>
      </c>
      <c r="K262" t="s">
        <v>19</v>
      </c>
      <c r="Q262" t="s">
        <v>56</v>
      </c>
      <c r="S262" t="s">
        <v>40</v>
      </c>
      <c r="T262" t="str">
        <f>_xlfn.XLOOKUP(Table1[[#This Row],[Basisnaam]],Table2[Basisnaam],Table2[Naam],"",0)</f>
        <v/>
      </c>
      <c r="U262" t="str">
        <f>LOWER(Table1[[#This Row],[Straat]]&amp;Table1[[#This Row],[Huisnummer]]&amp;Table1[[#This Row],[Postcode]])</f>
        <v>sint-baafsplein179000</v>
      </c>
      <c r="V262" t="str">
        <f>_xlfn.XLOOKUP(Table1[[#This Row],[AdresLookup]],[1]Bedrijven!$R$2:$R$541,[1]Bedrijven!$B$2:$B$541,"",0)</f>
        <v/>
      </c>
      <c r="W262" t="str">
        <f>IFERROR(LEFT(SUBSTITUTE(SUBSTITUTE(Table1[[#This Row],[Website]],"www.",""),"https://",""), FIND(".", SUBSTITUTE(SUBSTITUTE(Table1[[#This Row],[Website]],"www.",""),"https://","")) - 1),"")</f>
        <v/>
      </c>
      <c r="X262" t="str">
        <f>_xlfn.XLOOKUP(Table1[[#This Row],[Website Lookup]],Table2[WebsiteLookup],Table2[Naam],"",0)</f>
        <v/>
      </c>
      <c r="Y262" t="str">
        <f>IF(Table1[[#This Row],[Match company name]]&lt;&gt;"",Table1[[#This Row],[Match company name]],IF(Table1[[#This Row],[Match on address]]&lt;&gt;"",Table1[[#This Row],[Match on address]],Table1[[#This Row],[Match on Website]]))</f>
        <v/>
      </c>
    </row>
    <row r="263" spans="1:25" x14ac:dyDescent="0.45">
      <c r="A263">
        <v>47705494</v>
      </c>
      <c r="B263" t="s">
        <v>1325</v>
      </c>
      <c r="D263" t="s">
        <v>780</v>
      </c>
      <c r="E263" t="str">
        <f>SUBSTITUTE(SUBSTITUTE(SUBSTITUTE(SUBSTITUTE(SUBSTITUTE(SUBSTITUTE(SUBSTITUTE(SUBSTITUTE(SUBSTITUTE(SUBSTITUTE(SUBSTITUTE(SUBSTITUTE(SUBSTITUTE(LOWER(Table1[[#This Row],[Naam]]),".",""),"-","")," bvba",""),"belgië",""),"belgium","")," nv","")," bv",""),"group",""),"groep","")," ", ""),"é","e"),"è","e"),"à","a")</f>
        <v>nvaldia</v>
      </c>
      <c r="F263" t="s">
        <v>781</v>
      </c>
      <c r="G263" t="s">
        <v>782</v>
      </c>
      <c r="H263" t="s">
        <v>783</v>
      </c>
      <c r="I263" t="s">
        <v>784</v>
      </c>
      <c r="J263" t="s">
        <v>18</v>
      </c>
      <c r="K263" t="s">
        <v>19</v>
      </c>
      <c r="L263" t="s">
        <v>785</v>
      </c>
      <c r="O263" t="s">
        <v>486</v>
      </c>
      <c r="S263" t="s">
        <v>40</v>
      </c>
      <c r="T263" t="str">
        <f>_xlfn.XLOOKUP(Table1[[#This Row],[Basisnaam]],Table2[Basisnaam],Table2[Naam],"",0)</f>
        <v/>
      </c>
      <c r="U263" t="str">
        <f>LOWER(Table1[[#This Row],[Straat]]&amp;Table1[[#This Row],[Huisnummer]]&amp;Table1[[#This Row],[Postcode]])</f>
        <v>klein frankrijkstraat339600</v>
      </c>
      <c r="V263" t="str">
        <f>_xlfn.XLOOKUP(Table1[[#This Row],[AdresLookup]],[1]Bedrijven!$R$2:$R$541,[1]Bedrijven!$B$2:$B$541,"",0)</f>
        <v/>
      </c>
      <c r="W263" t="str">
        <f>IFERROR(LEFT(SUBSTITUTE(SUBSTITUTE(Table1[[#This Row],[Website]],"www.",""),"https://",""), FIND(".", SUBSTITUTE(SUBSTITUTE(Table1[[#This Row],[Website]],"www.",""),"https://","")) - 1),"")</f>
        <v/>
      </c>
      <c r="X263" t="str">
        <f>_xlfn.XLOOKUP(Table1[[#This Row],[Website Lookup]],Table2[WebsiteLookup],Table2[Naam],"",0)</f>
        <v/>
      </c>
      <c r="Y263" t="str">
        <f>IF(Table1[[#This Row],[Match company name]]&lt;&gt;"",Table1[[#This Row],[Match company name]],IF(Table1[[#This Row],[Match on address]]&lt;&gt;"",Table1[[#This Row],[Match on address]],Table1[[#This Row],[Match on Website]]))</f>
        <v/>
      </c>
    </row>
    <row r="264" spans="1:25" x14ac:dyDescent="0.45">
      <c r="A264">
        <v>47936026</v>
      </c>
      <c r="B264" t="s">
        <v>1325</v>
      </c>
      <c r="D264" t="s">
        <v>786</v>
      </c>
      <c r="E264" t="str">
        <f>SUBSTITUTE(SUBSTITUTE(SUBSTITUTE(SUBSTITUTE(SUBSTITUTE(SUBSTITUTE(SUBSTITUTE(SUBSTITUTE(SUBSTITUTE(SUBSTITUTE(SUBSTITUTE(SUBSTITUTE(SUBSTITUTE(LOWER(Table1[[#This Row],[Naam]]),".",""),"-","")," bvba",""),"belgië",""),"belgium","")," nv","")," bv",""),"group",""),"groep","")," ", ""),"é","e"),"è","e"),"à","a")</f>
        <v>nvbakker&amp;partners</v>
      </c>
      <c r="F264" t="s">
        <v>501</v>
      </c>
      <c r="G264" t="s">
        <v>474</v>
      </c>
      <c r="H264" t="s">
        <v>171</v>
      </c>
      <c r="I264" t="s">
        <v>66</v>
      </c>
      <c r="J264" t="s">
        <v>18</v>
      </c>
      <c r="K264" t="s">
        <v>19</v>
      </c>
      <c r="L264" t="s">
        <v>787</v>
      </c>
      <c r="O264" t="s">
        <v>486</v>
      </c>
      <c r="Q264" t="s">
        <v>28</v>
      </c>
      <c r="S264" t="s">
        <v>66</v>
      </c>
      <c r="T264" t="str">
        <f>_xlfn.XLOOKUP(Table1[[#This Row],[Basisnaam]],Table2[Basisnaam],Table2[Naam],"",0)</f>
        <v/>
      </c>
      <c r="U264" t="str">
        <f>LOWER(Table1[[#This Row],[Straat]]&amp;Table1[[#This Row],[Huisnummer]]&amp;Table1[[#This Row],[Postcode]])</f>
        <v>coremansstraat342600</v>
      </c>
      <c r="V264" t="str">
        <f>_xlfn.XLOOKUP(Table1[[#This Row],[AdresLookup]],[1]Bedrijven!$R$2:$R$541,[1]Bedrijven!$B$2:$B$541,"",0)</f>
        <v/>
      </c>
      <c r="W264" t="str">
        <f>IFERROR(LEFT(SUBSTITUTE(SUBSTITUTE(Table1[[#This Row],[Website]],"www.",""),"https://",""), FIND(".", SUBSTITUTE(SUBSTITUTE(Table1[[#This Row],[Website]],"www.",""),"https://","")) - 1),"")</f>
        <v/>
      </c>
      <c r="X264" t="str">
        <f>_xlfn.XLOOKUP(Table1[[#This Row],[Website Lookup]],Table2[WebsiteLookup],Table2[Naam],"",0)</f>
        <v/>
      </c>
      <c r="Y264" t="str">
        <f>IF(Table1[[#This Row],[Match company name]]&lt;&gt;"",Table1[[#This Row],[Match company name]],IF(Table1[[#This Row],[Match on address]]&lt;&gt;"",Table1[[#This Row],[Match on address]],Table1[[#This Row],[Match on Website]]))</f>
        <v/>
      </c>
    </row>
    <row r="265" spans="1:25" x14ac:dyDescent="0.45">
      <c r="A265">
        <v>52584572</v>
      </c>
      <c r="D265" t="s">
        <v>788</v>
      </c>
      <c r="E265" t="str">
        <f>SUBSTITUTE(SUBSTITUTE(SUBSTITUTE(SUBSTITUTE(SUBSTITUTE(SUBSTITUTE(SUBSTITUTE(SUBSTITUTE(SUBSTITUTE(SUBSTITUTE(SUBSTITUTE(SUBSTITUTE(SUBSTITUTE(LOWER(Table1[[#This Row],[Naam]]),".",""),"-","")," bvba",""),"belgië",""),"belgium","")," nv","")," bv",""),"group",""),"groep","")," ", ""),"é","e"),"è","e"),"à","a")</f>
        <v>nvbaloise</v>
      </c>
      <c r="F265" t="s">
        <v>169</v>
      </c>
      <c r="G265" t="s">
        <v>251</v>
      </c>
      <c r="H265" t="s">
        <v>171</v>
      </c>
      <c r="I265" t="s">
        <v>66</v>
      </c>
      <c r="J265" t="s">
        <v>18</v>
      </c>
      <c r="K265" t="s">
        <v>19</v>
      </c>
      <c r="L265" t="s">
        <v>789</v>
      </c>
      <c r="O265" t="s">
        <v>486</v>
      </c>
      <c r="Q265" t="s">
        <v>28</v>
      </c>
      <c r="R265" t="s">
        <v>28</v>
      </c>
      <c r="S265" t="s">
        <v>66</v>
      </c>
      <c r="T265" t="str">
        <f>_xlfn.XLOOKUP(Table1[[#This Row],[Basisnaam]],Table2[Basisnaam],Table2[Naam],"",0)</f>
        <v/>
      </c>
      <c r="U265" t="str">
        <f>LOWER(Table1[[#This Row],[Straat]]&amp;Table1[[#This Row],[Huisnummer]]&amp;Table1[[#This Row],[Postcode]])</f>
        <v>posthofbrug162600</v>
      </c>
      <c r="V265" t="str">
        <f>_xlfn.XLOOKUP(Table1[[#This Row],[AdresLookup]],[1]Bedrijven!$R$2:$R$541,[1]Bedrijven!$B$2:$B$541,"",0)</f>
        <v/>
      </c>
      <c r="W265" t="str">
        <f>IFERROR(LEFT(SUBSTITUTE(SUBSTITUTE(Table1[[#This Row],[Website]],"www.",""),"https://",""), FIND(".", SUBSTITUTE(SUBSTITUTE(Table1[[#This Row],[Website]],"www.",""),"https://","")) - 1),"")</f>
        <v/>
      </c>
      <c r="X265" t="str">
        <f>_xlfn.XLOOKUP(Table1[[#This Row],[Website Lookup]],Table2[WebsiteLookup],Table2[Naam],"",0)</f>
        <v/>
      </c>
      <c r="Y265" t="str">
        <f>IF(Table1[[#This Row],[Match company name]]&lt;&gt;"",Table1[[#This Row],[Match company name]],IF(Table1[[#This Row],[Match on address]]&lt;&gt;"",Table1[[#This Row],[Match on address]],Table1[[#This Row],[Match on Website]]))</f>
        <v/>
      </c>
    </row>
    <row r="266" spans="1:25" x14ac:dyDescent="0.45">
      <c r="A266">
        <v>45347590</v>
      </c>
      <c r="B266" t="s">
        <v>1325</v>
      </c>
      <c r="D266" t="s">
        <v>790</v>
      </c>
      <c r="E266" t="str">
        <f>SUBSTITUTE(SUBSTITUTE(SUBSTITUTE(SUBSTITUTE(SUBSTITUTE(SUBSTITUTE(SUBSTITUTE(SUBSTITUTE(SUBSTITUTE(SUBSTITUTE(SUBSTITUTE(SUBSTITUTE(SUBSTITUTE(LOWER(Table1[[#This Row],[Naam]]),".",""),"-","")," bvba",""),"belgië",""),"belgium","")," nv","")," bv",""),"group",""),"groep","")," ", ""),"é","e"),"è","e"),"à","a")</f>
        <v>nvbasfantwerpen</v>
      </c>
      <c r="F266" t="s">
        <v>791</v>
      </c>
      <c r="G266" t="s">
        <v>792</v>
      </c>
      <c r="H266" t="s">
        <v>793</v>
      </c>
      <c r="I266" t="s">
        <v>66</v>
      </c>
      <c r="J266" t="s">
        <v>18</v>
      </c>
      <c r="K266" t="s">
        <v>19</v>
      </c>
      <c r="L266" t="s">
        <v>794</v>
      </c>
      <c r="O266" t="s">
        <v>486</v>
      </c>
      <c r="R266" t="s">
        <v>28</v>
      </c>
      <c r="S266" t="s">
        <v>66</v>
      </c>
      <c r="T266" t="str">
        <f>_xlfn.XLOOKUP(Table1[[#This Row],[Basisnaam]],Table2[Basisnaam],Table2[Naam],"",0)</f>
        <v/>
      </c>
      <c r="U266" t="str">
        <f>LOWER(Table1[[#This Row],[Straat]]&amp;Table1[[#This Row],[Huisnummer]]&amp;Table1[[#This Row],[Postcode]])</f>
        <v>scheldelaan6002040</v>
      </c>
      <c r="V266" t="str">
        <f>_xlfn.XLOOKUP(Table1[[#This Row],[AdresLookup]],[1]Bedrijven!$R$2:$R$541,[1]Bedrijven!$B$2:$B$541,"",0)</f>
        <v>BASF Antwerpen</v>
      </c>
      <c r="W266" t="str">
        <f>IFERROR(LEFT(SUBSTITUTE(SUBSTITUTE(Table1[[#This Row],[Website]],"www.",""),"https://",""), FIND(".", SUBSTITUTE(SUBSTITUTE(Table1[[#This Row],[Website]],"www.",""),"https://","")) - 1),"")</f>
        <v/>
      </c>
      <c r="X266" t="str">
        <f>_xlfn.XLOOKUP(Table1[[#This Row],[Website Lookup]],Table2[WebsiteLookup],Table2[Naam],"",0)</f>
        <v/>
      </c>
      <c r="Y266" t="str">
        <f>IF(Table1[[#This Row],[Match company name]]&lt;&gt;"",Table1[[#This Row],[Match company name]],IF(Table1[[#This Row],[Match on address]]&lt;&gt;"",Table1[[#This Row],[Match on address]],Table1[[#This Row],[Match on Website]]))</f>
        <v>BASF Antwerpen</v>
      </c>
    </row>
    <row r="267" spans="1:25" x14ac:dyDescent="0.45">
      <c r="A267">
        <v>48284472</v>
      </c>
      <c r="D267" t="s">
        <v>795</v>
      </c>
      <c r="E267" t="str">
        <f>SUBSTITUTE(SUBSTITUTE(SUBSTITUTE(SUBSTITUTE(SUBSTITUTE(SUBSTITUTE(SUBSTITUTE(SUBSTITUTE(SUBSTITUTE(SUBSTITUTE(SUBSTITUTE(SUBSTITUTE(SUBSTITUTE(LOWER(Table1[[#This Row],[Naam]]),".",""),"-","")," bvba",""),"belgië",""),"belgium","")," nv","")," bv",""),"group",""),"groep","")," ", ""),"é","e"),"è","e"),"à","a")</f>
        <v>nvbatenborchinternational</v>
      </c>
      <c r="F267" t="s">
        <v>796</v>
      </c>
      <c r="G267" t="s">
        <v>306</v>
      </c>
      <c r="H267" t="s">
        <v>797</v>
      </c>
      <c r="I267" t="s">
        <v>798</v>
      </c>
      <c r="J267" t="s">
        <v>18</v>
      </c>
      <c r="K267" t="s">
        <v>19</v>
      </c>
      <c r="L267" t="s">
        <v>799</v>
      </c>
      <c r="O267" t="s">
        <v>486</v>
      </c>
      <c r="Q267" t="s">
        <v>56</v>
      </c>
      <c r="S267" t="s">
        <v>29</v>
      </c>
      <c r="T267" t="str">
        <f>_xlfn.XLOOKUP(Table1[[#This Row],[Basisnaam]],Table2[Basisnaam],Table2[Naam],"",0)</f>
        <v/>
      </c>
      <c r="U267" t="str">
        <f>LOWER(Table1[[#This Row],[Straat]]&amp;Table1[[#This Row],[Huisnummer]]&amp;Table1[[#This Row],[Postcode]])</f>
        <v>vijfhoekstraat401800</v>
      </c>
      <c r="V267" t="str">
        <f>_xlfn.XLOOKUP(Table1[[#This Row],[AdresLookup]],[1]Bedrijven!$R$2:$R$541,[1]Bedrijven!$B$2:$B$541,"",0)</f>
        <v/>
      </c>
      <c r="W267" t="str">
        <f>IFERROR(LEFT(SUBSTITUTE(SUBSTITUTE(Table1[[#This Row],[Website]],"www.",""),"https://",""), FIND(".", SUBSTITUTE(SUBSTITUTE(Table1[[#This Row],[Website]],"www.",""),"https://","")) - 1),"")</f>
        <v/>
      </c>
      <c r="X267" t="str">
        <f>_xlfn.XLOOKUP(Table1[[#This Row],[Website Lookup]],Table2[WebsiteLookup],Table2[Naam],"",0)</f>
        <v/>
      </c>
      <c r="Y267" t="str">
        <f>IF(Table1[[#This Row],[Match company name]]&lt;&gt;"",Table1[[#This Row],[Match company name]],IF(Table1[[#This Row],[Match on address]]&lt;&gt;"",Table1[[#This Row],[Match on address]],Table1[[#This Row],[Match on Website]]))</f>
        <v/>
      </c>
    </row>
    <row r="268" spans="1:25" x14ac:dyDescent="0.45">
      <c r="A268">
        <v>47608959</v>
      </c>
      <c r="D268" t="s">
        <v>800</v>
      </c>
      <c r="E268" t="str">
        <f>SUBSTITUTE(SUBSTITUTE(SUBSTITUTE(SUBSTITUTE(SUBSTITUTE(SUBSTITUTE(SUBSTITUTE(SUBSTITUTE(SUBSTITUTE(SUBSTITUTE(SUBSTITUTE(SUBSTITUTE(SUBSTITUTE(LOWER(Table1[[#This Row],[Naam]]),".",""),"-","")," bvba",""),"belgië",""),"belgium","")," nv","")," bv",""),"group",""),"groep","")," ", ""),"é","e"),"è","e"),"à","a")</f>
        <v>nvbellimmo</v>
      </c>
      <c r="F268" t="s">
        <v>801</v>
      </c>
      <c r="G268" t="s">
        <v>32</v>
      </c>
      <c r="H268" t="s">
        <v>185</v>
      </c>
      <c r="I268" t="s">
        <v>186</v>
      </c>
      <c r="J268" t="s">
        <v>18</v>
      </c>
      <c r="K268" t="s">
        <v>19</v>
      </c>
      <c r="L268" t="s">
        <v>802</v>
      </c>
      <c r="M268" t="s">
        <v>803</v>
      </c>
      <c r="N268" t="s">
        <v>804</v>
      </c>
      <c r="O268" t="s">
        <v>486</v>
      </c>
      <c r="P268" t="s">
        <v>805</v>
      </c>
      <c r="Q268" t="s">
        <v>28</v>
      </c>
      <c r="S268" t="s">
        <v>40</v>
      </c>
      <c r="T268" t="str">
        <f>_xlfn.XLOOKUP(Table1[[#This Row],[Basisnaam]],Table2[Basisnaam],Table2[Naam],"",0)</f>
        <v/>
      </c>
      <c r="U268" t="str">
        <f>LOWER(Table1[[#This Row],[Straat]]&amp;Table1[[#This Row],[Huisnummer]]&amp;Table1[[#This Row],[Postcode]])</f>
        <v>wiedauwkaai809000</v>
      </c>
      <c r="V268" t="str">
        <f>_xlfn.XLOOKUP(Table1[[#This Row],[AdresLookup]],[1]Bedrijven!$R$2:$R$541,[1]Bedrijven!$B$2:$B$541,"",0)</f>
        <v/>
      </c>
      <c r="W268" t="str">
        <f>IFERROR(LEFT(SUBSTITUTE(SUBSTITUTE(Table1[[#This Row],[Website]],"www.",""),"https://",""), FIND(".", SUBSTITUTE(SUBSTITUTE(Table1[[#This Row],[Website]],"www.",""),"https://","")) - 1),"")</f>
        <v>bellimmohoreca</v>
      </c>
      <c r="X268" t="str">
        <f>_xlfn.XLOOKUP(Table1[[#This Row],[Website Lookup]],Table2[WebsiteLookup],Table2[Naam],"",0)</f>
        <v/>
      </c>
      <c r="Y268" t="str">
        <f>IF(Table1[[#This Row],[Match company name]]&lt;&gt;"",Table1[[#This Row],[Match company name]],IF(Table1[[#This Row],[Match on address]]&lt;&gt;"",Table1[[#This Row],[Match on address]],Table1[[#This Row],[Match on Website]]))</f>
        <v/>
      </c>
    </row>
    <row r="269" spans="1:25" x14ac:dyDescent="0.45">
      <c r="A269">
        <v>54764342</v>
      </c>
      <c r="B269" t="s">
        <v>1327</v>
      </c>
      <c r="D269" t="s">
        <v>806</v>
      </c>
      <c r="E269" t="str">
        <f>SUBSTITUTE(SUBSTITUTE(SUBSTITUTE(SUBSTITUTE(SUBSTITUTE(SUBSTITUTE(SUBSTITUTE(SUBSTITUTE(SUBSTITUTE(SUBSTITUTE(SUBSTITUTE(SUBSTITUTE(SUBSTITUTE(LOWER(Table1[[#This Row],[Naam]]),".",""),"-","")," bvba",""),"belgië",""),"belgium","")," nv","")," bv",""),"group",""),"groep","")," ", ""),"é","e"),"è","e"),"à","a")</f>
        <v>nvcentralekredietverlening</v>
      </c>
      <c r="F269" t="s">
        <v>807</v>
      </c>
      <c r="G269" t="s">
        <v>782</v>
      </c>
      <c r="H269" t="s">
        <v>264</v>
      </c>
      <c r="I269" t="s">
        <v>265</v>
      </c>
      <c r="J269" t="s">
        <v>18</v>
      </c>
      <c r="K269" t="s">
        <v>19</v>
      </c>
      <c r="L269" t="s">
        <v>808</v>
      </c>
      <c r="M269" t="s">
        <v>809</v>
      </c>
      <c r="N269" t="s">
        <v>810</v>
      </c>
      <c r="O269" t="s">
        <v>486</v>
      </c>
      <c r="Q269" t="s">
        <v>28</v>
      </c>
      <c r="R269" t="s">
        <v>28</v>
      </c>
      <c r="S269" t="s">
        <v>260</v>
      </c>
      <c r="T269" t="str">
        <f>_xlfn.XLOOKUP(Table1[[#This Row],[Basisnaam]],Table2[Basisnaam],Table2[Naam],"",0)</f>
        <v/>
      </c>
      <c r="U269" t="str">
        <f>LOWER(Table1[[#This Row],[Straat]]&amp;Table1[[#This Row],[Huisnummer]]&amp;Table1[[#This Row],[Postcode]])</f>
        <v>mannebeekstraat338790</v>
      </c>
      <c r="V269" t="str">
        <f>_xlfn.XLOOKUP(Table1[[#This Row],[AdresLookup]],[1]Bedrijven!$R$2:$R$541,[1]Bedrijven!$B$2:$B$541,"",0)</f>
        <v/>
      </c>
      <c r="W269" t="str">
        <f>IFERROR(LEFT(SUBSTITUTE(SUBSTITUTE(Table1[[#This Row],[Website]],"www.",""),"https://",""), FIND(".", SUBSTITUTE(SUBSTITUTE(Table1[[#This Row],[Website]],"www.",""),"https://","")) - 1),"")</f>
        <v>ckv</v>
      </c>
      <c r="X269" t="str">
        <f>_xlfn.XLOOKUP(Table1[[#This Row],[Website Lookup]],Table2[WebsiteLookup],Table2[Naam],"",0)</f>
        <v/>
      </c>
      <c r="Y269" t="str">
        <f>IF(Table1[[#This Row],[Match company name]]&lt;&gt;"",Table1[[#This Row],[Match company name]],IF(Table1[[#This Row],[Match on address]]&lt;&gt;"",Table1[[#This Row],[Match on address]],Table1[[#This Row],[Match on Website]]))</f>
        <v/>
      </c>
    </row>
    <row r="270" spans="1:25" x14ac:dyDescent="0.45">
      <c r="A270">
        <v>51430118</v>
      </c>
      <c r="B270" t="s">
        <v>1327</v>
      </c>
      <c r="D270" t="s">
        <v>811</v>
      </c>
      <c r="E270" t="str">
        <f>SUBSTITUTE(SUBSTITUTE(SUBSTITUTE(SUBSTITUTE(SUBSTITUTE(SUBSTITUTE(SUBSTITUTE(SUBSTITUTE(SUBSTITUTE(SUBSTITUTE(SUBSTITUTE(SUBSTITUTE(SUBSTITUTE(LOWER(Table1[[#This Row],[Naam]]),".",""),"-","")," bvba",""),"belgië",""),"belgium","")," nv","")," bv",""),"group",""),"groep","")," ", ""),"é","e"),"è","e"),"à","a")</f>
        <v>nvclaesretail(crg)</v>
      </c>
      <c r="F270" t="s">
        <v>812</v>
      </c>
      <c r="G270" t="s">
        <v>813</v>
      </c>
      <c r="H270" t="s">
        <v>814</v>
      </c>
      <c r="I270" t="s">
        <v>815</v>
      </c>
      <c r="J270" t="s">
        <v>18</v>
      </c>
      <c r="K270" t="s">
        <v>19</v>
      </c>
      <c r="L270" t="s">
        <v>816</v>
      </c>
      <c r="O270" t="s">
        <v>486</v>
      </c>
      <c r="Q270" t="s">
        <v>28</v>
      </c>
      <c r="R270" t="s">
        <v>28</v>
      </c>
      <c r="S270" t="s">
        <v>565</v>
      </c>
      <c r="T270" t="str">
        <f>_xlfn.XLOOKUP(Table1[[#This Row],[Basisnaam]],Table2[Basisnaam],Table2[Naam],"",0)</f>
        <v/>
      </c>
      <c r="U270" t="str">
        <f>LOWER(Table1[[#This Row],[Straat]]&amp;Table1[[#This Row],[Huisnummer]]&amp;Table1[[#This Row],[Postcode]])</f>
        <v>centrum-zuid34013530</v>
      </c>
      <c r="V270" t="str">
        <f>_xlfn.XLOOKUP(Table1[[#This Row],[AdresLookup]],[1]Bedrijven!$R$2:$R$541,[1]Bedrijven!$B$2:$B$541,"",0)</f>
        <v/>
      </c>
      <c r="W270" t="str">
        <f>IFERROR(LEFT(SUBSTITUTE(SUBSTITUTE(Table1[[#This Row],[Website]],"www.",""),"https://",""), FIND(".", SUBSTITUTE(SUBSTITUTE(Table1[[#This Row],[Website]],"www.",""),"https://","")) - 1),"")</f>
        <v/>
      </c>
      <c r="X270" t="str">
        <f>_xlfn.XLOOKUP(Table1[[#This Row],[Website Lookup]],Table2[WebsiteLookup],Table2[Naam],"",0)</f>
        <v/>
      </c>
      <c r="Y270" t="str">
        <f>IF(Table1[[#This Row],[Match company name]]&lt;&gt;"",Table1[[#This Row],[Match company name]],IF(Table1[[#This Row],[Match on address]]&lt;&gt;"",Table1[[#This Row],[Match on address]],Table1[[#This Row],[Match on Website]]))</f>
        <v/>
      </c>
    </row>
    <row r="271" spans="1:25" x14ac:dyDescent="0.45">
      <c r="A271">
        <v>54236494</v>
      </c>
      <c r="D271" t="s">
        <v>817</v>
      </c>
      <c r="E271" t="str">
        <f>SUBSTITUTE(SUBSTITUTE(SUBSTITUTE(SUBSTITUTE(SUBSTITUTE(SUBSTITUTE(SUBSTITUTE(SUBSTITUTE(SUBSTITUTE(SUBSTITUTE(SUBSTITUTE(SUBSTITUTE(SUBSTITUTE(LOWER(Table1[[#This Row],[Naam]]),".",""),"-","")," bvba",""),"belgië",""),"belgium","")," nv","")," bv",""),"group",""),"groep","")," ", ""),"é","e"),"è","e"),"à","a")</f>
        <v>nvcordeel</v>
      </c>
      <c r="F271" t="s">
        <v>818</v>
      </c>
      <c r="G271" t="s">
        <v>819</v>
      </c>
      <c r="H271" t="s">
        <v>820</v>
      </c>
      <c r="I271" t="s">
        <v>821</v>
      </c>
      <c r="J271" t="s">
        <v>18</v>
      </c>
      <c r="K271" t="s">
        <v>19</v>
      </c>
      <c r="L271" t="s">
        <v>822</v>
      </c>
      <c r="O271" t="s">
        <v>486</v>
      </c>
      <c r="Q271" t="s">
        <v>28</v>
      </c>
      <c r="R271" t="s">
        <v>28</v>
      </c>
      <c r="S271" t="s">
        <v>40</v>
      </c>
      <c r="T271" t="str">
        <f>_xlfn.XLOOKUP(Table1[[#This Row],[Basisnaam]],Table2[Basisnaam],Table2[Naam],"",0)</f>
        <v/>
      </c>
      <c r="U271" t="str">
        <f>LOWER(Table1[[#This Row],[Straat]]&amp;Table1[[#This Row],[Huisnummer]]&amp;Table1[[#This Row],[Postcode]])</f>
        <v>frank van dyckelaan159140</v>
      </c>
      <c r="V271" t="str">
        <f>_xlfn.XLOOKUP(Table1[[#This Row],[AdresLookup]],[1]Bedrijven!$R$2:$R$541,[1]Bedrijven!$B$2:$B$541,"",0)</f>
        <v>CORDEEL ZETEL TEMSE</v>
      </c>
      <c r="W271" t="str">
        <f>IFERROR(LEFT(SUBSTITUTE(SUBSTITUTE(Table1[[#This Row],[Website]],"www.",""),"https://",""), FIND(".", SUBSTITUTE(SUBSTITUTE(Table1[[#This Row],[Website]],"www.",""),"https://","")) - 1),"")</f>
        <v/>
      </c>
      <c r="X271" t="str">
        <f>_xlfn.XLOOKUP(Table1[[#This Row],[Website Lookup]],Table2[WebsiteLookup],Table2[Naam],"",0)</f>
        <v/>
      </c>
      <c r="Y271" t="str">
        <f>IF(Table1[[#This Row],[Match company name]]&lt;&gt;"",Table1[[#This Row],[Match company name]],IF(Table1[[#This Row],[Match on address]]&lt;&gt;"",Table1[[#This Row],[Match on address]],Table1[[#This Row],[Match on Website]]))</f>
        <v>CORDEEL ZETEL TEMSE</v>
      </c>
    </row>
    <row r="272" spans="1:25" x14ac:dyDescent="0.45">
      <c r="A272">
        <v>48345104</v>
      </c>
      <c r="B272" t="s">
        <v>1325</v>
      </c>
      <c r="D272" t="s">
        <v>823</v>
      </c>
      <c r="E272" t="str">
        <f>SUBSTITUTE(SUBSTITUTE(SUBSTITUTE(SUBSTITUTE(SUBSTITUTE(SUBSTITUTE(SUBSTITUTE(SUBSTITUTE(SUBSTITUTE(SUBSTITUTE(SUBSTITUTE(SUBSTITUTE(SUBSTITUTE(LOWER(Table1[[#This Row],[Naam]]),".",""),"-","")," bvba",""),"belgië",""),"belgium","")," nv","")," bv",""),"group",""),"groep","")," ", ""),"é","e"),"è","e"),"à","a")</f>
        <v>nvcrhstructuralconcrete</v>
      </c>
      <c r="F272" t="s">
        <v>824</v>
      </c>
      <c r="G272" t="s">
        <v>416</v>
      </c>
      <c r="H272" t="s">
        <v>825</v>
      </c>
      <c r="I272" t="s">
        <v>826</v>
      </c>
      <c r="J272" t="s">
        <v>18</v>
      </c>
      <c r="K272" t="s">
        <v>19</v>
      </c>
      <c r="L272" t="s">
        <v>827</v>
      </c>
      <c r="M272" t="s">
        <v>828</v>
      </c>
      <c r="O272" t="s">
        <v>486</v>
      </c>
      <c r="R272" t="s">
        <v>28</v>
      </c>
      <c r="S272" t="s">
        <v>66</v>
      </c>
      <c r="T272" t="str">
        <f>_xlfn.XLOOKUP(Table1[[#This Row],[Basisnaam]],Table2[Basisnaam],Table2[Naam],"",0)</f>
        <v/>
      </c>
      <c r="U272" t="str">
        <f>LOWER(Table1[[#This Row],[Straat]]&amp;Table1[[#This Row],[Huisnummer]]&amp;Table1[[#This Row],[Postcode]])</f>
        <v>marnixdreef52500</v>
      </c>
      <c r="V272" t="str">
        <f>_xlfn.XLOOKUP(Table1[[#This Row],[AdresLookup]],[1]Bedrijven!$R$2:$R$541,[1]Bedrijven!$B$2:$B$541,"",0)</f>
        <v/>
      </c>
      <c r="W272" t="str">
        <f>IFERROR(LEFT(SUBSTITUTE(SUBSTITUTE(Table1[[#This Row],[Website]],"www.",""),"https://",""), FIND(".", SUBSTITUTE(SUBSTITUTE(Table1[[#This Row],[Website]],"www.",""),"https://","")) - 1),"")</f>
        <v/>
      </c>
      <c r="X272" t="str">
        <f>_xlfn.XLOOKUP(Table1[[#This Row],[Website Lookup]],Table2[WebsiteLookup],Table2[Naam],"",0)</f>
        <v/>
      </c>
      <c r="Y272" t="str">
        <f>IF(Table1[[#This Row],[Match company name]]&lt;&gt;"",Table1[[#This Row],[Match company name]],IF(Table1[[#This Row],[Match on address]]&lt;&gt;"",Table1[[#This Row],[Match on address]],Table1[[#This Row],[Match on Website]]))</f>
        <v/>
      </c>
    </row>
    <row r="273" spans="1:25" x14ac:dyDescent="0.45">
      <c r="A273">
        <v>52482562</v>
      </c>
      <c r="B273" t="s">
        <v>1325</v>
      </c>
      <c r="D273" t="s">
        <v>830</v>
      </c>
      <c r="E273" t="str">
        <f>SUBSTITUTE(SUBSTITUTE(SUBSTITUTE(SUBSTITUTE(SUBSTITUTE(SUBSTITUTE(SUBSTITUTE(SUBSTITUTE(SUBSTITUTE(SUBSTITUTE(SUBSTITUTE(SUBSTITUTE(SUBSTITUTE(LOWER(Table1[[#This Row],[Naam]]),".",""),"-","")," bvba",""),"belgië",""),"belgium","")," nv","")," bv",""),"group",""),"groep","")," ", ""),"é","e"),"è","e"),"à","a")</f>
        <v>nvderijke</v>
      </c>
      <c r="F273" t="s">
        <v>831</v>
      </c>
      <c r="G273" t="s">
        <v>103</v>
      </c>
      <c r="H273" t="s">
        <v>793</v>
      </c>
      <c r="I273" t="s">
        <v>66</v>
      </c>
      <c r="J273" t="s">
        <v>18</v>
      </c>
      <c r="K273" t="s">
        <v>19</v>
      </c>
      <c r="L273" t="s">
        <v>832</v>
      </c>
      <c r="M273" t="s">
        <v>833</v>
      </c>
      <c r="O273" t="s">
        <v>486</v>
      </c>
      <c r="Q273" t="s">
        <v>28</v>
      </c>
      <c r="R273" t="s">
        <v>28</v>
      </c>
      <c r="S273" t="s">
        <v>66</v>
      </c>
      <c r="T273" t="str">
        <f>_xlfn.XLOOKUP(Table1[[#This Row],[Basisnaam]],Table2[Basisnaam],Table2[Naam],"",0)</f>
        <v/>
      </c>
      <c r="U273" t="str">
        <f>LOWER(Table1[[#This Row],[Straat]]&amp;Table1[[#This Row],[Huisnummer]]&amp;Table1[[#This Row],[Postcode]])</f>
        <v>kruisweg82040</v>
      </c>
      <c r="V273" t="str">
        <f>_xlfn.XLOOKUP(Table1[[#This Row],[AdresLookup]],[1]Bedrijven!$R$2:$R$541,[1]Bedrijven!$B$2:$B$541,"",0)</f>
        <v/>
      </c>
      <c r="W273" t="str">
        <f>IFERROR(LEFT(SUBSTITUTE(SUBSTITUTE(Table1[[#This Row],[Website]],"www.",""),"https://",""), FIND(".", SUBSTITUTE(SUBSTITUTE(Table1[[#This Row],[Website]],"www.",""),"https://","")) - 1),"")</f>
        <v/>
      </c>
      <c r="X273" t="str">
        <f>_xlfn.XLOOKUP(Table1[[#This Row],[Website Lookup]],Table2[WebsiteLookup],Table2[Naam],"",0)</f>
        <v/>
      </c>
      <c r="Y273" t="str">
        <f>IF(Table1[[#This Row],[Match company name]]&lt;&gt;"",Table1[[#This Row],[Match company name]],IF(Table1[[#This Row],[Match on address]]&lt;&gt;"",Table1[[#This Row],[Match on address]],Table1[[#This Row],[Match on Website]]))</f>
        <v/>
      </c>
    </row>
    <row r="274" spans="1:25" x14ac:dyDescent="0.45">
      <c r="A274">
        <v>47000133</v>
      </c>
      <c r="D274" t="s">
        <v>834</v>
      </c>
      <c r="E274" t="str">
        <f>SUBSTITUTE(SUBSTITUTE(SUBSTITUTE(SUBSTITUTE(SUBSTITUTE(SUBSTITUTE(SUBSTITUTE(SUBSTITUTE(SUBSTITUTE(SUBSTITUTE(SUBSTITUTE(SUBSTITUTE(SUBSTITUTE(LOWER(Table1[[#This Row],[Naam]]),".",""),"-","")," bvba",""),"belgië",""),"belgium","")," nv","")," bv",""),"group",""),"groep","")," ", ""),"é","e"),"è","e"),"à","a")</f>
        <v>nveasykit</v>
      </c>
      <c r="F274" t="s">
        <v>835</v>
      </c>
      <c r="G274" t="s">
        <v>836</v>
      </c>
      <c r="H274" t="s">
        <v>837</v>
      </c>
      <c r="I274" t="s">
        <v>838</v>
      </c>
      <c r="J274" t="s">
        <v>18</v>
      </c>
      <c r="K274" t="s">
        <v>19</v>
      </c>
      <c r="L274" t="s">
        <v>839</v>
      </c>
      <c r="N274" t="s">
        <v>840</v>
      </c>
      <c r="O274" t="s">
        <v>486</v>
      </c>
      <c r="R274" t="s">
        <v>28</v>
      </c>
      <c r="S274" t="s">
        <v>29</v>
      </c>
      <c r="T274" t="str">
        <f>_xlfn.XLOOKUP(Table1[[#This Row],[Basisnaam]],Table2[Basisnaam],Table2[Naam],"",0)</f>
        <v/>
      </c>
      <c r="U274" t="str">
        <f>LOWER(Table1[[#This Row],[Straat]]&amp;Table1[[#This Row],[Huisnummer]]&amp;Table1[[#This Row],[Postcode]])</f>
        <v>wingepark27/c3110</v>
      </c>
      <c r="V274" t="str">
        <f>_xlfn.XLOOKUP(Table1[[#This Row],[AdresLookup]],[1]Bedrijven!$R$2:$R$541,[1]Bedrijven!$B$2:$B$541,"",0)</f>
        <v/>
      </c>
      <c r="W274" t="str">
        <f>IFERROR(LEFT(SUBSTITUTE(SUBSTITUTE(Table1[[#This Row],[Website]],"www.",""),"https://",""), FIND(".", SUBSTITUTE(SUBSTITUTE(Table1[[#This Row],[Website]],"www.",""),"https://","")) - 1),"")</f>
        <v>easykit</v>
      </c>
      <c r="X274" t="str">
        <f>_xlfn.XLOOKUP(Table1[[#This Row],[Website Lookup]],Table2[WebsiteLookup],Table2[Naam],"",0)</f>
        <v/>
      </c>
      <c r="Y274" t="str">
        <f>IF(Table1[[#This Row],[Match company name]]&lt;&gt;"",Table1[[#This Row],[Match company name]],IF(Table1[[#This Row],[Match on address]]&lt;&gt;"",Table1[[#This Row],[Match on address]],Table1[[#This Row],[Match on Website]]))</f>
        <v/>
      </c>
    </row>
    <row r="275" spans="1:25" x14ac:dyDescent="0.45">
      <c r="A275">
        <v>54042485</v>
      </c>
      <c r="B275" t="s">
        <v>1327</v>
      </c>
      <c r="D275" t="s">
        <v>841</v>
      </c>
      <c r="E275" t="str">
        <f>SUBSTITUTE(SUBSTITUTE(SUBSTITUTE(SUBSTITUTE(SUBSTITUTE(SUBSTITUTE(SUBSTITUTE(SUBSTITUTE(SUBSTITUTE(SUBSTITUTE(SUBSTITUTE(SUBSTITUTE(SUBSTITUTE(LOWER(Table1[[#This Row],[Naam]]),".",""),"-","")," bvba",""),"belgië",""),"belgium","")," nv","")," bv",""),"group",""),"groep","")," ", ""),"é","e"),"è","e"),"à","a")</f>
        <v>nveeg</v>
      </c>
      <c r="F275" t="s">
        <v>842</v>
      </c>
      <c r="G275" t="s">
        <v>416</v>
      </c>
      <c r="H275" t="s">
        <v>843</v>
      </c>
      <c r="I275" t="s">
        <v>844</v>
      </c>
      <c r="J275" t="s">
        <v>18</v>
      </c>
      <c r="K275" t="s">
        <v>19</v>
      </c>
      <c r="L275" t="s">
        <v>845</v>
      </c>
      <c r="M275" t="s">
        <v>846</v>
      </c>
      <c r="N275" t="s">
        <v>847</v>
      </c>
      <c r="O275" t="s">
        <v>486</v>
      </c>
      <c r="Q275" t="s">
        <v>28</v>
      </c>
      <c r="R275" t="s">
        <v>28</v>
      </c>
      <c r="S275" t="s">
        <v>260</v>
      </c>
      <c r="T275" t="str">
        <f>_xlfn.XLOOKUP(Table1[[#This Row],[Basisnaam]],Table2[Basisnaam],Table2[Naam],"",0)</f>
        <v/>
      </c>
      <c r="U275" t="str">
        <f>LOWER(Table1[[#This Row],[Straat]]&amp;Table1[[#This Row],[Huisnummer]]&amp;Table1[[#This Row],[Postcode]])</f>
        <v>oostlaan58560</v>
      </c>
      <c r="V275" t="str">
        <f>_xlfn.XLOOKUP(Table1[[#This Row],[AdresLookup]],[1]Bedrijven!$R$2:$R$541,[1]Bedrijven!$B$2:$B$541,"",0)</f>
        <v/>
      </c>
      <c r="W275" t="str">
        <f>IFERROR(LEFT(SUBSTITUTE(SUBSTITUTE(Table1[[#This Row],[Website]],"www.",""),"https://",""), FIND(".", SUBSTITUTE(SUBSTITUTE(Table1[[#This Row],[Website]],"www.",""),"https://","")) - 1),"")</f>
        <v>eeg</v>
      </c>
      <c r="X275" t="str">
        <f>_xlfn.XLOOKUP(Table1[[#This Row],[Website Lookup]],Table2[WebsiteLookup],Table2[Naam],"",0)</f>
        <v/>
      </c>
      <c r="Y275" t="str">
        <f>IF(Table1[[#This Row],[Match company name]]&lt;&gt;"",Table1[[#This Row],[Match company name]],IF(Table1[[#This Row],[Match on address]]&lt;&gt;"",Table1[[#This Row],[Match on address]],Table1[[#This Row],[Match on Website]]))</f>
        <v/>
      </c>
    </row>
    <row r="276" spans="1:25" x14ac:dyDescent="0.45">
      <c r="A276">
        <v>50978105</v>
      </c>
      <c r="D276" t="s">
        <v>848</v>
      </c>
      <c r="E276" t="str">
        <f>SUBSTITUTE(SUBSTITUTE(SUBSTITUTE(SUBSTITUTE(SUBSTITUTE(SUBSTITUTE(SUBSTITUTE(SUBSTITUTE(SUBSTITUTE(SUBSTITUTE(SUBSTITUTE(SUBSTITUTE(SUBSTITUTE(LOWER(Table1[[#This Row],[Naam]]),".",""),"-","")," bvba",""),"belgië",""),"belgium","")," nv","")," bv",""),"group",""),"groep","")," ", ""),"é","e"),"è","e"),"à","a")</f>
        <v>nvelement61</v>
      </c>
      <c r="F276" t="s">
        <v>849</v>
      </c>
      <c r="G276" t="s">
        <v>850</v>
      </c>
      <c r="H276" t="s">
        <v>851</v>
      </c>
      <c r="I276" t="s">
        <v>51</v>
      </c>
      <c r="J276" t="s">
        <v>18</v>
      </c>
      <c r="K276" t="s">
        <v>19</v>
      </c>
      <c r="L276" t="s">
        <v>852</v>
      </c>
      <c r="M276" t="s">
        <v>853</v>
      </c>
      <c r="O276" t="s">
        <v>486</v>
      </c>
      <c r="Q276" t="s">
        <v>28</v>
      </c>
      <c r="S276" t="s">
        <v>51</v>
      </c>
      <c r="T276" t="str">
        <f>_xlfn.XLOOKUP(Table1[[#This Row],[Basisnaam]],Table2[Basisnaam],Table2[Naam],"",0)</f>
        <v/>
      </c>
      <c r="U276" t="str">
        <f>LOWER(Table1[[#This Row],[Straat]]&amp;Table1[[#This Row],[Huisnummer]]&amp;Table1[[#This Row],[Postcode]])</f>
        <v>esplanade1/961020</v>
      </c>
      <c r="V276" t="str">
        <f>_xlfn.XLOOKUP(Table1[[#This Row],[AdresLookup]],[1]Bedrijven!$R$2:$R$541,[1]Bedrijven!$B$2:$B$541,"",0)</f>
        <v/>
      </c>
      <c r="W276" t="str">
        <f>IFERROR(LEFT(SUBSTITUTE(SUBSTITUTE(Table1[[#This Row],[Website]],"www.",""),"https://",""), FIND(".", SUBSTITUTE(SUBSTITUTE(Table1[[#This Row],[Website]],"www.",""),"https://","")) - 1),"")</f>
        <v/>
      </c>
      <c r="X276" t="str">
        <f>_xlfn.XLOOKUP(Table1[[#This Row],[Website Lookup]],Table2[WebsiteLookup],Table2[Naam],"",0)</f>
        <v/>
      </c>
      <c r="Y276" t="str">
        <f>IF(Table1[[#This Row],[Match company name]]&lt;&gt;"",Table1[[#This Row],[Match company name]],IF(Table1[[#This Row],[Match on address]]&lt;&gt;"",Table1[[#This Row],[Match on address]],Table1[[#This Row],[Match on Website]]))</f>
        <v/>
      </c>
    </row>
    <row r="277" spans="1:25" x14ac:dyDescent="0.45">
      <c r="A277">
        <v>45347620</v>
      </c>
      <c r="B277" t="s">
        <v>1325</v>
      </c>
      <c r="D277" t="s">
        <v>854</v>
      </c>
      <c r="E277" t="str">
        <f>SUBSTITUTE(SUBSTITUTE(SUBSTITUTE(SUBSTITUTE(SUBSTITUTE(SUBSTITUTE(SUBSTITUTE(SUBSTITUTE(SUBSTITUTE(SUBSTITUTE(SUBSTITUTE(SUBSTITUTE(SUBSTITUTE(LOWER(Table1[[#This Row],[Naam]]),".",""),"-","")," bvba",""),"belgië",""),"belgium","")," nv","")," bv",""),"group",""),"groep","")," ", ""),"é","e"),"è","e"),"à","a")</f>
        <v>nvetaplightinginternational</v>
      </c>
      <c r="F277" t="s">
        <v>855</v>
      </c>
      <c r="G277" t="s">
        <v>856</v>
      </c>
      <c r="H277" t="s">
        <v>454</v>
      </c>
      <c r="I277" t="s">
        <v>455</v>
      </c>
      <c r="J277" t="s">
        <v>18</v>
      </c>
      <c r="K277" t="s">
        <v>19</v>
      </c>
      <c r="L277" t="s">
        <v>857</v>
      </c>
      <c r="O277" t="s">
        <v>486</v>
      </c>
      <c r="Q277" t="s">
        <v>42</v>
      </c>
      <c r="R277" t="s">
        <v>28</v>
      </c>
      <c r="S277" t="s">
        <v>66</v>
      </c>
      <c r="T277" t="str">
        <f>_xlfn.XLOOKUP(Table1[[#This Row],[Basisnaam]],Table2[Basisnaam],Table2[Naam],"",0)</f>
        <v/>
      </c>
      <c r="U277" t="str">
        <f>LOWER(Table1[[#This Row],[Straat]]&amp;Table1[[#This Row],[Huisnummer]]&amp;Table1[[#This Row],[Postcode]])</f>
        <v>antwerpsesteenweg1302390</v>
      </c>
      <c r="V277" t="str">
        <f>_xlfn.XLOOKUP(Table1[[#This Row],[AdresLookup]],[1]Bedrijven!$R$2:$R$541,[1]Bedrijven!$B$2:$B$541,"",0)</f>
        <v>ETAP Lighting International</v>
      </c>
      <c r="W277" t="str">
        <f>IFERROR(LEFT(SUBSTITUTE(SUBSTITUTE(Table1[[#This Row],[Website]],"www.",""),"https://",""), FIND(".", SUBSTITUTE(SUBSTITUTE(Table1[[#This Row],[Website]],"www.",""),"https://","")) - 1),"")</f>
        <v/>
      </c>
      <c r="X277" t="str">
        <f>_xlfn.XLOOKUP(Table1[[#This Row],[Website Lookup]],Table2[WebsiteLookup],Table2[Naam],"",0)</f>
        <v/>
      </c>
      <c r="Y277" t="str">
        <f>IF(Table1[[#This Row],[Match company name]]&lt;&gt;"",Table1[[#This Row],[Match company name]],IF(Table1[[#This Row],[Match on address]]&lt;&gt;"",Table1[[#This Row],[Match on address]],Table1[[#This Row],[Match on Website]]))</f>
        <v>ETAP Lighting International</v>
      </c>
    </row>
    <row r="278" spans="1:25" x14ac:dyDescent="0.45">
      <c r="A278">
        <v>49423028</v>
      </c>
      <c r="B278" t="s">
        <v>1325</v>
      </c>
      <c r="D278" t="s">
        <v>858</v>
      </c>
      <c r="E278" t="str">
        <f>SUBSTITUTE(SUBSTITUTE(SUBSTITUTE(SUBSTITUTE(SUBSTITUTE(SUBSTITUTE(SUBSTITUTE(SUBSTITUTE(SUBSTITUTE(SUBSTITUTE(SUBSTITUTE(SUBSTITUTE(SUBSTITUTE(LOWER(Table1[[#This Row],[Naam]]),".",""),"-","")," bvba",""),"belgië",""),"belgium","")," nv","")," bv",""),"group",""),"groep","")," ", ""),"é","e"),"è","e"),"à","a")</f>
        <v>nveuropeantechnosteel</v>
      </c>
      <c r="F278" t="s">
        <v>859</v>
      </c>
      <c r="G278" t="s">
        <v>860</v>
      </c>
      <c r="H278" t="s">
        <v>861</v>
      </c>
      <c r="I278" t="s">
        <v>862</v>
      </c>
      <c r="J278" t="s">
        <v>18</v>
      </c>
      <c r="K278" t="s">
        <v>19</v>
      </c>
      <c r="L278" t="s">
        <v>863</v>
      </c>
      <c r="M278" t="s">
        <v>864</v>
      </c>
      <c r="N278" t="s">
        <v>865</v>
      </c>
      <c r="O278" t="s">
        <v>486</v>
      </c>
      <c r="P278" t="s">
        <v>866</v>
      </c>
      <c r="Q278" t="s">
        <v>28</v>
      </c>
      <c r="S278" t="s">
        <v>29</v>
      </c>
      <c r="T278" t="str">
        <f>_xlfn.XLOOKUP(Table1[[#This Row],[Basisnaam]],Table2[Basisnaam],Table2[Naam],"",0)</f>
        <v/>
      </c>
      <c r="U278" t="str">
        <f>LOWER(Table1[[#This Row],[Straat]]&amp;Table1[[#This Row],[Huisnummer]]&amp;Table1[[#This Row],[Postcode]])</f>
        <v>kasteelstraat471840</v>
      </c>
      <c r="V278" t="str">
        <f>_xlfn.XLOOKUP(Table1[[#This Row],[AdresLookup]],[1]Bedrijven!$R$2:$R$541,[1]Bedrijven!$B$2:$B$541,"",0)</f>
        <v/>
      </c>
      <c r="W278" t="str">
        <f>IFERROR(LEFT(SUBSTITUTE(SUBSTITUTE(Table1[[#This Row],[Website]],"www.",""),"https://",""), FIND(".", SUBSTITUTE(SUBSTITUTE(Table1[[#This Row],[Website]],"www.",""),"https://","")) - 1),"")</f>
        <v>leviat</v>
      </c>
      <c r="X278" t="str">
        <f>_xlfn.XLOOKUP(Table1[[#This Row],[Website Lookup]],Table2[WebsiteLookup],Table2[Naam],"",0)</f>
        <v/>
      </c>
      <c r="Y278" t="str">
        <f>IF(Table1[[#This Row],[Match company name]]&lt;&gt;"",Table1[[#This Row],[Match company name]],IF(Table1[[#This Row],[Match on address]]&lt;&gt;"",Table1[[#This Row],[Match on address]],Table1[[#This Row],[Match on Website]]))</f>
        <v/>
      </c>
    </row>
    <row r="279" spans="1:25" x14ac:dyDescent="0.45">
      <c r="A279">
        <v>51113995</v>
      </c>
      <c r="B279" t="s">
        <v>1327</v>
      </c>
      <c r="D279" t="s">
        <v>867</v>
      </c>
      <c r="E279" t="str">
        <f>SUBSTITUTE(SUBSTITUTE(SUBSTITUTE(SUBSTITUTE(SUBSTITUTE(SUBSTITUTE(SUBSTITUTE(SUBSTITUTE(SUBSTITUTE(SUBSTITUTE(SUBSTITUTE(SUBSTITUTE(SUBSTITUTE(LOWER(Table1[[#This Row],[Naam]]),".",""),"-","")," bvba",""),"belgië",""),"belgium","")," nv","")," bv",""),"group",""),"groep","")," ", ""),"é","e"),"è","e"),"à","a")</f>
        <v>nvglobachem</v>
      </c>
      <c r="F279" t="s">
        <v>868</v>
      </c>
      <c r="G279" t="s">
        <v>869</v>
      </c>
      <c r="H279" t="s">
        <v>870</v>
      </c>
      <c r="I279" t="s">
        <v>871</v>
      </c>
      <c r="J279" t="s">
        <v>18</v>
      </c>
      <c r="K279" t="s">
        <v>19</v>
      </c>
      <c r="L279" t="s">
        <v>872</v>
      </c>
      <c r="M279" t="s">
        <v>873</v>
      </c>
      <c r="N279" t="s">
        <v>874</v>
      </c>
      <c r="O279" t="s">
        <v>486</v>
      </c>
      <c r="P279" t="s">
        <v>875</v>
      </c>
      <c r="Q279" t="s">
        <v>20</v>
      </c>
      <c r="S279" t="s">
        <v>565</v>
      </c>
      <c r="T279" t="str">
        <f>_xlfn.XLOOKUP(Table1[[#This Row],[Basisnaam]],Table2[Basisnaam],Table2[Naam],"",0)</f>
        <v/>
      </c>
      <c r="U279" t="str">
        <f>LOWER(Table1[[#This Row],[Straat]]&amp;Table1[[#This Row],[Huisnummer]]&amp;Table1[[#This Row],[Postcode]])</f>
        <v>lichtenberglaan20193800</v>
      </c>
      <c r="V279" t="str">
        <f>_xlfn.XLOOKUP(Table1[[#This Row],[AdresLookup]],[1]Bedrijven!$R$2:$R$541,[1]Bedrijven!$B$2:$B$541,"",0)</f>
        <v/>
      </c>
      <c r="W279" t="str">
        <f>IFERROR(LEFT(SUBSTITUTE(SUBSTITUTE(Table1[[#This Row],[Website]],"www.",""),"https://",""), FIND(".", SUBSTITUTE(SUBSTITUTE(Table1[[#This Row],[Website]],"www.",""),"https://","")) - 1),"")</f>
        <v>globachem</v>
      </c>
      <c r="X279" t="str">
        <f>_xlfn.XLOOKUP(Table1[[#This Row],[Website Lookup]],Table2[WebsiteLookup],Table2[Naam],"",0)</f>
        <v/>
      </c>
      <c r="Y279" t="str">
        <f>IF(Table1[[#This Row],[Match company name]]&lt;&gt;"",Table1[[#This Row],[Match company name]],IF(Table1[[#This Row],[Match on address]]&lt;&gt;"",Table1[[#This Row],[Match on address]],Table1[[#This Row],[Match on Website]]))</f>
        <v/>
      </c>
    </row>
    <row r="280" spans="1:25" x14ac:dyDescent="0.45">
      <c r="A280">
        <v>54988850</v>
      </c>
      <c r="B280" t="s">
        <v>1327</v>
      </c>
      <c r="D280" t="s">
        <v>876</v>
      </c>
      <c r="E280" t="str">
        <f>SUBSTITUTE(SUBSTITUTE(SUBSTITUTE(SUBSTITUTE(SUBSTITUTE(SUBSTITUTE(SUBSTITUTE(SUBSTITUTE(SUBSTITUTE(SUBSTITUTE(SUBSTITUTE(SUBSTITUTE(SUBSTITUTE(LOWER(Table1[[#This Row],[Naam]]),".",""),"-","")," bvba",""),"belgië",""),"belgium","")," nv","")," bv",""),"group",""),"groep","")," ", ""),"é","e"),"è","e"),"à","a")</f>
        <v>nvgoodmanmanagementservices()</v>
      </c>
      <c r="F280" t="s">
        <v>877</v>
      </c>
      <c r="G280" t="s">
        <v>878</v>
      </c>
      <c r="H280" t="s">
        <v>797</v>
      </c>
      <c r="I280" t="s">
        <v>798</v>
      </c>
      <c r="J280" t="s">
        <v>18</v>
      </c>
      <c r="K280" t="s">
        <v>19</v>
      </c>
      <c r="L280" t="s">
        <v>879</v>
      </c>
      <c r="N280" t="s">
        <v>880</v>
      </c>
      <c r="O280" t="s">
        <v>486</v>
      </c>
      <c r="P280" t="s">
        <v>881</v>
      </c>
      <c r="Q280" t="s">
        <v>28</v>
      </c>
      <c r="S280" t="s">
        <v>29</v>
      </c>
      <c r="T280" t="str">
        <f>_xlfn.XLOOKUP(Table1[[#This Row],[Basisnaam]],Table2[Basisnaam],Table2[Naam],"",0)</f>
        <v/>
      </c>
      <c r="U280" t="str">
        <f>LOWER(Table1[[#This Row],[Straat]]&amp;Table1[[#This Row],[Huisnummer]]&amp;Table1[[#This Row],[Postcode]])</f>
        <v>medialaan501800</v>
      </c>
      <c r="V280" t="str">
        <f>_xlfn.XLOOKUP(Table1[[#This Row],[AdresLookup]],[1]Bedrijven!$R$2:$R$541,[1]Bedrijven!$B$2:$B$541,"",0)</f>
        <v/>
      </c>
      <c r="W280" t="str">
        <f>IFERROR(LEFT(SUBSTITUTE(SUBSTITUTE(Table1[[#This Row],[Website]],"www.",""),"https://",""), FIND(".", SUBSTITUTE(SUBSTITUTE(Table1[[#This Row],[Website]],"www.",""),"https://","")) - 1),"")</f>
        <v>be</v>
      </c>
    </row>
    <row r="281" spans="1:25" x14ac:dyDescent="0.45">
      <c r="A281">
        <v>46966873</v>
      </c>
      <c r="D281" t="s">
        <v>882</v>
      </c>
      <c r="E281" t="str">
        <f>SUBSTITUTE(SUBSTITUTE(SUBSTITUTE(SUBSTITUTE(SUBSTITUTE(SUBSTITUTE(SUBSTITUTE(SUBSTITUTE(SUBSTITUTE(SUBSTITUTE(SUBSTITUTE(SUBSTITUTE(SUBSTITUTE(LOWER(Table1[[#This Row],[Naam]]),".",""),"-","")," bvba",""),"belgië",""),"belgium","")," nv","")," bv",""),"group",""),"groep","")," ", ""),"é","e"),"è","e"),"à","a")</f>
        <v>nvhaletra</v>
      </c>
      <c r="F281" t="s">
        <v>883</v>
      </c>
      <c r="G281" t="s">
        <v>884</v>
      </c>
      <c r="H281" t="s">
        <v>814</v>
      </c>
      <c r="I281" t="s">
        <v>815</v>
      </c>
      <c r="J281" t="s">
        <v>18</v>
      </c>
      <c r="K281" t="s">
        <v>19</v>
      </c>
      <c r="L281" t="s">
        <v>885</v>
      </c>
      <c r="M281" t="s">
        <v>886</v>
      </c>
      <c r="O281" t="s">
        <v>486</v>
      </c>
      <c r="Q281" t="s">
        <v>28</v>
      </c>
      <c r="S281" t="s">
        <v>565</v>
      </c>
      <c r="T281" t="str">
        <f>_xlfn.XLOOKUP(Table1[[#This Row],[Basisnaam]],Table2[Basisnaam],Table2[Naam],"",0)</f>
        <v/>
      </c>
      <c r="U281" t="str">
        <f>LOWER(Table1[[#This Row],[Straat]]&amp;Table1[[#This Row],[Huisnummer]]&amp;Table1[[#This Row],[Postcode]])</f>
        <v>grote baan3173530</v>
      </c>
      <c r="V281" t="str">
        <f>_xlfn.XLOOKUP(Table1[[#This Row],[AdresLookup]],[1]Bedrijven!$R$2:$R$541,[1]Bedrijven!$B$2:$B$541,"",0)</f>
        <v/>
      </c>
      <c r="W281" t="str">
        <f>IFERROR(LEFT(SUBSTITUTE(SUBSTITUTE(Table1[[#This Row],[Website]],"www.",""),"https://",""), FIND(".", SUBSTITUTE(SUBSTITUTE(Table1[[#This Row],[Website]],"www.",""),"https://","")) - 1),"")</f>
        <v/>
      </c>
      <c r="X281" t="e">
        <f>_xlfn.XLOOKUP(Table1[[#This Row],[Website Lookup]],[1]!Table2[WebsiteLookup],[1]!Table2[Naam],"",0)</f>
        <v>#REF!</v>
      </c>
      <c r="Y281" t="e">
        <f>IF(Table1[[#This Row],[Match company name]]&lt;&gt;"",Table1[[#This Row],[Match company name]],IF(Table1[[#This Row],[Match on address]]&lt;&gt;"",Table1[[#This Row],[Match on address]],Table1[[#This Row],[Match on Website]]))</f>
        <v>#REF!</v>
      </c>
    </row>
    <row r="282" spans="1:25" x14ac:dyDescent="0.45">
      <c r="A282">
        <v>46981483</v>
      </c>
      <c r="B282" t="s">
        <v>1325</v>
      </c>
      <c r="C282" t="s">
        <v>27</v>
      </c>
      <c r="D282" t="s">
        <v>887</v>
      </c>
      <c r="E282" t="str">
        <f>SUBSTITUTE(SUBSTITUTE(SUBSTITUTE(SUBSTITUTE(SUBSTITUTE(SUBSTITUTE(SUBSTITUTE(SUBSTITUTE(SUBSTITUTE(SUBSTITUTE(SUBSTITUTE(SUBSTITUTE(SUBSTITUTE(LOWER(Table1[[#This Row],[Naam]]),".",""),"-","")," bvba",""),"belgië",""),"belgium","")," nv","")," bv",""),"group",""),"groep","")," ", ""),"é","e"),"è","e"),"à","a")</f>
        <v>nvhouseofhr</v>
      </c>
      <c r="F282" t="s">
        <v>888</v>
      </c>
      <c r="G282" t="s">
        <v>889</v>
      </c>
      <c r="H282" t="s">
        <v>433</v>
      </c>
      <c r="I282" t="s">
        <v>434</v>
      </c>
      <c r="J282" t="s">
        <v>18</v>
      </c>
      <c r="K282" t="s">
        <v>19</v>
      </c>
      <c r="L282" t="s">
        <v>890</v>
      </c>
      <c r="O282" t="s">
        <v>486</v>
      </c>
      <c r="Q282" t="s">
        <v>28</v>
      </c>
      <c r="R282" t="s">
        <v>28</v>
      </c>
      <c r="S282" t="s">
        <v>260</v>
      </c>
      <c r="T282" t="str">
        <f>_xlfn.XLOOKUP(Table1[[#This Row],[Basisnaam]],Table2[Basisnaam],Table2[Naam],"",0)</f>
        <v/>
      </c>
      <c r="U282" t="str">
        <f>LOWER(Table1[[#This Row],[Straat]]&amp;Table1[[#This Row],[Huisnummer]]&amp;Table1[[#This Row],[Postcode]])</f>
        <v>spinnerijstraat(kor)978500</v>
      </c>
      <c r="V282" t="str">
        <f>_xlfn.XLOOKUP(Table1[[#This Row],[AdresLookup]],[1]Bedrijven!$R$2:$R$541,[1]Bedrijven!$B$2:$B$541,"",0)</f>
        <v/>
      </c>
      <c r="W282" t="str">
        <f>IFERROR(LEFT(SUBSTITUTE(SUBSTITUTE(Table1[[#This Row],[Website]],"www.",""),"https://",""), FIND(".", SUBSTITUTE(SUBSTITUTE(Table1[[#This Row],[Website]],"www.",""),"https://","")) - 1),"")</f>
        <v/>
      </c>
      <c r="X282" t="e">
        <f>_xlfn.XLOOKUP(Table1[[#This Row],[Website Lookup]],[1]!Table2[WebsiteLookup],[1]!Table2[Naam],"",0)</f>
        <v>#REF!</v>
      </c>
      <c r="Y282" t="e">
        <f>IF(Table1[[#This Row],[Match company name]]&lt;&gt;"",Table1[[#This Row],[Match company name]],IF(Table1[[#This Row],[Match on address]]&lt;&gt;"",Table1[[#This Row],[Match on address]],Table1[[#This Row],[Match on Website]]))</f>
        <v>#REF!</v>
      </c>
    </row>
    <row r="283" spans="1:25" x14ac:dyDescent="0.45">
      <c r="A283">
        <v>46011076</v>
      </c>
      <c r="C283" t="s">
        <v>27</v>
      </c>
      <c r="D283" t="s">
        <v>891</v>
      </c>
      <c r="E283" t="str">
        <f>SUBSTITUTE(SUBSTITUTE(SUBSTITUTE(SUBSTITUTE(SUBSTITUTE(SUBSTITUTE(SUBSTITUTE(SUBSTITUTE(SUBSTITUTE(SUBSTITUTE(SUBSTITUTE(SUBSTITUTE(SUBSTITUTE(LOWER(Table1[[#This Row],[Naam]]),".",""),"-","")," bvba",""),"belgië",""),"belgium","")," nv","")," bv",""),"group",""),"groep","")," ", ""),"é","e"),"è","e"),"à","a")</f>
        <v>nvlotusbakeries</v>
      </c>
      <c r="F283" t="s">
        <v>892</v>
      </c>
      <c r="G283" t="s">
        <v>893</v>
      </c>
      <c r="H283" t="s">
        <v>894</v>
      </c>
      <c r="I283" t="s">
        <v>895</v>
      </c>
      <c r="J283" t="s">
        <v>18</v>
      </c>
      <c r="K283" t="s">
        <v>19</v>
      </c>
      <c r="L283" t="s">
        <v>896</v>
      </c>
      <c r="O283" t="s">
        <v>486</v>
      </c>
      <c r="S283" t="s">
        <v>40</v>
      </c>
      <c r="T283" t="str">
        <f>_xlfn.XLOOKUP(Table1[[#This Row],[Basisnaam]],Table2[Basisnaam],Table2[Naam],"",0)</f>
        <v/>
      </c>
      <c r="U283" t="str">
        <f>LOWER(Table1[[#This Row],[Straat]]&amp;Table1[[#This Row],[Huisnummer]]&amp;Table1[[#This Row],[Postcode]])</f>
        <v>gentstraat529971</v>
      </c>
      <c r="V283" t="str">
        <f>_xlfn.XLOOKUP(Table1[[#This Row],[AdresLookup]],[1]Bedrijven!$R$2:$R$541,[1]Bedrijven!$B$2:$B$541,"",0)</f>
        <v>Lotus Bakeries België</v>
      </c>
      <c r="W283" t="str">
        <f>IFERROR(LEFT(SUBSTITUTE(SUBSTITUTE(Table1[[#This Row],[Website]],"www.",""),"https://",""), FIND(".", SUBSTITUTE(SUBSTITUTE(Table1[[#This Row],[Website]],"www.",""),"https://","")) - 1),"")</f>
        <v/>
      </c>
      <c r="X283" t="e">
        <f>_xlfn.XLOOKUP(Table1[[#This Row],[Website Lookup]],[1]!Table2[WebsiteLookup],[1]!Table2[Naam],"",0)</f>
        <v>#REF!</v>
      </c>
      <c r="Y283" t="str">
        <f>IF(Table1[[#This Row],[Match company name]]&lt;&gt;"",Table1[[#This Row],[Match company name]],IF(Table1[[#This Row],[Match on address]]&lt;&gt;"",Table1[[#This Row],[Match on address]],Table1[[#This Row],[Match on Website]]))</f>
        <v>Lotus Bakeries België</v>
      </c>
    </row>
    <row r="284" spans="1:25" x14ac:dyDescent="0.45">
      <c r="A284">
        <v>50328647</v>
      </c>
      <c r="D284" t="s">
        <v>897</v>
      </c>
      <c r="E284" t="str">
        <f>SUBSTITUTE(SUBSTITUTE(SUBSTITUTE(SUBSTITUTE(SUBSTITUTE(SUBSTITUTE(SUBSTITUTE(SUBSTITUTE(SUBSTITUTE(SUBSTITUTE(SUBSTITUTE(SUBSTITUTE(SUBSTITUTE(LOWER(Table1[[#This Row],[Naam]]),".",""),"-","")," bvba",""),"belgië",""),"belgium","")," nv","")," bv",""),"group",""),"groep","")," ", ""),"é","e"),"è","e"),"à","a")</f>
        <v>nvmobietrain</v>
      </c>
      <c r="F284" t="s">
        <v>898</v>
      </c>
      <c r="G284" t="s">
        <v>899</v>
      </c>
      <c r="H284" t="s">
        <v>900</v>
      </c>
      <c r="I284" t="s">
        <v>901</v>
      </c>
      <c r="J284" t="s">
        <v>18</v>
      </c>
      <c r="K284" t="s">
        <v>19</v>
      </c>
      <c r="L284" t="s">
        <v>902</v>
      </c>
      <c r="M284" t="s">
        <v>903</v>
      </c>
      <c r="O284" t="s">
        <v>486</v>
      </c>
      <c r="Q284" t="s">
        <v>28</v>
      </c>
      <c r="S284" t="s">
        <v>565</v>
      </c>
      <c r="T284" t="str">
        <f>_xlfn.XLOOKUP(Table1[[#This Row],[Basisnaam]],Table2[Basisnaam],Table2[Naam],"",0)</f>
        <v/>
      </c>
      <c r="U284" t="str">
        <f>LOWER(Table1[[#This Row],[Straat]]&amp;Table1[[#This Row],[Huisnummer]]&amp;Table1[[#This Row],[Postcode]])</f>
        <v>c-mine123600</v>
      </c>
      <c r="V284" t="str">
        <f>_xlfn.XLOOKUP(Table1[[#This Row],[AdresLookup]],[1]Bedrijven!$R$2:$R$541,[1]Bedrijven!$B$2:$B$541,"",0)</f>
        <v/>
      </c>
      <c r="W284" t="str">
        <f>IFERROR(LEFT(SUBSTITUTE(SUBSTITUTE(Table1[[#This Row],[Website]],"www.",""),"https://",""), FIND(".", SUBSTITUTE(SUBSTITUTE(Table1[[#This Row],[Website]],"www.",""),"https://","")) - 1),"")</f>
        <v/>
      </c>
      <c r="X284" t="e">
        <f>_xlfn.XLOOKUP(Table1[[#This Row],[Website Lookup]],[1]!Table2[WebsiteLookup],[1]!Table2[Naam],"",0)</f>
        <v>#REF!</v>
      </c>
      <c r="Y284" t="e">
        <f>IF(Table1[[#This Row],[Match company name]]&lt;&gt;"",Table1[[#This Row],[Match company name]],IF(Table1[[#This Row],[Match on address]]&lt;&gt;"",Table1[[#This Row],[Match on address]],Table1[[#This Row],[Match on Website]]))</f>
        <v>#REF!</v>
      </c>
    </row>
    <row r="285" spans="1:25" x14ac:dyDescent="0.45">
      <c r="A285">
        <v>54084987</v>
      </c>
      <c r="D285" t="s">
        <v>904</v>
      </c>
      <c r="E285" t="str">
        <f>SUBSTITUTE(SUBSTITUTE(SUBSTITUTE(SUBSTITUTE(SUBSTITUTE(SUBSTITUTE(SUBSTITUTE(SUBSTITUTE(SUBSTITUTE(SUBSTITUTE(SUBSTITUTE(SUBSTITUTE(SUBSTITUTE(LOWER(Table1[[#This Row],[Naam]]),".",""),"-","")," bvba",""),"belgië",""),"belgium","")," nv","")," bv",""),"group",""),"groep","")," ", ""),"é","e"),"è","e"),"à","a")</f>
        <v>nvmourik</v>
      </c>
      <c r="F285" t="s">
        <v>905</v>
      </c>
      <c r="G285" t="s">
        <v>906</v>
      </c>
      <c r="H285" t="s">
        <v>272</v>
      </c>
      <c r="I285" t="s">
        <v>66</v>
      </c>
      <c r="J285" t="s">
        <v>18</v>
      </c>
      <c r="K285" t="s">
        <v>19</v>
      </c>
      <c r="L285" t="s">
        <v>907</v>
      </c>
      <c r="M285" t="s">
        <v>908</v>
      </c>
      <c r="O285" t="s">
        <v>486</v>
      </c>
      <c r="Q285" t="s">
        <v>28</v>
      </c>
      <c r="R285" t="s">
        <v>28</v>
      </c>
      <c r="S285" t="s">
        <v>66</v>
      </c>
      <c r="T285" t="str">
        <f>_xlfn.XLOOKUP(Table1[[#This Row],[Basisnaam]],Table2[Basisnaam],Table2[Naam],"",0)</f>
        <v/>
      </c>
      <c r="U285" t="str">
        <f>LOWER(Table1[[#This Row],[Straat]]&amp;Table1[[#This Row],[Huisnummer]]&amp;Table1[[#This Row],[Postcode]])</f>
        <v>groenendaallaan3992030</v>
      </c>
      <c r="V285" t="str">
        <f>_xlfn.XLOOKUP(Table1[[#This Row],[AdresLookup]],[1]Bedrijven!$R$2:$R$541,[1]Bedrijven!$B$2:$B$541,"",0)</f>
        <v/>
      </c>
      <c r="W285" t="str">
        <f>IFERROR(LEFT(SUBSTITUTE(SUBSTITUTE(Table1[[#This Row],[Website]],"www.",""),"https://",""), FIND(".", SUBSTITUTE(SUBSTITUTE(Table1[[#This Row],[Website]],"www.",""),"https://","")) - 1),"")</f>
        <v/>
      </c>
      <c r="X285" t="e">
        <f>_xlfn.XLOOKUP(Table1[[#This Row],[Website Lookup]],[1]!Table2[WebsiteLookup],[1]!Table2[Naam],"",0)</f>
        <v>#REF!</v>
      </c>
      <c r="Y285" t="e">
        <f>IF(Table1[[#This Row],[Match company name]]&lt;&gt;"",Table1[[#This Row],[Match company name]],IF(Table1[[#This Row],[Match on address]]&lt;&gt;"",Table1[[#This Row],[Match on address]],Table1[[#This Row],[Match on Website]]))</f>
        <v>#REF!</v>
      </c>
    </row>
    <row r="286" spans="1:25" x14ac:dyDescent="0.45">
      <c r="A286">
        <v>46922408</v>
      </c>
      <c r="B286" t="s">
        <v>1325</v>
      </c>
      <c r="D286" t="s">
        <v>909</v>
      </c>
      <c r="E286" t="str">
        <f>SUBSTITUTE(SUBSTITUTE(SUBSTITUTE(SUBSTITUTE(SUBSTITUTE(SUBSTITUTE(SUBSTITUTE(SUBSTITUTE(SUBSTITUTE(SUBSTITUTE(SUBSTITUTE(SUBSTITUTE(SUBSTITUTE(LOWER(Table1[[#This Row],[Naam]]),".",""),"-","")," bvba",""),"belgië",""),"belgium","")," nv","")," bv",""),"group",""),"groep","")," ", ""),"é","e"),"è","e"),"à","a")</f>
        <v>nvnowjobs</v>
      </c>
      <c r="F286" t="s">
        <v>681</v>
      </c>
      <c r="G286" t="s">
        <v>682</v>
      </c>
      <c r="H286" t="s">
        <v>683</v>
      </c>
      <c r="I286" t="s">
        <v>684</v>
      </c>
      <c r="J286" t="s">
        <v>18</v>
      </c>
      <c r="K286" t="s">
        <v>19</v>
      </c>
      <c r="L286" t="s">
        <v>910</v>
      </c>
      <c r="N286" t="s">
        <v>911</v>
      </c>
      <c r="O286" t="s">
        <v>486</v>
      </c>
      <c r="Q286" t="s">
        <v>28</v>
      </c>
      <c r="S286" t="s">
        <v>260</v>
      </c>
      <c r="T286" t="str">
        <f>_xlfn.XLOOKUP(Table1[[#This Row],[Basisnaam]],Table2[Basisnaam],Table2[Naam],"",0)</f>
        <v/>
      </c>
      <c r="U286" t="str">
        <f>LOWER(Table1[[#This Row],[Straat]]&amp;Table1[[#This Row],[Huisnummer]]&amp;Table1[[#This Row],[Postcode]])</f>
        <v>beversesteenweg5768800</v>
      </c>
      <c r="W286" t="str">
        <f>IFERROR(LEFT(SUBSTITUTE(SUBSTITUTE(Table1[[#This Row],[Website]],"www.",""),"https://",""), FIND(".", SUBSTITUTE(SUBSTITUTE(Table1[[#This Row],[Website]],"www.",""),"https://","")) - 1),"")</f>
        <v>nowjobs</v>
      </c>
      <c r="X286" t="e">
        <f>_xlfn.XLOOKUP(Table1[[#This Row],[Website Lookup]],[1]!Table2[WebsiteLookup],[1]!Table2[Naam],"",0)</f>
        <v>#REF!</v>
      </c>
      <c r="Y286" t="e">
        <f>IF(Table1[[#This Row],[Match company name]]&lt;&gt;"",Table1[[#This Row],[Match company name]],IF(Table1[[#This Row],[Match on address]]&lt;&gt;"",Table1[[#This Row],[Match on address]],Table1[[#This Row],[Match on Website]]))</f>
        <v>#REF!</v>
      </c>
    </row>
    <row r="287" spans="1:25" x14ac:dyDescent="0.45">
      <c r="A287">
        <v>52430157</v>
      </c>
      <c r="D287" t="s">
        <v>912</v>
      </c>
      <c r="E287" t="str">
        <f>SUBSTITUTE(SUBSTITUTE(SUBSTITUTE(SUBSTITUTE(SUBSTITUTE(SUBSTITUTE(SUBSTITUTE(SUBSTITUTE(SUBSTITUTE(SUBSTITUTE(SUBSTITUTE(SUBSTITUTE(SUBSTITUTE(LOWER(Table1[[#This Row],[Naam]]),".",""),"-","")," bvba",""),"belgië",""),"belgium","")," nv","")," bv",""),"group",""),"groep","")," ", ""),"é","e"),"è","e"),"à","a")</f>
        <v>nvontex</v>
      </c>
      <c r="F287" t="s">
        <v>913</v>
      </c>
      <c r="G287" t="s">
        <v>530</v>
      </c>
      <c r="H287" t="s">
        <v>914</v>
      </c>
      <c r="I287" t="s">
        <v>34</v>
      </c>
      <c r="J287" t="s">
        <v>18</v>
      </c>
      <c r="K287" t="s">
        <v>19</v>
      </c>
      <c r="L287" t="s">
        <v>915</v>
      </c>
      <c r="O287" t="s">
        <v>486</v>
      </c>
      <c r="Q287" t="s">
        <v>28</v>
      </c>
      <c r="R287" t="s">
        <v>28</v>
      </c>
      <c r="S287" t="s">
        <v>40</v>
      </c>
      <c r="T287" t="str">
        <f>_xlfn.XLOOKUP(Table1[[#This Row],[Basisnaam]],Table2[Basisnaam],Table2[Naam],"",0)</f>
        <v/>
      </c>
      <c r="U287" t="str">
        <f>LOWER(Table1[[#This Row],[Straat]]&amp;Table1[[#This Row],[Huisnummer]]&amp;Table1[[#This Row],[Postcode]])</f>
        <v>korte keppestraat219320</v>
      </c>
      <c r="V287" t="str">
        <f>_xlfn.XLOOKUP(Table1[[#This Row],[AdresLookup]],[1]Bedrijven!$R$2:$R$541,[1]Bedrijven!$B$2:$B$541,"",0)</f>
        <v/>
      </c>
      <c r="W287" t="str">
        <f>IFERROR(LEFT(SUBSTITUTE(SUBSTITUTE(Table1[[#This Row],[Website]],"www.",""),"https://",""), FIND(".", SUBSTITUTE(SUBSTITUTE(Table1[[#This Row],[Website]],"www.",""),"https://","")) - 1),"")</f>
        <v/>
      </c>
      <c r="X287" t="e">
        <f>_xlfn.XLOOKUP(Table1[[#This Row],[Website Lookup]],[1]!Table2[WebsiteLookup],[1]!Table2[Naam],"",0)</f>
        <v>#REF!</v>
      </c>
      <c r="Y287" t="e">
        <f>IF(Table1[[#This Row],[Match company name]]&lt;&gt;"",Table1[[#This Row],[Match company name]],IF(Table1[[#This Row],[Match on address]]&lt;&gt;"",Table1[[#This Row],[Match on address]],Table1[[#This Row],[Match on Website]]))</f>
        <v>#REF!</v>
      </c>
    </row>
    <row r="288" spans="1:25" x14ac:dyDescent="0.45">
      <c r="A288">
        <v>53370562</v>
      </c>
      <c r="D288" t="s">
        <v>916</v>
      </c>
      <c r="E288" t="str">
        <f>SUBSTITUTE(SUBSTITUTE(SUBSTITUTE(SUBSTITUTE(SUBSTITUTE(SUBSTITUTE(SUBSTITUTE(SUBSTITUTE(SUBSTITUTE(SUBSTITUTE(SUBSTITUTE(SUBSTITUTE(SUBSTITUTE(LOWER(Table1[[#This Row],[Naam]]),".",""),"-","")," bvba",""),"belgië",""),"belgium","")," nv","")," bv",""),"group",""),"groep","")," ", ""),"é","e"),"è","e"),"à","a")</f>
        <v>nvpattyn</v>
      </c>
      <c r="F288" t="s">
        <v>917</v>
      </c>
      <c r="G288" t="s">
        <v>639</v>
      </c>
      <c r="H288" t="s">
        <v>918</v>
      </c>
      <c r="I288" t="s">
        <v>829</v>
      </c>
      <c r="J288" t="s">
        <v>18</v>
      </c>
      <c r="K288" t="s">
        <v>19</v>
      </c>
      <c r="L288" t="s">
        <v>919</v>
      </c>
      <c r="M288" t="s">
        <v>920</v>
      </c>
      <c r="N288" t="s">
        <v>921</v>
      </c>
      <c r="O288" t="s">
        <v>486</v>
      </c>
      <c r="P288" t="s">
        <v>922</v>
      </c>
      <c r="Q288" t="s">
        <v>28</v>
      </c>
      <c r="R288" t="s">
        <v>28</v>
      </c>
      <c r="S288" t="s">
        <v>260</v>
      </c>
      <c r="T288" t="str">
        <f>_xlfn.XLOOKUP(Table1[[#This Row],[Basisnaam]],Table2[Basisnaam],Table2[Naam],"",0)</f>
        <v/>
      </c>
      <c r="U288" t="str">
        <f>LOWER(Table1[[#This Row],[Straat]]&amp;Table1[[#This Row],[Huisnummer]]&amp;Table1[[#This Row],[Postcode]])</f>
        <v>hoge hul28000</v>
      </c>
      <c r="V288" t="str">
        <f>_xlfn.XLOOKUP(Table1[[#This Row],[AdresLookup]],[1]Bedrijven!$R$2:$R$541,[1]Bedrijven!$B$2:$B$541,"",0)</f>
        <v>PATTYN BELGIUM</v>
      </c>
      <c r="W288" t="str">
        <f>IFERROR(LEFT(SUBSTITUTE(SUBSTITUTE(Table1[[#This Row],[Website]],"www.",""),"https://",""), FIND(".", SUBSTITUTE(SUBSTITUTE(Table1[[#This Row],[Website]],"www.",""),"https://","")) - 1),"")</f>
        <v>pattyn</v>
      </c>
      <c r="X288" t="e">
        <f>_xlfn.XLOOKUP(Table1[[#This Row],[Website Lookup]],[1]!Table2[WebsiteLookup],[1]!Table2[Naam],"",0)</f>
        <v>#REF!</v>
      </c>
      <c r="Y288" t="str">
        <f>IF(Table1[[#This Row],[Match company name]]&lt;&gt;"",Table1[[#This Row],[Match company name]],IF(Table1[[#This Row],[Match on address]]&lt;&gt;"",Table1[[#This Row],[Match on address]],Table1[[#This Row],[Match on Website]]))</f>
        <v>PATTYN BELGIUM</v>
      </c>
    </row>
    <row r="289" spans="1:25" x14ac:dyDescent="0.45">
      <c r="A289">
        <v>53929333</v>
      </c>
      <c r="D289" t="s">
        <v>923</v>
      </c>
      <c r="E289" t="str">
        <f>SUBSTITUTE(SUBSTITUTE(SUBSTITUTE(SUBSTITUTE(SUBSTITUTE(SUBSTITUTE(SUBSTITUTE(SUBSTITUTE(SUBSTITUTE(SUBSTITUTE(SUBSTITUTE(SUBSTITUTE(SUBSTITUTE(LOWER(Table1[[#This Row],[Naam]]),".",""),"-","")," bvba",""),"belgië",""),"belgium","")," nv","")," bv",""),"group",""),"groep","")," ", ""),"é","e"),"è","e"),"à","a")</f>
        <v>nvpolygon</v>
      </c>
      <c r="F289" t="s">
        <v>924</v>
      </c>
      <c r="G289" t="s">
        <v>925</v>
      </c>
      <c r="H289" t="s">
        <v>926</v>
      </c>
      <c r="I289" t="s">
        <v>66</v>
      </c>
      <c r="J289" t="s">
        <v>18</v>
      </c>
      <c r="K289" t="s">
        <v>19</v>
      </c>
      <c r="L289" t="s">
        <v>927</v>
      </c>
      <c r="M289" t="s">
        <v>928</v>
      </c>
      <c r="O289" t="s">
        <v>486</v>
      </c>
      <c r="Q289" t="s">
        <v>28</v>
      </c>
      <c r="R289" t="s">
        <v>28</v>
      </c>
      <c r="S289" t="s">
        <v>66</v>
      </c>
      <c r="T289" t="str">
        <f>_xlfn.XLOOKUP(Table1[[#This Row],[Basisnaam]],Table2[Basisnaam],Table2[Naam],"",0)</f>
        <v/>
      </c>
      <c r="U289" t="str">
        <f>LOWER(Table1[[#This Row],[Straat]]&amp;Table1[[#This Row],[Huisnummer]]&amp;Table1[[#This Row],[Postcode]])</f>
        <v>moerelei1272610</v>
      </c>
      <c r="V289" t="str">
        <f>_xlfn.XLOOKUP(Table1[[#This Row],[AdresLookup]],[1]Bedrijven!$R$2:$R$541,[1]Bedrijven!$B$2:$B$541,"",0)</f>
        <v/>
      </c>
      <c r="W289" t="str">
        <f>IFERROR(LEFT(SUBSTITUTE(SUBSTITUTE(Table1[[#This Row],[Website]],"www.",""),"https://",""), FIND(".", SUBSTITUTE(SUBSTITUTE(Table1[[#This Row],[Website]],"www.",""),"https://","")) - 1),"")</f>
        <v/>
      </c>
      <c r="X289" t="e">
        <f>_xlfn.XLOOKUP(Table1[[#This Row],[Website Lookup]],[1]!Table2[WebsiteLookup],[1]!Table2[Naam],"",0)</f>
        <v>#REF!</v>
      </c>
      <c r="Y289" t="e">
        <f>IF(Table1[[#This Row],[Match company name]]&lt;&gt;"",Table1[[#This Row],[Match company name]],IF(Table1[[#This Row],[Match on address]]&lt;&gt;"",Table1[[#This Row],[Match on address]],Table1[[#This Row],[Match on Website]]))</f>
        <v>#REF!</v>
      </c>
    </row>
    <row r="290" spans="1:25" x14ac:dyDescent="0.45">
      <c r="A290">
        <v>50727164</v>
      </c>
      <c r="B290" t="s">
        <v>1326</v>
      </c>
      <c r="D290" t="s">
        <v>929</v>
      </c>
      <c r="E290" t="str">
        <f>SUBSTITUTE(SUBSTITUTE(SUBSTITUTE(SUBSTITUTE(SUBSTITUTE(SUBSTITUTE(SUBSTITUTE(SUBSTITUTE(SUBSTITUTE(SUBSTITUTE(SUBSTITUTE(SUBSTITUTE(SUBSTITUTE(LOWER(Table1[[#This Row],[Naam]]),".",""),"-","")," bvba",""),"belgië",""),"belgium","")," nv","")," bv",""),"group",""),"groep","")," ", ""),"é","e"),"è","e"),"à","a")</f>
        <v>nvqbus</v>
      </c>
      <c r="F290" t="s">
        <v>930</v>
      </c>
      <c r="G290" t="s">
        <v>162</v>
      </c>
      <c r="H290" t="s">
        <v>931</v>
      </c>
      <c r="I290" t="s">
        <v>932</v>
      </c>
      <c r="J290" t="s">
        <v>18</v>
      </c>
      <c r="K290" t="s">
        <v>19</v>
      </c>
      <c r="L290" t="s">
        <v>933</v>
      </c>
      <c r="N290" t="s">
        <v>934</v>
      </c>
      <c r="O290" t="s">
        <v>486</v>
      </c>
      <c r="Q290" t="s">
        <v>28</v>
      </c>
      <c r="S290" t="s">
        <v>40</v>
      </c>
      <c r="T290" t="str">
        <f>_xlfn.XLOOKUP(Table1[[#This Row],[Basisnaam]],Table2[Basisnaam],Table2[Naam],"",0)</f>
        <v/>
      </c>
      <c r="U290" t="str">
        <f>LOWER(Table1[[#This Row],[Straat]]&amp;Table1[[#This Row],[Huisnummer]]&amp;Table1[[#This Row],[Postcode]])</f>
        <v>joseph cardijnstraat199420</v>
      </c>
      <c r="V290" t="str">
        <f>_xlfn.XLOOKUP(Table1[[#This Row],[AdresLookup]],[1]Bedrijven!$R$2:$R$541,[1]Bedrijven!$B$2:$B$541,"",0)</f>
        <v/>
      </c>
      <c r="W290" t="str">
        <f>IFERROR(LEFT(SUBSTITUTE(SUBSTITUTE(Table1[[#This Row],[Website]],"www.",""),"https://",""), FIND(".", SUBSTITUTE(SUBSTITUTE(Table1[[#This Row],[Website]],"www.",""),"https://","")) - 1),"")</f>
        <v>qbus</v>
      </c>
      <c r="X290" t="e">
        <f>_xlfn.XLOOKUP(Table1[[#This Row],[Website Lookup]],[1]!Table2[WebsiteLookup],[1]!Table2[Naam],"",0)</f>
        <v>#REF!</v>
      </c>
      <c r="Y290" t="e">
        <f>IF(Table1[[#This Row],[Match company name]]&lt;&gt;"",Table1[[#This Row],[Match company name]],IF(Table1[[#This Row],[Match on address]]&lt;&gt;"",Table1[[#This Row],[Match on address]],Table1[[#This Row],[Match on Website]]))</f>
        <v>#REF!</v>
      </c>
    </row>
    <row r="291" spans="1:25" x14ac:dyDescent="0.45">
      <c r="A291">
        <v>47714852</v>
      </c>
      <c r="B291" t="s">
        <v>1325</v>
      </c>
      <c r="C291" t="s">
        <v>27</v>
      </c>
      <c r="D291" t="s">
        <v>935</v>
      </c>
      <c r="E291" t="str">
        <f>SUBSTITUTE(SUBSTITUTE(SUBSTITUTE(SUBSTITUTE(SUBSTITUTE(SUBSTITUTE(SUBSTITUTE(SUBSTITUTE(SUBSTITUTE(SUBSTITUTE(SUBSTITUTE(SUBSTITUTE(SUBSTITUTE(LOWER(Table1[[#This Row],[Naam]]),".",""),"-","")," bvba",""),"belgië",""),"belgium","")," nv","")," bv",""),"group",""),"groep","")," ", ""),"é","e"),"è","e"),"à","a")</f>
        <v>nvreynaersaluminium</v>
      </c>
      <c r="F291" t="s">
        <v>936</v>
      </c>
      <c r="G291" t="s">
        <v>937</v>
      </c>
      <c r="H291" t="s">
        <v>531</v>
      </c>
      <c r="I291" t="s">
        <v>532</v>
      </c>
      <c r="J291" t="s">
        <v>18</v>
      </c>
      <c r="K291" t="s">
        <v>19</v>
      </c>
      <c r="L291" t="s">
        <v>938</v>
      </c>
      <c r="O291" t="s">
        <v>486</v>
      </c>
      <c r="Q291" t="s">
        <v>28</v>
      </c>
      <c r="R291" t="s">
        <v>28</v>
      </c>
      <c r="S291" t="s">
        <v>66</v>
      </c>
      <c r="T291" t="str">
        <f>_xlfn.XLOOKUP(Table1[[#This Row],[Basisnaam]],Table2[Basisnaam],Table2[Naam],"",0)</f>
        <v/>
      </c>
      <c r="U291" t="str">
        <f>LOWER(Table1[[#This Row],[Straat]]&amp;Table1[[#This Row],[Huisnummer]]&amp;Table1[[#This Row],[Postcode]])</f>
        <v>oude liersebaan2662570</v>
      </c>
      <c r="V291" t="str">
        <f>_xlfn.XLOOKUP(Table1[[#This Row],[AdresLookup]],[1]Bedrijven!$R$2:$R$541,[1]Bedrijven!$B$2:$B$541,"",0)</f>
        <v>REYNAERS ALUMINIUM</v>
      </c>
      <c r="W291" t="str">
        <f>IFERROR(LEFT(SUBSTITUTE(SUBSTITUTE(Table1[[#This Row],[Website]],"www.",""),"https://",""), FIND(".", SUBSTITUTE(SUBSTITUTE(Table1[[#This Row],[Website]],"www.",""),"https://","")) - 1),"")</f>
        <v/>
      </c>
      <c r="X291" t="e">
        <f>_xlfn.XLOOKUP(Table1[[#This Row],[Website Lookup]],[1]!Table2[WebsiteLookup],[1]!Table2[Naam],"",0)</f>
        <v>#REF!</v>
      </c>
      <c r="Y291" t="str">
        <f>IF(Table1[[#This Row],[Match company name]]&lt;&gt;"",Table1[[#This Row],[Match company name]],IF(Table1[[#This Row],[Match on address]]&lt;&gt;"",Table1[[#This Row],[Match on address]],Table1[[#This Row],[Match on Website]]))</f>
        <v>REYNAERS ALUMINIUM</v>
      </c>
    </row>
    <row r="292" spans="1:25" x14ac:dyDescent="0.45">
      <c r="A292">
        <v>53298421</v>
      </c>
      <c r="D292" t="s">
        <v>939</v>
      </c>
      <c r="E292" t="str">
        <f>SUBSTITUTE(SUBSTITUTE(SUBSTITUTE(SUBSTITUTE(SUBSTITUTE(SUBSTITUTE(SUBSTITUTE(SUBSTITUTE(SUBSTITUTE(SUBSTITUTE(SUBSTITUTE(SUBSTITUTE(SUBSTITUTE(LOWER(Table1[[#This Row],[Naam]]),".",""),"-","")," bvba",""),"belgië",""),"belgium","")," nv","")," bv",""),"group",""),"groep","")," ", ""),"é","e"),"è","e"),"à","a")</f>
        <v>nvricoh</v>
      </c>
      <c r="F292" t="s">
        <v>877</v>
      </c>
      <c r="G292" t="s">
        <v>940</v>
      </c>
      <c r="H292" t="s">
        <v>797</v>
      </c>
      <c r="I292" t="s">
        <v>798</v>
      </c>
      <c r="J292" t="s">
        <v>18</v>
      </c>
      <c r="K292" t="s">
        <v>19</v>
      </c>
      <c r="L292" t="s">
        <v>941</v>
      </c>
      <c r="O292" t="s">
        <v>486</v>
      </c>
      <c r="Q292" t="s">
        <v>28</v>
      </c>
      <c r="S292" t="s">
        <v>29</v>
      </c>
      <c r="T292" t="str">
        <f>_xlfn.XLOOKUP(Table1[[#This Row],[Basisnaam]],Table2[Basisnaam],Table2[Naam],"",0)</f>
        <v/>
      </c>
      <c r="U292" t="str">
        <f>LOWER(Table1[[#This Row],[Straat]]&amp;Table1[[#This Row],[Huisnummer]]&amp;Table1[[#This Row],[Postcode]])</f>
        <v>medialaan28/a1800</v>
      </c>
      <c r="V292" t="str">
        <f>_xlfn.XLOOKUP(Table1[[#This Row],[AdresLookup]],[1]Bedrijven!$R$2:$R$541,[1]Bedrijven!$B$2:$B$541,"",0)</f>
        <v/>
      </c>
      <c r="W292" t="str">
        <f>IFERROR(LEFT(SUBSTITUTE(SUBSTITUTE(Table1[[#This Row],[Website]],"www.",""),"https://",""), FIND(".", SUBSTITUTE(SUBSTITUTE(Table1[[#This Row],[Website]],"www.",""),"https://","")) - 1),"")</f>
        <v/>
      </c>
      <c r="X292" t="e">
        <f>_xlfn.XLOOKUP(Table1[[#This Row],[Website Lookup]],[1]!Table2[WebsiteLookup],[1]!Table2[Naam],"",0)</f>
        <v>#REF!</v>
      </c>
      <c r="Y292" t="e">
        <f>IF(Table1[[#This Row],[Match company name]]&lt;&gt;"",Table1[[#This Row],[Match company name]],IF(Table1[[#This Row],[Match on address]]&lt;&gt;"",Table1[[#This Row],[Match on address]],Table1[[#This Row],[Match on Website]]))</f>
        <v>#REF!</v>
      </c>
    </row>
    <row r="293" spans="1:25" x14ac:dyDescent="0.45">
      <c r="A293">
        <v>54127994</v>
      </c>
      <c r="B293" t="s">
        <v>1325</v>
      </c>
      <c r="D293" t="s">
        <v>942</v>
      </c>
      <c r="E293" t="str">
        <f>SUBSTITUTE(SUBSTITUTE(SUBSTITUTE(SUBSTITUTE(SUBSTITUTE(SUBSTITUTE(SUBSTITUTE(SUBSTITUTE(SUBSTITUTE(SUBSTITUTE(SUBSTITUTE(SUBSTITUTE(SUBSTITUTE(LOWER(Table1[[#This Row],[Naam]]),".",""),"-","")," bvba",""),"belgië",""),"belgium","")," nv","")," bv",""),"group",""),"groep","")," ", ""),"é","e"),"è","e"),"à","a")</f>
        <v>nvsatellic</v>
      </c>
      <c r="F293" t="s">
        <v>943</v>
      </c>
      <c r="G293" t="s">
        <v>162</v>
      </c>
      <c r="H293" t="s">
        <v>713</v>
      </c>
      <c r="I293" t="s">
        <v>542</v>
      </c>
      <c r="J293" t="s">
        <v>18</v>
      </c>
      <c r="K293" t="s">
        <v>19</v>
      </c>
      <c r="L293" t="s">
        <v>944</v>
      </c>
      <c r="O293" t="s">
        <v>486</v>
      </c>
      <c r="Q293" t="s">
        <v>28</v>
      </c>
      <c r="R293" t="s">
        <v>28</v>
      </c>
      <c r="S293" t="s">
        <v>29</v>
      </c>
      <c r="T293" t="str">
        <f>_xlfn.XLOOKUP(Table1[[#This Row],[Basisnaam]],Table2[Basisnaam],Table2[Naam],"",0)</f>
        <v/>
      </c>
      <c r="U293" t="str">
        <f>LOWER(Table1[[#This Row],[Straat]]&amp;Table1[[#This Row],[Huisnummer]]&amp;Table1[[#This Row],[Postcode]])</f>
        <v>leonardo da vincilaan191831</v>
      </c>
      <c r="W293" t="str">
        <f>IFERROR(LEFT(SUBSTITUTE(SUBSTITUTE(Table1[[#This Row],[Website]],"www.",""),"https://",""), FIND(".", SUBSTITUTE(SUBSTITUTE(Table1[[#This Row],[Website]],"www.",""),"https://","")) - 1),"")</f>
        <v/>
      </c>
      <c r="X293" t="e">
        <f>_xlfn.XLOOKUP(Table1[[#This Row],[Website Lookup]],[1]!Table2[WebsiteLookup],[1]!Table2[Naam],"",0)</f>
        <v>#REF!</v>
      </c>
      <c r="Y293" t="e">
        <f>IF(Table1[[#This Row],[Match company name]]&lt;&gt;"",Table1[[#This Row],[Match company name]],IF(Table1[[#This Row],[Match on address]]&lt;&gt;"",Table1[[#This Row],[Match on address]],Table1[[#This Row],[Match on Website]]))</f>
        <v>#REF!</v>
      </c>
    </row>
    <row r="294" spans="1:25" x14ac:dyDescent="0.45">
      <c r="A294">
        <v>48717236</v>
      </c>
      <c r="D294" t="s">
        <v>945</v>
      </c>
      <c r="E294" t="str">
        <f>SUBSTITUTE(SUBSTITUTE(SUBSTITUTE(SUBSTITUTE(SUBSTITUTE(SUBSTITUTE(SUBSTITUTE(SUBSTITUTE(SUBSTITUTE(SUBSTITUTE(SUBSTITUTE(SUBSTITUTE(SUBSTITUTE(LOWER(Table1[[#This Row],[Naam]]),".",""),"-","")," bvba",""),"belgië",""),"belgium","")," nv","")," bv",""),"group",""),"groep","")," ", ""),"é","e"),"è","e"),"à","a")</f>
        <v>nvscaleupseu</v>
      </c>
      <c r="F294" t="s">
        <v>946</v>
      </c>
      <c r="G294" t="s">
        <v>248</v>
      </c>
      <c r="H294" t="s">
        <v>947</v>
      </c>
      <c r="I294" t="s">
        <v>948</v>
      </c>
      <c r="J294" t="s">
        <v>18</v>
      </c>
      <c r="K294" t="s">
        <v>19</v>
      </c>
      <c r="L294" t="s">
        <v>949</v>
      </c>
      <c r="O294" t="s">
        <v>486</v>
      </c>
      <c r="Q294" t="s">
        <v>28</v>
      </c>
      <c r="S294" t="s">
        <v>66</v>
      </c>
      <c r="T294" t="str">
        <f>_xlfn.XLOOKUP(Table1[[#This Row],[Basisnaam]],Table2[Basisnaam],Table2[Naam],"",0)</f>
        <v/>
      </c>
      <c r="U294" t="str">
        <f>LOWER(Table1[[#This Row],[Straat]]&amp;Table1[[#This Row],[Huisnummer]]&amp;Table1[[#This Row],[Postcode]])</f>
        <v>walemstraat182860</v>
      </c>
      <c r="V294" t="str">
        <f>_xlfn.XLOOKUP(Table1[[#This Row],[AdresLookup]],[1]Bedrijven!$R$2:$R$541,[1]Bedrijven!$B$2:$B$541,"",0)</f>
        <v/>
      </c>
      <c r="W294" t="str">
        <f>IFERROR(LEFT(SUBSTITUTE(SUBSTITUTE(Table1[[#This Row],[Website]],"www.",""),"https://",""), FIND(".", SUBSTITUTE(SUBSTITUTE(Table1[[#This Row],[Website]],"www.",""),"https://","")) - 1),"")</f>
        <v/>
      </c>
      <c r="X294" t="e">
        <f>_xlfn.XLOOKUP(Table1[[#This Row],[Website Lookup]],[1]!Table2[WebsiteLookup],[1]!Table2[Naam],"",0)</f>
        <v>#REF!</v>
      </c>
      <c r="Y294" t="e">
        <f>IF(Table1[[#This Row],[Match company name]]&lt;&gt;"",Table1[[#This Row],[Match company name]],IF(Table1[[#This Row],[Match on address]]&lt;&gt;"",Table1[[#This Row],[Match on address]],Table1[[#This Row],[Match on Website]]))</f>
        <v>#REF!</v>
      </c>
    </row>
    <row r="295" spans="1:25" x14ac:dyDescent="0.45">
      <c r="A295">
        <v>51420410</v>
      </c>
      <c r="B295" t="s">
        <v>1327</v>
      </c>
      <c r="D295" t="s">
        <v>950</v>
      </c>
      <c r="E295" t="str">
        <f>SUBSTITUTE(SUBSTITUTE(SUBSTITUTE(SUBSTITUTE(SUBSTITUTE(SUBSTITUTE(SUBSTITUTE(SUBSTITUTE(SUBSTITUTE(SUBSTITUTE(SUBSTITUTE(SUBSTITUTE(SUBSTITUTE(LOWER(Table1[[#This Row],[Naam]]),".",""),"-","")," bvba",""),"belgië",""),"belgium","")," nv","")," bv",""),"group",""),"groep","")," ", ""),"é","e"),"è","e"),"à","a")</f>
        <v>nvshowpad</v>
      </c>
      <c r="F295" t="s">
        <v>951</v>
      </c>
      <c r="G295" t="s">
        <v>952</v>
      </c>
      <c r="H295" t="s">
        <v>185</v>
      </c>
      <c r="I295" t="s">
        <v>186</v>
      </c>
      <c r="J295" t="s">
        <v>18</v>
      </c>
      <c r="K295" t="s">
        <v>19</v>
      </c>
      <c r="L295" t="s">
        <v>953</v>
      </c>
      <c r="M295" t="s">
        <v>954</v>
      </c>
      <c r="O295" t="s">
        <v>486</v>
      </c>
      <c r="Q295" t="s">
        <v>28</v>
      </c>
      <c r="R295" t="s">
        <v>28</v>
      </c>
      <c r="S295" t="s">
        <v>40</v>
      </c>
      <c r="T295" t="str">
        <f>_xlfn.XLOOKUP(Table1[[#This Row],[Basisnaam]],Table2[Basisnaam],Table2[Naam],"",0)</f>
        <v/>
      </c>
      <c r="U295" t="str">
        <f>LOWER(Table1[[#This Row],[Straat]]&amp;Table1[[#This Row],[Huisnummer]]&amp;Table1[[#This Row],[Postcode]])</f>
        <v>moutstraat629000</v>
      </c>
      <c r="V295" t="str">
        <f>_xlfn.XLOOKUP(Table1[[#This Row],[AdresLookup]],[1]Bedrijven!$R$2:$R$541,[1]Bedrijven!$B$2:$B$541,"",0)</f>
        <v/>
      </c>
      <c r="W295" t="str">
        <f>IFERROR(LEFT(SUBSTITUTE(SUBSTITUTE(Table1[[#This Row],[Website]],"www.",""),"https://",""), FIND(".", SUBSTITUTE(SUBSTITUTE(Table1[[#This Row],[Website]],"www.",""),"https://","")) - 1),"")</f>
        <v/>
      </c>
      <c r="X295" t="e">
        <f>_xlfn.XLOOKUP(Table1[[#This Row],[Website Lookup]],[1]!Table2[WebsiteLookup],[1]!Table2[Naam],"",0)</f>
        <v>#REF!</v>
      </c>
      <c r="Y295" t="e">
        <f>IF(Table1[[#This Row],[Match company name]]&lt;&gt;"",Table1[[#This Row],[Match company name]],IF(Table1[[#This Row],[Match on address]]&lt;&gt;"",Table1[[#This Row],[Match on address]],Table1[[#This Row],[Match on Website]]))</f>
        <v>#REF!</v>
      </c>
    </row>
    <row r="296" spans="1:25" x14ac:dyDescent="0.45">
      <c r="A296">
        <v>50321368</v>
      </c>
      <c r="D296" t="s">
        <v>955</v>
      </c>
      <c r="E296" t="str">
        <f>SUBSTITUTE(SUBSTITUTE(SUBSTITUTE(SUBSTITUTE(SUBSTITUTE(SUBSTITUTE(SUBSTITUTE(SUBSTITUTE(SUBSTITUTE(SUBSTITUTE(SUBSTITUTE(SUBSTITUTE(SUBSTITUTE(LOWER(Table1[[#This Row],[Naam]]),".",""),"-","")," bvba",""),"belgië",""),"belgium","")," nv","")," bv",""),"group",""),"groep","")," ", ""),"é","e"),"è","e"),"à","a")</f>
        <v>nvsick</v>
      </c>
      <c r="F296" t="s">
        <v>956</v>
      </c>
      <c r="G296" t="s">
        <v>117</v>
      </c>
      <c r="H296" t="s">
        <v>957</v>
      </c>
      <c r="I296" t="s">
        <v>958</v>
      </c>
      <c r="J296" t="s">
        <v>18</v>
      </c>
      <c r="K296" t="s">
        <v>19</v>
      </c>
      <c r="L296" t="s">
        <v>959</v>
      </c>
      <c r="O296" t="s">
        <v>486</v>
      </c>
      <c r="Q296" t="s">
        <v>28</v>
      </c>
      <c r="S296" t="s">
        <v>29</v>
      </c>
      <c r="T296" t="str">
        <f>_xlfn.XLOOKUP(Table1[[#This Row],[Basisnaam]],Table2[Basisnaam],Table2[Naam],"",0)</f>
        <v/>
      </c>
      <c r="U296" t="str">
        <f>LOWER(Table1[[#This Row],[Straat]]&amp;Table1[[#This Row],[Huisnummer]]&amp;Table1[[#This Row],[Postcode]])</f>
        <v>doornveld101731</v>
      </c>
      <c r="V296" t="str">
        <f>_xlfn.XLOOKUP(Table1[[#This Row],[AdresLookup]],[1]Bedrijven!$R$2:$R$541,[1]Bedrijven!$B$2:$B$541,"",0)</f>
        <v/>
      </c>
      <c r="W296" t="str">
        <f>IFERROR(LEFT(SUBSTITUTE(SUBSTITUTE(Table1[[#This Row],[Website]],"www.",""),"https://",""), FIND(".", SUBSTITUTE(SUBSTITUTE(Table1[[#This Row],[Website]],"www.",""),"https://","")) - 1),"")</f>
        <v/>
      </c>
      <c r="X296" t="e">
        <f>_xlfn.XLOOKUP(Table1[[#This Row],[Website Lookup]],[1]!Table2[WebsiteLookup],[1]!Table2[Naam],"",0)</f>
        <v>#REF!</v>
      </c>
      <c r="Y296" t="e">
        <f>IF(Table1[[#This Row],[Match company name]]&lt;&gt;"",Table1[[#This Row],[Match company name]],IF(Table1[[#This Row],[Match on address]]&lt;&gt;"",Table1[[#This Row],[Match on address]],Table1[[#This Row],[Match on Website]]))</f>
        <v>#REF!</v>
      </c>
    </row>
    <row r="297" spans="1:25" x14ac:dyDescent="0.45">
      <c r="A297">
        <v>52301101</v>
      </c>
      <c r="B297" t="s">
        <v>1327</v>
      </c>
      <c r="D297" t="s">
        <v>960</v>
      </c>
      <c r="E297" t="str">
        <f>SUBSTITUTE(SUBSTITUTE(SUBSTITUTE(SUBSTITUTE(SUBSTITUTE(SUBSTITUTE(SUBSTITUTE(SUBSTITUTE(SUBSTITUTE(SUBSTITUTE(SUBSTITUTE(SUBSTITUTE(SUBSTITUTE(LOWER(Table1[[#This Row],[Naam]]),".",""),"-","")," bvba",""),"belgië",""),"belgium","")," nv","")," bv",""),"group",""),"groep","")," ", ""),"é","e"),"è","e"),"à","a")</f>
        <v>nvstengineeringidirect(europe)cy</v>
      </c>
      <c r="F297" t="s">
        <v>961</v>
      </c>
      <c r="G297" t="s">
        <v>416</v>
      </c>
      <c r="H297" t="s">
        <v>962</v>
      </c>
      <c r="I297" t="s">
        <v>963</v>
      </c>
      <c r="J297" t="s">
        <v>18</v>
      </c>
      <c r="K297" t="s">
        <v>19</v>
      </c>
      <c r="L297" t="s">
        <v>964</v>
      </c>
      <c r="O297" t="s">
        <v>486</v>
      </c>
      <c r="Q297" t="s">
        <v>28</v>
      </c>
      <c r="R297" t="s">
        <v>28</v>
      </c>
      <c r="S297" t="s">
        <v>40</v>
      </c>
      <c r="T297" t="str">
        <f>_xlfn.XLOOKUP(Table1[[#This Row],[Basisnaam]],Table2[Basisnaam],Table2[Naam],"",0)</f>
        <v/>
      </c>
      <c r="U297" t="str">
        <f>LOWER(Table1[[#This Row],[Straat]]&amp;Table1[[#This Row],[Huisnummer]]&amp;Table1[[#This Row],[Postcode]])</f>
        <v>laarstraat59100</v>
      </c>
      <c r="V297" t="str">
        <f>_xlfn.XLOOKUP(Table1[[#This Row],[AdresLookup]],[1]Bedrijven!$R$2:$R$541,[1]Bedrijven!$B$2:$B$541,"",0)</f>
        <v/>
      </c>
      <c r="W297" t="str">
        <f>IFERROR(LEFT(SUBSTITUTE(SUBSTITUTE(Table1[[#This Row],[Website]],"www.",""),"https://",""), FIND(".", SUBSTITUTE(SUBSTITUTE(Table1[[#This Row],[Website]],"www.",""),"https://","")) - 1),"")</f>
        <v/>
      </c>
      <c r="X297" t="e">
        <f>_xlfn.XLOOKUP(Table1[[#This Row],[Website Lookup]],[1]!Table2[WebsiteLookup],[1]!Table2[Naam],"",0)</f>
        <v>#REF!</v>
      </c>
      <c r="Y297" t="e">
        <f>IF(Table1[[#This Row],[Match company name]]&lt;&gt;"",Table1[[#This Row],[Match company name]],IF(Table1[[#This Row],[Match on address]]&lt;&gt;"",Table1[[#This Row],[Match on address]],Table1[[#This Row],[Match on Website]]))</f>
        <v>#REF!</v>
      </c>
    </row>
    <row r="298" spans="1:25" x14ac:dyDescent="0.45">
      <c r="A298">
        <v>49001927</v>
      </c>
      <c r="B298" t="s">
        <v>1326</v>
      </c>
      <c r="D298" t="s">
        <v>965</v>
      </c>
      <c r="E298" t="str">
        <f>SUBSTITUTE(SUBSTITUTE(SUBSTITUTE(SUBSTITUTE(SUBSTITUTE(SUBSTITUTE(SUBSTITUTE(SUBSTITUTE(SUBSTITUTE(SUBSTITUTE(SUBSTITUTE(SUBSTITUTE(SUBSTITUTE(LOWER(Table1[[#This Row],[Naam]]),".",""),"-","")," bvba",""),"belgië",""),"belgium","")," nv","")," bv",""),"group",""),"groep","")," ", ""),"é","e"),"è","e"),"à","a")</f>
        <v>nvsulo</v>
      </c>
      <c r="F298" t="s">
        <v>966</v>
      </c>
      <c r="G298" t="s">
        <v>348</v>
      </c>
      <c r="H298" t="s">
        <v>967</v>
      </c>
      <c r="I298" t="s">
        <v>968</v>
      </c>
      <c r="J298" t="s">
        <v>18</v>
      </c>
      <c r="K298" t="s">
        <v>19</v>
      </c>
      <c r="L298" t="s">
        <v>969</v>
      </c>
      <c r="M298" t="s">
        <v>970</v>
      </c>
      <c r="N298" t="s">
        <v>971</v>
      </c>
      <c r="O298" t="s">
        <v>486</v>
      </c>
      <c r="P298" t="s">
        <v>972</v>
      </c>
      <c r="Q298" t="s">
        <v>111</v>
      </c>
      <c r="R298" t="s">
        <v>28</v>
      </c>
      <c r="S298" t="s">
        <v>40</v>
      </c>
      <c r="T298" t="str">
        <f>_xlfn.XLOOKUP(Table1[[#This Row],[Basisnaam]],Table2[Basisnaam],Table2[Naam],"",0)</f>
        <v/>
      </c>
      <c r="U298" t="str">
        <f>LOWER(Table1[[#This Row],[Straat]]&amp;Table1[[#This Row],[Huisnummer]]&amp;Table1[[#This Row],[Postcode]])</f>
        <v>ring-oost149400</v>
      </c>
      <c r="V298" t="str">
        <f>_xlfn.XLOOKUP(Table1[[#This Row],[AdresLookup]],[1]Bedrijven!$R$2:$R$541,[1]Bedrijven!$B$2:$B$541,"",0)</f>
        <v/>
      </c>
      <c r="W298" t="str">
        <f>IFERROR(LEFT(SUBSTITUTE(SUBSTITUTE(Table1[[#This Row],[Website]],"www.",""),"https://",""), FIND(".", SUBSTITUTE(SUBSTITUTE(Table1[[#This Row],[Website]],"www.",""),"https://","")) - 1),"")</f>
        <v>sulo</v>
      </c>
      <c r="X298" t="e">
        <f>_xlfn.XLOOKUP(Table1[[#This Row],[Website Lookup]],[1]!Table2[WebsiteLookup],[1]!Table2[Naam],"",0)</f>
        <v>#REF!</v>
      </c>
      <c r="Y298" t="e">
        <f>IF(Table1[[#This Row],[Match company name]]&lt;&gt;"",Table1[[#This Row],[Match company name]],IF(Table1[[#This Row],[Match on address]]&lt;&gt;"",Table1[[#This Row],[Match on address]],Table1[[#This Row],[Match on Website]]))</f>
        <v>#REF!</v>
      </c>
    </row>
    <row r="299" spans="1:25" x14ac:dyDescent="0.45">
      <c r="A299">
        <v>50025203</v>
      </c>
      <c r="D299" t="s">
        <v>973</v>
      </c>
      <c r="E299" t="str">
        <f>SUBSTITUTE(SUBSTITUTE(SUBSTITUTE(SUBSTITUTE(SUBSTITUTE(SUBSTITUTE(SUBSTITUTE(SUBSTITUTE(SUBSTITUTE(SUBSTITUTE(SUBSTITUTE(SUBSTITUTE(SUBSTITUTE(LOWER(Table1[[#This Row],[Naam]]),".",""),"-","")," bvba",""),"belgië",""),"belgium","")," nv","")," bv",""),"group",""),"groep","")," ", ""),"é","e"),"è","e"),"à","a")</f>
        <v>nvtrescal</v>
      </c>
      <c r="F299" t="s">
        <v>402</v>
      </c>
      <c r="G299" t="s">
        <v>974</v>
      </c>
      <c r="H299" t="s">
        <v>171</v>
      </c>
      <c r="I299" t="s">
        <v>66</v>
      </c>
      <c r="J299" t="s">
        <v>18</v>
      </c>
      <c r="K299" t="s">
        <v>19</v>
      </c>
      <c r="L299" t="s">
        <v>975</v>
      </c>
      <c r="M299" t="s">
        <v>976</v>
      </c>
      <c r="N299" t="s">
        <v>977</v>
      </c>
      <c r="O299" t="s">
        <v>486</v>
      </c>
      <c r="Q299" t="s">
        <v>28</v>
      </c>
      <c r="S299" t="s">
        <v>66</v>
      </c>
      <c r="T299" t="str">
        <f>_xlfn.XLOOKUP(Table1[[#This Row],[Basisnaam]],Table2[Basisnaam],Table2[Naam],"",0)</f>
        <v/>
      </c>
      <c r="U299" t="str">
        <f>LOWER(Table1[[#This Row],[Straat]]&amp;Table1[[#This Row],[Huisnummer]]&amp;Table1[[#This Row],[Postcode]])</f>
        <v>vosstraat2002600</v>
      </c>
      <c r="V299" t="str">
        <f>_xlfn.XLOOKUP(Table1[[#This Row],[AdresLookup]],[1]Bedrijven!$R$2:$R$541,[1]Bedrijven!$B$2:$B$541,"",0)</f>
        <v/>
      </c>
      <c r="W299" t="str">
        <f>IFERROR(LEFT(SUBSTITUTE(SUBSTITUTE(Table1[[#This Row],[Website]],"www.",""),"https://",""), FIND(".", SUBSTITUTE(SUBSTITUTE(Table1[[#This Row],[Website]],"www.",""),"https://","")) - 1),"")</f>
        <v>trescal</v>
      </c>
      <c r="X299" t="e">
        <f>_xlfn.XLOOKUP(Table1[[#This Row],[Website Lookup]],[1]!Table2[WebsiteLookup],[1]!Table2[Naam],"",0)</f>
        <v>#REF!</v>
      </c>
      <c r="Y299" t="e">
        <f>IF(Table1[[#This Row],[Match company name]]&lt;&gt;"",Table1[[#This Row],[Match company name]],IF(Table1[[#This Row],[Match on address]]&lt;&gt;"",Table1[[#This Row],[Match on address]],Table1[[#This Row],[Match on Website]]))</f>
        <v>#REF!</v>
      </c>
    </row>
    <row r="300" spans="1:25" x14ac:dyDescent="0.45">
      <c r="A300">
        <v>54121633</v>
      </c>
      <c r="B300" t="s">
        <v>1325</v>
      </c>
      <c r="D300" t="s">
        <v>978</v>
      </c>
      <c r="E300" t="str">
        <f>SUBSTITUTE(SUBSTITUTE(SUBSTITUTE(SUBSTITUTE(SUBSTITUTE(SUBSTITUTE(SUBSTITUTE(SUBSTITUTE(SUBSTITUTE(SUBSTITUTE(SUBSTITUTE(SUBSTITUTE(SUBSTITUTE(LOWER(Table1[[#This Row],[Naam]]),".",""),"-","")," bvba",""),"belgië",""),"belgium","")," nv","")," bv",""),"group",""),"groep","")," ", ""),"é","e"),"è","e"),"à","a")</f>
        <v>nvubbink</v>
      </c>
      <c r="F300" t="s">
        <v>979</v>
      </c>
      <c r="G300" t="s">
        <v>980</v>
      </c>
      <c r="H300" t="s">
        <v>981</v>
      </c>
      <c r="I300" t="s">
        <v>186</v>
      </c>
      <c r="J300" t="s">
        <v>18</v>
      </c>
      <c r="K300" t="s">
        <v>19</v>
      </c>
      <c r="L300" t="s">
        <v>982</v>
      </c>
      <c r="O300" t="s">
        <v>486</v>
      </c>
      <c r="Q300" t="s">
        <v>28</v>
      </c>
      <c r="R300" t="s">
        <v>28</v>
      </c>
      <c r="S300" t="s">
        <v>40</v>
      </c>
      <c r="T300" t="str">
        <f>_xlfn.XLOOKUP(Table1[[#This Row],[Basisnaam]],Table2[Basisnaam],Table2[Naam],"",0)</f>
        <v/>
      </c>
      <c r="U300" t="str">
        <f>LOWER(Table1[[#This Row],[Straat]]&amp;Table1[[#This Row],[Huisnummer]]&amp;Table1[[#This Row],[Postcode]])</f>
        <v>jan samijnstraat99050</v>
      </c>
      <c r="V300" t="str">
        <f>_xlfn.XLOOKUP(Table1[[#This Row],[AdresLookup]],[1]Bedrijven!$R$2:$R$541,[1]Bedrijven!$B$2:$B$541,"",0)</f>
        <v/>
      </c>
      <c r="W300" t="str">
        <f>IFERROR(LEFT(SUBSTITUTE(SUBSTITUTE(Table1[[#This Row],[Website]],"www.",""),"https://",""), FIND(".", SUBSTITUTE(SUBSTITUTE(Table1[[#This Row],[Website]],"www.",""),"https://","")) - 1),"")</f>
        <v/>
      </c>
      <c r="X300" t="e">
        <f>_xlfn.XLOOKUP(Table1[[#This Row],[Website Lookup]],[1]!Table2[WebsiteLookup],[1]!Table2[Naam],"",0)</f>
        <v>#REF!</v>
      </c>
      <c r="Y300" t="e">
        <f>IF(Table1[[#This Row],[Match company name]]&lt;&gt;"",Table1[[#This Row],[Match company name]],IF(Table1[[#This Row],[Match on address]]&lt;&gt;"",Table1[[#This Row],[Match on address]],Table1[[#This Row],[Match on Website]]))</f>
        <v>#REF!</v>
      </c>
    </row>
    <row r="301" spans="1:25" x14ac:dyDescent="0.45">
      <c r="A301">
        <v>50782855</v>
      </c>
      <c r="D301" t="s">
        <v>983</v>
      </c>
      <c r="E301" t="str">
        <f>SUBSTITUTE(SUBSTITUTE(SUBSTITUTE(SUBSTITUTE(SUBSTITUTE(SUBSTITUTE(SUBSTITUTE(SUBSTITUTE(SUBSTITUTE(SUBSTITUTE(SUBSTITUTE(SUBSTITUTE(SUBSTITUTE(LOWER(Table1[[#This Row],[Naam]]),".",""),"-","")," bvba",""),"belgië",""),"belgium","")," nv","")," bv",""),"group",""),"groep","")," ", ""),"é","e"),"è","e"),"à","a")</f>
        <v>nvverschooreconstructie</v>
      </c>
      <c r="F301" t="s">
        <v>984</v>
      </c>
      <c r="G301" t="s">
        <v>985</v>
      </c>
      <c r="H301" t="s">
        <v>986</v>
      </c>
      <c r="I301" t="s">
        <v>987</v>
      </c>
      <c r="J301" t="s">
        <v>18</v>
      </c>
      <c r="K301" t="s">
        <v>19</v>
      </c>
      <c r="L301" t="s">
        <v>988</v>
      </c>
      <c r="M301" t="s">
        <v>989</v>
      </c>
      <c r="N301" t="s">
        <v>990</v>
      </c>
      <c r="O301" t="s">
        <v>486</v>
      </c>
      <c r="P301" t="s">
        <v>991</v>
      </c>
      <c r="Q301" t="s">
        <v>28</v>
      </c>
      <c r="S301" t="s">
        <v>260</v>
      </c>
      <c r="T301" t="str">
        <f>_xlfn.XLOOKUP(Table1[[#This Row],[Basisnaam]],Table2[Basisnaam],Table2[Naam],"",0)</f>
        <v/>
      </c>
      <c r="U301" t="str">
        <f>LOWER(Table1[[#This Row],[Straat]]&amp;Table1[[#This Row],[Huisnummer]]&amp;Table1[[#This Row],[Postcode]])</f>
        <v>kortrijkstraat1228770</v>
      </c>
      <c r="V301" t="str">
        <f>_xlfn.XLOOKUP(Table1[[#This Row],[AdresLookup]],[1]Bedrijven!$R$2:$R$541,[1]Bedrijven!$B$2:$B$541,"",0)</f>
        <v/>
      </c>
      <c r="W301" t="str">
        <f>IFERROR(LEFT(SUBSTITUTE(SUBSTITUTE(Table1[[#This Row],[Website]],"www.",""),"https://",""), FIND(".", SUBSTITUTE(SUBSTITUTE(Table1[[#This Row],[Website]],"www.",""),"https://","")) - 1),"")</f>
        <v>verschoore-verkouille</v>
      </c>
      <c r="X301" t="e">
        <f>_xlfn.XLOOKUP(Table1[[#This Row],[Website Lookup]],[1]!Table2[WebsiteLookup],[1]!Table2[Naam],"",0)</f>
        <v>#REF!</v>
      </c>
      <c r="Y301" t="e">
        <f>IF(Table1[[#This Row],[Match company name]]&lt;&gt;"",Table1[[#This Row],[Match company name]],IF(Table1[[#This Row],[Match on address]]&lt;&gt;"",Table1[[#This Row],[Match on address]],Table1[[#This Row],[Match on Website]]))</f>
        <v>#REF!</v>
      </c>
    </row>
    <row r="302" spans="1:25" x14ac:dyDescent="0.45">
      <c r="A302">
        <v>47456569</v>
      </c>
      <c r="B302" t="s">
        <v>1326</v>
      </c>
      <c r="D302" t="s">
        <v>992</v>
      </c>
      <c r="E302" t="str">
        <f>SUBSTITUTE(SUBSTITUTE(SUBSTITUTE(SUBSTITUTE(SUBSTITUTE(SUBSTITUTE(SUBSTITUTE(SUBSTITUTE(SUBSTITUTE(SUBSTITUTE(SUBSTITUTE(SUBSTITUTE(SUBSTITUTE(LOWER(Table1[[#This Row],[Naam]]),".",""),"-","")," bvba",""),"belgië",""),"belgium","")," nv","")," bv",""),"group",""),"groep","")," ", ""),"é","e"),"è","e"),"à","a")</f>
        <v>nvviryaenergy</v>
      </c>
      <c r="F302" t="s">
        <v>993</v>
      </c>
      <c r="G302" t="s">
        <v>994</v>
      </c>
      <c r="H302" t="s">
        <v>995</v>
      </c>
      <c r="I302" t="s">
        <v>996</v>
      </c>
      <c r="J302" t="s">
        <v>18</v>
      </c>
      <c r="K302" t="s">
        <v>19</v>
      </c>
      <c r="L302" t="s">
        <v>997</v>
      </c>
      <c r="M302" t="s">
        <v>998</v>
      </c>
      <c r="O302" t="s">
        <v>486</v>
      </c>
      <c r="Q302" t="s">
        <v>28</v>
      </c>
      <c r="S302" t="s">
        <v>29</v>
      </c>
      <c r="T302" t="str">
        <f>_xlfn.XLOOKUP(Table1[[#This Row],[Basisnaam]],Table2[Basisnaam],Table2[Naam],"",0)</f>
        <v/>
      </c>
      <c r="U302" t="str">
        <f>LOWER(Table1[[#This Row],[Straat]]&amp;Table1[[#This Row],[Huisnummer]]&amp;Table1[[#This Row],[Postcode]])</f>
        <v>villalaan961500</v>
      </c>
      <c r="V302" t="str">
        <f>_xlfn.XLOOKUP(Table1[[#This Row],[AdresLookup]],[1]Bedrijven!$R$2:$R$541,[1]Bedrijven!$B$2:$B$541,"",0)</f>
        <v/>
      </c>
      <c r="W302" t="str">
        <f>IFERROR(LEFT(SUBSTITUTE(SUBSTITUTE(Table1[[#This Row],[Website]],"www.",""),"https://",""), FIND(".", SUBSTITUTE(SUBSTITUTE(Table1[[#This Row],[Website]],"www.",""),"https://","")) - 1),"")</f>
        <v/>
      </c>
      <c r="X302" t="e">
        <f>_xlfn.XLOOKUP(Table1[[#This Row],[Website Lookup]],[1]!Table2[WebsiteLookup],[1]!Table2[Naam],"",0)</f>
        <v>#REF!</v>
      </c>
      <c r="Y302" t="e">
        <f>IF(Table1[[#This Row],[Match company name]]&lt;&gt;"",Table1[[#This Row],[Match company name]],IF(Table1[[#This Row],[Match on address]]&lt;&gt;"",Table1[[#This Row],[Match on address]],Table1[[#This Row],[Match on Website]]))</f>
        <v>#REF!</v>
      </c>
    </row>
    <row r="303" spans="1:25" x14ac:dyDescent="0.45">
      <c r="A303">
        <v>50447741</v>
      </c>
      <c r="B303" t="s">
        <v>1327</v>
      </c>
      <c r="D303" t="s">
        <v>999</v>
      </c>
      <c r="E303" t="str">
        <f>SUBSTITUTE(SUBSTITUTE(SUBSTITUTE(SUBSTITUTE(SUBSTITUTE(SUBSTITUTE(SUBSTITUTE(SUBSTITUTE(SUBSTITUTE(SUBSTITUTE(SUBSTITUTE(SUBSTITUTE(SUBSTITUTE(LOWER(Table1[[#This Row],[Naam]]),".",""),"-","")," bvba",""),"belgië",""),"belgium","")," nv","")," bv",""),"group",""),"groep","")," ", ""),"é","e"),"è","e"),"à","a")</f>
        <v>nvwarehousesdepauw</v>
      </c>
      <c r="F303" t="s">
        <v>1000</v>
      </c>
      <c r="G303" t="s">
        <v>819</v>
      </c>
      <c r="H303" t="s">
        <v>1001</v>
      </c>
      <c r="I303" t="s">
        <v>1002</v>
      </c>
      <c r="J303" t="s">
        <v>18</v>
      </c>
      <c r="K303" t="s">
        <v>19</v>
      </c>
      <c r="L303" t="s">
        <v>1003</v>
      </c>
      <c r="M303" t="s">
        <v>1004</v>
      </c>
      <c r="N303" t="s">
        <v>1005</v>
      </c>
      <c r="O303" t="s">
        <v>486</v>
      </c>
      <c r="Q303" t="s">
        <v>28</v>
      </c>
      <c r="S303" t="s">
        <v>29</v>
      </c>
      <c r="T303" t="str">
        <f>_xlfn.XLOOKUP(Table1[[#This Row],[Basisnaam]],Table2[Basisnaam],Table2[Naam],"",0)</f>
        <v/>
      </c>
      <c r="U303" t="str">
        <f>LOWER(Table1[[#This Row],[Straat]]&amp;Table1[[#This Row],[Huisnummer]]&amp;Table1[[#This Row],[Postcode]])</f>
        <v>blakebergen151861</v>
      </c>
      <c r="V303" t="str">
        <f>_xlfn.XLOOKUP(Table1[[#This Row],[AdresLookup]],[1]Bedrijven!$R$2:$R$541,[1]Bedrijven!$B$2:$B$541,"",0)</f>
        <v/>
      </c>
      <c r="W303" t="str">
        <f>IFERROR(LEFT(SUBSTITUTE(SUBSTITUTE(Table1[[#This Row],[Website]],"www.",""),"https://",""), FIND(".", SUBSTITUTE(SUBSTITUTE(Table1[[#This Row],[Website]],"www.",""),"https://","")) - 1),"")</f>
        <v>wdp</v>
      </c>
      <c r="X303" t="e">
        <f>_xlfn.XLOOKUP(Table1[[#This Row],[Website Lookup]],[1]!Table2[WebsiteLookup],[1]!Table2[Naam],"",0)</f>
        <v>#REF!</v>
      </c>
      <c r="Y303" t="e">
        <f>IF(Table1[[#This Row],[Match company name]]&lt;&gt;"",Table1[[#This Row],[Match company name]],IF(Table1[[#This Row],[Match on address]]&lt;&gt;"",Table1[[#This Row],[Match on address]],Table1[[#This Row],[Match on Website]]))</f>
        <v>#REF!</v>
      </c>
    </row>
    <row r="304" spans="1:25" x14ac:dyDescent="0.45">
      <c r="A304">
        <v>50472911</v>
      </c>
      <c r="B304" t="s">
        <v>1326</v>
      </c>
      <c r="D304" t="s">
        <v>1006</v>
      </c>
      <c r="E304" t="str">
        <f>SUBSTITUTE(SUBSTITUTE(SUBSTITUTE(SUBSTITUTE(SUBSTITUTE(SUBSTITUTE(SUBSTITUTE(SUBSTITUTE(SUBSTITUTE(SUBSTITUTE(SUBSTITUTE(SUBSTITUTE(SUBSTITUTE(LOWER(Table1[[#This Row],[Naam]]),".",""),"-","")," bvba",""),"belgië",""),"belgium","")," nv","")," bv",""),"group",""),"groep","")," ", ""),"é","e"),"è","e"),"à","a")</f>
        <v>nvwereldhaveservices</v>
      </c>
      <c r="F304" t="s">
        <v>877</v>
      </c>
      <c r="G304" t="s">
        <v>662</v>
      </c>
      <c r="H304" t="s">
        <v>797</v>
      </c>
      <c r="I304" t="s">
        <v>798</v>
      </c>
      <c r="J304" t="s">
        <v>18</v>
      </c>
      <c r="K304" t="s">
        <v>19</v>
      </c>
      <c r="L304" t="s">
        <v>1007</v>
      </c>
      <c r="O304" t="s">
        <v>486</v>
      </c>
      <c r="Q304" t="s">
        <v>28</v>
      </c>
      <c r="S304" t="s">
        <v>29</v>
      </c>
      <c r="T304" t="str">
        <f>_xlfn.XLOOKUP(Table1[[#This Row],[Basisnaam]],Table2[Basisnaam],Table2[Naam],"",0)</f>
        <v/>
      </c>
      <c r="U304" t="str">
        <f>LOWER(Table1[[#This Row],[Straat]]&amp;Table1[[#This Row],[Huisnummer]]&amp;Table1[[#This Row],[Postcode]])</f>
        <v>medialaan301800</v>
      </c>
      <c r="V304" t="str">
        <f>_xlfn.XLOOKUP(Table1[[#This Row],[AdresLookup]],[1]Bedrijven!$R$2:$R$541,[1]Bedrijven!$B$2:$B$541,"",0)</f>
        <v/>
      </c>
      <c r="W304" t="str">
        <f>IFERROR(LEFT(SUBSTITUTE(SUBSTITUTE(Table1[[#This Row],[Website]],"www.",""),"https://",""), FIND(".", SUBSTITUTE(SUBSTITUTE(Table1[[#This Row],[Website]],"www.",""),"https://","")) - 1),"")</f>
        <v/>
      </c>
      <c r="X304" t="e">
        <f>_xlfn.XLOOKUP(Table1[[#This Row],[Website Lookup]],[1]!Table2[WebsiteLookup],[1]!Table2[Naam],"",0)</f>
        <v>#REF!</v>
      </c>
      <c r="Y304" t="e">
        <f>IF(Table1[[#This Row],[Match company name]]&lt;&gt;"",Table1[[#This Row],[Match company name]],IF(Table1[[#This Row],[Match on address]]&lt;&gt;"",Table1[[#This Row],[Match on address]],Table1[[#This Row],[Match on Website]]))</f>
        <v>#REF!</v>
      </c>
    </row>
    <row r="305" spans="1:25" x14ac:dyDescent="0.45">
      <c r="A305">
        <v>54167667</v>
      </c>
      <c r="D305" t="s">
        <v>1008</v>
      </c>
      <c r="E305" t="str">
        <f>SUBSTITUTE(SUBSTITUTE(SUBSTITUTE(SUBSTITUTE(SUBSTITUTE(SUBSTITUTE(SUBSTITUTE(SUBSTITUTE(SUBSTITUTE(SUBSTITUTE(SUBSTITUTE(SUBSTITUTE(SUBSTITUTE(LOWER(Table1[[#This Row],[Naam]]),".",""),"-","")," bvba",""),"belgië",""),"belgium","")," nv","")," bv",""),"group",""),"groep","")," ", ""),"é","e"),"è","e"),"à","a")</f>
        <v>nvxiorstudenthousing</v>
      </c>
      <c r="F305" t="s">
        <v>1009</v>
      </c>
      <c r="G305" t="s">
        <v>1010</v>
      </c>
      <c r="H305" t="s">
        <v>54</v>
      </c>
      <c r="I305" t="s">
        <v>66</v>
      </c>
      <c r="J305" t="s">
        <v>18</v>
      </c>
      <c r="K305" t="s">
        <v>19</v>
      </c>
      <c r="L305" t="s">
        <v>1011</v>
      </c>
      <c r="O305" t="s">
        <v>486</v>
      </c>
      <c r="Q305" t="s">
        <v>28</v>
      </c>
      <c r="S305" t="s">
        <v>66</v>
      </c>
      <c r="T305" t="str">
        <f>_xlfn.XLOOKUP(Table1[[#This Row],[Basisnaam]],Table2[Basisnaam],Table2[Naam],"",0)</f>
        <v/>
      </c>
      <c r="U305" t="str">
        <f>LOWER(Table1[[#This Row],[Straat]]&amp;Table1[[#This Row],[Huisnummer]]&amp;Table1[[#This Row],[Postcode]])</f>
        <v>frankrijklei64-682000</v>
      </c>
      <c r="V305" t="str">
        <f>_xlfn.XLOOKUP(Table1[[#This Row],[AdresLookup]],[1]Bedrijven!$R$2:$R$541,[1]Bedrijven!$B$2:$B$541,"",0)</f>
        <v/>
      </c>
      <c r="W305" t="str">
        <f>IFERROR(LEFT(SUBSTITUTE(SUBSTITUTE(Table1[[#This Row],[Website]],"www.",""),"https://",""), FIND(".", SUBSTITUTE(SUBSTITUTE(Table1[[#This Row],[Website]],"www.",""),"https://","")) - 1),"")</f>
        <v/>
      </c>
      <c r="X305" t="e">
        <f>_xlfn.XLOOKUP(Table1[[#This Row],[Website Lookup]],[1]!Table2[WebsiteLookup],[1]!Table2[Naam],"",0)</f>
        <v>#REF!</v>
      </c>
      <c r="Y305" t="e">
        <f>IF(Table1[[#This Row],[Match company name]]&lt;&gt;"",Table1[[#This Row],[Match company name]],IF(Table1[[#This Row],[Match on address]]&lt;&gt;"",Table1[[#This Row],[Match on address]],Table1[[#This Row],[Match on Website]]))</f>
        <v>#REF!</v>
      </c>
    </row>
    <row r="306" spans="1:25" x14ac:dyDescent="0.45">
      <c r="A306">
        <v>51702067</v>
      </c>
      <c r="B306" t="s">
        <v>1327</v>
      </c>
      <c r="D306" t="s">
        <v>1012</v>
      </c>
      <c r="E306" t="str">
        <f>SUBSTITUTE(SUBSTITUTE(SUBSTITUTE(SUBSTITUTE(SUBSTITUTE(SUBSTITUTE(SUBSTITUTE(SUBSTITUTE(SUBSTITUTE(SUBSTITUTE(SUBSTITUTE(SUBSTITUTE(SUBSTITUTE(LOWER(Table1[[#This Row],[Naam]]),".",""),"-","")," bvba",""),"belgië",""),"belgium","")," nv","")," bv",""),"group",""),"groep","")," ", ""),"é","e"),"è","e"),"à","a")</f>
        <v>nvyukiworks</v>
      </c>
      <c r="F306" t="s">
        <v>1013</v>
      </c>
      <c r="G306" t="s">
        <v>1014</v>
      </c>
      <c r="H306" t="s">
        <v>54</v>
      </c>
      <c r="I306" t="s">
        <v>66</v>
      </c>
      <c r="J306" t="s">
        <v>18</v>
      </c>
      <c r="K306" t="s">
        <v>19</v>
      </c>
      <c r="L306" t="s">
        <v>1015</v>
      </c>
      <c r="N306" t="s">
        <v>1016</v>
      </c>
      <c r="O306" t="s">
        <v>486</v>
      </c>
      <c r="Q306" t="s">
        <v>28</v>
      </c>
      <c r="S306" t="s">
        <v>66</v>
      </c>
      <c r="T306" t="str">
        <f>_xlfn.XLOOKUP(Table1[[#This Row],[Basisnaam]],Table2[Basisnaam],Table2[Naam],"",0)</f>
        <v/>
      </c>
      <c r="U306" t="str">
        <f>LOWER(Table1[[#This Row],[Straat]]&amp;Table1[[#This Row],[Huisnummer]]&amp;Table1[[#This Row],[Postcode]])</f>
        <v>orteliuskaai2/12000</v>
      </c>
      <c r="V306" t="str">
        <f>_xlfn.XLOOKUP(Table1[[#This Row],[AdresLookup]],[1]Bedrijven!$R$2:$R$541,[1]Bedrijven!$B$2:$B$541,"",0)</f>
        <v/>
      </c>
      <c r="W306" t="str">
        <f>IFERROR(LEFT(SUBSTITUTE(SUBSTITUTE(Table1[[#This Row],[Website]],"www.",""),"https://",""), FIND(".", SUBSTITUTE(SUBSTITUTE(Table1[[#This Row],[Website]],"www.",""),"https://","")) - 1),"")</f>
        <v>yukisoftware</v>
      </c>
      <c r="X306" t="e">
        <f>_xlfn.XLOOKUP(Table1[[#This Row],[Website Lookup]],[1]!Table2[WebsiteLookup],[1]!Table2[Naam],"",0)</f>
        <v>#REF!</v>
      </c>
      <c r="Y306" t="e">
        <f>IF(Table1[[#This Row],[Match company name]]&lt;&gt;"",Table1[[#This Row],[Match company name]],IF(Table1[[#This Row],[Match on address]]&lt;&gt;"",Table1[[#This Row],[Match on address]],Table1[[#This Row],[Match on Website]]))</f>
        <v>#REF!</v>
      </c>
    </row>
    <row r="307" spans="1:25" x14ac:dyDescent="0.45">
      <c r="A307">
        <v>46011085</v>
      </c>
      <c r="B307" t="s">
        <v>1325</v>
      </c>
      <c r="D307" t="s">
        <v>1017</v>
      </c>
      <c r="E307" t="str">
        <f>SUBSTITUTE(SUBSTITUTE(SUBSTITUTE(SUBSTITUTE(SUBSTITUTE(SUBSTITUTE(SUBSTITUTE(SUBSTITUTE(SUBSTITUTE(SUBSTITUTE(SUBSTITUTE(SUBSTITUTE(SUBSTITUTE(LOWER(Table1[[#This Row],[Naam]]),".",""),"-","")," bvba",""),"belgië",""),"belgium","")," nv","")," bv",""),"group",""),"groep","")," ", ""),"é","e"),"è","e"),"à","a")</f>
        <v>octa+</v>
      </c>
      <c r="F307" t="s">
        <v>1018</v>
      </c>
      <c r="H307" t="s">
        <v>797</v>
      </c>
      <c r="I307" t="s">
        <v>798</v>
      </c>
      <c r="J307" t="s">
        <v>18</v>
      </c>
      <c r="K307" t="s">
        <v>19</v>
      </c>
      <c r="Q307" t="s">
        <v>95</v>
      </c>
      <c r="R307" t="s">
        <v>28</v>
      </c>
      <c r="S307" t="s">
        <v>29</v>
      </c>
      <c r="T307" t="str">
        <f>_xlfn.XLOOKUP(Table1[[#This Row],[Basisnaam]],Table2[Basisnaam],Table2[Naam],"",0)</f>
        <v/>
      </c>
      <c r="U307" t="str">
        <f>LOWER(Table1[[#This Row],[Straat]]&amp;Table1[[#This Row],[Huisnummer]]&amp;Table1[[#This Row],[Postcode]])</f>
        <v>schaarbeeklei 6001800</v>
      </c>
      <c r="V307" t="str">
        <f>_xlfn.XLOOKUP(Table1[[#This Row],[AdresLookup]],[1]Bedrijven!$R$2:$R$541,[1]Bedrijven!$B$2:$B$541,"",0)</f>
        <v/>
      </c>
      <c r="W307" t="str">
        <f>IFERROR(LEFT(SUBSTITUTE(SUBSTITUTE(Table1[[#This Row],[Website]],"www.",""),"https://",""), FIND(".", SUBSTITUTE(SUBSTITUTE(Table1[[#This Row],[Website]],"www.",""),"https://","")) - 1),"")</f>
        <v/>
      </c>
      <c r="X307" t="e">
        <f>_xlfn.XLOOKUP(Table1[[#This Row],[Website Lookup]],[1]!Table2[WebsiteLookup],[1]!Table2[Naam],"",0)</f>
        <v>#REF!</v>
      </c>
      <c r="Y307" t="e">
        <f>IF(Table1[[#This Row],[Match company name]]&lt;&gt;"",Table1[[#This Row],[Match company name]],IF(Table1[[#This Row],[Match on address]]&lt;&gt;"",Table1[[#This Row],[Match on address]],Table1[[#This Row],[Match on Website]]))</f>
        <v>#REF!</v>
      </c>
    </row>
    <row r="308" spans="1:25" x14ac:dyDescent="0.45">
      <c r="A308">
        <v>46011086</v>
      </c>
      <c r="D308" t="s">
        <v>1019</v>
      </c>
      <c r="E308" t="str">
        <f>SUBSTITUTE(SUBSTITUTE(SUBSTITUTE(SUBSTITUTE(SUBSTITUTE(SUBSTITUTE(SUBSTITUTE(SUBSTITUTE(SUBSTITUTE(SUBSTITUTE(SUBSTITUTE(SUBSTITUTE(SUBSTITUTE(LOWER(Table1[[#This Row],[Naam]]),".",""),"-","")," bvba",""),"belgië",""),"belgium","")," nv","")," bv",""),"group",""),"groep","")," ", ""),"é","e"),"è","e"),"à","a")</f>
        <v>oleon</v>
      </c>
      <c r="J308" t="s">
        <v>18</v>
      </c>
      <c r="K308" t="s">
        <v>19</v>
      </c>
      <c r="Q308" t="s">
        <v>111</v>
      </c>
      <c r="R308" t="s">
        <v>28</v>
      </c>
      <c r="T308" t="str">
        <f>_xlfn.XLOOKUP(Table1[[#This Row],[Basisnaam]],Table2[Basisnaam],Table2[Naam],"",0)</f>
        <v>Oleon</v>
      </c>
      <c r="U308" t="str">
        <f>LOWER(Table1[[#This Row],[Straat]]&amp;Table1[[#This Row],[Huisnummer]]&amp;Table1[[#This Row],[Postcode]])</f>
        <v/>
      </c>
      <c r="V308" t="str">
        <f>_xlfn.XLOOKUP(Table1[[#This Row],[AdresLookup]],[1]Bedrijven!$R$2:$R$541,[1]Bedrijven!$B$2:$B$541,"",0)</f>
        <v/>
      </c>
      <c r="W308" t="str">
        <f>IFERROR(LEFT(SUBSTITUTE(SUBSTITUTE(Table1[[#This Row],[Website]],"www.",""),"https://",""), FIND(".", SUBSTITUTE(SUBSTITUTE(Table1[[#This Row],[Website]],"www.",""),"https://","")) - 1),"")</f>
        <v/>
      </c>
      <c r="X308" t="e">
        <f>_xlfn.XLOOKUP(Table1[[#This Row],[Website Lookup]],[1]!Table2[WebsiteLookup],[1]!Table2[Naam],"",0)</f>
        <v>#REF!</v>
      </c>
      <c r="Y308" t="str">
        <f>IF(Table1[[#This Row],[Match company name]]&lt;&gt;"",Table1[[#This Row],[Match company name]],IF(Table1[[#This Row],[Match on address]]&lt;&gt;"",Table1[[#This Row],[Match on address]],Table1[[#This Row],[Match on Website]]))</f>
        <v>Oleon</v>
      </c>
    </row>
    <row r="309" spans="1:25" x14ac:dyDescent="0.45">
      <c r="A309">
        <v>52859173</v>
      </c>
      <c r="D309" t="s">
        <v>1020</v>
      </c>
      <c r="E309" t="str">
        <f>SUBSTITUTE(SUBSTITUTE(SUBSTITUTE(SUBSTITUTE(SUBSTITUTE(SUBSTITUTE(SUBSTITUTE(SUBSTITUTE(SUBSTITUTE(SUBSTITUTE(SUBSTITUTE(SUBSTITUTE(SUBSTITUTE(LOWER(Table1[[#This Row],[Naam]]),".",""),"-","")," bvba",""),"belgië",""),"belgium","")," nv","")," bv",""),"group",""),"groep","")," ", ""),"é","e"),"è","e"),"à","a")</f>
        <v>onstehuisbrabantvzw</v>
      </c>
      <c r="F309" t="s">
        <v>1021</v>
      </c>
      <c r="G309" t="s">
        <v>1022</v>
      </c>
      <c r="H309" t="s">
        <v>1023</v>
      </c>
      <c r="I309" t="s">
        <v>1024</v>
      </c>
      <c r="J309" t="s">
        <v>18</v>
      </c>
      <c r="K309" t="s">
        <v>19</v>
      </c>
      <c r="M309" t="s">
        <v>1025</v>
      </c>
      <c r="N309" t="s">
        <v>1026</v>
      </c>
      <c r="P309" t="s">
        <v>1027</v>
      </c>
      <c r="R309" t="s">
        <v>28</v>
      </c>
      <c r="S309" t="s">
        <v>29</v>
      </c>
      <c r="T309" t="str">
        <f>_xlfn.XLOOKUP(Table1[[#This Row],[Basisnaam]],Table2[Basisnaam],Table2[Naam],"",0)</f>
        <v/>
      </c>
      <c r="U309" t="str">
        <f>LOWER(Table1[[#This Row],[Straat]]&amp;Table1[[#This Row],[Huisnummer]]&amp;Table1[[#This Row],[Postcode]])</f>
        <v>perksesteenweg1261910</v>
      </c>
      <c r="V309" t="str">
        <f>_xlfn.XLOOKUP(Table1[[#This Row],[AdresLookup]],[1]Bedrijven!$R$2:$R$541,[1]Bedrijven!$B$2:$B$541,"",0)</f>
        <v/>
      </c>
      <c r="W309" t="str">
        <f>IFERROR(LEFT(SUBSTITUTE(SUBSTITUTE(Table1[[#This Row],[Website]],"www.",""),"https://",""), FIND(".", SUBSTITUTE(SUBSTITUTE(Table1[[#This Row],[Website]],"www.",""),"https://","")) - 1),"")</f>
        <v>onstehuisbrabant</v>
      </c>
      <c r="X309" t="e">
        <f>_xlfn.XLOOKUP(Table1[[#This Row],[Website Lookup]],[1]!Table2[WebsiteLookup],[1]!Table2[Naam],"",0)</f>
        <v>#REF!</v>
      </c>
      <c r="Y309" t="e">
        <f>IF(Table1[[#This Row],[Match company name]]&lt;&gt;"",Table1[[#This Row],[Match company name]],IF(Table1[[#This Row],[Match on address]]&lt;&gt;"",Table1[[#This Row],[Match on address]],Table1[[#This Row],[Match on Website]]))</f>
        <v>#REF!</v>
      </c>
    </row>
    <row r="310" spans="1:25" x14ac:dyDescent="0.45">
      <c r="A310">
        <v>46011087</v>
      </c>
      <c r="B310" t="s">
        <v>1325</v>
      </c>
      <c r="C310" t="s">
        <v>27</v>
      </c>
      <c r="D310" t="s">
        <v>1028</v>
      </c>
      <c r="E310" t="str">
        <f>SUBSTITUTE(SUBSTITUTE(SUBSTITUTE(SUBSTITUTE(SUBSTITUTE(SUBSTITUTE(SUBSTITUTE(SUBSTITUTE(SUBSTITUTE(SUBSTITUTE(SUBSTITUTE(SUBSTITUTE(SUBSTITUTE(LOWER(Table1[[#This Row],[Naam]]),".",""),"-","")," bvba",""),"belgië",""),"belgium","")," nv","")," bv",""),"group",""),"groep","")," ", ""),"é","e"),"è","e"),"à","a")</f>
        <v>p&amp;v</v>
      </c>
      <c r="J310" t="s">
        <v>18</v>
      </c>
      <c r="K310" t="s">
        <v>19</v>
      </c>
      <c r="R310" t="s">
        <v>56</v>
      </c>
      <c r="T310" t="str">
        <f>_xlfn.XLOOKUP(Table1[[#This Row],[Basisnaam]],Table2[Basisnaam],Table2[Naam],"",0)</f>
        <v/>
      </c>
      <c r="U310" t="str">
        <f>LOWER(Table1[[#This Row],[Straat]]&amp;Table1[[#This Row],[Huisnummer]]&amp;Table1[[#This Row],[Postcode]])</f>
        <v/>
      </c>
      <c r="V310" t="str">
        <f>_xlfn.XLOOKUP(Table1[[#This Row],[AdresLookup]],[1]Bedrijven!$R$2:$R$541,[1]Bedrijven!$B$2:$B$541,"",0)</f>
        <v/>
      </c>
      <c r="W310" t="str">
        <f>IFERROR(LEFT(SUBSTITUTE(SUBSTITUTE(Table1[[#This Row],[Website]],"www.",""),"https://",""), FIND(".", SUBSTITUTE(SUBSTITUTE(Table1[[#This Row],[Website]],"www.",""),"https://","")) - 1),"")</f>
        <v/>
      </c>
      <c r="X310" t="e">
        <f>_xlfn.XLOOKUP(Table1[[#This Row],[Website Lookup]],[1]!Table2[WebsiteLookup],[1]!Table2[Naam],"",0)</f>
        <v>#REF!</v>
      </c>
      <c r="Y310" t="e">
        <f>IF(Table1[[#This Row],[Match company name]]&lt;&gt;"",Table1[[#This Row],[Match company name]],IF(Table1[[#This Row],[Match on address]]&lt;&gt;"",Table1[[#This Row],[Match on address]],Table1[[#This Row],[Match on Website]]))</f>
        <v>#REF!</v>
      </c>
    </row>
    <row r="311" spans="1:25" x14ac:dyDescent="0.45">
      <c r="A311">
        <v>46923742</v>
      </c>
      <c r="B311" t="s">
        <v>1325</v>
      </c>
      <c r="D311" t="s">
        <v>1029</v>
      </c>
      <c r="E311" t="str">
        <f>SUBSTITUTE(SUBSTITUTE(SUBSTITUTE(SUBSTITUTE(SUBSTITUTE(SUBSTITUTE(SUBSTITUTE(SUBSTITUTE(SUBSTITUTE(SUBSTITUTE(SUBSTITUTE(SUBSTITUTE(SUBSTITUTE(LOWER(Table1[[#This Row],[Naam]]),".",""),"-","")," bvba",""),"belgië",""),"belgium","")," nv","")," bv",""),"group",""),"groep","")," ", ""),"é","e"),"è","e"),"à","a")</f>
        <v>pageexecutive</v>
      </c>
      <c r="F311" t="s">
        <v>741</v>
      </c>
      <c r="G311" t="s">
        <v>416</v>
      </c>
      <c r="H311" t="s">
        <v>47</v>
      </c>
      <c r="I311" t="s">
        <v>48</v>
      </c>
      <c r="J311" t="s">
        <v>18</v>
      </c>
      <c r="K311" t="s">
        <v>19</v>
      </c>
      <c r="N311" t="s">
        <v>1030</v>
      </c>
      <c r="R311" t="s">
        <v>28</v>
      </c>
      <c r="S311" t="s">
        <v>51</v>
      </c>
      <c r="T311" t="str">
        <f>_xlfn.XLOOKUP(Table1[[#This Row],[Basisnaam]],Table2[Basisnaam],Table2[Naam],"",0)</f>
        <v/>
      </c>
      <c r="U311" t="str">
        <f>LOWER(Table1[[#This Row],[Straat]]&amp;Table1[[#This Row],[Huisnummer]]&amp;Table1[[#This Row],[Postcode]])</f>
        <v>bastion tower marsveldplein51050</v>
      </c>
      <c r="V311" t="str">
        <f>_xlfn.XLOOKUP(Table1[[#This Row],[AdresLookup]],[1]Bedrijven!$R$2:$R$541,[1]Bedrijven!$B$2:$B$541,"",0)</f>
        <v/>
      </c>
      <c r="W311" t="str">
        <f>IFERROR(LEFT(SUBSTITUTE(SUBSTITUTE(Table1[[#This Row],[Website]],"www.",""),"https://",""), FIND(".", SUBSTITUTE(SUBSTITUTE(Table1[[#This Row],[Website]],"www.",""),"https://","")) - 1),"")</f>
        <v>pageexecutive</v>
      </c>
      <c r="X311" t="e">
        <f>_xlfn.XLOOKUP(Table1[[#This Row],[Website Lookup]],[1]!Table2[WebsiteLookup],[1]!Table2[Naam],"",0)</f>
        <v>#REF!</v>
      </c>
      <c r="Y311" t="e">
        <f>IF(Table1[[#This Row],[Match company name]]&lt;&gt;"",Table1[[#This Row],[Match company name]],IF(Table1[[#This Row],[Match on address]]&lt;&gt;"",Table1[[#This Row],[Match on address]],Table1[[#This Row],[Match on Website]]))</f>
        <v>#REF!</v>
      </c>
    </row>
    <row r="312" spans="1:25" x14ac:dyDescent="0.45">
      <c r="A312">
        <v>52205600</v>
      </c>
      <c r="B312" t="s">
        <v>1325</v>
      </c>
      <c r="C312" t="s">
        <v>38</v>
      </c>
      <c r="D312" t="s">
        <v>1031</v>
      </c>
      <c r="E312" t="str">
        <f>SUBSTITUTE(SUBSTITUTE(SUBSTITUTE(SUBSTITUTE(SUBSTITUTE(SUBSTITUTE(SUBSTITUTE(SUBSTITUTE(SUBSTITUTE(SUBSTITUTE(SUBSTITUTE(SUBSTITUTE(SUBSTITUTE(LOWER(Table1[[#This Row],[Naam]]),".",""),"-","")," bvba",""),"belgië",""),"belgium","")," nv","")," bv",""),"group",""),"groep","")," ", ""),"é","e"),"è","e"),"à","a")</f>
        <v>passaporta</v>
      </c>
      <c r="F312" t="s">
        <v>1032</v>
      </c>
      <c r="G312" t="s">
        <v>1033</v>
      </c>
      <c r="H312" t="s">
        <v>87</v>
      </c>
      <c r="I312" t="s">
        <v>51</v>
      </c>
      <c r="J312" t="s">
        <v>18</v>
      </c>
      <c r="K312" t="s">
        <v>19</v>
      </c>
      <c r="N312" t="s">
        <v>1034</v>
      </c>
      <c r="Q312" t="s">
        <v>20</v>
      </c>
      <c r="S312" t="s">
        <v>51</v>
      </c>
      <c r="T312" t="str">
        <f>_xlfn.XLOOKUP(Table1[[#This Row],[Basisnaam]],Table2[Basisnaam],Table2[Naam],"",0)</f>
        <v/>
      </c>
      <c r="U312" t="str">
        <f>LOWER(Table1[[#This Row],[Straat]]&amp;Table1[[#This Row],[Huisnummer]]&amp;Table1[[#This Row],[Postcode]])</f>
        <v>antoine dansaertstraat461000</v>
      </c>
      <c r="V312" t="str">
        <f>_xlfn.XLOOKUP(Table1[[#This Row],[AdresLookup]],[1]Bedrijven!$R$2:$R$541,[1]Bedrijven!$B$2:$B$541,"",0)</f>
        <v/>
      </c>
      <c r="W312" t="str">
        <f>IFERROR(LEFT(SUBSTITUTE(SUBSTITUTE(Table1[[#This Row],[Website]],"www.",""),"https://",""), FIND(".", SUBSTITUTE(SUBSTITUTE(Table1[[#This Row],[Website]],"www.",""),"https://","")) - 1),"")</f>
        <v>passaporta</v>
      </c>
      <c r="X312" t="e">
        <f>_xlfn.XLOOKUP(Table1[[#This Row],[Website Lookup]],[1]!Table2[WebsiteLookup],[1]!Table2[Naam],"",0)</f>
        <v>#REF!</v>
      </c>
      <c r="Y312" t="e">
        <f>IF(Table1[[#This Row],[Match company name]]&lt;&gt;"",Table1[[#This Row],[Match company name]],IF(Table1[[#This Row],[Match on address]]&lt;&gt;"",Table1[[#This Row],[Match on address]],Table1[[#This Row],[Match on Website]]))</f>
        <v>#REF!</v>
      </c>
    </row>
    <row r="313" spans="1:25" x14ac:dyDescent="0.45">
      <c r="A313">
        <v>49426533</v>
      </c>
      <c r="D313" t="s">
        <v>1035</v>
      </c>
      <c r="E313" t="str">
        <f>SUBSTITUTE(SUBSTITUTE(SUBSTITUTE(SUBSTITUTE(SUBSTITUTE(SUBSTITUTE(SUBSTITUTE(SUBSTITUTE(SUBSTITUTE(SUBSTITUTE(SUBSTITUTE(SUBSTITUTE(SUBSTITUTE(LOWER(Table1[[#This Row],[Naam]]),".",""),"-","")," bvba",""),"belgië",""),"belgium","")," nv","")," bv",""),"group",""),"groep","")," ", ""),"é","e"),"è","e"),"à","a")</f>
        <v>phenx</v>
      </c>
      <c r="J313" t="s">
        <v>18</v>
      </c>
      <c r="K313" t="s">
        <v>19</v>
      </c>
      <c r="M313" t="s">
        <v>1036</v>
      </c>
      <c r="R313" t="s">
        <v>28</v>
      </c>
      <c r="T313" t="str">
        <f>_xlfn.XLOOKUP(Table1[[#This Row],[Basisnaam]],Table2[Basisnaam],Table2[Naam],"",0)</f>
        <v/>
      </c>
      <c r="U313" t="str">
        <f>LOWER(Table1[[#This Row],[Straat]]&amp;Table1[[#This Row],[Huisnummer]]&amp;Table1[[#This Row],[Postcode]])</f>
        <v/>
      </c>
      <c r="V313" t="str">
        <f>_xlfn.XLOOKUP(Table1[[#This Row],[AdresLookup]],[1]Bedrijven!$R$2:$R$541,[1]Bedrijven!$B$2:$B$541,"",0)</f>
        <v/>
      </c>
      <c r="W313" t="str">
        <f>IFERROR(LEFT(SUBSTITUTE(SUBSTITUTE(Table1[[#This Row],[Website]],"www.",""),"https://",""), FIND(".", SUBSTITUTE(SUBSTITUTE(Table1[[#This Row],[Website]],"www.",""),"https://","")) - 1),"")</f>
        <v/>
      </c>
      <c r="X313" t="e">
        <f>_xlfn.XLOOKUP(Table1[[#This Row],[Website Lookup]],[1]!Table2[WebsiteLookup],[1]!Table2[Naam],"",0)</f>
        <v>#REF!</v>
      </c>
      <c r="Y313" t="e">
        <f>IF(Table1[[#This Row],[Match company name]]&lt;&gt;"",Table1[[#This Row],[Match company name]],IF(Table1[[#This Row],[Match on address]]&lt;&gt;"",Table1[[#This Row],[Match on address]],Table1[[#This Row],[Match on Website]]))</f>
        <v>#REF!</v>
      </c>
    </row>
    <row r="314" spans="1:25" x14ac:dyDescent="0.45">
      <c r="A314">
        <v>50196232</v>
      </c>
      <c r="D314" t="s">
        <v>1037</v>
      </c>
      <c r="E314" t="str">
        <f>SUBSTITUTE(SUBSTITUTE(SUBSTITUTE(SUBSTITUTE(SUBSTITUTE(SUBSTITUTE(SUBSTITUTE(SUBSTITUTE(SUBSTITUTE(SUBSTITUTE(SUBSTITUTE(SUBSTITUTE(SUBSTITUTE(LOWER(Table1[[#This Row],[Naam]]),".",""),"-","")," bvba",""),"belgië",""),"belgium","")," nv","")," bv",""),"group",""),"groep","")," ", ""),"é","e"),"è","e"),"à","a")</f>
        <v>pluss</v>
      </c>
      <c r="J314" t="s">
        <v>1038</v>
      </c>
      <c r="K314" t="s">
        <v>1038</v>
      </c>
      <c r="M314" t="s">
        <v>1039</v>
      </c>
      <c r="N314" t="s">
        <v>1040</v>
      </c>
      <c r="R314" t="s">
        <v>28</v>
      </c>
      <c r="T314" t="str">
        <f>_xlfn.XLOOKUP(Table1[[#This Row],[Basisnaam]],Table2[Basisnaam],Table2[Naam],"",0)</f>
        <v/>
      </c>
      <c r="U314" t="str">
        <f>LOWER(Table1[[#This Row],[Straat]]&amp;Table1[[#This Row],[Huisnummer]]&amp;Table1[[#This Row],[Postcode]])</f>
        <v/>
      </c>
      <c r="V314" t="str">
        <f>_xlfn.XLOOKUP(Table1[[#This Row],[AdresLookup]],[1]Bedrijven!$R$2:$R$541,[1]Bedrijven!$B$2:$B$541,"",0)</f>
        <v/>
      </c>
      <c r="W314" t="str">
        <f>IFERROR(LEFT(SUBSTITUTE(SUBSTITUTE(Table1[[#This Row],[Website]],"www.",""),"https://",""), FIND(".", SUBSTITUTE(SUBSTITUTE(Table1[[#This Row],[Website]],"www.",""),"https://","")) - 1),"")</f>
        <v>pluss</v>
      </c>
      <c r="X314" t="e">
        <f>_xlfn.XLOOKUP(Table1[[#This Row],[Website Lookup]],[1]!Table2[WebsiteLookup],[1]!Table2[Naam],"",0)</f>
        <v>#REF!</v>
      </c>
      <c r="Y314" t="e">
        <f>IF(Table1[[#This Row],[Match company name]]&lt;&gt;"",Table1[[#This Row],[Match company name]],IF(Table1[[#This Row],[Match on address]]&lt;&gt;"",Table1[[#This Row],[Match on address]],Table1[[#This Row],[Match on Website]]))</f>
        <v>#REF!</v>
      </c>
    </row>
    <row r="315" spans="1:25" x14ac:dyDescent="0.45">
      <c r="A315">
        <v>48116615</v>
      </c>
      <c r="C315" t="s">
        <v>38</v>
      </c>
      <c r="D315" t="s">
        <v>1041</v>
      </c>
      <c r="E315" t="str">
        <f>SUBSTITUTE(SUBSTITUTE(SUBSTITUTE(SUBSTITUTE(SUBSTITUTE(SUBSTITUTE(SUBSTITUTE(SUBSTITUTE(SUBSTITUTE(SUBSTITUTE(SUBSTITUTE(SUBSTITUTE(SUBSTITUTE(LOWER(Table1[[#This Row],[Naam]]),".",""),"-","")," bvba",""),"belgië",""),"belgium","")," nv","")," bv",""),"group",""),"groep","")," ", ""),"é","e"),"è","e"),"à","a")</f>
        <v>politieantwerpen(poolstok)</v>
      </c>
      <c r="J315" t="s">
        <v>18</v>
      </c>
      <c r="K315" t="s">
        <v>19</v>
      </c>
      <c r="M315" t="s">
        <v>1042</v>
      </c>
      <c r="R315" t="s">
        <v>28</v>
      </c>
      <c r="T315" t="str">
        <f>_xlfn.XLOOKUP(Table1[[#This Row],[Basisnaam]],Table2[Basisnaam],Table2[Naam],"",0)</f>
        <v/>
      </c>
      <c r="U315" t="str">
        <f>LOWER(Table1[[#This Row],[Straat]]&amp;Table1[[#This Row],[Huisnummer]]&amp;Table1[[#This Row],[Postcode]])</f>
        <v/>
      </c>
      <c r="V315" t="str">
        <f>_xlfn.XLOOKUP(Table1[[#This Row],[AdresLookup]],[1]Bedrijven!$R$2:$R$541,[1]Bedrijven!$B$2:$B$541,"",0)</f>
        <v/>
      </c>
      <c r="W315" t="str">
        <f>IFERROR(LEFT(SUBSTITUTE(SUBSTITUTE(Table1[[#This Row],[Website]],"www.",""),"https://",""), FIND(".", SUBSTITUTE(SUBSTITUTE(Table1[[#This Row],[Website]],"www.",""),"https://","")) - 1),"")</f>
        <v/>
      </c>
      <c r="X315" t="e">
        <f>_xlfn.XLOOKUP(Table1[[#This Row],[Website Lookup]],[1]!Table2[WebsiteLookup],[1]!Table2[Naam],"",0)</f>
        <v>#REF!</v>
      </c>
      <c r="Y315" t="e">
        <f>IF(Table1[[#This Row],[Match company name]]&lt;&gt;"",Table1[[#This Row],[Match company name]],IF(Table1[[#This Row],[Match on address]]&lt;&gt;"",Table1[[#This Row],[Match on address]],Table1[[#This Row],[Match on Website]]))</f>
        <v>#REF!</v>
      </c>
    </row>
    <row r="316" spans="1:25" x14ac:dyDescent="0.45">
      <c r="A316">
        <v>46011088</v>
      </c>
      <c r="D316" t="s">
        <v>1043</v>
      </c>
      <c r="E316" t="str">
        <f>SUBSTITUTE(SUBSTITUTE(SUBSTITUTE(SUBSTITUTE(SUBSTITUTE(SUBSTITUTE(SUBSTITUTE(SUBSTITUTE(SUBSTITUTE(SUBSTITUTE(SUBSTITUTE(SUBSTITUTE(SUBSTITUTE(LOWER(Table1[[#This Row],[Naam]]),".",""),"-","")," bvba",""),"belgië",""),"belgium","")," nv","")," bv",""),"group",""),"groep","")," ", ""),"é","e"),"è","e"),"à","a")</f>
        <v>polletmedical</v>
      </c>
      <c r="J316" t="s">
        <v>18</v>
      </c>
      <c r="K316" t="s">
        <v>19</v>
      </c>
      <c r="T316" t="str">
        <f>_xlfn.XLOOKUP(Table1[[#This Row],[Basisnaam]],Table2[Basisnaam],Table2[Naam],"",0)</f>
        <v/>
      </c>
      <c r="U316" t="str">
        <f>LOWER(Table1[[#This Row],[Straat]]&amp;Table1[[#This Row],[Huisnummer]]&amp;Table1[[#This Row],[Postcode]])</f>
        <v/>
      </c>
      <c r="V316" t="str">
        <f>_xlfn.XLOOKUP(Table1[[#This Row],[AdresLookup]],[1]Bedrijven!$R$2:$R$541,[1]Bedrijven!$B$2:$B$541,"",0)</f>
        <v/>
      </c>
      <c r="W316" t="str">
        <f>IFERROR(LEFT(SUBSTITUTE(SUBSTITUTE(Table1[[#This Row],[Website]],"www.",""),"https://",""), FIND(".", SUBSTITUTE(SUBSTITUTE(Table1[[#This Row],[Website]],"www.",""),"https://","")) - 1),"")</f>
        <v/>
      </c>
      <c r="X316" t="e">
        <f>_xlfn.XLOOKUP(Table1[[#This Row],[Website Lookup]],[1]!Table2[WebsiteLookup],[1]!Table2[Naam],"",0)</f>
        <v>#REF!</v>
      </c>
      <c r="Y316" t="e">
        <f>IF(Table1[[#This Row],[Match company name]]&lt;&gt;"",Table1[[#This Row],[Match company name]],IF(Table1[[#This Row],[Match on address]]&lt;&gt;"",Table1[[#This Row],[Match on address]],Table1[[#This Row],[Match on Website]]))</f>
        <v>#REF!</v>
      </c>
    </row>
    <row r="317" spans="1:25" x14ac:dyDescent="0.45">
      <c r="A317">
        <v>46011089</v>
      </c>
      <c r="C317" t="s">
        <v>1328</v>
      </c>
      <c r="D317" t="s">
        <v>1044</v>
      </c>
      <c r="E317" t="str">
        <f>SUBSTITUTE(SUBSTITUTE(SUBSTITUTE(SUBSTITUTE(SUBSTITUTE(SUBSTITUTE(SUBSTITUTE(SUBSTITUTE(SUBSTITUTE(SUBSTITUTE(SUBSTITUTE(SUBSTITUTE(SUBSTITUTE(LOWER(Table1[[#This Row],[Naam]]),".",""),"-","")," bvba",""),"belgië",""),"belgium","")," nv","")," bv",""),"group",""),"groep","")," ", ""),"é","e"),"è","e"),"à","a")</f>
        <v>poolstok</v>
      </c>
      <c r="F317" t="s">
        <v>1045</v>
      </c>
      <c r="G317" t="s">
        <v>1046</v>
      </c>
      <c r="H317" t="s">
        <v>1047</v>
      </c>
      <c r="I317" t="s">
        <v>26</v>
      </c>
      <c r="J317" t="s">
        <v>18</v>
      </c>
      <c r="K317" t="s">
        <v>19</v>
      </c>
      <c r="R317" t="s">
        <v>20</v>
      </c>
      <c r="S317" t="s">
        <v>29</v>
      </c>
      <c r="T317" t="str">
        <f>_xlfn.XLOOKUP(Table1[[#This Row],[Basisnaam]],Table2[Basisnaam],Table2[Naam],"",0)</f>
        <v/>
      </c>
      <c r="U317" t="str">
        <f>LOWER(Table1[[#This Row],[Straat]]&amp;Table1[[#This Row],[Huisnummer]]&amp;Table1[[#This Row],[Postcode]])</f>
        <v>remytoren, vaartdijk3/1013018</v>
      </c>
      <c r="V317" t="str">
        <f>_xlfn.XLOOKUP(Table1[[#This Row],[AdresLookup]],[1]Bedrijven!$R$2:$R$541,[1]Bedrijven!$B$2:$B$541,"",0)</f>
        <v/>
      </c>
      <c r="W317" t="str">
        <f>IFERROR(LEFT(SUBSTITUTE(SUBSTITUTE(Table1[[#This Row],[Website]],"www.",""),"https://",""), FIND(".", SUBSTITUTE(SUBSTITUTE(Table1[[#This Row],[Website]],"www.",""),"https://","")) - 1),"")</f>
        <v/>
      </c>
      <c r="X317" t="e">
        <f>_xlfn.XLOOKUP(Table1[[#This Row],[Website Lookup]],[1]!Table2[WebsiteLookup],[1]!Table2[Naam],"",0)</f>
        <v>#REF!</v>
      </c>
      <c r="Y317" t="e">
        <f>IF(Table1[[#This Row],[Match company name]]&lt;&gt;"",Table1[[#This Row],[Match company name]],IF(Table1[[#This Row],[Match on address]]&lt;&gt;"",Table1[[#This Row],[Match on address]],Table1[[#This Row],[Match on Website]]))</f>
        <v>#REF!</v>
      </c>
    </row>
    <row r="318" spans="1:25" x14ac:dyDescent="0.45">
      <c r="A318">
        <v>46011090</v>
      </c>
      <c r="B318" t="s">
        <v>1326</v>
      </c>
      <c r="D318" t="s">
        <v>656</v>
      </c>
      <c r="E318" t="str">
        <f>SUBSTITUTE(SUBSTITUTE(SUBSTITUTE(SUBSTITUTE(SUBSTITUTE(SUBSTITUTE(SUBSTITUTE(SUBSTITUTE(SUBSTITUTE(SUBSTITUTE(SUBSTITUTE(SUBSTITUTE(SUBSTITUTE(LOWER(Table1[[#This Row],[Naam]]),".",""),"-","")," bvba",""),"belgië",""),"belgium","")," nv","")," bv",""),"group",""),"groep","")," ", ""),"é","e"),"è","e"),"à","a")</f>
        <v>protect</v>
      </c>
      <c r="F318" t="s">
        <v>1048</v>
      </c>
      <c r="G318" t="s">
        <v>1049</v>
      </c>
      <c r="H318" t="s">
        <v>1050</v>
      </c>
      <c r="I318" t="s">
        <v>1051</v>
      </c>
      <c r="J318" t="s">
        <v>18</v>
      </c>
      <c r="K318" t="s">
        <v>19</v>
      </c>
      <c r="M318" t="s">
        <v>1052</v>
      </c>
      <c r="N318" t="s">
        <v>1053</v>
      </c>
      <c r="P318" t="s">
        <v>1054</v>
      </c>
      <c r="Q318" t="s">
        <v>42</v>
      </c>
      <c r="S318" t="s">
        <v>51</v>
      </c>
      <c r="T318" t="str">
        <f>_xlfn.XLOOKUP(Table1[[#This Row],[Basisnaam]],Table2[Basisnaam],Table2[Naam],"",0)</f>
        <v/>
      </c>
      <c r="U318" t="str">
        <f>LOWER(Table1[[#This Row],[Straat]]&amp;Table1[[#This Row],[Huisnummer]]&amp;Table1[[#This Row],[Postcode]])</f>
        <v>jetse steenweg2211080</v>
      </c>
      <c r="V318" t="str">
        <f>_xlfn.XLOOKUP(Table1[[#This Row],[AdresLookup]],[1]Bedrijven!$R$2:$R$541,[1]Bedrijven!$B$2:$B$541,"",0)</f>
        <v/>
      </c>
      <c r="W318" t="str">
        <f>IFERROR(LEFT(SUBSTITUTE(SUBSTITUTE(Table1[[#This Row],[Website]],"www.",""),"https://",""), FIND(".", SUBSTITUTE(SUBSTITUTE(Table1[[#This Row],[Website]],"www.",""),"https://","")) - 1),"")</f>
        <v>protect</v>
      </c>
      <c r="X318" t="e">
        <f>_xlfn.XLOOKUP(Table1[[#This Row],[Website Lookup]],[1]!Table2[WebsiteLookup],[1]!Table2[Naam],"",0)</f>
        <v>#REF!</v>
      </c>
      <c r="Y318" t="e">
        <f>IF(Table1[[#This Row],[Match company name]]&lt;&gt;"",Table1[[#This Row],[Match company name]],IF(Table1[[#This Row],[Match on address]]&lt;&gt;"",Table1[[#This Row],[Match on address]],Table1[[#This Row],[Match on Website]]))</f>
        <v>#REF!</v>
      </c>
    </row>
    <row r="319" spans="1:25" x14ac:dyDescent="0.45">
      <c r="A319">
        <v>49996493</v>
      </c>
      <c r="B319" t="s">
        <v>1325</v>
      </c>
      <c r="C319" t="s">
        <v>38</v>
      </c>
      <c r="D319" t="s">
        <v>1055</v>
      </c>
      <c r="E319" t="str">
        <f>SUBSTITUTE(SUBSTITUTE(SUBSTITUTE(SUBSTITUTE(SUBSTITUTE(SUBSTITUTE(SUBSTITUTE(SUBSTITUTE(SUBSTITUTE(SUBSTITUTE(SUBSTITUTE(SUBSTITUTE(SUBSTITUTE(LOWER(Table1[[#This Row],[Naam]]),".",""),"-","")," bvba",""),"belgië",""),"belgium","")," nv","")," bv",""),"group",""),"groep","")," ", ""),"é","e"),"è","e"),"à","a")</f>
        <v>provincieantwerpen</v>
      </c>
      <c r="F319" t="s">
        <v>1056</v>
      </c>
      <c r="G319" t="s">
        <v>1057</v>
      </c>
      <c r="H319" t="s">
        <v>299</v>
      </c>
      <c r="I319" t="s">
        <v>66</v>
      </c>
      <c r="J319" t="s">
        <v>18</v>
      </c>
      <c r="K319" t="s">
        <v>19</v>
      </c>
      <c r="N319" t="s">
        <v>1058</v>
      </c>
      <c r="Q319" t="s">
        <v>20</v>
      </c>
      <c r="S319" t="s">
        <v>66</v>
      </c>
      <c r="T319" t="str">
        <f>_xlfn.XLOOKUP(Table1[[#This Row],[Basisnaam]],Table2[Basisnaam],Table2[Naam],"",0)</f>
        <v/>
      </c>
      <c r="U319" t="str">
        <f>LOWER(Table1[[#This Row],[Straat]]&amp;Table1[[#This Row],[Huisnummer]]&amp;Table1[[#This Row],[Postcode]])</f>
        <v>koningin elisabethlei222018</v>
      </c>
      <c r="V319" t="str">
        <f>_xlfn.XLOOKUP(Table1[[#This Row],[AdresLookup]],[1]Bedrijven!$R$2:$R$541,[1]Bedrijven!$B$2:$B$541,"",0)</f>
        <v/>
      </c>
      <c r="W319" t="str">
        <f>IFERROR(LEFT(SUBSTITUTE(SUBSTITUTE(Table1[[#This Row],[Website]],"www.",""),"https://",""), FIND(".", SUBSTITUTE(SUBSTITUTE(Table1[[#This Row],[Website]],"www.",""),"https://","")) - 1),"")</f>
        <v>provincieantwerpen</v>
      </c>
      <c r="X319" t="e">
        <f>_xlfn.XLOOKUP(Table1[[#This Row],[Website Lookup]],[1]!Table2[WebsiteLookup],[1]!Table2[Naam],"",0)</f>
        <v>#REF!</v>
      </c>
      <c r="Y319" t="e">
        <f>IF(Table1[[#This Row],[Match company name]]&lt;&gt;"",Table1[[#This Row],[Match company name]],IF(Table1[[#This Row],[Match on address]]&lt;&gt;"",Table1[[#This Row],[Match on address]],Table1[[#This Row],[Match on Website]]))</f>
        <v>#REF!</v>
      </c>
    </row>
    <row r="320" spans="1:25" x14ac:dyDescent="0.45">
      <c r="A320">
        <v>50173667</v>
      </c>
      <c r="B320" t="s">
        <v>1325</v>
      </c>
      <c r="C320" t="s">
        <v>38</v>
      </c>
      <c r="D320" t="s">
        <v>1059</v>
      </c>
      <c r="E320" t="str">
        <f>SUBSTITUTE(SUBSTITUTE(SUBSTITUTE(SUBSTITUTE(SUBSTITUTE(SUBSTITUTE(SUBSTITUTE(SUBSTITUTE(SUBSTITUTE(SUBSTITUTE(SUBSTITUTE(SUBSTITUTE(SUBSTITUTE(LOWER(Table1[[#This Row],[Naam]]),".",""),"-","")," bvba",""),"belgië",""),"belgium","")," nv","")," bv",""),"group",""),"groep","")," ", ""),"é","e"),"è","e"),"à","a")</f>
        <v>provincielimburg</v>
      </c>
      <c r="F320" t="s">
        <v>1060</v>
      </c>
      <c r="G320" t="s">
        <v>21</v>
      </c>
      <c r="H320" t="s">
        <v>1061</v>
      </c>
      <c r="I320" t="s">
        <v>1062</v>
      </c>
      <c r="J320" t="s">
        <v>18</v>
      </c>
      <c r="K320" t="s">
        <v>19</v>
      </c>
      <c r="N320" t="s">
        <v>1063</v>
      </c>
      <c r="P320" t="s">
        <v>1064</v>
      </c>
      <c r="R320" t="s">
        <v>20</v>
      </c>
      <c r="S320" t="s">
        <v>565</v>
      </c>
      <c r="T320" t="str">
        <f>_xlfn.XLOOKUP(Table1[[#This Row],[Basisnaam]],Table2[Basisnaam],Table2[Naam],"",0)</f>
        <v/>
      </c>
      <c r="U320" t="str">
        <f>LOWER(Table1[[#This Row],[Straat]]&amp;Table1[[#This Row],[Huisnummer]]&amp;Table1[[#This Row],[Postcode]])</f>
        <v>universiteitslaan13500</v>
      </c>
      <c r="V320" t="str">
        <f>_xlfn.XLOOKUP(Table1[[#This Row],[AdresLookup]],[1]Bedrijven!$R$2:$R$541,[1]Bedrijven!$B$2:$B$541,"",0)</f>
        <v/>
      </c>
      <c r="W320" t="str">
        <f>IFERROR(LEFT(SUBSTITUTE(SUBSTITUTE(Table1[[#This Row],[Website]],"www.",""),"https://",""), FIND(".", SUBSTITUTE(SUBSTITUTE(Table1[[#This Row],[Website]],"www.",""),"https://","")) - 1),"")</f>
        <v>limburg</v>
      </c>
      <c r="X320" t="e">
        <f>_xlfn.XLOOKUP(Table1[[#This Row],[Website Lookup]],[1]!Table2[WebsiteLookup],[1]!Table2[Naam],"",0)</f>
        <v>#REF!</v>
      </c>
      <c r="Y320" t="e">
        <f>IF(Table1[[#This Row],[Match company name]]&lt;&gt;"",Table1[[#This Row],[Match company name]],IF(Table1[[#This Row],[Match on address]]&lt;&gt;"",Table1[[#This Row],[Match on address]],Table1[[#This Row],[Match on Website]]))</f>
        <v>#REF!</v>
      </c>
    </row>
    <row r="321" spans="1:25" x14ac:dyDescent="0.45">
      <c r="A321">
        <v>46013203</v>
      </c>
      <c r="B321" t="s">
        <v>1326</v>
      </c>
      <c r="C321" t="s">
        <v>38</v>
      </c>
      <c r="D321" t="s">
        <v>1065</v>
      </c>
      <c r="E321" t="str">
        <f>SUBSTITUTE(SUBSTITUTE(SUBSTITUTE(SUBSTITUTE(SUBSTITUTE(SUBSTITUTE(SUBSTITUTE(SUBSTITUTE(SUBSTITUTE(SUBSTITUTE(SUBSTITUTE(SUBSTITUTE(SUBSTITUTE(LOWER(Table1[[#This Row],[Naam]]),".",""),"-","")," bvba",""),"belgië",""),"belgium","")," nv","")," bv",""),"group",""),"groep","")," ", ""),"é","e"),"è","e"),"à","a")</f>
        <v>provincieoostvlaanderen</v>
      </c>
      <c r="J321" t="s">
        <v>18</v>
      </c>
      <c r="K321" t="s">
        <v>19</v>
      </c>
      <c r="Q321" t="s">
        <v>20</v>
      </c>
      <c r="T321" t="str">
        <f>_xlfn.XLOOKUP(Table1[[#This Row],[Basisnaam]],Table2[Basisnaam],Table2[Naam],"",0)</f>
        <v/>
      </c>
      <c r="U321" t="str">
        <f>LOWER(Table1[[#This Row],[Straat]]&amp;Table1[[#This Row],[Huisnummer]]&amp;Table1[[#This Row],[Postcode]])</f>
        <v/>
      </c>
      <c r="V321" t="str">
        <f>_xlfn.XLOOKUP(Table1[[#This Row],[AdresLookup]],[1]Bedrijven!$R$2:$R$541,[1]Bedrijven!$B$2:$B$541,"",0)</f>
        <v/>
      </c>
      <c r="W321" t="str">
        <f>IFERROR(LEFT(SUBSTITUTE(SUBSTITUTE(Table1[[#This Row],[Website]],"www.",""),"https://",""), FIND(".", SUBSTITUTE(SUBSTITUTE(Table1[[#This Row],[Website]],"www.",""),"https://","")) - 1),"")</f>
        <v/>
      </c>
      <c r="X321" t="e">
        <f>_xlfn.XLOOKUP(Table1[[#This Row],[Website Lookup]],[1]!Table2[WebsiteLookup],[1]!Table2[Naam],"",0)</f>
        <v>#REF!</v>
      </c>
      <c r="Y321" t="e">
        <f>IF(Table1[[#This Row],[Match company name]]&lt;&gt;"",Table1[[#This Row],[Match company name]],IF(Table1[[#This Row],[Match on address]]&lt;&gt;"",Table1[[#This Row],[Match on address]],Table1[[#This Row],[Match on Website]]))</f>
        <v>#REF!</v>
      </c>
    </row>
    <row r="322" spans="1:25" x14ac:dyDescent="0.45">
      <c r="A322">
        <v>48781982</v>
      </c>
      <c r="B322" t="s">
        <v>1326</v>
      </c>
      <c r="D322" t="s">
        <v>1066</v>
      </c>
      <c r="E322" t="str">
        <f>SUBSTITUTE(SUBSTITUTE(SUBSTITUTE(SUBSTITUTE(SUBSTITUTE(SUBSTITUTE(SUBSTITUTE(SUBSTITUTE(SUBSTITUTE(SUBSTITUTE(SUBSTITUTE(SUBSTITUTE(SUBSTITUTE(LOWER(Table1[[#This Row],[Naam]]),".",""),"-","")," bvba",""),"belgië",""),"belgium","")," nv","")," bv",""),"group",""),"groep","")," ", ""),"é","e"),"è","e"),"à","a")</f>
        <v>puls</v>
      </c>
      <c r="J322" t="s">
        <v>18</v>
      </c>
      <c r="K322" t="s">
        <v>19</v>
      </c>
      <c r="Q322" t="s">
        <v>42</v>
      </c>
      <c r="T322" t="str">
        <f>_xlfn.XLOOKUP(Table1[[#This Row],[Basisnaam]],Table2[Basisnaam],Table2[Naam],"",0)</f>
        <v/>
      </c>
      <c r="U322" t="str">
        <f>LOWER(Table1[[#This Row],[Straat]]&amp;Table1[[#This Row],[Huisnummer]]&amp;Table1[[#This Row],[Postcode]])</f>
        <v/>
      </c>
      <c r="V322" t="str">
        <f>_xlfn.XLOOKUP(Table1[[#This Row],[AdresLookup]],[1]Bedrijven!$R$2:$R$541,[1]Bedrijven!$B$2:$B$541,"",0)</f>
        <v/>
      </c>
      <c r="W322" t="str">
        <f>IFERROR(LEFT(SUBSTITUTE(SUBSTITUTE(Table1[[#This Row],[Website]],"www.",""),"https://",""), FIND(".", SUBSTITUTE(SUBSTITUTE(Table1[[#This Row],[Website]],"www.",""),"https://","")) - 1),"")</f>
        <v/>
      </c>
      <c r="X322" t="e">
        <f>_xlfn.XLOOKUP(Table1[[#This Row],[Website Lookup]],[1]!Table2[WebsiteLookup],[1]!Table2[Naam],"",0)</f>
        <v>#REF!</v>
      </c>
      <c r="Y322" t="e">
        <f>IF(Table1[[#This Row],[Match company name]]&lt;&gt;"",Table1[[#This Row],[Match company name]],IF(Table1[[#This Row],[Match on address]]&lt;&gt;"",Table1[[#This Row],[Match on address]],Table1[[#This Row],[Match on Website]]))</f>
        <v>#REF!</v>
      </c>
    </row>
    <row r="323" spans="1:25" x14ac:dyDescent="0.45">
      <c r="A323">
        <v>46011091</v>
      </c>
      <c r="B323" t="s">
        <v>1326</v>
      </c>
      <c r="D323" t="s">
        <v>1067</v>
      </c>
      <c r="E323" t="str">
        <f>SUBSTITUTE(SUBSTITUTE(SUBSTITUTE(SUBSTITUTE(SUBSTITUTE(SUBSTITUTE(SUBSTITUTE(SUBSTITUTE(SUBSTITUTE(SUBSTITUTE(SUBSTITUTE(SUBSTITUTE(SUBSTITUTE(LOWER(Table1[[#This Row],[Naam]]),".",""),"-","")," bvba",""),"belgië",""),"belgium","")," nv","")," bv",""),"group",""),"groep","")," ", ""),"é","e"),"è","e"),"à","a")</f>
        <v>punchpowertrain</v>
      </c>
      <c r="J323" t="s">
        <v>18</v>
      </c>
      <c r="K323" t="s">
        <v>19</v>
      </c>
      <c r="T323" t="str">
        <f>_xlfn.XLOOKUP(Table1[[#This Row],[Basisnaam]],Table2[Basisnaam],Table2[Naam],"",0)</f>
        <v>PUNCH POWERTRAIN NV</v>
      </c>
      <c r="U323" t="str">
        <f>LOWER(Table1[[#This Row],[Straat]]&amp;Table1[[#This Row],[Huisnummer]]&amp;Table1[[#This Row],[Postcode]])</f>
        <v/>
      </c>
      <c r="V323" t="str">
        <f>_xlfn.XLOOKUP(Table1[[#This Row],[AdresLookup]],[1]Bedrijven!$R$2:$R$541,[1]Bedrijven!$B$2:$B$541,"",0)</f>
        <v/>
      </c>
      <c r="W323" t="str">
        <f>IFERROR(LEFT(SUBSTITUTE(SUBSTITUTE(Table1[[#This Row],[Website]],"www.",""),"https://",""), FIND(".", SUBSTITUTE(SUBSTITUTE(Table1[[#This Row],[Website]],"www.",""),"https://","")) - 1),"")</f>
        <v/>
      </c>
      <c r="X323" t="e">
        <f>_xlfn.XLOOKUP(Table1[[#This Row],[Website Lookup]],[1]!Table2[WebsiteLookup],[1]!Table2[Naam],"",0)</f>
        <v>#REF!</v>
      </c>
      <c r="Y323" t="str">
        <f>IF(Table1[[#This Row],[Match company name]]&lt;&gt;"",Table1[[#This Row],[Match company name]],IF(Table1[[#This Row],[Match on address]]&lt;&gt;"",Table1[[#This Row],[Match on address]],Table1[[#This Row],[Match on Website]]))</f>
        <v>PUNCH POWERTRAIN NV</v>
      </c>
    </row>
    <row r="324" spans="1:25" x14ac:dyDescent="0.45">
      <c r="A324">
        <v>46011092</v>
      </c>
      <c r="B324" t="s">
        <v>1326</v>
      </c>
      <c r="D324" t="s">
        <v>1068</v>
      </c>
      <c r="E324" t="str">
        <f>SUBSTITUTE(SUBSTITUTE(SUBSTITUTE(SUBSTITUTE(SUBSTITUTE(SUBSTITUTE(SUBSTITUTE(SUBSTITUTE(SUBSTITUTE(SUBSTITUTE(SUBSTITUTE(SUBSTITUTE(SUBSTITUTE(LOWER(Table1[[#This Row],[Naam]]),".",""),"-","")," bvba",""),"belgië",""),"belgium","")," nv","")," bv",""),"group",""),"groep","")," ", ""),"é","e"),"è","e"),"à","a")</f>
        <v>putmansa</v>
      </c>
      <c r="J324" t="s">
        <v>18</v>
      </c>
      <c r="K324" t="s">
        <v>19</v>
      </c>
      <c r="T324" t="str">
        <f>_xlfn.XLOOKUP(Table1[[#This Row],[Basisnaam]],Table2[Basisnaam],Table2[Naam],"",0)</f>
        <v/>
      </c>
      <c r="U324" t="str">
        <f>LOWER(Table1[[#This Row],[Straat]]&amp;Table1[[#This Row],[Huisnummer]]&amp;Table1[[#This Row],[Postcode]])</f>
        <v/>
      </c>
      <c r="V324" t="str">
        <f>_xlfn.XLOOKUP(Table1[[#This Row],[AdresLookup]],[1]Bedrijven!$R$2:$R$541,[1]Bedrijven!$B$2:$B$541,"",0)</f>
        <v/>
      </c>
      <c r="W324" t="str">
        <f>IFERROR(LEFT(SUBSTITUTE(SUBSTITUTE(Table1[[#This Row],[Website]],"www.",""),"https://",""), FIND(".", SUBSTITUTE(SUBSTITUTE(Table1[[#This Row],[Website]],"www.",""),"https://","")) - 1),"")</f>
        <v/>
      </c>
      <c r="X324" t="e">
        <f>_xlfn.XLOOKUP(Table1[[#This Row],[Website Lookup]],[1]!Table2[WebsiteLookup],[1]!Table2[Naam],"",0)</f>
        <v>#REF!</v>
      </c>
      <c r="Y324" t="e">
        <f>IF(Table1[[#This Row],[Match company name]]&lt;&gt;"",Table1[[#This Row],[Match company name]],IF(Table1[[#This Row],[Match on address]]&lt;&gt;"",Table1[[#This Row],[Match on address]],Table1[[#This Row],[Match on Website]]))</f>
        <v>#REF!</v>
      </c>
    </row>
    <row r="325" spans="1:25" x14ac:dyDescent="0.45">
      <c r="A325">
        <v>46011093</v>
      </c>
      <c r="B325" t="s">
        <v>1326</v>
      </c>
      <c r="D325" t="s">
        <v>1069</v>
      </c>
      <c r="E325" t="str">
        <f>SUBSTITUTE(SUBSTITUTE(SUBSTITUTE(SUBSTITUTE(SUBSTITUTE(SUBSTITUTE(SUBSTITUTE(SUBSTITUTE(SUBSTITUTE(SUBSTITUTE(SUBSTITUTE(SUBSTITUTE(SUBSTITUTE(LOWER(Table1[[#This Row],[Naam]]),".",""),"-","")," bvba",""),"belgië",""),"belgium","")," nv","")," bv",""),"group",""),"groep","")," ", ""),"é","e"),"è","e"),"à","a")</f>
        <v>qbd</v>
      </c>
      <c r="J325" t="s">
        <v>18</v>
      </c>
      <c r="K325" t="s">
        <v>19</v>
      </c>
      <c r="T325" t="str">
        <f>_xlfn.XLOOKUP(Table1[[#This Row],[Basisnaam]],Table2[Basisnaam],Table2[Naam],"",0)</f>
        <v/>
      </c>
      <c r="U325" t="str">
        <f>LOWER(Table1[[#This Row],[Straat]]&amp;Table1[[#This Row],[Huisnummer]]&amp;Table1[[#This Row],[Postcode]])</f>
        <v/>
      </c>
      <c r="V325" t="str">
        <f>_xlfn.XLOOKUP(Table1[[#This Row],[AdresLookup]],[1]Bedrijven!$R$2:$R$541,[1]Bedrijven!$B$2:$B$541,"",0)</f>
        <v/>
      </c>
      <c r="W325" t="str">
        <f>IFERROR(LEFT(SUBSTITUTE(SUBSTITUTE(Table1[[#This Row],[Website]],"www.",""),"https://",""), FIND(".", SUBSTITUTE(SUBSTITUTE(Table1[[#This Row],[Website]],"www.",""),"https://","")) - 1),"")</f>
        <v/>
      </c>
      <c r="X325" t="e">
        <f>_xlfn.XLOOKUP(Table1[[#This Row],[Website Lookup]],[1]!Table2[WebsiteLookup],[1]!Table2[Naam],"",0)</f>
        <v>#REF!</v>
      </c>
      <c r="Y325" t="e">
        <f>IF(Table1[[#This Row],[Match company name]]&lt;&gt;"",Table1[[#This Row],[Match company name]],IF(Table1[[#This Row],[Match on address]]&lt;&gt;"",Table1[[#This Row],[Match on address]],Table1[[#This Row],[Match on Website]]))</f>
        <v>#REF!</v>
      </c>
    </row>
    <row r="326" spans="1:25" x14ac:dyDescent="0.45">
      <c r="A326">
        <v>49416943</v>
      </c>
      <c r="C326" t="s">
        <v>242</v>
      </c>
      <c r="D326" t="s">
        <v>1070</v>
      </c>
      <c r="E326" t="str">
        <f>SUBSTITUTE(SUBSTITUTE(SUBSTITUTE(SUBSTITUTE(SUBSTITUTE(SUBSTITUTE(SUBSTITUTE(SUBSTITUTE(SUBSTITUTE(SUBSTITUTE(SUBSTITUTE(SUBSTITUTE(SUBSTITUTE(LOWER(Table1[[#This Row],[Naam]]),".",""),"-","")," bvba",""),"belgië",""),"belgium","")," nv","")," bv",""),"group",""),"groep","")," ", ""),"é","e"),"è","e"),"à","a")</f>
        <v>raincarbon</v>
      </c>
      <c r="F326" t="s">
        <v>1071</v>
      </c>
      <c r="G326" t="s">
        <v>248</v>
      </c>
      <c r="H326" t="s">
        <v>1072</v>
      </c>
      <c r="I326" t="s">
        <v>1073</v>
      </c>
      <c r="J326" t="s">
        <v>18</v>
      </c>
      <c r="K326" t="s">
        <v>19</v>
      </c>
      <c r="N326" t="s">
        <v>1074</v>
      </c>
      <c r="Q326" t="s">
        <v>20</v>
      </c>
      <c r="S326" t="s">
        <v>40</v>
      </c>
      <c r="T326" t="str">
        <f>_xlfn.XLOOKUP(Table1[[#This Row],[Basisnaam]],Table2[Basisnaam],Table2[Naam],"",0)</f>
        <v>RAIN CARBON</v>
      </c>
      <c r="U326" t="str">
        <f>LOWER(Table1[[#This Row],[Straat]]&amp;Table1[[#This Row],[Huisnummer]]&amp;Table1[[#This Row],[Postcode]])</f>
        <v>vredekaai189060</v>
      </c>
      <c r="V326" t="str">
        <f>_xlfn.XLOOKUP(Table1[[#This Row],[AdresLookup]],[1]Bedrijven!$R$2:$R$541,[1]Bedrijven!$B$2:$B$541,"",0)</f>
        <v>RAIN CARBON</v>
      </c>
      <c r="W326" t="str">
        <f>IFERROR(LEFT(SUBSTITUTE(SUBSTITUTE(Table1[[#This Row],[Website]],"www.",""),"https://",""), FIND(".", SUBSTITUTE(SUBSTITUTE(Table1[[#This Row],[Website]],"www.",""),"https://","")) - 1),"")</f>
        <v>raincarbon</v>
      </c>
      <c r="X326" t="e">
        <f>_xlfn.XLOOKUP(Table1[[#This Row],[Website Lookup]],[1]!Table2[WebsiteLookup],[1]!Table2[Naam],"",0)</f>
        <v>#REF!</v>
      </c>
      <c r="Y326" t="str">
        <f>IF(Table1[[#This Row],[Match company name]]&lt;&gt;"",Table1[[#This Row],[Match company name]],IF(Table1[[#This Row],[Match on address]]&lt;&gt;"",Table1[[#This Row],[Match on address]],Table1[[#This Row],[Match on Website]]))</f>
        <v>RAIN CARBON</v>
      </c>
    </row>
    <row r="327" spans="1:25" x14ac:dyDescent="0.45">
      <c r="A327">
        <v>46011094</v>
      </c>
      <c r="C327" t="s">
        <v>27</v>
      </c>
      <c r="D327" t="s">
        <v>1075</v>
      </c>
      <c r="E327" t="str">
        <f>SUBSTITUTE(SUBSTITUTE(SUBSTITUTE(SUBSTITUTE(SUBSTITUTE(SUBSTITUTE(SUBSTITUTE(SUBSTITUTE(SUBSTITUTE(SUBSTITUTE(SUBSTITUTE(SUBSTITUTE(SUBSTITUTE(LOWER(Table1[[#This Row],[Naam]]),".",""),"-","")," bvba",""),"belgië",""),"belgium","")," nv","")," bv",""),"group",""),"groep","")," ", ""),"é","e"),"è","e"),"à","a")</f>
        <v>randstad</v>
      </c>
      <c r="J327" t="s">
        <v>18</v>
      </c>
      <c r="K327" t="s">
        <v>19</v>
      </c>
      <c r="Q327" t="s">
        <v>28</v>
      </c>
      <c r="R327" t="s">
        <v>28</v>
      </c>
      <c r="T327" t="str">
        <f>_xlfn.XLOOKUP(Table1[[#This Row],[Basisnaam]],Table2[Basisnaam],Table2[Naam],"",0)</f>
        <v/>
      </c>
      <c r="U327" t="str">
        <f>LOWER(Table1[[#This Row],[Straat]]&amp;Table1[[#This Row],[Huisnummer]]&amp;Table1[[#This Row],[Postcode]])</f>
        <v/>
      </c>
      <c r="V327" t="str">
        <f>_xlfn.XLOOKUP(Table1[[#This Row],[AdresLookup]],[1]Bedrijven!$R$2:$R$541,[1]Bedrijven!$B$2:$B$541,"",0)</f>
        <v/>
      </c>
      <c r="W327" t="str">
        <f>IFERROR(LEFT(SUBSTITUTE(SUBSTITUTE(Table1[[#This Row],[Website]],"www.",""),"https://",""), FIND(".", SUBSTITUTE(SUBSTITUTE(Table1[[#This Row],[Website]],"www.",""),"https://","")) - 1),"")</f>
        <v/>
      </c>
      <c r="X327" t="e">
        <f>_xlfn.XLOOKUP(Table1[[#This Row],[Website Lookup]],[1]!Table2[WebsiteLookup],[1]!Table2[Naam],"",0)</f>
        <v>#REF!</v>
      </c>
      <c r="Y327" t="e">
        <f>IF(Table1[[#This Row],[Match company name]]&lt;&gt;"",Table1[[#This Row],[Match company name]],IF(Table1[[#This Row],[Match on address]]&lt;&gt;"",Table1[[#This Row],[Match on address]],Table1[[#This Row],[Match on Website]]))</f>
        <v>#REF!</v>
      </c>
    </row>
    <row r="328" spans="1:25" x14ac:dyDescent="0.45">
      <c r="A328">
        <v>48777468</v>
      </c>
      <c r="B328" t="s">
        <v>1325</v>
      </c>
      <c r="D328" t="s">
        <v>1076</v>
      </c>
      <c r="E328" t="str">
        <f>SUBSTITUTE(SUBSTITUTE(SUBSTITUTE(SUBSTITUTE(SUBSTITUTE(SUBSTITUTE(SUBSTITUTE(SUBSTITUTE(SUBSTITUTE(SUBSTITUTE(SUBSTITUTE(SUBSTITUTE(SUBSTITUTE(LOWER(Table1[[#This Row],[Naam]]),".",""),"-","")," bvba",""),"belgië",""),"belgium","")," nv","")," bv",""),"group",""),"groep","")," ", ""),"é","e"),"è","e"),"à","a")</f>
        <v>redmore</v>
      </c>
      <c r="J328" t="s">
        <v>18</v>
      </c>
      <c r="K328" t="s">
        <v>19</v>
      </c>
      <c r="M328" t="s">
        <v>1077</v>
      </c>
      <c r="Q328" t="s">
        <v>28</v>
      </c>
      <c r="R328" t="s">
        <v>28</v>
      </c>
      <c r="T328" t="str">
        <f>_xlfn.XLOOKUP(Table1[[#This Row],[Basisnaam]],Table2[Basisnaam],Table2[Naam],"",0)</f>
        <v/>
      </c>
      <c r="U328" t="str">
        <f>LOWER(Table1[[#This Row],[Straat]]&amp;Table1[[#This Row],[Huisnummer]]&amp;Table1[[#This Row],[Postcode]])</f>
        <v/>
      </c>
      <c r="V328" t="str">
        <f>_xlfn.XLOOKUP(Table1[[#This Row],[AdresLookup]],[1]Bedrijven!$R$2:$R$541,[1]Bedrijven!$B$2:$B$541,"",0)</f>
        <v/>
      </c>
      <c r="W328" t="str">
        <f>IFERROR(LEFT(SUBSTITUTE(SUBSTITUTE(Table1[[#This Row],[Website]],"www.",""),"https://",""), FIND(".", SUBSTITUTE(SUBSTITUTE(Table1[[#This Row],[Website]],"www.",""),"https://","")) - 1),"")</f>
        <v/>
      </c>
      <c r="X328" t="e">
        <f>_xlfn.XLOOKUP(Table1[[#This Row],[Website Lookup]],[1]!Table2[WebsiteLookup],[1]!Table2[Naam],"",0)</f>
        <v>#REF!</v>
      </c>
      <c r="Y328" t="e">
        <f>IF(Table1[[#This Row],[Match company name]]&lt;&gt;"",Table1[[#This Row],[Match company name]],IF(Table1[[#This Row],[Match on address]]&lt;&gt;"",Table1[[#This Row],[Match on address]],Table1[[#This Row],[Match on Website]]))</f>
        <v>#REF!</v>
      </c>
    </row>
    <row r="329" spans="1:25" x14ac:dyDescent="0.45">
      <c r="A329">
        <v>46011095</v>
      </c>
      <c r="D329" t="s">
        <v>1078</v>
      </c>
      <c r="E329" t="str">
        <f>SUBSTITUTE(SUBSTITUTE(SUBSTITUTE(SUBSTITUTE(SUBSTITUTE(SUBSTITUTE(SUBSTITUTE(SUBSTITUTE(SUBSTITUTE(SUBSTITUTE(SUBSTITUTE(SUBSTITUTE(SUBSTITUTE(LOWER(Table1[[#This Row],[Naam]]),".",""),"-","")," bvba",""),"belgië",""),"belgium","")," nv","")," bv",""),"group",""),"groep","")," ", ""),"é","e"),"è","e"),"à","a")</f>
        <v>resitec</v>
      </c>
      <c r="J329" t="s">
        <v>18</v>
      </c>
      <c r="K329" t="s">
        <v>19</v>
      </c>
      <c r="T329" t="str">
        <f>_xlfn.XLOOKUP(Table1[[#This Row],[Basisnaam]],Table2[Basisnaam],Table2[Naam],"",0)</f>
        <v/>
      </c>
      <c r="U329" t="str">
        <f>LOWER(Table1[[#This Row],[Straat]]&amp;Table1[[#This Row],[Huisnummer]]&amp;Table1[[#This Row],[Postcode]])</f>
        <v/>
      </c>
      <c r="V329" t="str">
        <f>_xlfn.XLOOKUP(Table1[[#This Row],[AdresLookup]],[1]Bedrijven!$R$2:$R$541,[1]Bedrijven!$B$2:$B$541,"",0)</f>
        <v/>
      </c>
      <c r="W329" t="str">
        <f>IFERROR(LEFT(SUBSTITUTE(SUBSTITUTE(Table1[[#This Row],[Website]],"www.",""),"https://",""), FIND(".", SUBSTITUTE(SUBSTITUTE(Table1[[#This Row],[Website]],"www.",""),"https://","")) - 1),"")</f>
        <v/>
      </c>
      <c r="X329" t="e">
        <f>_xlfn.XLOOKUP(Table1[[#This Row],[Website Lookup]],[1]!Table2[WebsiteLookup],[1]!Table2[Naam],"",0)</f>
        <v>#REF!</v>
      </c>
      <c r="Y329" t="e">
        <f>IF(Table1[[#This Row],[Match company name]]&lt;&gt;"",Table1[[#This Row],[Match company name]],IF(Table1[[#This Row],[Match on address]]&lt;&gt;"",Table1[[#This Row],[Match on address]],Table1[[#This Row],[Match on Website]]))</f>
        <v>#REF!</v>
      </c>
    </row>
    <row r="330" spans="1:25" x14ac:dyDescent="0.45">
      <c r="A330">
        <v>46013518</v>
      </c>
      <c r="B330" t="s">
        <v>1326</v>
      </c>
      <c r="D330" t="s">
        <v>1079</v>
      </c>
      <c r="E330" t="str">
        <f>SUBSTITUTE(SUBSTITUTE(SUBSTITUTE(SUBSTITUTE(SUBSTITUTE(SUBSTITUTE(SUBSTITUTE(SUBSTITUTE(SUBSTITUTE(SUBSTITUTE(SUBSTITUTE(SUBSTITUTE(SUBSTITUTE(LOWER(Table1[[#This Row],[Naam]]),".",""),"-","")," bvba",""),"belgië",""),"belgium","")," nv","")," bv",""),"group",""),"groep","")," ", ""),"é","e"),"è","e"),"à","a")</f>
        <v>reynderspharmaceuticallabels</v>
      </c>
      <c r="J330" t="s">
        <v>18</v>
      </c>
      <c r="K330" t="s">
        <v>19</v>
      </c>
      <c r="Q330" t="s">
        <v>20</v>
      </c>
      <c r="T330" t="str">
        <f>_xlfn.XLOOKUP(Table1[[#This Row],[Basisnaam]],Table2[Basisnaam],Table2[Naam],"",0)</f>
        <v/>
      </c>
      <c r="U330" t="str">
        <f>LOWER(Table1[[#This Row],[Straat]]&amp;Table1[[#This Row],[Huisnummer]]&amp;Table1[[#This Row],[Postcode]])</f>
        <v/>
      </c>
      <c r="V330" t="str">
        <f>_xlfn.XLOOKUP(Table1[[#This Row],[AdresLookup]],[1]Bedrijven!$R$2:$R$541,[1]Bedrijven!$B$2:$B$541,"",0)</f>
        <v/>
      </c>
      <c r="W330" t="str">
        <f>IFERROR(LEFT(SUBSTITUTE(SUBSTITUTE(Table1[[#This Row],[Website]],"www.",""),"https://",""), FIND(".", SUBSTITUTE(SUBSTITUTE(Table1[[#This Row],[Website]],"www.",""),"https://","")) - 1),"")</f>
        <v/>
      </c>
      <c r="X330" t="e">
        <f>_xlfn.XLOOKUP(Table1[[#This Row],[Website Lookup]],[1]!Table2[WebsiteLookup],[1]!Table2[Naam],"",0)</f>
        <v>#REF!</v>
      </c>
      <c r="Y330" t="e">
        <f>IF(Table1[[#This Row],[Match company name]]&lt;&gt;"",Table1[[#This Row],[Match company name]],IF(Table1[[#This Row],[Match on address]]&lt;&gt;"",Table1[[#This Row],[Match on address]],Table1[[#This Row],[Match on Website]]))</f>
        <v>#REF!</v>
      </c>
    </row>
    <row r="331" spans="1:25" x14ac:dyDescent="0.45">
      <c r="A331">
        <v>49032309</v>
      </c>
      <c r="B331" t="s">
        <v>1325</v>
      </c>
      <c r="D331" t="s">
        <v>1080</v>
      </c>
      <c r="E331" t="str">
        <f>SUBSTITUTE(SUBSTITUTE(SUBSTITUTE(SUBSTITUTE(SUBSTITUTE(SUBSTITUTE(SUBSTITUTE(SUBSTITUTE(SUBSTITUTE(SUBSTITUTE(SUBSTITUTE(SUBSTITUTE(SUBSTITUTE(LOWER(Table1[[#This Row],[Naam]]),".",""),"-","")," bvba",""),"belgië",""),"belgium","")," nv","")," bv",""),"group",""),"groep","")," ", ""),"é","e"),"è","e"),"à","a")</f>
        <v>saeppa</v>
      </c>
      <c r="F331" t="s">
        <v>1081</v>
      </c>
      <c r="G331" t="s">
        <v>639</v>
      </c>
      <c r="H331" t="s">
        <v>47</v>
      </c>
      <c r="I331" t="s">
        <v>48</v>
      </c>
      <c r="J331" t="s">
        <v>18</v>
      </c>
      <c r="K331" t="s">
        <v>19</v>
      </c>
      <c r="L331" t="s">
        <v>1082</v>
      </c>
      <c r="M331" t="s">
        <v>1083</v>
      </c>
      <c r="N331" t="s">
        <v>1084</v>
      </c>
      <c r="O331" t="s">
        <v>486</v>
      </c>
      <c r="Q331" t="s">
        <v>28</v>
      </c>
      <c r="S331" t="s">
        <v>51</v>
      </c>
      <c r="T331" t="str">
        <f>_xlfn.XLOOKUP(Table1[[#This Row],[Basisnaam]],Table2[Basisnaam],Table2[Naam],"",0)</f>
        <v/>
      </c>
      <c r="U331" t="str">
        <f>LOWER(Table1[[#This Row],[Straat]]&amp;Table1[[#This Row],[Huisnummer]]&amp;Table1[[#This Row],[Postcode]])</f>
        <v>place du luxembourg21050</v>
      </c>
      <c r="V331" t="str">
        <f>_xlfn.XLOOKUP(Table1[[#This Row],[AdresLookup]],[1]Bedrijven!$R$2:$R$541,[1]Bedrijven!$B$2:$B$541,"",0)</f>
        <v/>
      </c>
      <c r="W331" t="str">
        <f>IFERROR(LEFT(SUBSTITUTE(SUBSTITUTE(Table1[[#This Row],[Website]],"www.",""),"https://",""), FIND(".", SUBSTITUTE(SUBSTITUTE(Table1[[#This Row],[Website]],"www.",""),"https://","")) - 1),"")</f>
        <v>eppa</v>
      </c>
      <c r="X331" t="e">
        <f>_xlfn.XLOOKUP(Table1[[#This Row],[Website Lookup]],[1]!Table2[WebsiteLookup],[1]!Table2[Naam],"",0)</f>
        <v>#REF!</v>
      </c>
      <c r="Y331" t="e">
        <f>IF(Table1[[#This Row],[Match company name]]&lt;&gt;"",Table1[[#This Row],[Match company name]],IF(Table1[[#This Row],[Match on address]]&lt;&gt;"",Table1[[#This Row],[Match on address]],Table1[[#This Row],[Match on Website]]))</f>
        <v>#REF!</v>
      </c>
    </row>
    <row r="332" spans="1:25" x14ac:dyDescent="0.45">
      <c r="A332">
        <v>45347619</v>
      </c>
      <c r="B332" t="s">
        <v>1326</v>
      </c>
      <c r="C332" t="s">
        <v>27</v>
      </c>
      <c r="D332" t="s">
        <v>1085</v>
      </c>
      <c r="E332" t="str">
        <f>SUBSTITUTE(SUBSTITUTE(SUBSTITUTE(SUBSTITUTE(SUBSTITUTE(SUBSTITUTE(SUBSTITUTE(SUBSTITUTE(SUBSTITUTE(SUBSTITUTE(SUBSTITUTE(SUBSTITUTE(SUBSTITUTE(LOWER(Table1[[#This Row],[Naam]]),".",""),"-","")," bvba",""),"belgië",""),"belgium","")," nv","")," bv",""),"group",""),"groep","")," ", ""),"é","e"),"è","e"),"à","a")</f>
        <v>saessity</v>
      </c>
      <c r="F332" t="s">
        <v>1086</v>
      </c>
      <c r="G332" t="s">
        <v>1087</v>
      </c>
      <c r="H332" t="s">
        <v>713</v>
      </c>
      <c r="I332" t="s">
        <v>542</v>
      </c>
      <c r="J332" t="s">
        <v>18</v>
      </c>
      <c r="K332" t="s">
        <v>19</v>
      </c>
      <c r="L332" t="s">
        <v>1088</v>
      </c>
      <c r="O332" t="s">
        <v>486</v>
      </c>
      <c r="Q332" t="s">
        <v>181</v>
      </c>
      <c r="R332" t="s">
        <v>28</v>
      </c>
      <c r="S332" t="s">
        <v>29</v>
      </c>
      <c r="T332" t="str">
        <f>_xlfn.XLOOKUP(Table1[[#This Row],[Basisnaam]],Table2[Basisnaam],Table2[Naam],"",0)</f>
        <v/>
      </c>
      <c r="U332" t="str">
        <f>LOWER(Table1[[#This Row],[Straat]]&amp;Table1[[#This Row],[Huisnummer]]&amp;Table1[[#This Row],[Postcode]])</f>
        <v>berkenlaan8b1831</v>
      </c>
      <c r="V332" t="str">
        <f>_xlfn.XLOOKUP(Table1[[#This Row],[AdresLookup]],[1]Bedrijven!$R$2:$R$541,[1]Bedrijven!$B$2:$B$541,"",0)</f>
        <v/>
      </c>
      <c r="W332" t="str">
        <f>IFERROR(LEFT(SUBSTITUTE(SUBSTITUTE(Table1[[#This Row],[Website]],"www.",""),"https://",""), FIND(".", SUBSTITUTE(SUBSTITUTE(Table1[[#This Row],[Website]],"www.",""),"https://","")) - 1),"")</f>
        <v/>
      </c>
      <c r="X332" t="e">
        <f>_xlfn.XLOOKUP(Table1[[#This Row],[Website Lookup]],[1]!Table2[WebsiteLookup],[1]!Table2[Naam],"",0)</f>
        <v>#REF!</v>
      </c>
      <c r="Y332" t="e">
        <f>IF(Table1[[#This Row],[Match company name]]&lt;&gt;"",Table1[[#This Row],[Match company name]],IF(Table1[[#This Row],[Match on address]]&lt;&gt;"",Table1[[#This Row],[Match on address]],Table1[[#This Row],[Match on Website]]))</f>
        <v>#REF!</v>
      </c>
    </row>
    <row r="333" spans="1:25" x14ac:dyDescent="0.45">
      <c r="A333" s="2">
        <v>46013567</v>
      </c>
      <c r="B333" s="2"/>
      <c r="C333" s="2"/>
      <c r="D333" s="2" t="s">
        <v>1089</v>
      </c>
      <c r="E333" s="2" t="str">
        <f>SUBSTITUTE(SUBSTITUTE(SUBSTITUTE(SUBSTITUTE(SUBSTITUTE(SUBSTITUTE(SUBSTITUTE(SUBSTITUTE(SUBSTITUTE(SUBSTITUTE(SUBSTITUTE(SUBSTITUTE(SUBSTITUTE(LOWER(Table1[[#This Row],[Naam]]),".",""),"-","")," bvba",""),"belgië",""),"belgium","")," nv","")," bv",""),"group",""),"groep","")," ", ""),"é","e"),"è","e"),"à","a")</f>
        <v>sabca</v>
      </c>
      <c r="F333" s="2" t="s">
        <v>58</v>
      </c>
      <c r="G333" s="2" t="s">
        <v>1090</v>
      </c>
      <c r="H333" s="2" t="s">
        <v>1091</v>
      </c>
      <c r="I333" s="2" t="s">
        <v>1092</v>
      </c>
      <c r="J333" s="2" t="s">
        <v>18</v>
      </c>
      <c r="K333" s="2" t="s">
        <v>19</v>
      </c>
      <c r="L333" s="2"/>
      <c r="M333" s="2"/>
      <c r="N333" s="2"/>
      <c r="O333" s="2"/>
      <c r="P333" s="2"/>
      <c r="Q333" s="2" t="s">
        <v>42</v>
      </c>
      <c r="R333" s="2" t="s">
        <v>20</v>
      </c>
      <c r="S333" s="2" t="s">
        <v>51</v>
      </c>
      <c r="T333" t="str">
        <f>_xlfn.XLOOKUP(Table1[[#This Row],[Basisnaam]],Table2[Basisnaam],Table2[Naam],"",0)</f>
        <v/>
      </c>
      <c r="U333" t="str">
        <f>LOWER(Table1[[#This Row],[Straat]]&amp;Table1[[#This Row],[Huisnummer]]&amp;Table1[[#This Row],[Postcode]])</f>
        <v>haachtsesteenweg14701130</v>
      </c>
      <c r="V333" t="str">
        <f>_xlfn.XLOOKUP(Table1[[#This Row],[AdresLookup]],[1]Bedrijven!$R$2:$R$541,[1]Bedrijven!$B$2:$B$541,"",0)</f>
        <v/>
      </c>
      <c r="W333" t="str">
        <f>IFERROR(LEFT(SUBSTITUTE(SUBSTITUTE(Table1[[#This Row],[Website]],"www.",""),"https://",""), FIND(".", SUBSTITUTE(SUBSTITUTE(Table1[[#This Row],[Website]],"www.",""),"https://","")) - 1),"")</f>
        <v/>
      </c>
      <c r="X333" t="e">
        <f>_xlfn.XLOOKUP(Table1[[#This Row],[Website Lookup]],[1]!Table2[WebsiteLookup],[1]!Table2[Naam],"",0)</f>
        <v>#REF!</v>
      </c>
      <c r="Y333" t="e">
        <f>IF(Table1[[#This Row],[Match company name]]&lt;&gt;"",Table1[[#This Row],[Match company name]],IF(Table1[[#This Row],[Match on address]]&lt;&gt;"",Table1[[#This Row],[Match on address]],Table1[[#This Row],[Match on Website]]))</f>
        <v>#REF!</v>
      </c>
    </row>
    <row r="334" spans="1:25" x14ac:dyDescent="0.45">
      <c r="A334">
        <v>50498317</v>
      </c>
      <c r="D334" t="s">
        <v>1093</v>
      </c>
      <c r="E334" t="str">
        <f>SUBSTITUTE(SUBSTITUTE(SUBSTITUTE(SUBSTITUTE(SUBSTITUTE(SUBSTITUTE(SUBSTITUTE(SUBSTITUTE(SUBSTITUTE(SUBSTITUTE(SUBSTITUTE(SUBSTITUTE(SUBSTITUTE(LOWER(Table1[[#This Row],[Naam]]),".",""),"-","")," bvba",""),"belgië",""),"belgium","")," nv","")," bv",""),"group",""),"groep","")," ", ""),"é","e"),"è","e"),"à","a")</f>
        <v>saintgobain</v>
      </c>
      <c r="J334" t="s">
        <v>19</v>
      </c>
      <c r="K334" t="s">
        <v>19</v>
      </c>
      <c r="M334" t="s">
        <v>1094</v>
      </c>
      <c r="N334" t="s">
        <v>1095</v>
      </c>
      <c r="P334" t="s">
        <v>1096</v>
      </c>
      <c r="R334" t="s">
        <v>28</v>
      </c>
      <c r="T334" t="str">
        <f>_xlfn.XLOOKUP(Table1[[#This Row],[Basisnaam]],Table2[Basisnaam],Table2[Naam],"",0)</f>
        <v/>
      </c>
      <c r="U334" t="str">
        <f>LOWER(Table1[[#This Row],[Straat]]&amp;Table1[[#This Row],[Huisnummer]]&amp;Table1[[#This Row],[Postcode]])</f>
        <v/>
      </c>
      <c r="V334" t="str">
        <f>_xlfn.XLOOKUP(Table1[[#This Row],[AdresLookup]],[1]Bedrijven!$R$2:$R$541,[1]Bedrijven!$B$2:$B$541,"",0)</f>
        <v/>
      </c>
      <c r="W334" t="str">
        <f>IFERROR(LEFT(SUBSTITUTE(SUBSTITUTE(Table1[[#This Row],[Website]],"www.",""),"https://",""), FIND(".", SUBSTITUTE(SUBSTITUTE(Table1[[#This Row],[Website]],"www.",""),"https://","")) - 1),"")</f>
        <v>saint-gobain</v>
      </c>
      <c r="X334" t="e">
        <f>_xlfn.XLOOKUP(Table1[[#This Row],[Website Lookup]],[1]!Table2[WebsiteLookup],[1]!Table2[Naam],"",0)</f>
        <v>#REF!</v>
      </c>
      <c r="Y334" t="e">
        <f>IF(Table1[[#This Row],[Match company name]]&lt;&gt;"",Table1[[#This Row],[Match company name]],IF(Table1[[#This Row],[Match on address]]&lt;&gt;"",Table1[[#This Row],[Match on address]],Table1[[#This Row],[Match on Website]]))</f>
        <v>#REF!</v>
      </c>
    </row>
    <row r="335" spans="1:25" x14ac:dyDescent="0.45">
      <c r="A335">
        <v>46011096</v>
      </c>
      <c r="D335" t="s">
        <v>1097</v>
      </c>
      <c r="E335" t="str">
        <f>SUBSTITUTE(SUBSTITUTE(SUBSTITUTE(SUBSTITUTE(SUBSTITUTE(SUBSTITUTE(SUBSTITUTE(SUBSTITUTE(SUBSTITUTE(SUBSTITUTE(SUBSTITUTE(SUBSTITUTE(SUBSTITUTE(LOWER(Table1[[#This Row],[Naam]]),".",""),"-","")," bvba",""),"belgië",""),"belgium","")," nv","")," bv",""),"group",""),"groep","")," ", ""),"é","e"),"è","e"),"à","a")</f>
        <v>samsung</v>
      </c>
      <c r="J335" t="s">
        <v>18</v>
      </c>
      <c r="K335" t="s">
        <v>19</v>
      </c>
      <c r="T335" t="str">
        <f>_xlfn.XLOOKUP(Table1[[#This Row],[Basisnaam]],Table2[Basisnaam],Table2[Naam],"",0)</f>
        <v/>
      </c>
      <c r="U335" t="str">
        <f>LOWER(Table1[[#This Row],[Straat]]&amp;Table1[[#This Row],[Huisnummer]]&amp;Table1[[#This Row],[Postcode]])</f>
        <v/>
      </c>
      <c r="V335" t="str">
        <f>_xlfn.XLOOKUP(Table1[[#This Row],[AdresLookup]],[1]Bedrijven!$R$2:$R$541,[1]Bedrijven!$B$2:$B$541,"",0)</f>
        <v/>
      </c>
      <c r="W335" t="str">
        <f>IFERROR(LEFT(SUBSTITUTE(SUBSTITUTE(Table1[[#This Row],[Website]],"www.",""),"https://",""), FIND(".", SUBSTITUTE(SUBSTITUTE(Table1[[#This Row],[Website]],"www.",""),"https://","")) - 1),"")</f>
        <v/>
      </c>
      <c r="X335" t="e">
        <f>_xlfn.XLOOKUP(Table1[[#This Row],[Website Lookup]],[1]!Table2[WebsiteLookup],[1]!Table2[Naam],"",0)</f>
        <v>#REF!</v>
      </c>
      <c r="Y335" t="e">
        <f>IF(Table1[[#This Row],[Match company name]]&lt;&gt;"",Table1[[#This Row],[Match company name]],IF(Table1[[#This Row],[Match on address]]&lt;&gt;"",Table1[[#This Row],[Match on address]],Table1[[#This Row],[Match on Website]]))</f>
        <v>#REF!</v>
      </c>
    </row>
    <row r="336" spans="1:25" x14ac:dyDescent="0.45">
      <c r="A336">
        <v>46011098</v>
      </c>
      <c r="B336" t="s">
        <v>1326</v>
      </c>
      <c r="D336" t="s">
        <v>1098</v>
      </c>
      <c r="E336" t="str">
        <f>SUBSTITUTE(SUBSTITUTE(SUBSTITUTE(SUBSTITUTE(SUBSTITUTE(SUBSTITUTE(SUBSTITUTE(SUBSTITUTE(SUBSTITUTE(SUBSTITUTE(SUBSTITUTE(SUBSTITUTE(SUBSTITUTE(LOWER(Table1[[#This Row],[Naam]]),".",""),"-","")," bvba",""),"belgië",""),"belgium","")," nv","")," bv",""),"group",""),"groep","")," ", ""),"é","e"),"è","e"),"à","a")</f>
        <v>sbs</v>
      </c>
      <c r="J336" t="s">
        <v>18</v>
      </c>
      <c r="K336" t="s">
        <v>19</v>
      </c>
      <c r="T336" t="str">
        <f>_xlfn.XLOOKUP(Table1[[#This Row],[Basisnaam]],Table2[Basisnaam],Table2[Naam],"",0)</f>
        <v/>
      </c>
      <c r="U336" t="str">
        <f>LOWER(Table1[[#This Row],[Straat]]&amp;Table1[[#This Row],[Huisnummer]]&amp;Table1[[#This Row],[Postcode]])</f>
        <v/>
      </c>
      <c r="V336" t="str">
        <f>_xlfn.XLOOKUP(Table1[[#This Row],[AdresLookup]],[1]Bedrijven!$R$2:$R$541,[1]Bedrijven!$B$2:$B$541,"",0)</f>
        <v/>
      </c>
      <c r="W336" t="str">
        <f>IFERROR(LEFT(SUBSTITUTE(SUBSTITUTE(Table1[[#This Row],[Website]],"www.",""),"https://",""), FIND(".", SUBSTITUTE(SUBSTITUTE(Table1[[#This Row],[Website]],"www.",""),"https://","")) - 1),"")</f>
        <v/>
      </c>
      <c r="X336" t="e">
        <f>_xlfn.XLOOKUP(Table1[[#This Row],[Website Lookup]],[1]!Table2[WebsiteLookup],[1]!Table2[Naam],"",0)</f>
        <v>#REF!</v>
      </c>
      <c r="Y336" t="e">
        <f>IF(Table1[[#This Row],[Match company name]]&lt;&gt;"",Table1[[#This Row],[Match company name]],IF(Table1[[#This Row],[Match on address]]&lt;&gt;"",Table1[[#This Row],[Match on address]],Table1[[#This Row],[Match on Website]]))</f>
        <v>#REF!</v>
      </c>
    </row>
    <row r="337" spans="1:25" x14ac:dyDescent="0.45">
      <c r="A337">
        <v>46011099</v>
      </c>
      <c r="D337" t="s">
        <v>1099</v>
      </c>
      <c r="E337" t="str">
        <f>SUBSTITUTE(SUBSTITUTE(SUBSTITUTE(SUBSTITUTE(SUBSTITUTE(SUBSTITUTE(SUBSTITUTE(SUBSTITUTE(SUBSTITUTE(SUBSTITUTE(SUBSTITUTE(SUBSTITUTE(SUBSTITUTE(LOWER(Table1[[#This Row],[Naam]]),".",""),"-","")," bvba",""),"belgië",""),"belgium","")," nv","")," bv",""),"group",""),"groep","")," ", ""),"é","e"),"è","e"),"à","a")</f>
        <v>scaniabenelux</v>
      </c>
      <c r="J337" t="s">
        <v>18</v>
      </c>
      <c r="K337" t="s">
        <v>19</v>
      </c>
      <c r="T337" t="str">
        <f>_xlfn.XLOOKUP(Table1[[#This Row],[Basisnaam]],Table2[Basisnaam],Table2[Naam],"",0)</f>
        <v/>
      </c>
      <c r="U337" t="str">
        <f>LOWER(Table1[[#This Row],[Straat]]&amp;Table1[[#This Row],[Huisnummer]]&amp;Table1[[#This Row],[Postcode]])</f>
        <v/>
      </c>
      <c r="V337" t="str">
        <f>_xlfn.XLOOKUP(Table1[[#This Row],[AdresLookup]],[1]Bedrijven!$R$2:$R$541,[1]Bedrijven!$B$2:$B$541,"",0)</f>
        <v/>
      </c>
      <c r="W337" t="str">
        <f>IFERROR(LEFT(SUBSTITUTE(SUBSTITUTE(Table1[[#This Row],[Website]],"www.",""),"https://",""), FIND(".", SUBSTITUTE(SUBSTITUTE(Table1[[#This Row],[Website]],"www.",""),"https://","")) - 1),"")</f>
        <v/>
      </c>
      <c r="X337" t="e">
        <f>_xlfn.XLOOKUP(Table1[[#This Row],[Website Lookup]],[1]!Table2[WebsiteLookup],[1]!Table2[Naam],"",0)</f>
        <v>#REF!</v>
      </c>
      <c r="Y337" t="e">
        <f>IF(Table1[[#This Row],[Match company name]]&lt;&gt;"",Table1[[#This Row],[Match company name]],IF(Table1[[#This Row],[Match on address]]&lt;&gt;"",Table1[[#This Row],[Match on address]],Table1[[#This Row],[Match on Website]]))</f>
        <v>#REF!</v>
      </c>
    </row>
    <row r="338" spans="1:25" x14ac:dyDescent="0.45">
      <c r="A338">
        <v>46011100</v>
      </c>
      <c r="B338" t="s">
        <v>1325</v>
      </c>
      <c r="C338" t="s">
        <v>27</v>
      </c>
      <c r="D338" t="s">
        <v>1100</v>
      </c>
      <c r="E338" t="str">
        <f>SUBSTITUTE(SUBSTITUTE(SUBSTITUTE(SUBSTITUTE(SUBSTITUTE(SUBSTITUTE(SUBSTITUTE(SUBSTITUTE(SUBSTITUTE(SUBSTITUTE(SUBSTITUTE(SUBSTITUTE(SUBSTITUTE(LOWER(Table1[[#This Row],[Naam]]),".",""),"-","")," bvba",""),"belgië",""),"belgium","")," nv","")," bv",""),"group",""),"groep","")," ", ""),"é","e"),"è","e"),"à","a")</f>
        <v>schindler</v>
      </c>
      <c r="J338" t="s">
        <v>18</v>
      </c>
      <c r="K338" t="s">
        <v>19</v>
      </c>
      <c r="R338" t="s">
        <v>28</v>
      </c>
      <c r="T338" t="str">
        <f>_xlfn.XLOOKUP(Table1[[#This Row],[Basisnaam]],Table2[Basisnaam],Table2[Naam],"",0)</f>
        <v>SCHINDLER</v>
      </c>
      <c r="U338" t="str">
        <f>LOWER(Table1[[#This Row],[Straat]]&amp;Table1[[#This Row],[Huisnummer]]&amp;Table1[[#This Row],[Postcode]])</f>
        <v/>
      </c>
      <c r="V338" t="str">
        <f>_xlfn.XLOOKUP(Table1[[#This Row],[AdresLookup]],[1]Bedrijven!$R$2:$R$541,[1]Bedrijven!$B$2:$B$541,"",0)</f>
        <v/>
      </c>
      <c r="W338" t="str">
        <f>IFERROR(LEFT(SUBSTITUTE(SUBSTITUTE(Table1[[#This Row],[Website]],"www.",""),"https://",""), FIND(".", SUBSTITUTE(SUBSTITUTE(Table1[[#This Row],[Website]],"www.",""),"https://","")) - 1),"")</f>
        <v/>
      </c>
      <c r="X338" t="e">
        <f>_xlfn.XLOOKUP(Table1[[#This Row],[Website Lookup]],[1]!Table2[WebsiteLookup],[1]!Table2[Naam],"",0)</f>
        <v>#REF!</v>
      </c>
      <c r="Y338" t="str">
        <f>IF(Table1[[#This Row],[Match company name]]&lt;&gt;"",Table1[[#This Row],[Match company name]],IF(Table1[[#This Row],[Match on address]]&lt;&gt;"",Table1[[#This Row],[Match on address]],Table1[[#This Row],[Match on Website]]))</f>
        <v>SCHINDLER</v>
      </c>
    </row>
    <row r="339" spans="1:25" x14ac:dyDescent="0.45">
      <c r="A339">
        <v>45347674</v>
      </c>
      <c r="B339" t="s">
        <v>1325</v>
      </c>
      <c r="C339" t="s">
        <v>38</v>
      </c>
      <c r="D339" t="s">
        <v>1101</v>
      </c>
      <c r="E339" t="str">
        <f>SUBSTITUTE(SUBSTITUTE(SUBSTITUTE(SUBSTITUTE(SUBSTITUTE(SUBSTITUTE(SUBSTITUTE(SUBSTITUTE(SUBSTITUTE(SUBSTITUTE(SUBSTITUTE(SUBSTITUTE(SUBSTITUTE(LOWER(Table1[[#This Row],[Naam]]),".",""),"-","")," bvba",""),"belgië",""),"belgium","")," nv","")," bv",""),"group",""),"groep","")," ", ""),"é","e"),"è","e"),"à","a")</f>
        <v>scholenhuis11</v>
      </c>
      <c r="J339" t="s">
        <v>18</v>
      </c>
      <c r="K339" t="s">
        <v>19</v>
      </c>
      <c r="Q339" t="s">
        <v>181</v>
      </c>
      <c r="R339" t="s">
        <v>20</v>
      </c>
      <c r="T339" t="str">
        <f>_xlfn.XLOOKUP(Table1[[#This Row],[Basisnaam]],Table2[Basisnaam],Table2[Naam],"",0)</f>
        <v/>
      </c>
      <c r="U339" t="str">
        <f>LOWER(Table1[[#This Row],[Straat]]&amp;Table1[[#This Row],[Huisnummer]]&amp;Table1[[#This Row],[Postcode]])</f>
        <v/>
      </c>
      <c r="V339" t="str">
        <f>_xlfn.XLOOKUP(Table1[[#This Row],[AdresLookup]],[1]Bedrijven!$R$2:$R$541,[1]Bedrijven!$B$2:$B$541,"",0)</f>
        <v/>
      </c>
      <c r="W339" t="str">
        <f>IFERROR(LEFT(SUBSTITUTE(SUBSTITUTE(Table1[[#This Row],[Website]],"www.",""),"https://",""), FIND(".", SUBSTITUTE(SUBSTITUTE(Table1[[#This Row],[Website]],"www.",""),"https://","")) - 1),"")</f>
        <v/>
      </c>
      <c r="X339" t="e">
        <f>_xlfn.XLOOKUP(Table1[[#This Row],[Website Lookup]],[1]!Table2[WebsiteLookup],[1]!Table2[Naam],"",0)</f>
        <v>#REF!</v>
      </c>
      <c r="Y339" t="e">
        <f>IF(Table1[[#This Row],[Match company name]]&lt;&gt;"",Table1[[#This Row],[Match company name]],IF(Table1[[#This Row],[Match on address]]&lt;&gt;"",Table1[[#This Row],[Match on address]],Table1[[#This Row],[Match on Website]]))</f>
        <v>#REF!</v>
      </c>
    </row>
    <row r="340" spans="1:25" x14ac:dyDescent="0.45">
      <c r="A340">
        <v>46011058</v>
      </c>
      <c r="B340" t="s">
        <v>1325</v>
      </c>
      <c r="C340" t="s">
        <v>38</v>
      </c>
      <c r="D340" t="s">
        <v>1102</v>
      </c>
      <c r="E340" t="str">
        <f>SUBSTITUTE(SUBSTITUTE(SUBSTITUTE(SUBSTITUTE(SUBSTITUTE(SUBSTITUTE(SUBSTITUTE(SUBSTITUTE(SUBSTITUTE(SUBSTITUTE(SUBSTITUTE(SUBSTITUTE(SUBSTITUTE(LOWER(Table1[[#This Row],[Naam]]),".",""),"-","")," bvba",""),"belgië",""),"belgium","")," nv","")," bv",""),"group",""),"groep","")," ", ""),"é","e"),"è","e"),"à","a")</f>
        <v>scholenhuis12</v>
      </c>
      <c r="J340" t="s">
        <v>18</v>
      </c>
      <c r="K340" t="s">
        <v>19</v>
      </c>
      <c r="Q340" t="s">
        <v>181</v>
      </c>
      <c r="R340" t="s">
        <v>20</v>
      </c>
      <c r="T340" t="str">
        <f>_xlfn.XLOOKUP(Table1[[#This Row],[Basisnaam]],Table2[Basisnaam],Table2[Naam],"",0)</f>
        <v/>
      </c>
      <c r="U340" t="str">
        <f>LOWER(Table1[[#This Row],[Straat]]&amp;Table1[[#This Row],[Huisnummer]]&amp;Table1[[#This Row],[Postcode]])</f>
        <v/>
      </c>
      <c r="V340" t="str">
        <f>_xlfn.XLOOKUP(Table1[[#This Row],[AdresLookup]],[1]Bedrijven!$R$2:$R$541,[1]Bedrijven!$B$2:$B$541,"",0)</f>
        <v/>
      </c>
      <c r="W340" t="str">
        <f>IFERROR(LEFT(SUBSTITUTE(SUBSTITUTE(Table1[[#This Row],[Website]],"www.",""),"https://",""), FIND(".", SUBSTITUTE(SUBSTITUTE(Table1[[#This Row],[Website]],"www.",""),"https://","")) - 1),"")</f>
        <v/>
      </c>
      <c r="X340" t="e">
        <f>_xlfn.XLOOKUP(Table1[[#This Row],[Website Lookup]],[1]!Table2[WebsiteLookup],[1]!Table2[Naam],"",0)</f>
        <v>#REF!</v>
      </c>
      <c r="Y340" t="e">
        <f>IF(Table1[[#This Row],[Match company name]]&lt;&gt;"",Table1[[#This Row],[Match company name]],IF(Table1[[#This Row],[Match on address]]&lt;&gt;"",Table1[[#This Row],[Match on address]],Table1[[#This Row],[Match on Website]]))</f>
        <v>#REF!</v>
      </c>
    </row>
    <row r="341" spans="1:25" x14ac:dyDescent="0.45">
      <c r="A341">
        <v>46011059</v>
      </c>
      <c r="B341" t="s">
        <v>1325</v>
      </c>
      <c r="C341" t="s">
        <v>38</v>
      </c>
      <c r="D341" t="s">
        <v>1103</v>
      </c>
      <c r="E341" t="str">
        <f>SUBSTITUTE(SUBSTITUTE(SUBSTITUTE(SUBSTITUTE(SUBSTITUTE(SUBSTITUTE(SUBSTITUTE(SUBSTITUTE(SUBSTITUTE(SUBSTITUTE(SUBSTITUTE(SUBSTITUTE(SUBSTITUTE(LOWER(Table1[[#This Row],[Naam]]),".",""),"-","")," bvba",""),"belgië",""),"belgium","")," nv","")," bv",""),"group",""),"groep","")," ", ""),"é","e"),"è","e"),"à","a")</f>
        <v>scholenhuis13</v>
      </c>
      <c r="J341" t="s">
        <v>18</v>
      </c>
      <c r="K341" t="s">
        <v>19</v>
      </c>
      <c r="Q341" t="s">
        <v>181</v>
      </c>
      <c r="R341" t="s">
        <v>20</v>
      </c>
      <c r="T341" t="str">
        <f>_xlfn.XLOOKUP(Table1[[#This Row],[Basisnaam]],Table2[Basisnaam],Table2[Naam],"",0)</f>
        <v/>
      </c>
      <c r="U341" t="str">
        <f>LOWER(Table1[[#This Row],[Straat]]&amp;Table1[[#This Row],[Huisnummer]]&amp;Table1[[#This Row],[Postcode]])</f>
        <v/>
      </c>
      <c r="V341" t="str">
        <f>_xlfn.XLOOKUP(Table1[[#This Row],[AdresLookup]],[1]Bedrijven!$R$2:$R$541,[1]Bedrijven!$B$2:$B$541,"",0)</f>
        <v/>
      </c>
      <c r="W341" t="str">
        <f>IFERROR(LEFT(SUBSTITUTE(SUBSTITUTE(Table1[[#This Row],[Website]],"www.",""),"https://",""), FIND(".", SUBSTITUTE(SUBSTITUTE(Table1[[#This Row],[Website]],"www.",""),"https://","")) - 1),"")</f>
        <v/>
      </c>
      <c r="X341" t="e">
        <f>_xlfn.XLOOKUP(Table1[[#This Row],[Website Lookup]],[1]!Table2[WebsiteLookup],[1]!Table2[Naam],"",0)</f>
        <v>#REF!</v>
      </c>
      <c r="Y341" t="e">
        <f>IF(Table1[[#This Row],[Match company name]]&lt;&gt;"",Table1[[#This Row],[Match company name]],IF(Table1[[#This Row],[Match on address]]&lt;&gt;"",Table1[[#This Row],[Match on address]],Table1[[#This Row],[Match on Website]]))</f>
        <v>#REF!</v>
      </c>
    </row>
    <row r="342" spans="1:25" x14ac:dyDescent="0.45">
      <c r="A342">
        <v>46011060</v>
      </c>
      <c r="B342" t="s">
        <v>1325</v>
      </c>
      <c r="C342" t="s">
        <v>38</v>
      </c>
      <c r="D342" t="s">
        <v>1104</v>
      </c>
      <c r="E342" t="str">
        <f>SUBSTITUTE(SUBSTITUTE(SUBSTITUTE(SUBSTITUTE(SUBSTITUTE(SUBSTITUTE(SUBSTITUTE(SUBSTITUTE(SUBSTITUTE(SUBSTITUTE(SUBSTITUTE(SUBSTITUTE(SUBSTITUTE(LOWER(Table1[[#This Row],[Naam]]),".",""),"-","")," bvba",""),"belgië",""),"belgium","")," nv","")," bv",""),"group",""),"groep","")," ", ""),"é","e"),"è","e"),"à","a")</f>
        <v>scholenhuis14</v>
      </c>
      <c r="J342" t="s">
        <v>18</v>
      </c>
      <c r="K342" t="s">
        <v>19</v>
      </c>
      <c r="Q342" t="s">
        <v>181</v>
      </c>
      <c r="R342" t="s">
        <v>20</v>
      </c>
      <c r="T342" t="str">
        <f>_xlfn.XLOOKUP(Table1[[#This Row],[Basisnaam]],Table2[Basisnaam],Table2[Naam],"",0)</f>
        <v/>
      </c>
      <c r="U342" t="str">
        <f>LOWER(Table1[[#This Row],[Straat]]&amp;Table1[[#This Row],[Huisnummer]]&amp;Table1[[#This Row],[Postcode]])</f>
        <v/>
      </c>
      <c r="V342" t="str">
        <f>_xlfn.XLOOKUP(Table1[[#This Row],[AdresLookup]],[1]Bedrijven!$R$2:$R$541,[1]Bedrijven!$B$2:$B$541,"",0)</f>
        <v/>
      </c>
      <c r="W342" t="str">
        <f>IFERROR(LEFT(SUBSTITUTE(SUBSTITUTE(Table1[[#This Row],[Website]],"www.",""),"https://",""), FIND(".", SUBSTITUTE(SUBSTITUTE(Table1[[#This Row],[Website]],"www.",""),"https://","")) - 1),"")</f>
        <v/>
      </c>
      <c r="X342" t="e">
        <f>_xlfn.XLOOKUP(Table1[[#This Row],[Website Lookup]],[1]!Table2[WebsiteLookup],[1]!Table2[Naam],"",0)</f>
        <v>#REF!</v>
      </c>
      <c r="Y342" t="e">
        <f>IF(Table1[[#This Row],[Match company name]]&lt;&gt;"",Table1[[#This Row],[Match company name]],IF(Table1[[#This Row],[Match on address]]&lt;&gt;"",Table1[[#This Row],[Match on address]],Table1[[#This Row],[Match on Website]]))</f>
        <v>#REF!</v>
      </c>
    </row>
    <row r="343" spans="1:25" x14ac:dyDescent="0.45">
      <c r="A343">
        <v>47513197</v>
      </c>
      <c r="B343" t="s">
        <v>1325</v>
      </c>
      <c r="C343" t="s">
        <v>145</v>
      </c>
      <c r="D343" t="s">
        <v>1105</v>
      </c>
      <c r="E343" t="str">
        <f>SUBSTITUTE(SUBSTITUTE(SUBSTITUTE(SUBSTITUTE(SUBSTITUTE(SUBSTITUTE(SUBSTITUTE(SUBSTITUTE(SUBSTITUTE(SUBSTITUTE(SUBSTITUTE(SUBSTITUTE(SUBSTITUTE(LOWER(Table1[[#This Row],[Naam]]),".",""),"-","")," bvba",""),"belgië",""),"belgium","")," nv","")," bv",""),"group",""),"groep","")," ", ""),"é","e"),"è","e"),"à","a")</f>
        <v>sdworx</v>
      </c>
      <c r="F343" t="s">
        <v>638</v>
      </c>
      <c r="G343" t="s">
        <v>639</v>
      </c>
      <c r="H343" t="s">
        <v>54</v>
      </c>
      <c r="I343" t="s">
        <v>66</v>
      </c>
      <c r="J343" t="s">
        <v>18</v>
      </c>
      <c r="K343" t="s">
        <v>19</v>
      </c>
      <c r="N343" t="s">
        <v>1106</v>
      </c>
      <c r="Q343" t="s">
        <v>181</v>
      </c>
      <c r="R343" t="s">
        <v>28</v>
      </c>
      <c r="S343" t="s">
        <v>66</v>
      </c>
      <c r="T343" t="str">
        <f>_xlfn.XLOOKUP(Table1[[#This Row],[Basisnaam]],Table2[Basisnaam],Table2[Naam],"",0)</f>
        <v/>
      </c>
      <c r="U343" t="str">
        <f>LOWER(Table1[[#This Row],[Straat]]&amp;Table1[[#This Row],[Huisnummer]]&amp;Table1[[#This Row],[Postcode]])</f>
        <v>brouwersvliet22000</v>
      </c>
      <c r="V343" t="str">
        <f>_xlfn.XLOOKUP(Table1[[#This Row],[AdresLookup]],[1]Bedrijven!$R$2:$R$541,[1]Bedrijven!$B$2:$B$541,"",0)</f>
        <v>SD Worx People Solutions</v>
      </c>
      <c r="W343" t="str">
        <f>IFERROR(LEFT(SUBSTITUTE(SUBSTITUTE(Table1[[#This Row],[Website]],"www.",""),"https://",""), FIND(".", SUBSTITUTE(SUBSTITUTE(Table1[[#This Row],[Website]],"www.",""),"https://","")) - 1),"")</f>
        <v>sdworx</v>
      </c>
      <c r="X343" t="e">
        <f>_xlfn.XLOOKUP(Table1[[#This Row],[Website Lookup]],[1]!Table2[WebsiteLookup],[1]!Table2[Naam],"",0)</f>
        <v>#REF!</v>
      </c>
      <c r="Y343" t="str">
        <f>IF(Table1[[#This Row],[Match company name]]&lt;&gt;"",Table1[[#This Row],[Match company name]],IF(Table1[[#This Row],[Match on address]]&lt;&gt;"",Table1[[#This Row],[Match on address]],Table1[[#This Row],[Match on Website]]))</f>
        <v>SD Worx People Solutions</v>
      </c>
    </row>
    <row r="344" spans="1:25" x14ac:dyDescent="0.45">
      <c r="A344">
        <v>46011101</v>
      </c>
      <c r="B344" t="s">
        <v>1325</v>
      </c>
      <c r="D344" t="s">
        <v>1107</v>
      </c>
      <c r="E344" t="str">
        <f>SUBSTITUTE(SUBSTITUTE(SUBSTITUTE(SUBSTITUTE(SUBSTITUTE(SUBSTITUTE(SUBSTITUTE(SUBSTITUTE(SUBSTITUTE(SUBSTITUTE(SUBSTITUTE(SUBSTITUTE(SUBSTITUTE(LOWER(Table1[[#This Row],[Naam]]),".",""),"-","")," bvba",""),"belgië",""),"belgium","")," nv","")," bv",""),"group",""),"groep","")," ", ""),"é","e"),"è","e"),"à","a")</f>
        <v>seatankterminal</v>
      </c>
      <c r="J344" t="s">
        <v>18</v>
      </c>
      <c r="K344" t="s">
        <v>19</v>
      </c>
      <c r="T344" t="str">
        <f>_xlfn.XLOOKUP(Table1[[#This Row],[Basisnaam]],Table2[Basisnaam],Table2[Naam],"",0)</f>
        <v/>
      </c>
      <c r="U344" t="str">
        <f>LOWER(Table1[[#This Row],[Straat]]&amp;Table1[[#This Row],[Huisnummer]]&amp;Table1[[#This Row],[Postcode]])</f>
        <v/>
      </c>
      <c r="V344" t="str">
        <f>_xlfn.XLOOKUP(Table1[[#This Row],[AdresLookup]],[1]Bedrijven!$R$2:$R$541,[1]Bedrijven!$B$2:$B$541,"",0)</f>
        <v/>
      </c>
      <c r="W344" t="str">
        <f>IFERROR(LEFT(SUBSTITUTE(SUBSTITUTE(Table1[[#This Row],[Website]],"www.",""),"https://",""), FIND(".", SUBSTITUTE(SUBSTITUTE(Table1[[#This Row],[Website]],"www.",""),"https://","")) - 1),"")</f>
        <v/>
      </c>
      <c r="X344" t="e">
        <f>_xlfn.XLOOKUP(Table1[[#This Row],[Website Lookup]],[1]!Table2[WebsiteLookup],[1]!Table2[Naam],"",0)</f>
        <v>#REF!</v>
      </c>
      <c r="Y344" t="e">
        <f>IF(Table1[[#This Row],[Match company name]]&lt;&gt;"",Table1[[#This Row],[Match company name]],IF(Table1[[#This Row],[Match on address]]&lt;&gt;"",Table1[[#This Row],[Match on address]],Table1[[#This Row],[Match on Website]]))</f>
        <v>#REF!</v>
      </c>
    </row>
    <row r="345" spans="1:25" x14ac:dyDescent="0.45">
      <c r="A345">
        <v>46011102</v>
      </c>
      <c r="B345" t="s">
        <v>1326</v>
      </c>
      <c r="C345" t="s">
        <v>27</v>
      </c>
      <c r="D345" t="s">
        <v>1108</v>
      </c>
      <c r="E345" t="str">
        <f>SUBSTITUTE(SUBSTITUTE(SUBSTITUTE(SUBSTITUTE(SUBSTITUTE(SUBSTITUTE(SUBSTITUTE(SUBSTITUTE(SUBSTITUTE(SUBSTITUTE(SUBSTITUTE(SUBSTITUTE(SUBSTITUTE(LOWER(Table1[[#This Row],[Naam]]),".",""),"-","")," bvba",""),"belgië",""),"belgium","")," nv","")," bv",""),"group",""),"groep","")," ", ""),"é","e"),"è","e"),"à","a")</f>
        <v>securitas</v>
      </c>
      <c r="F345" t="s">
        <v>1109</v>
      </c>
      <c r="G345" t="s">
        <v>247</v>
      </c>
      <c r="H345" t="s">
        <v>1110</v>
      </c>
      <c r="I345" t="s">
        <v>1111</v>
      </c>
      <c r="J345" t="s">
        <v>18</v>
      </c>
      <c r="K345" t="s">
        <v>19</v>
      </c>
      <c r="Q345" t="s">
        <v>111</v>
      </c>
      <c r="R345" t="s">
        <v>28</v>
      </c>
      <c r="S345" t="s">
        <v>51</v>
      </c>
      <c r="T345" t="str">
        <f>_xlfn.XLOOKUP(Table1[[#This Row],[Basisnaam]],Table2[Basisnaam],Table2[Naam],"",0)</f>
        <v>Securitas</v>
      </c>
      <c r="U345" t="str">
        <f>LOWER(Table1[[#This Row],[Straat]]&amp;Table1[[#This Row],[Huisnummer]]&amp;Table1[[#This Row],[Postcode]])</f>
        <v>sint-lendriksborre31120</v>
      </c>
      <c r="V345" t="str">
        <f>_xlfn.XLOOKUP(Table1[[#This Row],[AdresLookup]],[1]Bedrijven!$R$2:$R$541,[1]Bedrijven!$B$2:$B$541,"",0)</f>
        <v/>
      </c>
      <c r="W345" t="str">
        <f>IFERROR(LEFT(SUBSTITUTE(SUBSTITUTE(Table1[[#This Row],[Website]],"www.",""),"https://",""), FIND(".", SUBSTITUTE(SUBSTITUTE(Table1[[#This Row],[Website]],"www.",""),"https://","")) - 1),"")</f>
        <v/>
      </c>
      <c r="X345" t="e">
        <f>_xlfn.XLOOKUP(Table1[[#This Row],[Website Lookup]],[1]!Table2[WebsiteLookup],[1]!Table2[Naam],"",0)</f>
        <v>#REF!</v>
      </c>
      <c r="Y345" t="str">
        <f>IF(Table1[[#This Row],[Match company name]]&lt;&gt;"",Table1[[#This Row],[Match company name]],IF(Table1[[#This Row],[Match on address]]&lt;&gt;"",Table1[[#This Row],[Match on address]],Table1[[#This Row],[Match on Website]]))</f>
        <v>Securitas</v>
      </c>
    </row>
    <row r="346" spans="1:25" x14ac:dyDescent="0.45">
      <c r="A346">
        <v>52633919</v>
      </c>
      <c r="B346" t="s">
        <v>1325</v>
      </c>
      <c r="D346" t="s">
        <v>1112</v>
      </c>
      <c r="E346" t="str">
        <f>SUBSTITUTE(SUBSTITUTE(SUBSTITUTE(SUBSTITUTE(SUBSTITUTE(SUBSTITUTE(SUBSTITUTE(SUBSTITUTE(SUBSTITUTE(SUBSTITUTE(SUBSTITUTE(SUBSTITUTE(SUBSTITUTE(LOWER(Table1[[#This Row],[Naam]]),".",""),"-","")," bvba",""),"belgië",""),"belgium","")," nv","")," bv",""),"group",""),"groep","")," ", ""),"é","e"),"è","e"),"à","a")</f>
        <v>sesvanderhave</v>
      </c>
      <c r="J346" t="s">
        <v>18</v>
      </c>
      <c r="K346" t="s">
        <v>19</v>
      </c>
      <c r="N346" t="s">
        <v>1113</v>
      </c>
      <c r="Q346" t="s">
        <v>20</v>
      </c>
      <c r="T346" t="str">
        <f>_xlfn.XLOOKUP(Table1[[#This Row],[Basisnaam]],Table2[Basisnaam],Table2[Naam],"",0)</f>
        <v>SESVANDERHAVE</v>
      </c>
      <c r="U346" t="str">
        <f>LOWER(Table1[[#This Row],[Straat]]&amp;Table1[[#This Row],[Huisnummer]]&amp;Table1[[#This Row],[Postcode]])</f>
        <v/>
      </c>
      <c r="V346" t="str">
        <f>_xlfn.XLOOKUP(Table1[[#This Row],[AdresLookup]],[1]Bedrijven!$R$2:$R$541,[1]Bedrijven!$B$2:$B$541,"",0)</f>
        <v/>
      </c>
      <c r="W346" t="str">
        <f>IFERROR(LEFT(SUBSTITUTE(SUBSTITUTE(Table1[[#This Row],[Website]],"www.",""),"https://",""), FIND(".", SUBSTITUTE(SUBSTITUTE(Table1[[#This Row],[Website]],"www.",""),"https://","")) - 1),"")</f>
        <v>sesvanderhave</v>
      </c>
      <c r="X346" t="e">
        <f>_xlfn.XLOOKUP(Table1[[#This Row],[Website Lookup]],[1]!Table2[WebsiteLookup],[1]!Table2[Naam],"",0)</f>
        <v>#REF!</v>
      </c>
      <c r="Y346" t="str">
        <f>IF(Table1[[#This Row],[Match company name]]&lt;&gt;"",Table1[[#This Row],[Match company name]],IF(Table1[[#This Row],[Match on address]]&lt;&gt;"",Table1[[#This Row],[Match on address]],Table1[[#This Row],[Match on Website]]))</f>
        <v>SESVANDERHAVE</v>
      </c>
    </row>
    <row r="347" spans="1:25" x14ac:dyDescent="0.45">
      <c r="A347">
        <v>52974695</v>
      </c>
      <c r="B347" t="s">
        <v>1325</v>
      </c>
      <c r="C347" t="s">
        <v>38</v>
      </c>
      <c r="D347" t="s">
        <v>1114</v>
      </c>
      <c r="E347" t="str">
        <f>SUBSTITUTE(SUBSTITUTE(SUBSTITUTE(SUBSTITUTE(SUBSTITUTE(SUBSTITUTE(SUBSTITUTE(SUBSTITUTE(SUBSTITUTE(SUBSTITUTE(SUBSTITUTE(SUBSTITUTE(SUBSTITUTE(LOWER(Table1[[#This Row],[Naam]]),".",""),"-","")," bvba",""),"belgië",""),"belgium","")," nv","")," bv",""),"group",""),"groep","")," ", ""),"é","e"),"è","e"),"à","a")</f>
        <v>sintlievenscollegeantwerpen</v>
      </c>
      <c r="F347" t="s">
        <v>1115</v>
      </c>
      <c r="G347" t="s">
        <v>1116</v>
      </c>
      <c r="H347" t="s">
        <v>54</v>
      </c>
      <c r="I347" t="s">
        <v>66</v>
      </c>
      <c r="J347" t="s">
        <v>18</v>
      </c>
      <c r="K347" t="s">
        <v>19</v>
      </c>
      <c r="Q347" t="s">
        <v>20</v>
      </c>
      <c r="R347" t="s">
        <v>20</v>
      </c>
      <c r="S347" t="s">
        <v>66</v>
      </c>
      <c r="T347" t="str">
        <f>_xlfn.XLOOKUP(Table1[[#This Row],[Basisnaam]],Table2[Basisnaam],Table2[Naam],"",0)</f>
        <v/>
      </c>
      <c r="U347" t="str">
        <f>LOWER(Table1[[#This Row],[Straat]]&amp;Table1[[#This Row],[Huisnummer]]&amp;Table1[[#This Row],[Postcode]])</f>
        <v>kasteelpleinstraat312000</v>
      </c>
      <c r="V347" t="str">
        <f>_xlfn.XLOOKUP(Table1[[#This Row],[AdresLookup]],[1]Bedrijven!$R$2:$R$541,[1]Bedrijven!$B$2:$B$541,"",0)</f>
        <v/>
      </c>
      <c r="W347" t="str">
        <f>IFERROR(LEFT(SUBSTITUTE(SUBSTITUTE(Table1[[#This Row],[Website]],"www.",""),"https://",""), FIND(".", SUBSTITUTE(SUBSTITUTE(Table1[[#This Row],[Website]],"www.",""),"https://","")) - 1),"")</f>
        <v/>
      </c>
      <c r="X347" t="e">
        <f>_xlfn.XLOOKUP(Table1[[#This Row],[Website Lookup]],[1]!Table2[WebsiteLookup],[1]!Table2[Naam],"",0)</f>
        <v>#REF!</v>
      </c>
      <c r="Y347" t="e">
        <f>IF(Table1[[#This Row],[Match company name]]&lt;&gt;"",Table1[[#This Row],[Match company name]],IF(Table1[[#This Row],[Match on address]]&lt;&gt;"",Table1[[#This Row],[Match on address]],Table1[[#This Row],[Match on Website]]))</f>
        <v>#REF!</v>
      </c>
    </row>
    <row r="348" spans="1:25" x14ac:dyDescent="0.45">
      <c r="A348">
        <v>49939969</v>
      </c>
      <c r="B348" t="s">
        <v>1325</v>
      </c>
      <c r="C348" t="s">
        <v>38</v>
      </c>
      <c r="D348" t="s">
        <v>1117</v>
      </c>
      <c r="E348" t="str">
        <f>SUBSTITUTE(SUBSTITUTE(SUBSTITUTE(SUBSTITUTE(SUBSTITUTE(SUBSTITUTE(SUBSTITUTE(SUBSTITUTE(SUBSTITUTE(SUBSTITUTE(SUBSTITUTE(SUBSTITUTE(SUBSTITUTE(LOWER(Table1[[#This Row],[Naam]]),".",""),"-","")," bvba",""),"belgië",""),"belgium","")," nv","")," bv",""),"group",""),"groep","")," ", ""),"é","e"),"è","e"),"à","a")</f>
        <v>sintludgardisantwerpen</v>
      </c>
      <c r="F348" t="s">
        <v>1118</v>
      </c>
      <c r="G348" t="s">
        <v>248</v>
      </c>
      <c r="H348" t="s">
        <v>54</v>
      </c>
      <c r="I348" t="s">
        <v>66</v>
      </c>
      <c r="J348" t="s">
        <v>18</v>
      </c>
      <c r="K348" t="s">
        <v>19</v>
      </c>
      <c r="M348" t="s">
        <v>1119</v>
      </c>
      <c r="N348" t="s">
        <v>1120</v>
      </c>
      <c r="P348" t="s">
        <v>1121</v>
      </c>
      <c r="Q348" t="s">
        <v>20</v>
      </c>
      <c r="R348" t="s">
        <v>39</v>
      </c>
      <c r="S348" t="s">
        <v>66</v>
      </c>
      <c r="T348" t="str">
        <f>_xlfn.XLOOKUP(Table1[[#This Row],[Basisnaam]],Table2[Basisnaam],Table2[Naam],"",0)</f>
        <v/>
      </c>
      <c r="U348" t="str">
        <f>LOWER(Table1[[#This Row],[Straat]]&amp;Table1[[#This Row],[Huisnummer]]&amp;Table1[[#This Row],[Postcode]])</f>
        <v>maarschalk gérardstraat182000</v>
      </c>
      <c r="V348" t="str">
        <f>_xlfn.XLOOKUP(Table1[[#This Row],[AdresLookup]],[1]Bedrijven!$R$2:$R$541,[1]Bedrijven!$B$2:$B$541,"",0)</f>
        <v/>
      </c>
      <c r="W348" t="str">
        <f>IFERROR(LEFT(SUBSTITUTE(SUBSTITUTE(Table1[[#This Row],[Website]],"www.",""),"https://",""), FIND(".", SUBSTITUTE(SUBSTITUTE(Table1[[#This Row],[Website]],"www.",""),"https://","")) - 1),"")</f>
        <v>stludgardis</v>
      </c>
      <c r="X348" t="e">
        <f>_xlfn.XLOOKUP(Table1[[#This Row],[Website Lookup]],[1]!Table2[WebsiteLookup],[1]!Table2[Naam],"",0)</f>
        <v>#REF!</v>
      </c>
      <c r="Y348" t="e">
        <f>IF(Table1[[#This Row],[Match company name]]&lt;&gt;"",Table1[[#This Row],[Match company name]],IF(Table1[[#This Row],[Match on address]]&lt;&gt;"",Table1[[#This Row],[Match on address]],Table1[[#This Row],[Match on Website]]))</f>
        <v>#REF!</v>
      </c>
    </row>
    <row r="349" spans="1:25" x14ac:dyDescent="0.45">
      <c r="A349">
        <v>53873927</v>
      </c>
      <c r="B349" t="s">
        <v>1325</v>
      </c>
      <c r="D349" t="s">
        <v>1122</v>
      </c>
      <c r="E349" t="str">
        <f>SUBSTITUTE(SUBSTITUTE(SUBSTITUTE(SUBSTITUTE(SUBSTITUTE(SUBSTITUTE(SUBSTITUTE(SUBSTITUTE(SUBSTITUTE(SUBSTITUTE(SUBSTITUTE(SUBSTITUTE(SUBSTITUTE(LOWER(Table1[[#This Row],[Naam]]),".",""),"-","")," bvba",""),"belgië",""),"belgium","")," nv","")," bv",""),"group",""),"groep","")," ", ""),"é","e"),"è","e"),"à","a")</f>
        <v>solcom</v>
      </c>
      <c r="F349" t="s">
        <v>1123</v>
      </c>
      <c r="G349" t="s">
        <v>21</v>
      </c>
      <c r="H349" t="s">
        <v>1124</v>
      </c>
      <c r="I349" t="s">
        <v>1125</v>
      </c>
      <c r="J349" t="s">
        <v>1038</v>
      </c>
      <c r="K349" t="s">
        <v>1038</v>
      </c>
      <c r="P349" t="s">
        <v>1126</v>
      </c>
      <c r="Q349" t="s">
        <v>28</v>
      </c>
      <c r="R349" t="s">
        <v>28</v>
      </c>
      <c r="T349" t="str">
        <f>_xlfn.XLOOKUP(Table1[[#This Row],[Basisnaam]],Table2[Basisnaam],Table2[Naam],"",0)</f>
        <v/>
      </c>
      <c r="U349" t="str">
        <f>LOWER(Table1[[#This Row],[Straat]]&amp;Table1[[#This Row],[Huisnummer]]&amp;Table1[[#This Row],[Postcode]])</f>
        <v>schuckertstr.172766</v>
      </c>
      <c r="V349" t="str">
        <f>_xlfn.XLOOKUP(Table1[[#This Row],[AdresLookup]],[1]Bedrijven!$R$2:$R$541,[1]Bedrijven!$B$2:$B$541,"",0)</f>
        <v/>
      </c>
      <c r="W349" t="str">
        <f>IFERROR(LEFT(SUBSTITUTE(SUBSTITUTE(Table1[[#This Row],[Website]],"www.",""),"https://",""), FIND(".", SUBSTITUTE(SUBSTITUTE(Table1[[#This Row],[Website]],"www.",""),"https://","")) - 1),"")</f>
        <v/>
      </c>
      <c r="X349" t="e">
        <f>_xlfn.XLOOKUP(Table1[[#This Row],[Website Lookup]],[1]!Table2[WebsiteLookup],[1]!Table2[Naam],"",0)</f>
        <v>#REF!</v>
      </c>
      <c r="Y349" t="e">
        <f>IF(Table1[[#This Row],[Match company name]]&lt;&gt;"",Table1[[#This Row],[Match company name]],IF(Table1[[#This Row],[Match on address]]&lt;&gt;"",Table1[[#This Row],[Match on address]],Table1[[#This Row],[Match on Website]]))</f>
        <v>#REF!</v>
      </c>
    </row>
    <row r="350" spans="1:25" x14ac:dyDescent="0.45">
      <c r="A350">
        <v>50485110</v>
      </c>
      <c r="B350" t="s">
        <v>1325</v>
      </c>
      <c r="D350" t="s">
        <v>1127</v>
      </c>
      <c r="E350" t="str">
        <f>SUBSTITUTE(SUBSTITUTE(SUBSTITUTE(SUBSTITUTE(SUBSTITUTE(SUBSTITUTE(SUBSTITUTE(SUBSTITUTE(SUBSTITUTE(SUBSTITUTE(SUBSTITUTE(SUBSTITUTE(SUBSTITUTE(LOWER(Table1[[#This Row],[Naam]]),".",""),"-","")," bvba",""),"belgië",""),"belgium","")," nv","")," bv",""),"group",""),"groep","")," ", ""),"é","e"),"è","e"),"à","a")</f>
        <v>solvaybrusselsschool</v>
      </c>
      <c r="J350" t="s">
        <v>18</v>
      </c>
      <c r="K350" t="s">
        <v>19</v>
      </c>
      <c r="M350" t="s">
        <v>1128</v>
      </c>
      <c r="N350" t="s">
        <v>1129</v>
      </c>
      <c r="P350" t="s">
        <v>1130</v>
      </c>
      <c r="R350" t="s">
        <v>28</v>
      </c>
      <c r="T350" t="str">
        <f>_xlfn.XLOOKUP(Table1[[#This Row],[Basisnaam]],Table2[Basisnaam],Table2[Naam],"",0)</f>
        <v/>
      </c>
      <c r="U350" t="str">
        <f>LOWER(Table1[[#This Row],[Straat]]&amp;Table1[[#This Row],[Huisnummer]]&amp;Table1[[#This Row],[Postcode]])</f>
        <v/>
      </c>
      <c r="V350" t="str">
        <f>_xlfn.XLOOKUP(Table1[[#This Row],[AdresLookup]],[1]Bedrijven!$R$2:$R$541,[1]Bedrijven!$B$2:$B$541,"",0)</f>
        <v/>
      </c>
      <c r="W350" t="str">
        <f>IFERROR(LEFT(SUBSTITUTE(SUBSTITUTE(Table1[[#This Row],[Website]],"www.",""),"https://",""), FIND(".", SUBSTITUTE(SUBSTITUTE(Table1[[#This Row],[Website]],"www.",""),"https://","")) - 1),"")</f>
        <v>solvay</v>
      </c>
      <c r="X350" t="e">
        <f>_xlfn.XLOOKUP(Table1[[#This Row],[Website Lookup]],[1]!Table2[WebsiteLookup],[1]!Table2[Naam],"",0)</f>
        <v>#REF!</v>
      </c>
      <c r="Y350" t="e">
        <f>IF(Table1[[#This Row],[Match company name]]&lt;&gt;"",Table1[[#This Row],[Match company name]],IF(Table1[[#This Row],[Match on address]]&lt;&gt;"",Table1[[#This Row],[Match on address]],Table1[[#This Row],[Match on Website]]))</f>
        <v>#REF!</v>
      </c>
    </row>
    <row r="351" spans="1:25" x14ac:dyDescent="0.45">
      <c r="A351">
        <v>47316704</v>
      </c>
      <c r="D351" t="s">
        <v>1131</v>
      </c>
      <c r="E351" t="str">
        <f>SUBSTITUTE(SUBSTITUTE(SUBSTITUTE(SUBSTITUTE(SUBSTITUTE(SUBSTITUTE(SUBSTITUTE(SUBSTITUTE(SUBSTITUTE(SUBSTITUTE(SUBSTITUTE(SUBSTITUTE(SUBSTITUTE(LOWER(Table1[[#This Row],[Naam]]),".",""),"-","")," bvba",""),"belgië",""),"belgium","")," nv","")," bv",""),"group",""),"groep","")," ", ""),"é","e"),"è","e"),"à","a")</f>
        <v>specialfruit</v>
      </c>
      <c r="I351" t="s">
        <v>1132</v>
      </c>
      <c r="J351" t="s">
        <v>18</v>
      </c>
      <c r="K351" t="s">
        <v>19</v>
      </c>
      <c r="M351" t="s">
        <v>1133</v>
      </c>
      <c r="R351" t="s">
        <v>28</v>
      </c>
      <c r="S351" t="s">
        <v>66</v>
      </c>
      <c r="T351" t="str">
        <f>_xlfn.XLOOKUP(Table1[[#This Row],[Basisnaam]],Table2[Basisnaam],Table2[Naam],"",0)</f>
        <v>Special Fruit</v>
      </c>
      <c r="U351" t="str">
        <f>LOWER(Table1[[#This Row],[Straat]]&amp;Table1[[#This Row],[Huisnummer]]&amp;Table1[[#This Row],[Postcode]])</f>
        <v/>
      </c>
      <c r="V351" t="str">
        <f>_xlfn.XLOOKUP(Table1[[#This Row],[AdresLookup]],[1]Bedrijven!$R$2:$R$541,[1]Bedrijven!$B$2:$B$541,"",0)</f>
        <v/>
      </c>
      <c r="W351" t="str">
        <f>IFERROR(LEFT(SUBSTITUTE(SUBSTITUTE(Table1[[#This Row],[Website]],"www.",""),"https://",""), FIND(".", SUBSTITUTE(SUBSTITUTE(Table1[[#This Row],[Website]],"www.",""),"https://","")) - 1),"")</f>
        <v/>
      </c>
      <c r="X351" t="e">
        <f>_xlfn.XLOOKUP(Table1[[#This Row],[Website Lookup]],[1]!Table2[WebsiteLookup],[1]!Table2[Naam],"",0)</f>
        <v>#REF!</v>
      </c>
      <c r="Y351" t="str">
        <f>IF(Table1[[#This Row],[Match company name]]&lt;&gt;"",Table1[[#This Row],[Match company name]],IF(Table1[[#This Row],[Match on address]]&lt;&gt;"",Table1[[#This Row],[Match on address]],Table1[[#This Row],[Match on Website]]))</f>
        <v>Special Fruit</v>
      </c>
    </row>
    <row r="352" spans="1:25" x14ac:dyDescent="0.45">
      <c r="A352">
        <v>46011103</v>
      </c>
      <c r="D352" t="s">
        <v>1134</v>
      </c>
      <c r="E352" t="str">
        <f>SUBSTITUTE(SUBSTITUTE(SUBSTITUTE(SUBSTITUTE(SUBSTITUTE(SUBSTITUTE(SUBSTITUTE(SUBSTITUTE(SUBSTITUTE(SUBSTITUTE(SUBSTITUTE(SUBSTITUTE(SUBSTITUTE(LOWER(Table1[[#This Row],[Naam]]),".",""),"-","")," bvba",""),"belgië",""),"belgium","")," nv","")," bv",""),"group",""),"groep","")," ", ""),"é","e"),"è","e"),"à","a")</f>
        <v>sqli</v>
      </c>
      <c r="J352" t="s">
        <v>18</v>
      </c>
      <c r="K352" t="s">
        <v>19</v>
      </c>
      <c r="T352" t="str">
        <f>_xlfn.XLOOKUP(Table1[[#This Row],[Basisnaam]],Table2[Basisnaam],Table2[Naam],"",0)</f>
        <v/>
      </c>
      <c r="U352" t="str">
        <f>LOWER(Table1[[#This Row],[Straat]]&amp;Table1[[#This Row],[Huisnummer]]&amp;Table1[[#This Row],[Postcode]])</f>
        <v/>
      </c>
      <c r="V352" t="str">
        <f>_xlfn.XLOOKUP(Table1[[#This Row],[AdresLookup]],[1]Bedrijven!$R$2:$R$541,[1]Bedrijven!$B$2:$B$541,"",0)</f>
        <v/>
      </c>
      <c r="W352" t="str">
        <f>IFERROR(LEFT(SUBSTITUTE(SUBSTITUTE(Table1[[#This Row],[Website]],"www.",""),"https://",""), FIND(".", SUBSTITUTE(SUBSTITUTE(Table1[[#This Row],[Website]],"www.",""),"https://","")) - 1),"")</f>
        <v/>
      </c>
      <c r="X352" t="e">
        <f>_xlfn.XLOOKUP(Table1[[#This Row],[Website Lookup]],[1]!Table2[WebsiteLookup],[1]!Table2[Naam],"",0)</f>
        <v>#REF!</v>
      </c>
      <c r="Y352" t="e">
        <f>IF(Table1[[#This Row],[Match company name]]&lt;&gt;"",Table1[[#This Row],[Match company name]],IF(Table1[[#This Row],[Match on address]]&lt;&gt;"",Table1[[#This Row],[Match on address]],Table1[[#This Row],[Match on Website]]))</f>
        <v>#REF!</v>
      </c>
    </row>
    <row r="353" spans="1:25" x14ac:dyDescent="0.45">
      <c r="A353">
        <v>53843654</v>
      </c>
      <c r="B353" t="s">
        <v>1327</v>
      </c>
      <c r="D353" t="s">
        <v>1135</v>
      </c>
      <c r="E353" t="str">
        <f>SUBSTITUTE(SUBSTITUTE(SUBSTITUTE(SUBSTITUTE(SUBSTITUTE(SUBSTITUTE(SUBSTITUTE(SUBSTITUTE(SUBSTITUTE(SUBSTITUTE(SUBSTITUTE(SUBSTITUTE(SUBSTITUTE(LOWER(Table1[[#This Row],[Naam]]),".",""),"-","")," bvba",""),"belgië",""),"belgium","")," nv","")," bv",""),"group",""),"groep","")," ", ""),"é","e"),"è","e"),"à","a")</f>
        <v>srlliedekerkewolterswaelbroeckkirkpatrick</v>
      </c>
      <c r="F353" t="s">
        <v>1136</v>
      </c>
      <c r="G353" t="s">
        <v>247</v>
      </c>
      <c r="H353" t="s">
        <v>87</v>
      </c>
      <c r="I353" t="s">
        <v>51</v>
      </c>
      <c r="J353" t="s">
        <v>18</v>
      </c>
      <c r="K353" t="s">
        <v>19</v>
      </c>
      <c r="L353" t="s">
        <v>1137</v>
      </c>
      <c r="M353" t="s">
        <v>1138</v>
      </c>
      <c r="O353" t="s">
        <v>173</v>
      </c>
      <c r="Q353" t="s">
        <v>28</v>
      </c>
      <c r="R353" t="s">
        <v>28</v>
      </c>
      <c r="S353" t="s">
        <v>51</v>
      </c>
      <c r="T353" t="str">
        <f>_xlfn.XLOOKUP(Table1[[#This Row],[Basisnaam]],Table2[Basisnaam],Table2[Naam],"",0)</f>
        <v/>
      </c>
      <c r="U353" t="str">
        <f>LOWER(Table1[[#This Row],[Straat]]&amp;Table1[[#This Row],[Huisnummer]]&amp;Table1[[#This Row],[Postcode]])</f>
        <v>boulevard de l'empereur31000</v>
      </c>
      <c r="V353" t="str">
        <f>_xlfn.XLOOKUP(Table1[[#This Row],[AdresLookup]],[1]Bedrijven!$R$2:$R$541,[1]Bedrijven!$B$2:$B$541,"",0)</f>
        <v/>
      </c>
      <c r="W353" t="str">
        <f>IFERROR(LEFT(SUBSTITUTE(SUBSTITUTE(Table1[[#This Row],[Website]],"www.",""),"https://",""), FIND(".", SUBSTITUTE(SUBSTITUTE(Table1[[#This Row],[Website]],"www.",""),"https://","")) - 1),"")</f>
        <v/>
      </c>
      <c r="X353" t="e">
        <f>_xlfn.XLOOKUP(Table1[[#This Row],[Website Lookup]],[1]!Table2[WebsiteLookup],[1]!Table2[Naam],"",0)</f>
        <v>#REF!</v>
      </c>
      <c r="Y353" t="e">
        <f>IF(Table1[[#This Row],[Match company name]]&lt;&gt;"",Table1[[#This Row],[Match company name]],IF(Table1[[#This Row],[Match on address]]&lt;&gt;"",Table1[[#This Row],[Match on address]],Table1[[#This Row],[Match on Website]]))</f>
        <v>#REF!</v>
      </c>
    </row>
    <row r="354" spans="1:25" x14ac:dyDescent="0.45">
      <c r="A354">
        <v>46013278</v>
      </c>
      <c r="B354" t="s">
        <v>1325</v>
      </c>
      <c r="C354" t="s">
        <v>544</v>
      </c>
      <c r="D354" t="s">
        <v>1139</v>
      </c>
      <c r="E354" t="str">
        <f>SUBSTITUTE(SUBSTITUTE(SUBSTITUTE(SUBSTITUTE(SUBSTITUTE(SUBSTITUTE(SUBSTITUTE(SUBSTITUTE(SUBSTITUTE(SUBSTITUTE(SUBSTITUTE(SUBSTITUTE(SUBSTITUTE(LOWER(Table1[[#This Row],[Naam]]),".",""),"-","")," bvba",""),"belgië",""),"belgium","")," nv","")," bv",""),"group",""),"groep","")," ", ""),"é","e"),"è","e"),"à","a")</f>
        <v>stadaalst</v>
      </c>
      <c r="J354" t="s">
        <v>18</v>
      </c>
      <c r="K354" t="s">
        <v>19</v>
      </c>
      <c r="Q354" t="s">
        <v>20</v>
      </c>
      <c r="R354" t="s">
        <v>20</v>
      </c>
      <c r="T354" t="str">
        <f>_xlfn.XLOOKUP(Table1[[#This Row],[Basisnaam]],Table2[Basisnaam],Table2[Naam],"",0)</f>
        <v/>
      </c>
      <c r="U354" t="str">
        <f>LOWER(Table1[[#This Row],[Straat]]&amp;Table1[[#This Row],[Huisnummer]]&amp;Table1[[#This Row],[Postcode]])</f>
        <v/>
      </c>
      <c r="V354" t="str">
        <f>_xlfn.XLOOKUP(Table1[[#This Row],[AdresLookup]],[1]Bedrijven!$R$2:$R$541,[1]Bedrijven!$B$2:$B$541,"",0)</f>
        <v/>
      </c>
      <c r="W354" t="str">
        <f>IFERROR(LEFT(SUBSTITUTE(SUBSTITUTE(Table1[[#This Row],[Website]],"www.",""),"https://",""), FIND(".", SUBSTITUTE(SUBSTITUTE(Table1[[#This Row],[Website]],"www.",""),"https://","")) - 1),"")</f>
        <v/>
      </c>
      <c r="X354" t="e">
        <f>_xlfn.XLOOKUP(Table1[[#This Row],[Website Lookup]],[1]!Table2[WebsiteLookup],[1]!Table2[Naam],"",0)</f>
        <v>#REF!</v>
      </c>
      <c r="Y354" t="e">
        <f>IF(Table1[[#This Row],[Match company name]]&lt;&gt;"",Table1[[#This Row],[Match company name]],IF(Table1[[#This Row],[Match on address]]&lt;&gt;"",Table1[[#This Row],[Match on address]],Table1[[#This Row],[Match on Website]]))</f>
        <v>#REF!</v>
      </c>
    </row>
    <row r="355" spans="1:25" x14ac:dyDescent="0.45">
      <c r="A355">
        <v>49639063</v>
      </c>
      <c r="C355" t="s">
        <v>38</v>
      </c>
      <c r="D355" t="s">
        <v>1140</v>
      </c>
      <c r="E355" t="str">
        <f>SUBSTITUTE(SUBSTITUTE(SUBSTITUTE(SUBSTITUTE(SUBSTITUTE(SUBSTITUTE(SUBSTITUTE(SUBSTITUTE(SUBSTITUTE(SUBSTITUTE(SUBSTITUTE(SUBSTITUTE(SUBSTITUTE(LOWER(Table1[[#This Row],[Naam]]),".",""),"-","")," bvba",""),"belgië",""),"belgium","")," nv","")," bv",""),"group",""),"groep","")," ", ""),"é","e"),"è","e"),"à","a")</f>
        <v>stadantwerpen</v>
      </c>
      <c r="F355" t="s">
        <v>1141</v>
      </c>
      <c r="G355" t="s">
        <v>21</v>
      </c>
      <c r="H355" t="s">
        <v>54</v>
      </c>
      <c r="I355" t="s">
        <v>66</v>
      </c>
      <c r="J355" t="s">
        <v>18</v>
      </c>
      <c r="K355" t="s">
        <v>19</v>
      </c>
      <c r="N355" t="s">
        <v>1142</v>
      </c>
      <c r="Q355" t="s">
        <v>20</v>
      </c>
      <c r="S355" t="s">
        <v>66</v>
      </c>
      <c r="T355" t="str">
        <f>_xlfn.XLOOKUP(Table1[[#This Row],[Basisnaam]],Table2[Basisnaam],Table2[Naam],"",0)</f>
        <v/>
      </c>
      <c r="U355" t="str">
        <f>LOWER(Table1[[#This Row],[Straat]]&amp;Table1[[#This Row],[Huisnummer]]&amp;Table1[[#This Row],[Postcode]])</f>
        <v>grote markt12000</v>
      </c>
      <c r="V355" t="str">
        <f>_xlfn.XLOOKUP(Table1[[#This Row],[AdresLookup]],[1]Bedrijven!$R$2:$R$541,[1]Bedrijven!$B$2:$B$541,"",0)</f>
        <v/>
      </c>
      <c r="W355" t="str">
        <f>IFERROR(LEFT(SUBSTITUTE(SUBSTITUTE(Table1[[#This Row],[Website]],"www.",""),"https://",""), FIND(".", SUBSTITUTE(SUBSTITUTE(Table1[[#This Row],[Website]],"www.",""),"https://","")) - 1),"")</f>
        <v>antwerpen</v>
      </c>
      <c r="Y355">
        <f>IF(Table1[[#This Row],[Match company name]]&lt;&gt;"",Table1[[#This Row],[Match company name]],IF(Table1[[#This Row],[Match on address]]&lt;&gt;"",Table1[[#This Row],[Match on address]],Table1[[#This Row],[Match on Website]]))</f>
        <v>0</v>
      </c>
    </row>
    <row r="356" spans="1:25" x14ac:dyDescent="0.45">
      <c r="A356">
        <v>46013418</v>
      </c>
      <c r="B356" t="s">
        <v>1326</v>
      </c>
      <c r="C356" t="s">
        <v>38</v>
      </c>
      <c r="D356" t="s">
        <v>1143</v>
      </c>
      <c r="E356" t="str">
        <f>SUBSTITUTE(SUBSTITUTE(SUBSTITUTE(SUBSTITUTE(SUBSTITUTE(SUBSTITUTE(SUBSTITUTE(SUBSTITUTE(SUBSTITUTE(SUBSTITUTE(SUBSTITUTE(SUBSTITUTE(SUBSTITUTE(LOWER(Table1[[#This Row],[Naam]]),".",""),"-","")," bvba",""),"belgië",""),"belgium","")," nv","")," bv",""),"group",""),"groep","")," ", ""),"é","e"),"è","e"),"à","a")</f>
        <v>stadgeel</v>
      </c>
      <c r="J356" t="s">
        <v>18</v>
      </c>
      <c r="K356" t="s">
        <v>19</v>
      </c>
      <c r="Q356" t="s">
        <v>20</v>
      </c>
      <c r="T356" t="str">
        <f>_xlfn.XLOOKUP(Table1[[#This Row],[Basisnaam]],Table2[Basisnaam],Table2[Naam],"",0)</f>
        <v/>
      </c>
      <c r="U356" t="str">
        <f>LOWER(Table1[[#This Row],[Straat]]&amp;Table1[[#This Row],[Huisnummer]]&amp;Table1[[#This Row],[Postcode]])</f>
        <v/>
      </c>
      <c r="V356" t="str">
        <f>_xlfn.XLOOKUP(Table1[[#This Row],[AdresLookup]],[1]Bedrijven!$R$2:$R$541,[1]Bedrijven!$B$2:$B$541,"",0)</f>
        <v/>
      </c>
      <c r="W356" t="str">
        <f>IFERROR(LEFT(SUBSTITUTE(SUBSTITUTE(Table1[[#This Row],[Website]],"www.",""),"https://",""), FIND(".", SUBSTITUTE(SUBSTITUTE(Table1[[#This Row],[Website]],"www.",""),"https://","")) - 1),"")</f>
        <v/>
      </c>
      <c r="X356" t="e">
        <f>_xlfn.XLOOKUP(Table1[[#This Row],[Website Lookup]],[1]!Table2[WebsiteLookup],[1]!Table2[Naam],"",0)</f>
        <v>#REF!</v>
      </c>
      <c r="Y356" t="e">
        <f>IF(Table1[[#This Row],[Match company name]]&lt;&gt;"",Table1[[#This Row],[Match company name]],IF(Table1[[#This Row],[Match on address]]&lt;&gt;"",Table1[[#This Row],[Match on address]],Table1[[#This Row],[Match on Website]]))</f>
        <v>#REF!</v>
      </c>
    </row>
    <row r="357" spans="1:25" x14ac:dyDescent="0.45">
      <c r="A357">
        <v>50309153</v>
      </c>
      <c r="C357" t="s">
        <v>38</v>
      </c>
      <c r="D357" t="s">
        <v>1144</v>
      </c>
      <c r="E357" t="str">
        <f>SUBSTITUTE(SUBSTITUTE(SUBSTITUTE(SUBSTITUTE(SUBSTITUTE(SUBSTITUTE(SUBSTITUTE(SUBSTITUTE(SUBSTITUTE(SUBSTITUTE(SUBSTITUTE(SUBSTITUTE(SUBSTITUTE(LOWER(Table1[[#This Row],[Naam]]),".",""),"-","")," bvba",""),"belgië",""),"belgium","")," nv","")," bv",""),"group",""),"groep","")," ", ""),"é","e"),"è","e"),"à","a")</f>
        <v>stadgenk</v>
      </c>
      <c r="F357" t="s">
        <v>1145</v>
      </c>
      <c r="G357" t="s">
        <v>21</v>
      </c>
      <c r="H357" t="s">
        <v>900</v>
      </c>
      <c r="I357" t="s">
        <v>901</v>
      </c>
      <c r="J357" t="s">
        <v>18</v>
      </c>
      <c r="K357" t="s">
        <v>19</v>
      </c>
      <c r="Q357" t="s">
        <v>20</v>
      </c>
      <c r="S357" t="s">
        <v>565</v>
      </c>
      <c r="T357" t="str">
        <f>_xlfn.XLOOKUP(Table1[[#This Row],[Basisnaam]],Table2[Basisnaam],Table2[Naam],"",0)</f>
        <v/>
      </c>
      <c r="U357" t="str">
        <f>LOWER(Table1[[#This Row],[Straat]]&amp;Table1[[#This Row],[Huisnummer]]&amp;Table1[[#This Row],[Postcode]])</f>
        <v>stadsplein13600</v>
      </c>
      <c r="V357" t="str">
        <f>_xlfn.XLOOKUP(Table1[[#This Row],[AdresLookup]],[1]Bedrijven!$R$2:$R$541,[1]Bedrijven!$B$2:$B$541,"",0)</f>
        <v/>
      </c>
      <c r="W357" t="str">
        <f>IFERROR(LEFT(SUBSTITUTE(SUBSTITUTE(Table1[[#This Row],[Website]],"www.",""),"https://",""), FIND(".", SUBSTITUTE(SUBSTITUTE(Table1[[#This Row],[Website]],"www.",""),"https://","")) - 1),"")</f>
        <v/>
      </c>
      <c r="X357" t="e">
        <f>_xlfn.XLOOKUP(Table1[[#This Row],[Website Lookup]],[1]!Table2[WebsiteLookup],[1]!Table2[Naam],"",0)</f>
        <v>#REF!</v>
      </c>
      <c r="Y357" t="e">
        <f>IF(Table1[[#This Row],[Match company name]]&lt;&gt;"",Table1[[#This Row],[Match company name]],IF(Table1[[#This Row],[Match on address]]&lt;&gt;"",Table1[[#This Row],[Match on address]],Table1[[#This Row],[Match on Website]]))</f>
        <v>#REF!</v>
      </c>
    </row>
    <row r="358" spans="1:25" x14ac:dyDescent="0.45">
      <c r="A358">
        <v>47196522</v>
      </c>
      <c r="C358" t="s">
        <v>38</v>
      </c>
      <c r="D358" t="s">
        <v>1146</v>
      </c>
      <c r="E358" t="str">
        <f>SUBSTITUTE(SUBSTITUTE(SUBSTITUTE(SUBSTITUTE(SUBSTITUTE(SUBSTITUTE(SUBSTITUTE(SUBSTITUTE(SUBSTITUTE(SUBSTITUTE(SUBSTITUTE(SUBSTITUTE(SUBSTITUTE(LOWER(Table1[[#This Row],[Naam]]),".",""),"-","")," bvba",""),"belgië",""),"belgium","")," nv","")," bv",""),"group",""),"groep","")," ", ""),"é","e"),"è","e"),"à","a")</f>
        <v>stadgent</v>
      </c>
      <c r="J358" t="s">
        <v>18</v>
      </c>
      <c r="K358" t="s">
        <v>19</v>
      </c>
      <c r="M358" t="s">
        <v>1147</v>
      </c>
      <c r="P358" t="s">
        <v>1148</v>
      </c>
      <c r="R358" t="s">
        <v>20</v>
      </c>
      <c r="T358" t="str">
        <f>_xlfn.XLOOKUP(Table1[[#This Row],[Basisnaam]],Table2[Basisnaam],Table2[Naam],"",0)</f>
        <v/>
      </c>
      <c r="U358" t="str">
        <f>LOWER(Table1[[#This Row],[Straat]]&amp;Table1[[#This Row],[Huisnummer]]&amp;Table1[[#This Row],[Postcode]])</f>
        <v/>
      </c>
      <c r="V358" t="str">
        <f>_xlfn.XLOOKUP(Table1[[#This Row],[AdresLookup]],[1]Bedrijven!$R$2:$R$541,[1]Bedrijven!$B$2:$B$541,"",0)</f>
        <v/>
      </c>
      <c r="W358" t="str">
        <f>IFERROR(LEFT(SUBSTITUTE(SUBSTITUTE(Table1[[#This Row],[Website]],"www.",""),"https://",""), FIND(".", SUBSTITUTE(SUBSTITUTE(Table1[[#This Row],[Website]],"www.",""),"https://","")) - 1),"")</f>
        <v/>
      </c>
      <c r="X358" t="e">
        <f>_xlfn.XLOOKUP(Table1[[#This Row],[Website Lookup]],[1]!Table2[WebsiteLookup],[1]!Table2[Naam],"",0)</f>
        <v>#REF!</v>
      </c>
      <c r="Y358" t="e">
        <f>IF(Table1[[#This Row],[Match company name]]&lt;&gt;"",Table1[[#This Row],[Match company name]],IF(Table1[[#This Row],[Match on address]]&lt;&gt;"",Table1[[#This Row],[Match on address]],Table1[[#This Row],[Match on Website]]))</f>
        <v>#REF!</v>
      </c>
    </row>
    <row r="359" spans="1:25" x14ac:dyDescent="0.45">
      <c r="A359">
        <v>45347641</v>
      </c>
      <c r="C359" t="s">
        <v>38</v>
      </c>
      <c r="D359" t="s">
        <v>1149</v>
      </c>
      <c r="E359" t="str">
        <f>SUBSTITUTE(SUBSTITUTE(SUBSTITUTE(SUBSTITUTE(SUBSTITUTE(SUBSTITUTE(SUBSTITUTE(SUBSTITUTE(SUBSTITUTE(SUBSTITUTE(SUBSTITUTE(SUBSTITUTE(SUBSTITUTE(LOWER(Table1[[#This Row],[Naam]]),".",""),"-","")," bvba",""),"belgië",""),"belgium","")," nv","")," bv",""),"group",""),"groep","")," ", ""),"é","e"),"è","e"),"à","a")</f>
        <v>stadhasselt</v>
      </c>
      <c r="J359" t="s">
        <v>18</v>
      </c>
      <c r="K359" t="s">
        <v>19</v>
      </c>
      <c r="Q359" t="s">
        <v>20</v>
      </c>
      <c r="T359" t="str">
        <f>_xlfn.XLOOKUP(Table1[[#This Row],[Basisnaam]],Table2[Basisnaam],Table2[Naam],"",0)</f>
        <v/>
      </c>
      <c r="U359" t="str">
        <f>LOWER(Table1[[#This Row],[Straat]]&amp;Table1[[#This Row],[Huisnummer]]&amp;Table1[[#This Row],[Postcode]])</f>
        <v/>
      </c>
      <c r="V359" t="str">
        <f>_xlfn.XLOOKUP(Table1[[#This Row],[AdresLookup]],[1]Bedrijven!$R$2:$R$541,[1]Bedrijven!$B$2:$B$541,"",0)</f>
        <v/>
      </c>
      <c r="W359" t="str">
        <f>IFERROR(LEFT(SUBSTITUTE(SUBSTITUTE(Table1[[#This Row],[Website]],"www.",""),"https://",""), FIND(".", SUBSTITUTE(SUBSTITUTE(Table1[[#This Row],[Website]],"www.",""),"https://","")) - 1),"")</f>
        <v/>
      </c>
      <c r="X359" t="e">
        <f>_xlfn.XLOOKUP(Table1[[#This Row],[Website Lookup]],[1]!Table2[WebsiteLookup],[1]!Table2[Naam],"",0)</f>
        <v>#REF!</v>
      </c>
      <c r="Y359" t="e">
        <f>IF(Table1[[#This Row],[Match company name]]&lt;&gt;"",Table1[[#This Row],[Match company name]],IF(Table1[[#This Row],[Match on address]]&lt;&gt;"",Table1[[#This Row],[Match on address]],Table1[[#This Row],[Match on Website]]))</f>
        <v>#REF!</v>
      </c>
    </row>
    <row r="360" spans="1:25" x14ac:dyDescent="0.45">
      <c r="A360">
        <v>48669689</v>
      </c>
      <c r="C360" t="s">
        <v>38</v>
      </c>
      <c r="D360" t="s">
        <v>1150</v>
      </c>
      <c r="E360" t="str">
        <f>SUBSTITUTE(SUBSTITUTE(SUBSTITUTE(SUBSTITUTE(SUBSTITUTE(SUBSTITUTE(SUBSTITUTE(SUBSTITUTE(SUBSTITUTE(SUBSTITUTE(SUBSTITUTE(SUBSTITUTE(SUBSTITUTE(LOWER(Table1[[#This Row],[Naam]]),".",""),"-","")," bvba",""),"belgië",""),"belgium","")," nv","")," bv",""),"group",""),"groep","")," ", ""),"é","e"),"è","e"),"à","a")</f>
        <v>stadleuven</v>
      </c>
      <c r="J360" t="s">
        <v>18</v>
      </c>
      <c r="K360" t="s">
        <v>19</v>
      </c>
      <c r="R360" t="s">
        <v>20</v>
      </c>
      <c r="T360" t="str">
        <f>_xlfn.XLOOKUP(Table1[[#This Row],[Basisnaam]],Table2[Basisnaam],Table2[Naam],"",0)</f>
        <v/>
      </c>
      <c r="U360" t="str">
        <f>LOWER(Table1[[#This Row],[Straat]]&amp;Table1[[#This Row],[Huisnummer]]&amp;Table1[[#This Row],[Postcode]])</f>
        <v/>
      </c>
      <c r="V360" t="str">
        <f>_xlfn.XLOOKUP(Table1[[#This Row],[AdresLookup]],[1]Bedrijven!$R$2:$R$541,[1]Bedrijven!$B$2:$B$541,"",0)</f>
        <v/>
      </c>
      <c r="W360" t="str">
        <f>IFERROR(LEFT(SUBSTITUTE(SUBSTITUTE(Table1[[#This Row],[Website]],"www.",""),"https://",""), FIND(".", SUBSTITUTE(SUBSTITUTE(Table1[[#This Row],[Website]],"www.",""),"https://","")) - 1),"")</f>
        <v/>
      </c>
      <c r="X360" t="e">
        <f>_xlfn.XLOOKUP(Table1[[#This Row],[Website Lookup]],[1]!Table2[WebsiteLookup],[1]!Table2[Naam],"",0)</f>
        <v>#REF!</v>
      </c>
      <c r="Y360" t="e">
        <f>IF(Table1[[#This Row],[Match company name]]&lt;&gt;"",Table1[[#This Row],[Match company name]],IF(Table1[[#This Row],[Match on address]]&lt;&gt;"",Table1[[#This Row],[Match on address]],Table1[[#This Row],[Match on Website]]))</f>
        <v>#REF!</v>
      </c>
    </row>
    <row r="361" spans="1:25" x14ac:dyDescent="0.45">
      <c r="A361">
        <v>48920686</v>
      </c>
      <c r="C361" t="s">
        <v>38</v>
      </c>
      <c r="D361" t="s">
        <v>1151</v>
      </c>
      <c r="E361" t="str">
        <f>SUBSTITUTE(SUBSTITUTE(SUBSTITUTE(SUBSTITUTE(SUBSTITUTE(SUBSTITUTE(SUBSTITUTE(SUBSTITUTE(SUBSTITUTE(SUBSTITUTE(SUBSTITUTE(SUBSTITUTE(SUBSTITUTE(LOWER(Table1[[#This Row],[Naam]]),".",""),"-","")," bvba",""),"belgië",""),"belgium","")," nv","")," bv",""),"group",""),"groep","")," ", ""),"é","e"),"è","e"),"à","a")</f>
        <v>stadleuven</v>
      </c>
      <c r="J361" t="s">
        <v>18</v>
      </c>
      <c r="K361" t="s">
        <v>19</v>
      </c>
      <c r="R361" t="s">
        <v>20</v>
      </c>
      <c r="T361" t="str">
        <f>_xlfn.XLOOKUP(Table1[[#This Row],[Basisnaam]],Table2[Basisnaam],Table2[Naam],"",0)</f>
        <v/>
      </c>
      <c r="U361" t="str">
        <f>LOWER(Table1[[#This Row],[Straat]]&amp;Table1[[#This Row],[Huisnummer]]&amp;Table1[[#This Row],[Postcode]])</f>
        <v/>
      </c>
      <c r="V361" t="str">
        <f>_xlfn.XLOOKUP(Table1[[#This Row],[AdresLookup]],[1]Bedrijven!$R$2:$R$541,[1]Bedrijven!$B$2:$B$541,"",0)</f>
        <v/>
      </c>
      <c r="W361" t="str">
        <f>IFERROR(LEFT(SUBSTITUTE(SUBSTITUTE(Table1[[#This Row],[Website]],"www.",""),"https://",""), FIND(".", SUBSTITUTE(SUBSTITUTE(Table1[[#This Row],[Website]],"www.",""),"https://","")) - 1),"")</f>
        <v/>
      </c>
      <c r="X361" t="e">
        <f>_xlfn.XLOOKUP(Table1[[#This Row],[Website Lookup]],[1]!Table2[WebsiteLookup],[1]!Table2[Naam],"",0)</f>
        <v>#REF!</v>
      </c>
      <c r="Y361" t="e">
        <f>IF(Table1[[#This Row],[Match company name]]&lt;&gt;"",Table1[[#This Row],[Match company name]],IF(Table1[[#This Row],[Match on address]]&lt;&gt;"",Table1[[#This Row],[Match on address]],Table1[[#This Row],[Match on Website]]))</f>
        <v>#REF!</v>
      </c>
    </row>
    <row r="362" spans="1:25" x14ac:dyDescent="0.45">
      <c r="A362">
        <v>46013370</v>
      </c>
      <c r="C362" t="s">
        <v>38</v>
      </c>
      <c r="D362" t="s">
        <v>1152</v>
      </c>
      <c r="E362" t="str">
        <f>SUBSTITUTE(SUBSTITUTE(SUBSTITUTE(SUBSTITUTE(SUBSTITUTE(SUBSTITUTE(SUBSTITUTE(SUBSTITUTE(SUBSTITUTE(SUBSTITUTE(SUBSTITUTE(SUBSTITUTE(SUBSTITUTE(LOWER(Table1[[#This Row],[Naam]]),".",""),"-","")," bvba",""),"belgië",""),"belgium","")," nv","")," bv",""),"group",""),"groep","")," ", ""),"é","e"),"è","e"),"à","a")</f>
        <v>stadmechelen</v>
      </c>
      <c r="J362" t="s">
        <v>18</v>
      </c>
      <c r="K362" t="s">
        <v>19</v>
      </c>
      <c r="Q362" t="s">
        <v>20</v>
      </c>
      <c r="T362" t="str">
        <f>_xlfn.XLOOKUP(Table1[[#This Row],[Basisnaam]],Table2[Basisnaam],Table2[Naam],"",0)</f>
        <v/>
      </c>
      <c r="U362" t="str">
        <f>LOWER(Table1[[#This Row],[Straat]]&amp;Table1[[#This Row],[Huisnummer]]&amp;Table1[[#This Row],[Postcode]])</f>
        <v/>
      </c>
      <c r="V362" t="str">
        <f>_xlfn.XLOOKUP(Table1[[#This Row],[AdresLookup]],[1]Bedrijven!$R$2:$R$541,[1]Bedrijven!$B$2:$B$541,"",0)</f>
        <v/>
      </c>
      <c r="W362" t="str">
        <f>IFERROR(LEFT(SUBSTITUTE(SUBSTITUTE(Table1[[#This Row],[Website]],"www.",""),"https://",""), FIND(".", SUBSTITUTE(SUBSTITUTE(Table1[[#This Row],[Website]],"www.",""),"https://","")) - 1),"")</f>
        <v/>
      </c>
      <c r="X362" t="e">
        <f>_xlfn.XLOOKUP(Table1[[#This Row],[Website Lookup]],[1]!Table2[WebsiteLookup],[1]!Table2[Naam],"",0)</f>
        <v>#REF!</v>
      </c>
      <c r="Y362" t="e">
        <f>IF(Table1[[#This Row],[Match company name]]&lt;&gt;"",Table1[[#This Row],[Match company name]],IF(Table1[[#This Row],[Match on address]]&lt;&gt;"",Table1[[#This Row],[Match on address]],Table1[[#This Row],[Match on Website]]))</f>
        <v>#REF!</v>
      </c>
    </row>
    <row r="363" spans="1:25" x14ac:dyDescent="0.45">
      <c r="A363">
        <v>49314918</v>
      </c>
      <c r="C363" t="s">
        <v>38</v>
      </c>
      <c r="D363" t="s">
        <v>1153</v>
      </c>
      <c r="E363" t="str">
        <f>SUBSTITUTE(SUBSTITUTE(SUBSTITUTE(SUBSTITUTE(SUBSTITUTE(SUBSTITUTE(SUBSTITUTE(SUBSTITUTE(SUBSTITUTE(SUBSTITUTE(SUBSTITUTE(SUBSTITUTE(SUBSTITUTE(LOWER(Table1[[#This Row],[Naam]]),".",""),"-","")," bvba",""),"belgië",""),"belgium","")," nv","")," bv",""),"group",""),"groep","")," ", ""),"é","e"),"è","e"),"à","a")</f>
        <v>stadturnhout</v>
      </c>
      <c r="J363" t="s">
        <v>18</v>
      </c>
      <c r="K363" t="s">
        <v>19</v>
      </c>
      <c r="R363" t="s">
        <v>20</v>
      </c>
      <c r="T363" t="str">
        <f>_xlfn.XLOOKUP(Table1[[#This Row],[Basisnaam]],Table2[Basisnaam],Table2[Naam],"",0)</f>
        <v/>
      </c>
      <c r="U363" t="str">
        <f>LOWER(Table1[[#This Row],[Straat]]&amp;Table1[[#This Row],[Huisnummer]]&amp;Table1[[#This Row],[Postcode]])</f>
        <v/>
      </c>
      <c r="V363" t="str">
        <f>_xlfn.XLOOKUP(Table1[[#This Row],[AdresLookup]],[1]Bedrijven!$R$2:$R$541,[1]Bedrijven!$B$2:$B$541,"",0)</f>
        <v/>
      </c>
      <c r="W363" t="str">
        <f>IFERROR(LEFT(SUBSTITUTE(SUBSTITUTE(Table1[[#This Row],[Website]],"www.",""),"https://",""), FIND(".", SUBSTITUTE(SUBSTITUTE(Table1[[#This Row],[Website]],"www.",""),"https://","")) - 1),"")</f>
        <v/>
      </c>
      <c r="X363" t="e">
        <f>_xlfn.XLOOKUP(Table1[[#This Row],[Website Lookup]],[1]!Table2[WebsiteLookup],[1]!Table2[Naam],"",0)</f>
        <v>#REF!</v>
      </c>
      <c r="Y363" t="e">
        <f>IF(Table1[[#This Row],[Match company name]]&lt;&gt;"",Table1[[#This Row],[Match company name]],IF(Table1[[#This Row],[Match on address]]&lt;&gt;"",Table1[[#This Row],[Match on address]],Table1[[#This Row],[Match on Website]]))</f>
        <v>#REF!</v>
      </c>
    </row>
    <row r="364" spans="1:25" x14ac:dyDescent="0.45">
      <c r="A364">
        <v>48585167</v>
      </c>
      <c r="B364" t="s">
        <v>1325</v>
      </c>
      <c r="D364" t="s">
        <v>1154</v>
      </c>
      <c r="E364" t="str">
        <f>SUBSTITUTE(SUBSTITUTE(SUBSTITUTE(SUBSTITUTE(SUBSTITUTE(SUBSTITUTE(SUBSTITUTE(SUBSTITUTE(SUBSTITUTE(SUBSTITUTE(SUBSTITUTE(SUBSTITUTE(SUBSTITUTE(LOWER(Table1[[#This Row],[Naam]]),".",""),"-","")," bvba",""),"belgië",""),"belgium","")," nv","")," bv",""),"group",""),"groep","")," ", ""),"é","e"),"è","e"),"à","a")</f>
        <v>stadsbadercontractors</v>
      </c>
      <c r="F364" t="s">
        <v>1155</v>
      </c>
      <c r="G364" t="s">
        <v>1156</v>
      </c>
      <c r="H364" t="s">
        <v>1157</v>
      </c>
      <c r="I364" t="s">
        <v>1158</v>
      </c>
      <c r="J364" t="s">
        <v>18</v>
      </c>
      <c r="K364" t="s">
        <v>19</v>
      </c>
      <c r="M364" t="s">
        <v>1159</v>
      </c>
      <c r="N364" t="s">
        <v>1160</v>
      </c>
      <c r="R364" t="s">
        <v>28</v>
      </c>
      <c r="S364" t="s">
        <v>40</v>
      </c>
      <c r="T364" t="str">
        <f>_xlfn.XLOOKUP(Table1[[#This Row],[Basisnaam]],Table2[Basisnaam],Table2[Naam],"",0)</f>
        <v/>
      </c>
      <c r="U364" t="str">
        <f>LOWER(Table1[[#This Row],[Straat]]&amp;Table1[[#This Row],[Huisnummer]]&amp;Table1[[#This Row],[Postcode]])</f>
        <v>begoniastraat30c9810</v>
      </c>
      <c r="V364" t="str">
        <f>_xlfn.XLOOKUP(Table1[[#This Row],[AdresLookup]],[1]Bedrijven!$R$2:$R$541,[1]Bedrijven!$B$2:$B$541,"",0)</f>
        <v/>
      </c>
      <c r="W364" t="str">
        <f>IFERROR(LEFT(SUBSTITUTE(SUBSTITUTE(Table1[[#This Row],[Website]],"www.",""),"https://",""), FIND(".", SUBSTITUTE(SUBSTITUTE(Table1[[#This Row],[Website]],"www.",""),"https://","")) - 1),"")</f>
        <v>stadsbader</v>
      </c>
      <c r="X364" t="e">
        <f>_xlfn.XLOOKUP(Table1[[#This Row],[Website Lookup]],[1]!Table2[WebsiteLookup],[1]!Table2[Naam],"",0)</f>
        <v>#REF!</v>
      </c>
      <c r="Y364" t="e">
        <f>IF(Table1[[#This Row],[Match company name]]&lt;&gt;"",Table1[[#This Row],[Match company name]],IF(Table1[[#This Row],[Match on address]]&lt;&gt;"",Table1[[#This Row],[Match on address]],Table1[[#This Row],[Match on Website]]))</f>
        <v>#REF!</v>
      </c>
    </row>
    <row r="365" spans="1:25" x14ac:dyDescent="0.45">
      <c r="A365">
        <v>48129891</v>
      </c>
      <c r="D365" t="s">
        <v>1161</v>
      </c>
      <c r="E365" t="str">
        <f>SUBSTITUTE(SUBSTITUTE(SUBSTITUTE(SUBSTITUTE(SUBSTITUTE(SUBSTITUTE(SUBSTITUTE(SUBSTITUTE(SUBSTITUTE(SUBSTITUTE(SUBSTITUTE(SUBSTITUTE(SUBSTITUTE(LOWER(Table1[[#This Row],[Naam]]),".",""),"-","")," bvba",""),"belgië",""),"belgium","")," nv","")," bv",""),"group",""),"groep","")," ", ""),"é","e"),"è","e"),"à","a")</f>
        <v>stichtinglokaalfonds</v>
      </c>
      <c r="J365" t="s">
        <v>18</v>
      </c>
      <c r="K365" t="s">
        <v>19</v>
      </c>
      <c r="M365" t="s">
        <v>1162</v>
      </c>
      <c r="N365" t="s">
        <v>1163</v>
      </c>
      <c r="R365" t="s">
        <v>20</v>
      </c>
      <c r="T365" t="str">
        <f>_xlfn.XLOOKUP(Table1[[#This Row],[Basisnaam]],Table2[Basisnaam],Table2[Naam],"",0)</f>
        <v/>
      </c>
      <c r="U365" t="str">
        <f>LOWER(Table1[[#This Row],[Straat]]&amp;Table1[[#This Row],[Huisnummer]]&amp;Table1[[#This Row],[Postcode]])</f>
        <v/>
      </c>
      <c r="V365" t="str">
        <f>_xlfn.XLOOKUP(Table1[[#This Row],[AdresLookup]],[1]Bedrijven!$R$2:$R$541,[1]Bedrijven!$B$2:$B$541,"",0)</f>
        <v/>
      </c>
      <c r="W365" t="str">
        <f>IFERROR(LEFT(SUBSTITUTE(SUBSTITUTE(Table1[[#This Row],[Website]],"www.",""),"https://",""), FIND(".", SUBSTITUTE(SUBSTITUTE(Table1[[#This Row],[Website]],"www.",""),"https://","")) - 1),"")</f>
        <v>lokaalfonds</v>
      </c>
      <c r="X365" t="e">
        <f>_xlfn.XLOOKUP(Table1[[#This Row],[Website Lookup]],[1]!Table2[WebsiteLookup],[1]!Table2[Naam],"",0)</f>
        <v>#REF!</v>
      </c>
      <c r="Y365" t="e">
        <f>IF(Table1[[#This Row],[Match company name]]&lt;&gt;"",Table1[[#This Row],[Match company name]],IF(Table1[[#This Row],[Match on address]]&lt;&gt;"",Table1[[#This Row],[Match on address]],Table1[[#This Row],[Match on Website]]))</f>
        <v>#REF!</v>
      </c>
    </row>
    <row r="366" spans="1:25" x14ac:dyDescent="0.45">
      <c r="A366">
        <v>51099947</v>
      </c>
      <c r="D366" t="s">
        <v>1164</v>
      </c>
      <c r="E366" t="str">
        <f>SUBSTITUTE(SUBSTITUTE(SUBSTITUTE(SUBSTITUTE(SUBSTITUTE(SUBSTITUTE(SUBSTITUTE(SUBSTITUTE(SUBSTITUTE(SUBSTITUTE(SUBSTITUTE(SUBSTITUTE(SUBSTITUTE(LOWER(Table1[[#This Row],[Naam]]),".",""),"-","")," bvba",""),"belgië",""),"belgium","")," nv","")," bv",""),"group",""),"groep","")," ", ""),"é","e"),"è","e"),"à","a")</f>
        <v>studioroma</v>
      </c>
      <c r="I366" t="s">
        <v>1165</v>
      </c>
      <c r="J366" t="s">
        <v>18</v>
      </c>
      <c r="K366" t="s">
        <v>19</v>
      </c>
      <c r="M366" t="s">
        <v>1166</v>
      </c>
      <c r="R366" t="s">
        <v>20</v>
      </c>
      <c r="T366" t="str">
        <f>_xlfn.XLOOKUP(Table1[[#This Row],[Basisnaam]],Table2[Basisnaam],Table2[Naam],"",0)</f>
        <v/>
      </c>
      <c r="U366" t="str">
        <f>LOWER(Table1[[#This Row],[Straat]]&amp;Table1[[#This Row],[Huisnummer]]&amp;Table1[[#This Row],[Postcode]])</f>
        <v/>
      </c>
      <c r="V366" t="str">
        <f>_xlfn.XLOOKUP(Table1[[#This Row],[AdresLookup]],[1]Bedrijven!$R$2:$R$541,[1]Bedrijven!$B$2:$B$541,"",0)</f>
        <v/>
      </c>
      <c r="W366" t="str">
        <f>IFERROR(LEFT(SUBSTITUTE(SUBSTITUTE(Table1[[#This Row],[Website]],"www.",""),"https://",""), FIND(".", SUBSTITUTE(SUBSTITUTE(Table1[[#This Row],[Website]],"www.",""),"https://","")) - 1),"")</f>
        <v/>
      </c>
      <c r="X366" t="e">
        <f>_xlfn.XLOOKUP(Table1[[#This Row],[Website Lookup]],[1]!Table2[WebsiteLookup],[1]!Table2[Naam],"",0)</f>
        <v>#REF!</v>
      </c>
      <c r="Y366" t="e">
        <f>IF(Table1[[#This Row],[Match company name]]&lt;&gt;"",Table1[[#This Row],[Match company name]],IF(Table1[[#This Row],[Match on address]]&lt;&gt;"",Table1[[#This Row],[Match on address]],Table1[[#This Row],[Match on Website]]))</f>
        <v>#REF!</v>
      </c>
    </row>
    <row r="367" spans="1:25" x14ac:dyDescent="0.45">
      <c r="A367">
        <v>46011106</v>
      </c>
      <c r="B367" t="s">
        <v>1325</v>
      </c>
      <c r="C367" t="s">
        <v>27</v>
      </c>
      <c r="D367" t="s">
        <v>1167</v>
      </c>
      <c r="E367" t="str">
        <f>SUBSTITUTE(SUBSTITUTE(SUBSTITUTE(SUBSTITUTE(SUBSTITUTE(SUBSTITUTE(SUBSTITUTE(SUBSTITUTE(SUBSTITUTE(SUBSTITUTE(SUBSTITUTE(SUBSTITUTE(SUBSTITUTE(LOWER(Table1[[#This Row],[Naam]]),".",""),"-","")," bvba",""),"belgië",""),"belgium","")," nv","")," bv",""),"group",""),"groep","")," ", ""),"é","e"),"è","e"),"à","a")</f>
        <v>synergie</v>
      </c>
      <c r="J367" t="s">
        <v>18</v>
      </c>
      <c r="K367" t="s">
        <v>19</v>
      </c>
      <c r="Q367" t="s">
        <v>181</v>
      </c>
      <c r="R367" t="s">
        <v>28</v>
      </c>
      <c r="T367" t="str">
        <f>_xlfn.XLOOKUP(Table1[[#This Row],[Basisnaam]],Table2[Basisnaam],Table2[Naam],"",0)</f>
        <v>SYNERGIE BELGIUM</v>
      </c>
      <c r="U367" t="str">
        <f>LOWER(Table1[[#This Row],[Straat]]&amp;Table1[[#This Row],[Huisnummer]]&amp;Table1[[#This Row],[Postcode]])</f>
        <v/>
      </c>
      <c r="V367" t="str">
        <f>_xlfn.XLOOKUP(Table1[[#This Row],[AdresLookup]],[1]Bedrijven!$R$2:$R$541,[1]Bedrijven!$B$2:$B$541,"",0)</f>
        <v/>
      </c>
      <c r="W367" t="str">
        <f>IFERROR(LEFT(SUBSTITUTE(SUBSTITUTE(Table1[[#This Row],[Website]],"www.",""),"https://",""), FIND(".", SUBSTITUTE(SUBSTITUTE(Table1[[#This Row],[Website]],"www.",""),"https://","")) - 1),"")</f>
        <v/>
      </c>
      <c r="X367" t="e">
        <f>_xlfn.XLOOKUP(Table1[[#This Row],[Website Lookup]],[1]!Table2[WebsiteLookup],[1]!Table2[Naam],"",0)</f>
        <v>#REF!</v>
      </c>
      <c r="Y367" t="str">
        <f>IF(Table1[[#This Row],[Match company name]]&lt;&gt;"",Table1[[#This Row],[Match company name]],IF(Table1[[#This Row],[Match on address]]&lt;&gt;"",Table1[[#This Row],[Match on address]],Table1[[#This Row],[Match on Website]]))</f>
        <v>SYNERGIE BELGIUM</v>
      </c>
    </row>
    <row r="368" spans="1:25" x14ac:dyDescent="0.45">
      <c r="A368">
        <v>49376869</v>
      </c>
      <c r="B368" t="s">
        <v>1325</v>
      </c>
      <c r="D368" t="s">
        <v>1168</v>
      </c>
      <c r="E368" t="str">
        <f>SUBSTITUTE(SUBSTITUTE(SUBSTITUTE(SUBSTITUTE(SUBSTITUTE(SUBSTITUTE(SUBSTITUTE(SUBSTITUTE(SUBSTITUTE(SUBSTITUTE(SUBSTITUTE(SUBSTITUTE(SUBSTITUTE(LOWER(Table1[[#This Row],[Naam]]),".",""),"-","")," bvba",""),"belgië",""),"belgium","")," nv","")," bv",""),"group",""),"groep","")," ", ""),"é","e"),"è","e"),"à","a")</f>
        <v>talentlab</v>
      </c>
      <c r="J368" t="s">
        <v>18</v>
      </c>
      <c r="K368" t="s">
        <v>19</v>
      </c>
      <c r="M368" t="s">
        <v>1169</v>
      </c>
      <c r="N368" t="s">
        <v>1170</v>
      </c>
      <c r="R368" t="s">
        <v>28</v>
      </c>
      <c r="T368" t="str">
        <f>_xlfn.XLOOKUP(Table1[[#This Row],[Basisnaam]],Table2[Basisnaam],Table2[Naam],"",0)</f>
        <v/>
      </c>
      <c r="U368" t="str">
        <f>LOWER(Table1[[#This Row],[Straat]]&amp;Table1[[#This Row],[Huisnummer]]&amp;Table1[[#This Row],[Postcode]])</f>
        <v/>
      </c>
      <c r="V368" t="str">
        <f>_xlfn.XLOOKUP(Table1[[#This Row],[AdresLookup]],[1]Bedrijven!$R$2:$R$541,[1]Bedrijven!$B$2:$B$541,"",0)</f>
        <v/>
      </c>
      <c r="W368" t="str">
        <f>IFERROR(LEFT(SUBSTITUTE(SUBSTITUTE(Table1[[#This Row],[Website]],"www.",""),"https://",""), FIND(".", SUBSTITUTE(SUBSTITUTE(Table1[[#This Row],[Website]],"www.",""),"https://","")) - 1),"")</f>
        <v>talentlab</v>
      </c>
      <c r="X368" t="e">
        <f>_xlfn.XLOOKUP(Table1[[#This Row],[Website Lookup]],[1]!Table2[WebsiteLookup],[1]!Table2[Naam],"",0)</f>
        <v>#REF!</v>
      </c>
      <c r="Y368" t="e">
        <f>IF(Table1[[#This Row],[Match company name]]&lt;&gt;"",Table1[[#This Row],[Match company name]],IF(Table1[[#This Row],[Match on address]]&lt;&gt;"",Table1[[#This Row],[Match on address]],Table1[[#This Row],[Match on Website]]))</f>
        <v>#REF!</v>
      </c>
    </row>
    <row r="369" spans="1:25" x14ac:dyDescent="0.45">
      <c r="A369">
        <v>50032220</v>
      </c>
      <c r="B369" t="s">
        <v>1326</v>
      </c>
      <c r="D369" t="s">
        <v>1171</v>
      </c>
      <c r="E369" t="str">
        <f>SUBSTITUTE(SUBSTITUTE(SUBSTITUTE(SUBSTITUTE(SUBSTITUTE(SUBSTITUTE(SUBSTITUTE(SUBSTITUTE(SUBSTITUTE(SUBSTITUTE(SUBSTITUTE(SUBSTITUTE(SUBSTITUTE(LOWER(Table1[[#This Row],[Naam]]),".",""),"-","")," bvba",""),"belgië",""),"belgium","")," nv","")," bv",""),"group",""),"groep","")," ", ""),"é","e"),"è","e"),"à","a")</f>
        <v>tatasteeleurope</v>
      </c>
      <c r="F369" t="s">
        <v>946</v>
      </c>
      <c r="G369" t="s">
        <v>1172</v>
      </c>
      <c r="H369" t="s">
        <v>531</v>
      </c>
      <c r="I369" t="s">
        <v>532</v>
      </c>
      <c r="J369" t="s">
        <v>18</v>
      </c>
      <c r="K369" t="s">
        <v>19</v>
      </c>
      <c r="M369" t="s">
        <v>1173</v>
      </c>
      <c r="Q369" t="s">
        <v>20</v>
      </c>
      <c r="R369" t="s">
        <v>28</v>
      </c>
      <c r="S369" t="s">
        <v>66</v>
      </c>
      <c r="T369" t="str">
        <f>_xlfn.XLOOKUP(Table1[[#This Row],[Basisnaam]],Table2[Basisnaam],Table2[Naam],"",0)</f>
        <v/>
      </c>
      <c r="U369" t="str">
        <f>LOWER(Table1[[#This Row],[Straat]]&amp;Table1[[#This Row],[Huisnummer]]&amp;Table1[[#This Row],[Postcode]])</f>
        <v>walemstraat382570</v>
      </c>
      <c r="V369" t="str">
        <f>_xlfn.XLOOKUP(Table1[[#This Row],[AdresLookup]],[1]Bedrijven!$R$2:$R$541,[1]Bedrijven!$B$2:$B$541,"",0)</f>
        <v/>
      </c>
      <c r="W369" t="str">
        <f>IFERROR(LEFT(SUBSTITUTE(SUBSTITUTE(Table1[[#This Row],[Website]],"www.",""),"https://",""), FIND(".", SUBSTITUTE(SUBSTITUTE(Table1[[#This Row],[Website]],"www.",""),"https://","")) - 1),"")</f>
        <v/>
      </c>
      <c r="X369" t="e">
        <f>_xlfn.XLOOKUP(Table1[[#This Row],[Website Lookup]],[1]!Table2[WebsiteLookup],[1]!Table2[Naam],"",0)</f>
        <v>#REF!</v>
      </c>
      <c r="Y369" t="e">
        <f>IF(Table1[[#This Row],[Match company name]]&lt;&gt;"",Table1[[#This Row],[Match company name]],IF(Table1[[#This Row],[Match on address]]&lt;&gt;"",Table1[[#This Row],[Match on address]],Table1[[#This Row],[Match on Website]]))</f>
        <v>#REF!</v>
      </c>
    </row>
    <row r="370" spans="1:25" x14ac:dyDescent="0.45">
      <c r="A370">
        <v>48726870</v>
      </c>
      <c r="D370" t="s">
        <v>1174</v>
      </c>
      <c r="E370" t="str">
        <f>SUBSTITUTE(SUBSTITUTE(SUBSTITUTE(SUBSTITUTE(SUBSTITUTE(SUBSTITUTE(SUBSTITUTE(SUBSTITUTE(SUBSTITUTE(SUBSTITUTE(SUBSTITUTE(SUBSTITUTE(SUBSTITUTE(LOWER(Table1[[#This Row],[Naam]]),".",""),"-","")," bvba",""),"belgië",""),"belgium","")," nv","")," bv",""),"group",""),"groep","")," ", ""),"é","e"),"è","e"),"à","a")</f>
        <v>tavernier&amp;vandevijver</v>
      </c>
      <c r="I370" t="s">
        <v>186</v>
      </c>
      <c r="J370" t="s">
        <v>18</v>
      </c>
      <c r="K370" t="s">
        <v>19</v>
      </c>
      <c r="M370" t="s">
        <v>1175</v>
      </c>
      <c r="N370" t="s">
        <v>1176</v>
      </c>
      <c r="R370" t="s">
        <v>28</v>
      </c>
      <c r="T370" t="str">
        <f>_xlfn.XLOOKUP(Table1[[#This Row],[Basisnaam]],Table2[Basisnaam],Table2[Naam],"",0)</f>
        <v/>
      </c>
      <c r="U370" t="str">
        <f>LOWER(Table1[[#This Row],[Straat]]&amp;Table1[[#This Row],[Huisnummer]]&amp;Table1[[#This Row],[Postcode]])</f>
        <v/>
      </c>
      <c r="V370" t="str">
        <f>_xlfn.XLOOKUP(Table1[[#This Row],[AdresLookup]],[1]Bedrijven!$R$2:$R$541,[1]Bedrijven!$B$2:$B$541,"",0)</f>
        <v/>
      </c>
      <c r="W370" t="str">
        <f>IFERROR(LEFT(SUBSTITUTE(SUBSTITUTE(Table1[[#This Row],[Website]],"www.",""),"https://",""), FIND(".", SUBSTITUTE(SUBSTITUTE(Table1[[#This Row],[Website]],"www.",""),"https://","")) - 1),"")</f>
        <v>tavernier-vandevijver</v>
      </c>
      <c r="X370" t="e">
        <f>_xlfn.XLOOKUP(Table1[[#This Row],[Website Lookup]],[1]!Table2[WebsiteLookup],[1]!Table2[Naam],"",0)</f>
        <v>#REF!</v>
      </c>
      <c r="Y370" t="e">
        <f>IF(Table1[[#This Row],[Match company name]]&lt;&gt;"",Table1[[#This Row],[Match company name]],IF(Table1[[#This Row],[Match on address]]&lt;&gt;"",Table1[[#This Row],[Match on address]],Table1[[#This Row],[Match on Website]]))</f>
        <v>#REF!</v>
      </c>
    </row>
    <row r="371" spans="1:25" x14ac:dyDescent="0.45">
      <c r="A371">
        <v>46011107</v>
      </c>
      <c r="B371" t="s">
        <v>1325</v>
      </c>
      <c r="C371" t="s">
        <v>27</v>
      </c>
      <c r="D371" t="s">
        <v>1177</v>
      </c>
      <c r="E371" t="str">
        <f>SUBSTITUTE(SUBSTITUTE(SUBSTITUTE(SUBSTITUTE(SUBSTITUTE(SUBSTITUTE(SUBSTITUTE(SUBSTITUTE(SUBSTITUTE(SUBSTITUTE(SUBSTITUTE(SUBSTITUTE(SUBSTITUTE(LOWER(Table1[[#This Row],[Naam]]),".",""),"-","")," bvba",""),"belgië",""),"belgium","")," nv","")," bv",""),"group",""),"groep","")," ", ""),"é","e"),"è","e"),"à","a")</f>
        <v>telenet</v>
      </c>
      <c r="F371" t="s">
        <v>1178</v>
      </c>
      <c r="G371" t="s">
        <v>548</v>
      </c>
      <c r="H371" t="s">
        <v>163</v>
      </c>
      <c r="I371" t="s">
        <v>164</v>
      </c>
      <c r="J371" t="s">
        <v>18</v>
      </c>
      <c r="K371" t="s">
        <v>19</v>
      </c>
      <c r="N371" t="s">
        <v>1179</v>
      </c>
      <c r="Q371" t="s">
        <v>42</v>
      </c>
      <c r="R371" t="s">
        <v>56</v>
      </c>
      <c r="S371" t="s">
        <v>66</v>
      </c>
      <c r="T371" t="str">
        <f>_xlfn.XLOOKUP(Table1[[#This Row],[Basisnaam]],Table2[Basisnaam],Table2[Naam],"",0)</f>
        <v>TELENET</v>
      </c>
      <c r="U371" t="str">
        <f>LOWER(Table1[[#This Row],[Straat]]&amp;Table1[[#This Row],[Huisnummer]]&amp;Table1[[#This Row],[Postcode]])</f>
        <v>liersesteenweg42800</v>
      </c>
      <c r="V371" t="str">
        <f>_xlfn.XLOOKUP(Table1[[#This Row],[AdresLookup]],[1]Bedrijven!$R$2:$R$541,[1]Bedrijven!$B$2:$B$541,"",0)</f>
        <v>TELENET</v>
      </c>
      <c r="W371" t="str">
        <f>IFERROR(LEFT(SUBSTITUTE(SUBSTITUTE(Table1[[#This Row],[Website]],"www.",""),"https://",""), FIND(".", SUBSTITUTE(SUBSTITUTE(Table1[[#This Row],[Website]],"www.",""),"https://","")) - 1),"")</f>
        <v>www2</v>
      </c>
      <c r="Y371" t="str">
        <f>IF(Table1[[#This Row],[Match company name]]&lt;&gt;"",Table1[[#This Row],[Match company name]],IF(Table1[[#This Row],[Match on address]]&lt;&gt;"",Table1[[#This Row],[Match on address]],Table1[[#This Row],[Match on Website]]))</f>
        <v>TELENET</v>
      </c>
    </row>
    <row r="372" spans="1:25" x14ac:dyDescent="0.45">
      <c r="A372">
        <v>46011109</v>
      </c>
      <c r="D372" t="s">
        <v>1180</v>
      </c>
      <c r="E372" t="str">
        <f>SUBSTITUTE(SUBSTITUTE(SUBSTITUTE(SUBSTITUTE(SUBSTITUTE(SUBSTITUTE(SUBSTITUTE(SUBSTITUTE(SUBSTITUTE(SUBSTITUTE(SUBSTITUTE(SUBSTITUTE(SUBSTITUTE(LOWER(Table1[[#This Row],[Naam]]),".",""),"-","")," bvba",""),"belgië",""),"belgium","")," nv","")," bv",""),"group",""),"groep","")," ", ""),"é","e"),"è","e"),"à","a")</f>
        <v>tessenderlo</v>
      </c>
      <c r="J372" t="s">
        <v>18</v>
      </c>
      <c r="K372" t="s">
        <v>19</v>
      </c>
      <c r="T372" t="str">
        <f>_xlfn.XLOOKUP(Table1[[#This Row],[Basisnaam]],Table2[Basisnaam],Table2[Naam],"",0)</f>
        <v>Tessenderlo Group</v>
      </c>
      <c r="U372" t="str">
        <f>LOWER(Table1[[#This Row],[Straat]]&amp;Table1[[#This Row],[Huisnummer]]&amp;Table1[[#This Row],[Postcode]])</f>
        <v/>
      </c>
      <c r="V372" t="str">
        <f>_xlfn.XLOOKUP(Table1[[#This Row],[AdresLookup]],[1]Bedrijven!$R$2:$R$541,[1]Bedrijven!$B$2:$B$541,"",0)</f>
        <v/>
      </c>
      <c r="W372" t="str">
        <f>IFERROR(LEFT(SUBSTITUTE(SUBSTITUTE(Table1[[#This Row],[Website]],"www.",""),"https://",""), FIND(".", SUBSTITUTE(SUBSTITUTE(Table1[[#This Row],[Website]],"www.",""),"https://","")) - 1),"")</f>
        <v/>
      </c>
      <c r="X372" t="e">
        <f>_xlfn.XLOOKUP(Table1[[#This Row],[Website Lookup]],[1]!Table2[WebsiteLookup],[1]!Table2[Naam],"",0)</f>
        <v>#REF!</v>
      </c>
      <c r="Y372" t="str">
        <f>IF(Table1[[#This Row],[Match company name]]&lt;&gt;"",Table1[[#This Row],[Match company name]],IF(Table1[[#This Row],[Match on address]]&lt;&gt;"",Table1[[#This Row],[Match on address]],Table1[[#This Row],[Match on Website]]))</f>
        <v>Tessenderlo Group</v>
      </c>
    </row>
    <row r="373" spans="1:25" x14ac:dyDescent="0.45">
      <c r="A373">
        <v>46011108</v>
      </c>
      <c r="B373" t="s">
        <v>1325</v>
      </c>
      <c r="C373" t="s">
        <v>27</v>
      </c>
      <c r="D373" t="s">
        <v>1181</v>
      </c>
      <c r="E373" t="str">
        <f>SUBSTITUTE(SUBSTITUTE(SUBSTITUTE(SUBSTITUTE(SUBSTITUTE(SUBSTITUTE(SUBSTITUTE(SUBSTITUTE(SUBSTITUTE(SUBSTITUTE(SUBSTITUTE(SUBSTITUTE(SUBSTITUTE(LOWER(Table1[[#This Row],[Naam]]),".",""),"-","")," bvba",""),"belgië",""),"belgium","")," nv","")," bv",""),"group",""),"groep","")," ", ""),"é","e"),"è","e"),"à","a")</f>
        <v>testaankoop/testachats</v>
      </c>
      <c r="J373" t="s">
        <v>18</v>
      </c>
      <c r="K373" t="s">
        <v>19</v>
      </c>
      <c r="Q373" t="s">
        <v>20</v>
      </c>
      <c r="R373" t="s">
        <v>28</v>
      </c>
      <c r="T373" t="str">
        <f>_xlfn.XLOOKUP(Table1[[#This Row],[Basisnaam]],Table2[Basisnaam],Table2[Naam],"",0)</f>
        <v/>
      </c>
      <c r="U373" t="str">
        <f>LOWER(Table1[[#This Row],[Straat]]&amp;Table1[[#This Row],[Huisnummer]]&amp;Table1[[#This Row],[Postcode]])</f>
        <v/>
      </c>
      <c r="V373" t="str">
        <f>_xlfn.XLOOKUP(Table1[[#This Row],[AdresLookup]],[1]Bedrijven!$R$2:$R$541,[1]Bedrijven!$B$2:$B$541,"",0)</f>
        <v/>
      </c>
      <c r="W373" t="str">
        <f>IFERROR(LEFT(SUBSTITUTE(SUBSTITUTE(Table1[[#This Row],[Website]],"www.",""),"https://",""), FIND(".", SUBSTITUTE(SUBSTITUTE(Table1[[#This Row],[Website]],"www.",""),"https://","")) - 1),"")</f>
        <v/>
      </c>
      <c r="X373" t="e">
        <f>_xlfn.XLOOKUP(Table1[[#This Row],[Website Lookup]],[1]!Table2[WebsiteLookup],[1]!Table2[Naam],"",0)</f>
        <v>#REF!</v>
      </c>
      <c r="Y373" t="e">
        <f>IF(Table1[[#This Row],[Match company name]]&lt;&gt;"",Table1[[#This Row],[Match company name]],IF(Table1[[#This Row],[Match on address]]&lt;&gt;"",Table1[[#This Row],[Match on address]],Table1[[#This Row],[Match on Website]]))</f>
        <v>#REF!</v>
      </c>
    </row>
    <row r="374" spans="1:25" x14ac:dyDescent="0.45">
      <c r="A374">
        <v>46011110</v>
      </c>
      <c r="D374" t="s">
        <v>1182</v>
      </c>
      <c r="E374" t="str">
        <f>SUBSTITUTE(SUBSTITUTE(SUBSTITUTE(SUBSTITUTE(SUBSTITUTE(SUBSTITUTE(SUBSTITUTE(SUBSTITUTE(SUBSTITUTE(SUBSTITUTE(SUBSTITUTE(SUBSTITUTE(SUBSTITUTE(LOWER(Table1[[#This Row],[Naam]]),".",""),"-","")," bvba",""),"belgië",""),"belgium","")," nv","")," bv",""),"group",""),"groep","")," ", ""),"é","e"),"è","e"),"à","a")</f>
        <v>thorpark</v>
      </c>
      <c r="J374" t="s">
        <v>18</v>
      </c>
      <c r="K374" t="s">
        <v>19</v>
      </c>
      <c r="T374" t="str">
        <f>_xlfn.XLOOKUP(Table1[[#This Row],[Basisnaam]],Table2[Basisnaam],Table2[Naam],"",0)</f>
        <v/>
      </c>
      <c r="U374" t="str">
        <f>LOWER(Table1[[#This Row],[Straat]]&amp;Table1[[#This Row],[Huisnummer]]&amp;Table1[[#This Row],[Postcode]])</f>
        <v/>
      </c>
      <c r="V374" t="str">
        <f>_xlfn.XLOOKUP(Table1[[#This Row],[AdresLookup]],[1]Bedrijven!$R$2:$R$541,[1]Bedrijven!$B$2:$B$541,"",0)</f>
        <v/>
      </c>
      <c r="W374" t="str">
        <f>IFERROR(LEFT(SUBSTITUTE(SUBSTITUTE(Table1[[#This Row],[Website]],"www.",""),"https://",""), FIND(".", SUBSTITUTE(SUBSTITUTE(Table1[[#This Row],[Website]],"www.",""),"https://","")) - 1),"")</f>
        <v/>
      </c>
      <c r="X374" t="e">
        <f>_xlfn.XLOOKUP(Table1[[#This Row],[Website Lookup]],[1]!Table2[WebsiteLookup],[1]!Table2[Naam],"",0)</f>
        <v>#REF!</v>
      </c>
      <c r="Y374" t="e">
        <f>IF(Table1[[#This Row],[Match company name]]&lt;&gt;"",Table1[[#This Row],[Match company name]],IF(Table1[[#This Row],[Match on address]]&lt;&gt;"",Table1[[#This Row],[Match on address]],Table1[[#This Row],[Match on Website]]))</f>
        <v>#REF!</v>
      </c>
    </row>
    <row r="375" spans="1:25" x14ac:dyDescent="0.45">
      <c r="A375">
        <v>54528888</v>
      </c>
      <c r="B375" t="s">
        <v>1327</v>
      </c>
      <c r="D375" t="s">
        <v>1183</v>
      </c>
      <c r="E375" t="str">
        <f>SUBSTITUTE(SUBSTITUTE(SUBSTITUTE(SUBSTITUTE(SUBSTITUTE(SUBSTITUTE(SUBSTITUTE(SUBSTITUTE(SUBSTITUTE(SUBSTITUTE(SUBSTITUTE(SUBSTITUTE(SUBSTITUTE(LOWER(Table1[[#This Row],[Naam]]),".",""),"-","")," bvba",""),"belgië",""),"belgium","")," nv","")," bv",""),"group",""),"groep","")," ", ""),"é","e"),"è","e"),"à","a")</f>
        <v>tifre</v>
      </c>
      <c r="F375" t="s">
        <v>1184</v>
      </c>
      <c r="G375" t="s">
        <v>1185</v>
      </c>
      <c r="H375" t="s">
        <v>962</v>
      </c>
      <c r="I375" t="s">
        <v>963</v>
      </c>
      <c r="J375" t="s">
        <v>18</v>
      </c>
      <c r="K375" t="s">
        <v>19</v>
      </c>
      <c r="N375" t="s">
        <v>1186</v>
      </c>
      <c r="P375" t="s">
        <v>1187</v>
      </c>
      <c r="Q375" t="s">
        <v>56</v>
      </c>
      <c r="S375" t="s">
        <v>40</v>
      </c>
      <c r="T375" t="str">
        <f>_xlfn.XLOOKUP(Table1[[#This Row],[Basisnaam]],Table2[Basisnaam],Table2[Naam],"",0)</f>
        <v/>
      </c>
      <c r="U375" t="str">
        <f>LOWER(Table1[[#This Row],[Straat]]&amp;Table1[[#This Row],[Huisnummer]]&amp;Table1[[#This Row],[Postcode]])</f>
        <v>koningin astridlaan249100</v>
      </c>
      <c r="V375" t="str">
        <f>_xlfn.XLOOKUP(Table1[[#This Row],[AdresLookup]],[1]Bedrijven!$R$2:$R$541,[1]Bedrijven!$B$2:$B$541,"",0)</f>
        <v/>
      </c>
      <c r="W375" t="str">
        <f>IFERROR(LEFT(SUBSTITUTE(SUBSTITUTE(Table1[[#This Row],[Website]],"www.",""),"https://",""), FIND(".", SUBSTITUTE(SUBSTITUTE(Table1[[#This Row],[Website]],"www.",""),"https://","")) - 1),"")</f>
        <v>tifre</v>
      </c>
      <c r="X375" t="e">
        <f>_xlfn.XLOOKUP(Table1[[#This Row],[Website Lookup]],[1]!Table2[WebsiteLookup],[1]!Table2[Naam],"",0)</f>
        <v>#REF!</v>
      </c>
      <c r="Y375" t="e">
        <f>IF(Table1[[#This Row],[Match company name]]&lt;&gt;"",Table1[[#This Row],[Match company name]],IF(Table1[[#This Row],[Match on address]]&lt;&gt;"",Table1[[#This Row],[Match on address]],Table1[[#This Row],[Match on Website]]))</f>
        <v>#REF!</v>
      </c>
    </row>
    <row r="376" spans="1:25" x14ac:dyDescent="0.45">
      <c r="A376">
        <v>46011111</v>
      </c>
      <c r="B376" t="s">
        <v>1326</v>
      </c>
      <c r="D376" t="s">
        <v>1188</v>
      </c>
      <c r="E376" t="str">
        <f>SUBSTITUTE(SUBSTITUTE(SUBSTITUTE(SUBSTITUTE(SUBSTITUTE(SUBSTITUTE(SUBSTITUTE(SUBSTITUTE(SUBSTITUTE(SUBSTITUTE(SUBSTITUTE(SUBSTITUTE(SUBSTITUTE(LOWER(Table1[[#This Row],[Naam]]),".",""),"-","")," bvba",""),"belgië",""),"belgium","")," nv","")," bv",""),"group",""),"groep","")," ", ""),"é","e"),"è","e"),"à","a")</f>
        <v>timepiecebank(firenceconsulting)</v>
      </c>
      <c r="J376" t="s">
        <v>18</v>
      </c>
      <c r="K376" t="s">
        <v>19</v>
      </c>
      <c r="T376" t="str">
        <f>_xlfn.XLOOKUP(Table1[[#This Row],[Basisnaam]],Table2[Basisnaam],Table2[Naam],"",0)</f>
        <v/>
      </c>
      <c r="U376" t="str">
        <f>LOWER(Table1[[#This Row],[Straat]]&amp;Table1[[#This Row],[Huisnummer]]&amp;Table1[[#This Row],[Postcode]])</f>
        <v/>
      </c>
      <c r="V376" t="str">
        <f>_xlfn.XLOOKUP(Table1[[#This Row],[AdresLookup]],[1]Bedrijven!$R$2:$R$541,[1]Bedrijven!$B$2:$B$541,"",0)</f>
        <v/>
      </c>
      <c r="W376" t="str">
        <f>IFERROR(LEFT(SUBSTITUTE(SUBSTITUTE(Table1[[#This Row],[Website]],"www.",""),"https://",""), FIND(".", SUBSTITUTE(SUBSTITUTE(Table1[[#This Row],[Website]],"www.",""),"https://","")) - 1),"")</f>
        <v/>
      </c>
      <c r="X376" t="e">
        <f>_xlfn.XLOOKUP(Table1[[#This Row],[Website Lookup]],[1]!Table2[WebsiteLookup],[1]!Table2[Naam],"",0)</f>
        <v>#REF!</v>
      </c>
      <c r="Y376" t="e">
        <f>IF(Table1[[#This Row],[Match company name]]&lt;&gt;"",Table1[[#This Row],[Match company name]],IF(Table1[[#This Row],[Match on address]]&lt;&gt;"",Table1[[#This Row],[Match on address]],Table1[[#This Row],[Match on Website]]))</f>
        <v>#REF!</v>
      </c>
    </row>
    <row r="377" spans="1:25" x14ac:dyDescent="0.45">
      <c r="A377">
        <v>54828220</v>
      </c>
      <c r="B377" t="s">
        <v>1325</v>
      </c>
      <c r="D377" t="s">
        <v>1189</v>
      </c>
      <c r="E377" t="str">
        <f>SUBSTITUTE(SUBSTITUTE(SUBSTITUTE(SUBSTITUTE(SUBSTITUTE(SUBSTITUTE(SUBSTITUTE(SUBSTITUTE(SUBSTITUTE(SUBSTITUTE(SUBSTITUTE(SUBSTITUTE(SUBSTITUTE(LOWER(Table1[[#This Row],[Naam]]),".",""),"-","")," bvba",""),"belgië",""),"belgium","")," nv","")," bv",""),"group",""),"groep","")," ", ""),"é","e"),"è","e"),"à","a")</f>
        <v>tmi(parthouseofhr)</v>
      </c>
      <c r="F377" t="s">
        <v>1190</v>
      </c>
      <c r="G377" t="s">
        <v>899</v>
      </c>
      <c r="H377" t="s">
        <v>1191</v>
      </c>
      <c r="I377" t="s">
        <v>439</v>
      </c>
      <c r="J377" t="s">
        <v>19</v>
      </c>
      <c r="K377" t="s">
        <v>19</v>
      </c>
      <c r="M377" t="s">
        <v>1192</v>
      </c>
      <c r="N377" t="s">
        <v>1193</v>
      </c>
      <c r="Q377" t="s">
        <v>28</v>
      </c>
      <c r="T377" t="str">
        <f>_xlfn.XLOOKUP(Table1[[#This Row],[Basisnaam]],Table2[Basisnaam],Table2[Naam],"",0)</f>
        <v/>
      </c>
      <c r="U377" t="str">
        <f>LOWER(Table1[[#This Row],[Straat]]&amp;Table1[[#This Row],[Huisnummer]]&amp;Table1[[#This Row],[Postcode]])</f>
        <v>processorstraat121033nz</v>
      </c>
      <c r="V377" t="str">
        <f>_xlfn.XLOOKUP(Table1[[#This Row],[AdresLookup]],[1]Bedrijven!$R$2:$R$541,[1]Bedrijven!$B$2:$B$541,"",0)</f>
        <v/>
      </c>
      <c r="W377" t="str">
        <f>IFERROR(LEFT(SUBSTITUTE(SUBSTITUTE(Table1[[#This Row],[Website]],"www.",""),"https://",""), FIND(".", SUBSTITUTE(SUBSTITUTE(Table1[[#This Row],[Website]],"www.",""),"https://","")) - 1),"")</f>
        <v>tmi</v>
      </c>
      <c r="X377" t="e">
        <f>_xlfn.XLOOKUP(Table1[[#This Row],[Website Lookup]],[1]!Table2[WebsiteLookup],[1]!Table2[Naam],"",0)</f>
        <v>#REF!</v>
      </c>
      <c r="Y377" t="e">
        <f>IF(Table1[[#This Row],[Match company name]]&lt;&gt;"",Table1[[#This Row],[Match company name]],IF(Table1[[#This Row],[Match on address]]&lt;&gt;"",Table1[[#This Row],[Match on address]],Table1[[#This Row],[Match on Website]]))</f>
        <v>#REF!</v>
      </c>
    </row>
    <row r="378" spans="1:25" x14ac:dyDescent="0.45">
      <c r="A378">
        <v>46011112</v>
      </c>
      <c r="B378" t="s">
        <v>1326</v>
      </c>
      <c r="C378" t="s">
        <v>38</v>
      </c>
      <c r="D378" t="s">
        <v>1194</v>
      </c>
      <c r="E378" t="str">
        <f>SUBSTITUTE(SUBSTITUTE(SUBSTITUTE(SUBSTITUTE(SUBSTITUTE(SUBSTITUTE(SUBSTITUTE(SUBSTITUTE(SUBSTITUTE(SUBSTITUTE(SUBSTITUTE(SUBSTITUTE(SUBSTITUTE(LOWER(Table1[[#This Row],[Naam]]),".",""),"-","")," bvba",""),"belgië",""),"belgium","")," nv","")," bv",""),"group",""),"groep","")," ", ""),"é","e"),"è","e"),"à","a")</f>
        <v>toneelhuis</v>
      </c>
      <c r="J378" t="s">
        <v>18</v>
      </c>
      <c r="K378" t="s">
        <v>19</v>
      </c>
      <c r="T378" t="str">
        <f>_xlfn.XLOOKUP(Table1[[#This Row],[Basisnaam]],Table2[Basisnaam],Table2[Naam],"",0)</f>
        <v/>
      </c>
      <c r="U378" t="str">
        <f>LOWER(Table1[[#This Row],[Straat]]&amp;Table1[[#This Row],[Huisnummer]]&amp;Table1[[#This Row],[Postcode]])</f>
        <v/>
      </c>
      <c r="V378" t="str">
        <f>_xlfn.XLOOKUP(Table1[[#This Row],[AdresLookup]],[1]Bedrijven!$R$2:$R$541,[1]Bedrijven!$B$2:$B$541,"",0)</f>
        <v/>
      </c>
      <c r="W378" t="str">
        <f>IFERROR(LEFT(SUBSTITUTE(SUBSTITUTE(Table1[[#This Row],[Website]],"www.",""),"https://",""), FIND(".", SUBSTITUTE(SUBSTITUTE(Table1[[#This Row],[Website]],"www.",""),"https://","")) - 1),"")</f>
        <v/>
      </c>
      <c r="X378" t="e">
        <f>_xlfn.XLOOKUP(Table1[[#This Row],[Website Lookup]],[1]!Table2[WebsiteLookup],[1]!Table2[Naam],"",0)</f>
        <v>#REF!</v>
      </c>
      <c r="Y378" t="e">
        <f>IF(Table1[[#This Row],[Match company name]]&lt;&gt;"",Table1[[#This Row],[Match company name]],IF(Table1[[#This Row],[Match on address]]&lt;&gt;"",Table1[[#This Row],[Match on address]],Table1[[#This Row],[Match on Website]]))</f>
        <v>#REF!</v>
      </c>
    </row>
    <row r="379" spans="1:25" x14ac:dyDescent="0.45">
      <c r="A379">
        <v>47391663</v>
      </c>
      <c r="B379" t="s">
        <v>1325</v>
      </c>
      <c r="D379" t="s">
        <v>1195</v>
      </c>
      <c r="E379" t="str">
        <f>SUBSTITUTE(SUBSTITUTE(SUBSTITUTE(SUBSTITUTE(SUBSTITUTE(SUBSTITUTE(SUBSTITUTE(SUBSTITUTE(SUBSTITUTE(SUBSTITUTE(SUBSTITUTE(SUBSTITUTE(SUBSTITUTE(LOWER(Table1[[#This Row],[Naam]]),".",""),"-","")," bvba",""),"belgië",""),"belgium","")," nv","")," bv",""),"group",""),"groep","")," ", ""),"é","e"),"è","e"),"à","a")</f>
        <v>trias</v>
      </c>
      <c r="J379" t="s">
        <v>18</v>
      </c>
      <c r="K379" t="s">
        <v>19</v>
      </c>
      <c r="M379" t="s">
        <v>1196</v>
      </c>
      <c r="Q379" t="s">
        <v>111</v>
      </c>
      <c r="R379" t="s">
        <v>28</v>
      </c>
      <c r="T379" t="str">
        <f>_xlfn.XLOOKUP(Table1[[#This Row],[Basisnaam]],Table2[Basisnaam],Table2[Naam],"",0)</f>
        <v/>
      </c>
      <c r="U379" t="str">
        <f>LOWER(Table1[[#This Row],[Straat]]&amp;Table1[[#This Row],[Huisnummer]]&amp;Table1[[#This Row],[Postcode]])</f>
        <v/>
      </c>
      <c r="V379" t="str">
        <f>_xlfn.XLOOKUP(Table1[[#This Row],[AdresLookup]],[1]Bedrijven!$R$2:$R$541,[1]Bedrijven!$B$2:$B$541,"",0)</f>
        <v/>
      </c>
      <c r="W379" t="str">
        <f>IFERROR(LEFT(SUBSTITUTE(SUBSTITUTE(Table1[[#This Row],[Website]],"www.",""),"https://",""), FIND(".", SUBSTITUTE(SUBSTITUTE(Table1[[#This Row],[Website]],"www.",""),"https://","")) - 1),"")</f>
        <v/>
      </c>
      <c r="X379" t="e">
        <f>_xlfn.XLOOKUP(Table1[[#This Row],[Website Lookup]],[1]!Table2[WebsiteLookup],[1]!Table2[Naam],"",0)</f>
        <v>#REF!</v>
      </c>
      <c r="Y379" t="e">
        <f>IF(Table1[[#This Row],[Match company name]]&lt;&gt;"",Table1[[#This Row],[Match company name]],IF(Table1[[#This Row],[Match on address]]&lt;&gt;"",Table1[[#This Row],[Match on address]],Table1[[#This Row],[Match on Website]]))</f>
        <v>#REF!</v>
      </c>
    </row>
    <row r="380" spans="1:25" x14ac:dyDescent="0.45">
      <c r="A380">
        <v>49427019</v>
      </c>
      <c r="D380" t="s">
        <v>1197</v>
      </c>
      <c r="E380" t="str">
        <f>SUBSTITUTE(SUBSTITUTE(SUBSTITUTE(SUBSTITUTE(SUBSTITUTE(SUBSTITUTE(SUBSTITUTE(SUBSTITUTE(SUBSTITUTE(SUBSTITUTE(SUBSTITUTE(SUBSTITUTE(SUBSTITUTE(LOWER(Table1[[#This Row],[Naam]]),".",""),"-","")," bvba",""),"belgië",""),"belgium","")," nv","")," bv",""),"group",""),"groep","")," ", ""),"é","e"),"è","e"),"à","a")</f>
        <v>tribu</v>
      </c>
      <c r="J380" t="s">
        <v>18</v>
      </c>
      <c r="K380" t="s">
        <v>19</v>
      </c>
      <c r="M380" t="s">
        <v>1198</v>
      </c>
      <c r="N380" t="s">
        <v>1199</v>
      </c>
      <c r="P380" t="s">
        <v>1200</v>
      </c>
      <c r="R380" t="s">
        <v>28</v>
      </c>
      <c r="T380" t="str">
        <f>_xlfn.XLOOKUP(Table1[[#This Row],[Basisnaam]],Table2[Basisnaam],Table2[Naam],"",0)</f>
        <v/>
      </c>
      <c r="U380" t="str">
        <f>LOWER(Table1[[#This Row],[Straat]]&amp;Table1[[#This Row],[Huisnummer]]&amp;Table1[[#This Row],[Postcode]])</f>
        <v/>
      </c>
      <c r="V380" t="str">
        <f>_xlfn.XLOOKUP(Table1[[#This Row],[AdresLookup]],[1]Bedrijven!$R$2:$R$541,[1]Bedrijven!$B$2:$B$541,"",0)</f>
        <v/>
      </c>
      <c r="W380" t="str">
        <f>IFERROR(LEFT(SUBSTITUTE(SUBSTITUTE(Table1[[#This Row],[Website]],"www.",""),"https://",""), FIND(".", SUBSTITUTE(SUBSTITUTE(Table1[[#This Row],[Website]],"www.",""),"https://","")) - 1),"")</f>
        <v>tribu</v>
      </c>
      <c r="X380" t="e">
        <f>_xlfn.XLOOKUP(Table1[[#This Row],[Website Lookup]],[1]!Table2[WebsiteLookup],[1]!Table2[Naam],"",0)</f>
        <v>#REF!</v>
      </c>
      <c r="Y380" t="e">
        <f>IF(Table1[[#This Row],[Match company name]]&lt;&gt;"",Table1[[#This Row],[Match company name]],IF(Table1[[#This Row],[Match on address]]&lt;&gt;"",Table1[[#This Row],[Match on address]],Table1[[#This Row],[Match on Website]]))</f>
        <v>#REF!</v>
      </c>
    </row>
    <row r="381" spans="1:25" x14ac:dyDescent="0.45">
      <c r="A381">
        <v>51545771</v>
      </c>
      <c r="B381" t="s">
        <v>1325</v>
      </c>
      <c r="D381" t="s">
        <v>1201</v>
      </c>
      <c r="E381" t="str">
        <f>SUBSTITUTE(SUBSTITUTE(SUBSTITUTE(SUBSTITUTE(SUBSTITUTE(SUBSTITUTE(SUBSTITUTE(SUBSTITUTE(SUBSTITUTE(SUBSTITUTE(SUBSTITUTE(SUBSTITUTE(SUBSTITUTE(LOWER(Table1[[#This Row],[Naam]]),".",""),"-","")," bvba",""),"belgië",""),"belgium","")," nv","")," bv",""),"group",""),"groep","")," ", ""),"é","e"),"è","e"),"à","a")</f>
        <v>triplea</v>
      </c>
      <c r="J381" t="s">
        <v>19</v>
      </c>
      <c r="K381" t="s">
        <v>19</v>
      </c>
      <c r="M381" t="s">
        <v>1202</v>
      </c>
      <c r="R381" t="s">
        <v>28</v>
      </c>
      <c r="T381" t="str">
        <f>_xlfn.XLOOKUP(Table1[[#This Row],[Basisnaam]],Table2[Basisnaam],Table2[Naam],"",0)</f>
        <v/>
      </c>
      <c r="U381" t="str">
        <f>LOWER(Table1[[#This Row],[Straat]]&amp;Table1[[#This Row],[Huisnummer]]&amp;Table1[[#This Row],[Postcode]])</f>
        <v/>
      </c>
      <c r="V381" t="str">
        <f>_xlfn.XLOOKUP(Table1[[#This Row],[AdresLookup]],[1]Bedrijven!$R$2:$R$541,[1]Bedrijven!$B$2:$B$541,"",0)</f>
        <v/>
      </c>
      <c r="W381" t="str">
        <f>IFERROR(LEFT(SUBSTITUTE(SUBSTITUTE(Table1[[#This Row],[Website]],"www.",""),"https://",""), FIND(".", SUBSTITUTE(SUBSTITUTE(Table1[[#This Row],[Website]],"www.",""),"https://","")) - 1),"")</f>
        <v/>
      </c>
      <c r="X381" t="e">
        <f>_xlfn.XLOOKUP(Table1[[#This Row],[Website Lookup]],[1]!Table2[WebsiteLookup],[1]!Table2[Naam],"",0)</f>
        <v>#REF!</v>
      </c>
      <c r="Y381" t="e">
        <f>IF(Table1[[#This Row],[Match company name]]&lt;&gt;"",Table1[[#This Row],[Match company name]],IF(Table1[[#This Row],[Match on address]]&lt;&gt;"",Table1[[#This Row],[Match on address]],Table1[[#This Row],[Match on Website]]))</f>
        <v>#REF!</v>
      </c>
    </row>
    <row r="382" spans="1:25" x14ac:dyDescent="0.45">
      <c r="A382">
        <v>48630084</v>
      </c>
      <c r="D382" t="s">
        <v>1203</v>
      </c>
      <c r="E382" t="str">
        <f>SUBSTITUTE(SUBSTITUTE(SUBSTITUTE(SUBSTITUTE(SUBSTITUTE(SUBSTITUTE(SUBSTITUTE(SUBSTITUTE(SUBSTITUTE(SUBSTITUTE(SUBSTITUTE(SUBSTITUTE(SUBSTITUTE(LOWER(Table1[[#This Row],[Naam]]),".",""),"-","")," bvba",""),"belgië",""),"belgium","")," nv","")," bv",""),"group",""),"groep","")," ", ""),"é","e"),"è","e"),"à","a")</f>
        <v>uams</v>
      </c>
      <c r="J382" t="s">
        <v>18</v>
      </c>
      <c r="K382" t="s">
        <v>19</v>
      </c>
      <c r="Q382" t="s">
        <v>28</v>
      </c>
      <c r="T382" t="str">
        <f>_xlfn.XLOOKUP(Table1[[#This Row],[Basisnaam]],Table2[Basisnaam],Table2[Naam],"",0)</f>
        <v/>
      </c>
      <c r="U382" t="str">
        <f>LOWER(Table1[[#This Row],[Straat]]&amp;Table1[[#This Row],[Huisnummer]]&amp;Table1[[#This Row],[Postcode]])</f>
        <v/>
      </c>
      <c r="V382" t="str">
        <f>_xlfn.XLOOKUP(Table1[[#This Row],[AdresLookup]],[1]Bedrijven!$R$2:$R$541,[1]Bedrijven!$B$2:$B$541,"",0)</f>
        <v/>
      </c>
      <c r="W382" t="str">
        <f>IFERROR(LEFT(SUBSTITUTE(SUBSTITUTE(Table1[[#This Row],[Website]],"www.",""),"https://",""), FIND(".", SUBSTITUTE(SUBSTITUTE(Table1[[#This Row],[Website]],"www.",""),"https://","")) - 1),"")</f>
        <v/>
      </c>
      <c r="X382" t="e">
        <f>_xlfn.XLOOKUP(Table1[[#This Row],[Website Lookup]],[1]!Table2[WebsiteLookup],[1]!Table2[Naam],"",0)</f>
        <v>#REF!</v>
      </c>
      <c r="Y382" t="e">
        <f>IF(Table1[[#This Row],[Match company name]]&lt;&gt;"",Table1[[#This Row],[Match company name]],IF(Table1[[#This Row],[Match on address]]&lt;&gt;"",Table1[[#This Row],[Match on address]],Table1[[#This Row],[Match on Website]]))</f>
        <v>#REF!</v>
      </c>
    </row>
    <row r="383" spans="1:25" x14ac:dyDescent="0.45">
      <c r="A383">
        <v>49320749</v>
      </c>
      <c r="C383" t="s">
        <v>38</v>
      </c>
      <c r="D383" t="s">
        <v>1204</v>
      </c>
      <c r="E383" t="str">
        <f>SUBSTITUTE(SUBSTITUTE(SUBSTITUTE(SUBSTITUTE(SUBSTITUTE(SUBSTITUTE(SUBSTITUTE(SUBSTITUTE(SUBSTITUTE(SUBSTITUTE(SUBSTITUTE(SUBSTITUTE(SUBSTITUTE(LOWER(Table1[[#This Row],[Naam]]),".",""),"-","")," bvba",""),"belgië",""),"belgium","")," nv","")," bv",""),"group",""),"groep","")," ", ""),"é","e"),"è","e"),"à","a")</f>
        <v>uantwerpen</v>
      </c>
      <c r="J383" t="s">
        <v>18</v>
      </c>
      <c r="K383" t="s">
        <v>19</v>
      </c>
      <c r="M383" t="s">
        <v>1205</v>
      </c>
      <c r="N383" t="s">
        <v>1206</v>
      </c>
      <c r="R383" t="s">
        <v>20</v>
      </c>
      <c r="T383" t="str">
        <f>_xlfn.XLOOKUP(Table1[[#This Row],[Basisnaam]],Table2[Basisnaam],Table2[Naam],"",0)</f>
        <v/>
      </c>
      <c r="U383" t="str">
        <f>LOWER(Table1[[#This Row],[Straat]]&amp;Table1[[#This Row],[Huisnummer]]&amp;Table1[[#This Row],[Postcode]])</f>
        <v/>
      </c>
      <c r="V383" t="str">
        <f>_xlfn.XLOOKUP(Table1[[#This Row],[AdresLookup]],[1]Bedrijven!$R$2:$R$541,[1]Bedrijven!$B$2:$B$541,"",0)</f>
        <v/>
      </c>
      <c r="W383" t="str">
        <f>IFERROR(LEFT(SUBSTITUTE(SUBSTITUTE(Table1[[#This Row],[Website]],"www.",""),"https://",""), FIND(".", SUBSTITUTE(SUBSTITUTE(Table1[[#This Row],[Website]],"www.",""),"https://","")) - 1),"")</f>
        <v>uantwerpen</v>
      </c>
      <c r="X383" t="e">
        <f>_xlfn.XLOOKUP(Table1[[#This Row],[Website Lookup]],[1]!Table2[WebsiteLookup],[1]!Table2[Naam],"",0)</f>
        <v>#REF!</v>
      </c>
      <c r="Y383" t="e">
        <f>IF(Table1[[#This Row],[Match company name]]&lt;&gt;"",Table1[[#This Row],[Match company name]],IF(Table1[[#This Row],[Match on address]]&lt;&gt;"",Table1[[#This Row],[Match on address]],Table1[[#This Row],[Match on Website]]))</f>
        <v>#REF!</v>
      </c>
    </row>
    <row r="384" spans="1:25" x14ac:dyDescent="0.45">
      <c r="A384">
        <v>54774679</v>
      </c>
      <c r="B384" t="s">
        <v>1325</v>
      </c>
      <c r="D384" t="s">
        <v>1207</v>
      </c>
      <c r="E384" t="str">
        <f>SUBSTITUTE(SUBSTITUTE(SUBSTITUTE(SUBSTITUTE(SUBSTITUTE(SUBSTITUTE(SUBSTITUTE(SUBSTITUTE(SUBSTITUTE(SUBSTITUTE(SUBSTITUTE(SUBSTITUTE(SUBSTITUTE(LOWER(Table1[[#This Row],[Naam]]),".",""),"-","")," bvba",""),"belgië",""),"belgium","")," nv","")," bv",""),"group",""),"groep","")," ", ""),"é","e"),"è","e"),"à","a")</f>
        <v>ucmasblserviced'assistancetechniqueetdegestionenfaveurdespetitesetmoyennesentreprises</v>
      </c>
      <c r="F384" t="s">
        <v>1208</v>
      </c>
      <c r="G384" t="s">
        <v>1209</v>
      </c>
      <c r="H384" t="s">
        <v>1210</v>
      </c>
      <c r="I384" t="s">
        <v>1211</v>
      </c>
      <c r="J384" t="s">
        <v>18</v>
      </c>
      <c r="K384" t="s">
        <v>19</v>
      </c>
      <c r="L384" t="s">
        <v>1212</v>
      </c>
      <c r="O384" t="s">
        <v>129</v>
      </c>
      <c r="Q384" t="s">
        <v>28</v>
      </c>
      <c r="R384" t="s">
        <v>28</v>
      </c>
      <c r="S384" t="s">
        <v>1213</v>
      </c>
      <c r="T384" t="str">
        <f>_xlfn.XLOOKUP(Table1[[#This Row],[Basisnaam]],Table2[Basisnaam],Table2[Naam],"",0)</f>
        <v/>
      </c>
      <c r="U384" t="str">
        <f>LOWER(Table1[[#This Row],[Straat]]&amp;Table1[[#This Row],[Huisnummer]]&amp;Table1[[#This Row],[Postcode]])</f>
        <v>chaussée de marche(wd)6375100</v>
      </c>
      <c r="V384" t="str">
        <f>_xlfn.XLOOKUP(Table1[[#This Row],[AdresLookup]],[1]Bedrijven!$R$2:$R$541,[1]Bedrijven!$B$2:$B$541,"",0)</f>
        <v/>
      </c>
      <c r="W384" t="str">
        <f>IFERROR(LEFT(SUBSTITUTE(SUBSTITUTE(Table1[[#This Row],[Website]],"www.",""),"https://",""), FIND(".", SUBSTITUTE(SUBSTITUTE(Table1[[#This Row],[Website]],"www.",""),"https://","")) - 1),"")</f>
        <v/>
      </c>
      <c r="X384" t="e">
        <f>_xlfn.XLOOKUP(Table1[[#This Row],[Website Lookup]],[1]!Table2[WebsiteLookup],[1]!Table2[Naam],"",0)</f>
        <v>#REF!</v>
      </c>
      <c r="Y384" t="e">
        <f>IF(Table1[[#This Row],[Match company name]]&lt;&gt;"",Table1[[#This Row],[Match company name]],IF(Table1[[#This Row],[Match on address]]&lt;&gt;"",Table1[[#This Row],[Match on address]],Table1[[#This Row],[Match on Website]]))</f>
        <v>#REF!</v>
      </c>
    </row>
    <row r="385" spans="1:25" x14ac:dyDescent="0.45">
      <c r="A385">
        <v>47391830</v>
      </c>
      <c r="B385" t="s">
        <v>1326</v>
      </c>
      <c r="C385" t="s">
        <v>544</v>
      </c>
      <c r="D385" t="s">
        <v>1214</v>
      </c>
      <c r="E385" t="str">
        <f>SUBSTITUTE(SUBSTITUTE(SUBSTITUTE(SUBSTITUTE(SUBSTITUTE(SUBSTITUTE(SUBSTITUTE(SUBSTITUTE(SUBSTITUTE(SUBSTITUTE(SUBSTITUTE(SUBSTITUTE(SUBSTITUTE(LOWER(Table1[[#This Row],[Naam]]),".",""),"-","")," bvba",""),"belgië",""),"belgium","")," nv","")," bv",""),"group",""),"groep","")," ", ""),"é","e"),"è","e"),"à","a")</f>
        <v>ugent</v>
      </c>
      <c r="F385" t="s">
        <v>1215</v>
      </c>
      <c r="G385" t="s">
        <v>410</v>
      </c>
      <c r="H385" t="s">
        <v>185</v>
      </c>
      <c r="I385" t="s">
        <v>186</v>
      </c>
      <c r="J385" t="s">
        <v>18</v>
      </c>
      <c r="K385" t="s">
        <v>19</v>
      </c>
      <c r="N385" t="s">
        <v>1216</v>
      </c>
      <c r="P385" t="s">
        <v>1217</v>
      </c>
      <c r="Q385" t="s">
        <v>20</v>
      </c>
      <c r="S385" t="s">
        <v>40</v>
      </c>
      <c r="T385" t="str">
        <f>_xlfn.XLOOKUP(Table1[[#This Row],[Basisnaam]],Table2[Basisnaam],Table2[Naam],"",0)</f>
        <v/>
      </c>
      <c r="U385" t="str">
        <f>LOWER(Table1[[#This Row],[Straat]]&amp;Table1[[#This Row],[Huisnummer]]&amp;Table1[[#This Row],[Postcode]])</f>
        <v>sint-pietersnieuwstraat259000</v>
      </c>
      <c r="V385" t="str">
        <f>_xlfn.XLOOKUP(Table1[[#This Row],[AdresLookup]],[1]Bedrijven!$R$2:$R$541,[1]Bedrijven!$B$2:$B$541,"",0)</f>
        <v/>
      </c>
      <c r="W385" t="str">
        <f>IFERROR(LEFT(SUBSTITUTE(SUBSTITUTE(Table1[[#This Row],[Website]],"www.",""),"https://",""), FIND(".", SUBSTITUTE(SUBSTITUTE(Table1[[#This Row],[Website]],"www.",""),"https://","")) - 1),"")</f>
        <v>ugent</v>
      </c>
      <c r="X385" t="e">
        <f>_xlfn.XLOOKUP(Table1[[#This Row],[Website Lookup]],[1]!Table2[WebsiteLookup],[1]!Table2[Naam],"",0)</f>
        <v>#REF!</v>
      </c>
      <c r="Y385" t="e">
        <f>IF(Table1[[#This Row],[Match company name]]&lt;&gt;"",Table1[[#This Row],[Match company name]],IF(Table1[[#This Row],[Match on address]]&lt;&gt;"",Table1[[#This Row],[Match on address]],Table1[[#This Row],[Match on Website]]))</f>
        <v>#REF!</v>
      </c>
    </row>
    <row r="386" spans="1:25" x14ac:dyDescent="0.45">
      <c r="A386">
        <v>46011113</v>
      </c>
      <c r="C386" t="s">
        <v>38</v>
      </c>
      <c r="D386" t="s">
        <v>1218</v>
      </c>
      <c r="E386" t="str">
        <f>SUBSTITUTE(SUBSTITUTE(SUBSTITUTE(SUBSTITUTE(SUBSTITUTE(SUBSTITUTE(SUBSTITUTE(SUBSTITUTE(SUBSTITUTE(SUBSTITUTE(SUBSTITUTE(SUBSTITUTE(SUBSTITUTE(LOWER(Table1[[#This Row],[Naam]]),".",""),"-","")," bvba",""),"belgië",""),"belgium","")," nv","")," bv",""),"group",""),"groep","")," ", ""),"é","e"),"è","e"),"à","a")</f>
        <v>unicef</v>
      </c>
      <c r="J386" t="s">
        <v>18</v>
      </c>
      <c r="K386" t="s">
        <v>19</v>
      </c>
      <c r="T386" t="str">
        <f>_xlfn.XLOOKUP(Table1[[#This Row],[Basisnaam]],Table2[Basisnaam],Table2[Naam],"",0)</f>
        <v/>
      </c>
      <c r="U386" t="str">
        <f>LOWER(Table1[[#This Row],[Straat]]&amp;Table1[[#This Row],[Huisnummer]]&amp;Table1[[#This Row],[Postcode]])</f>
        <v/>
      </c>
      <c r="V386" t="str">
        <f>_xlfn.XLOOKUP(Table1[[#This Row],[AdresLookup]],[1]Bedrijven!$R$2:$R$541,[1]Bedrijven!$B$2:$B$541,"",0)</f>
        <v/>
      </c>
      <c r="W386" t="str">
        <f>IFERROR(LEFT(SUBSTITUTE(SUBSTITUTE(Table1[[#This Row],[Website]],"www.",""),"https://",""), FIND(".", SUBSTITUTE(SUBSTITUTE(Table1[[#This Row],[Website]],"www.",""),"https://","")) - 1),"")</f>
        <v/>
      </c>
      <c r="X386" t="e">
        <f>_xlfn.XLOOKUP(Table1[[#This Row],[Website Lookup]],[1]!Table2[WebsiteLookup],[1]!Table2[Naam],"",0)</f>
        <v>#REF!</v>
      </c>
      <c r="Y386" t="e">
        <f>IF(Table1[[#This Row],[Match company name]]&lt;&gt;"",Table1[[#This Row],[Match company name]],IF(Table1[[#This Row],[Match on address]]&lt;&gt;"",Table1[[#This Row],[Match on address]],Table1[[#This Row],[Match on Website]]))</f>
        <v>#REF!</v>
      </c>
    </row>
    <row r="387" spans="1:25" x14ac:dyDescent="0.45">
      <c r="A387">
        <v>50944192</v>
      </c>
      <c r="B387" t="s">
        <v>1326</v>
      </c>
      <c r="D387" t="s">
        <v>1219</v>
      </c>
      <c r="E387" t="str">
        <f>SUBSTITUTE(SUBSTITUTE(SUBSTITUTE(SUBSTITUTE(SUBSTITUTE(SUBSTITUTE(SUBSTITUTE(SUBSTITUTE(SUBSTITUTE(SUBSTITUTE(SUBSTITUTE(SUBSTITUTE(SUBSTITUTE(LOWER(Table1[[#This Row],[Naam]]),".",""),"-","")," bvba",""),"belgië",""),"belgium","")," nv","")," bv",""),"group",""),"groep","")," ", ""),"é","e"),"è","e"),"à","a")</f>
        <v>unitedconsulting</v>
      </c>
      <c r="J387" t="s">
        <v>18</v>
      </c>
      <c r="K387" t="s">
        <v>19</v>
      </c>
      <c r="Q387" t="s">
        <v>56</v>
      </c>
      <c r="T387" t="str">
        <f>_xlfn.XLOOKUP(Table1[[#This Row],[Basisnaam]],Table2[Basisnaam],Table2[Naam],"",0)</f>
        <v>UNITED CONSULTING</v>
      </c>
      <c r="U387" t="str">
        <f>LOWER(Table1[[#This Row],[Straat]]&amp;Table1[[#This Row],[Huisnummer]]&amp;Table1[[#This Row],[Postcode]])</f>
        <v/>
      </c>
      <c r="V387" t="str">
        <f>_xlfn.XLOOKUP(Table1[[#This Row],[AdresLookup]],[1]Bedrijven!$R$2:$R$541,[1]Bedrijven!$B$2:$B$541,"",0)</f>
        <v/>
      </c>
      <c r="W387" t="str">
        <f>IFERROR(LEFT(SUBSTITUTE(SUBSTITUTE(Table1[[#This Row],[Website]],"www.",""),"https://",""), FIND(".", SUBSTITUTE(SUBSTITUTE(Table1[[#This Row],[Website]],"www.",""),"https://","")) - 1),"")</f>
        <v/>
      </c>
      <c r="X387" t="e">
        <f>_xlfn.XLOOKUP(Table1[[#This Row],[Website Lookup]],[1]!Table2[WebsiteLookup],[1]!Table2[Naam],"",0)</f>
        <v>#REF!</v>
      </c>
      <c r="Y387" t="str">
        <f>IF(Table1[[#This Row],[Match company name]]&lt;&gt;"",Table1[[#This Row],[Match company name]],IF(Table1[[#This Row],[Match on address]]&lt;&gt;"",Table1[[#This Row],[Match on address]],Table1[[#This Row],[Match on Website]]))</f>
        <v>UNITED CONSULTING</v>
      </c>
    </row>
    <row r="388" spans="1:25" x14ac:dyDescent="0.45">
      <c r="A388">
        <v>46011114</v>
      </c>
      <c r="B388" t="s">
        <v>1325</v>
      </c>
      <c r="D388" t="s">
        <v>1220</v>
      </c>
      <c r="E388" t="str">
        <f>SUBSTITUTE(SUBSTITUTE(SUBSTITUTE(SUBSTITUTE(SUBSTITUTE(SUBSTITUTE(SUBSTITUTE(SUBSTITUTE(SUBSTITUTE(SUBSTITUTE(SUBSTITUTE(SUBSTITUTE(SUBSTITUTE(LOWER(Table1[[#This Row],[Naam]]),".",""),"-","")," bvba",""),"belgië",""),"belgium","")," nv","")," bv",""),"group",""),"groep","")," ", ""),"é","e"),"è","e"),"à","a")</f>
        <v>unitedrentals(bakercorp)</v>
      </c>
      <c r="J388" t="s">
        <v>18</v>
      </c>
      <c r="K388" t="s">
        <v>19</v>
      </c>
      <c r="Q388" t="s">
        <v>181</v>
      </c>
      <c r="R388" t="s">
        <v>28</v>
      </c>
      <c r="T388" t="str">
        <f>_xlfn.XLOOKUP(Table1[[#This Row],[Basisnaam]],Table2[Basisnaam],Table2[Naam],"",0)</f>
        <v/>
      </c>
      <c r="U388" t="str">
        <f>LOWER(Table1[[#This Row],[Straat]]&amp;Table1[[#This Row],[Huisnummer]]&amp;Table1[[#This Row],[Postcode]])</f>
        <v/>
      </c>
      <c r="V388" t="str">
        <f>_xlfn.XLOOKUP(Table1[[#This Row],[AdresLookup]],[1]Bedrijven!$R$2:$R$541,[1]Bedrijven!$B$2:$B$541,"",0)</f>
        <v/>
      </c>
      <c r="W388" t="str">
        <f>IFERROR(LEFT(SUBSTITUTE(SUBSTITUTE(Table1[[#This Row],[Website]],"www.",""),"https://",""), FIND(".", SUBSTITUTE(SUBSTITUTE(Table1[[#This Row],[Website]],"www.",""),"https://","")) - 1),"")</f>
        <v/>
      </c>
      <c r="X388" t="e">
        <f>_xlfn.XLOOKUP(Table1[[#This Row],[Website Lookup]],[1]!Table2[WebsiteLookup],[1]!Table2[Naam],"",0)</f>
        <v>#REF!</v>
      </c>
      <c r="Y388" t="e">
        <f>IF(Table1[[#This Row],[Match company name]]&lt;&gt;"",Table1[[#This Row],[Match company name]],IF(Table1[[#This Row],[Match on address]]&lt;&gt;"",Table1[[#This Row],[Match on address]],Table1[[#This Row],[Match on Website]]))</f>
        <v>#REF!</v>
      </c>
    </row>
    <row r="389" spans="1:25" x14ac:dyDescent="0.45">
      <c r="A389">
        <v>50484578</v>
      </c>
      <c r="D389" t="s">
        <v>1221</v>
      </c>
      <c r="E389" t="str">
        <f>SUBSTITUTE(SUBSTITUTE(SUBSTITUTE(SUBSTITUTE(SUBSTITUTE(SUBSTITUTE(SUBSTITUTE(SUBSTITUTE(SUBSTITUTE(SUBSTITUTE(SUBSTITUTE(SUBSTITUTE(SUBSTITUTE(LOWER(Table1[[#This Row],[Naam]]),".",""),"-","")," bvba",""),"belgië",""),"belgium","")," nv","")," bv",""),"group",""),"groep","")," ", ""),"é","e"),"è","e"),"à","a")</f>
        <v>unitron</v>
      </c>
      <c r="F389" t="s">
        <v>1222</v>
      </c>
      <c r="G389" t="s">
        <v>142</v>
      </c>
      <c r="H389" t="s">
        <v>1223</v>
      </c>
      <c r="I389" t="s">
        <v>1224</v>
      </c>
      <c r="J389" t="s">
        <v>19</v>
      </c>
      <c r="K389" t="s">
        <v>19</v>
      </c>
      <c r="M389" t="s">
        <v>1225</v>
      </c>
      <c r="R389" t="s">
        <v>28</v>
      </c>
      <c r="T389" t="str">
        <f>_xlfn.XLOOKUP(Table1[[#This Row],[Basisnaam]],Table2[Basisnaam],Table2[Naam],"",0)</f>
        <v/>
      </c>
      <c r="U389" t="str">
        <f>LOWER(Table1[[#This Row],[Straat]]&amp;Table1[[#This Row],[Huisnummer]]&amp;Table1[[#This Row],[Postcode]])</f>
        <v>schansestraat74515 rn</v>
      </c>
      <c r="V389" t="str">
        <f>_xlfn.XLOOKUP(Table1[[#This Row],[AdresLookup]],[1]Bedrijven!$R$2:$R$541,[1]Bedrijven!$B$2:$B$541,"",0)</f>
        <v/>
      </c>
      <c r="W389" t="str">
        <f>IFERROR(LEFT(SUBSTITUTE(SUBSTITUTE(Table1[[#This Row],[Website]],"www.",""),"https://",""), FIND(".", SUBSTITUTE(SUBSTITUTE(Table1[[#This Row],[Website]],"www.",""),"https://","")) - 1),"")</f>
        <v/>
      </c>
      <c r="X389" t="e">
        <f>_xlfn.XLOOKUP(Table1[[#This Row],[Website Lookup]],[1]!Table2[WebsiteLookup],[1]!Table2[Naam],"",0)</f>
        <v>#REF!</v>
      </c>
      <c r="Y389" t="e">
        <f>IF(Table1[[#This Row],[Match company name]]&lt;&gt;"",Table1[[#This Row],[Match company name]],IF(Table1[[#This Row],[Match on address]]&lt;&gt;"",Table1[[#This Row],[Match on address]],Table1[[#This Row],[Match on Website]]))</f>
        <v>#REF!</v>
      </c>
    </row>
    <row r="390" spans="1:25" x14ac:dyDescent="0.45">
      <c r="A390">
        <v>51791997</v>
      </c>
      <c r="D390" t="s">
        <v>1226</v>
      </c>
      <c r="E390" t="str">
        <f>SUBSTITUTE(SUBSTITUTE(SUBSTITUTE(SUBSTITUTE(SUBSTITUTE(SUBSTITUTE(SUBSTITUTE(SUBSTITUTE(SUBSTITUTE(SUBSTITUTE(SUBSTITUTE(SUBSTITUTE(SUBSTITUTE(LOWER(Table1[[#This Row],[Naam]]),".",""),"-","")," bvba",""),"belgië",""),"belgium","")," nv","")," bv",""),"group",""),"groep","")," ", ""),"é","e"),"è","e"),"à","a")</f>
        <v>universiteitantwerpen</v>
      </c>
      <c r="J390" t="s">
        <v>18</v>
      </c>
      <c r="K390" t="s">
        <v>19</v>
      </c>
      <c r="Q390" t="s">
        <v>20</v>
      </c>
      <c r="T390" t="str">
        <f>_xlfn.XLOOKUP(Table1[[#This Row],[Basisnaam]],Table2[Basisnaam],Table2[Naam],"",0)</f>
        <v/>
      </c>
      <c r="U390" t="str">
        <f>LOWER(Table1[[#This Row],[Straat]]&amp;Table1[[#This Row],[Huisnummer]]&amp;Table1[[#This Row],[Postcode]])</f>
        <v/>
      </c>
      <c r="V390" t="str">
        <f>_xlfn.XLOOKUP(Table1[[#This Row],[AdresLookup]],[1]Bedrijven!$R$2:$R$541,[1]Bedrijven!$B$2:$B$541,"",0)</f>
        <v/>
      </c>
      <c r="W390" t="str">
        <f>IFERROR(LEFT(SUBSTITUTE(SUBSTITUTE(Table1[[#This Row],[Website]],"www.",""),"https://",""), FIND(".", SUBSTITUTE(SUBSTITUTE(Table1[[#This Row],[Website]],"www.",""),"https://","")) - 1),"")</f>
        <v/>
      </c>
      <c r="X390" t="e">
        <f>_xlfn.XLOOKUP(Table1[[#This Row],[Website Lookup]],[1]!Table2[WebsiteLookup],[1]!Table2[Naam],"",0)</f>
        <v>#REF!</v>
      </c>
      <c r="Y390" t="e">
        <f>IF(Table1[[#This Row],[Match company name]]&lt;&gt;"",Table1[[#This Row],[Match company name]],IF(Table1[[#This Row],[Match on address]]&lt;&gt;"",Table1[[#This Row],[Match on address]],Table1[[#This Row],[Match on Website]]))</f>
        <v>#REF!</v>
      </c>
    </row>
    <row r="391" spans="1:25" x14ac:dyDescent="0.45">
      <c r="A391">
        <v>54791234</v>
      </c>
      <c r="C391" t="s">
        <v>38</v>
      </c>
      <c r="D391" t="s">
        <v>1227</v>
      </c>
      <c r="E391" t="str">
        <f>SUBSTITUTE(SUBSTITUTE(SUBSTITUTE(SUBSTITUTE(SUBSTITUTE(SUBSTITUTE(SUBSTITUTE(SUBSTITUTE(SUBSTITUTE(SUBSTITUTE(SUBSTITUTE(SUBSTITUTE(SUBSTITUTE(LOWER(Table1[[#This Row],[Naam]]),".",""),"-","")," bvba",""),"belgië",""),"belgium","")," nv","")," bv",""),"group",""),"groep","")," ", ""),"é","e"),"è","e"),"à","a")</f>
        <v>universitycollegesleuvenlimburg(ucll)</v>
      </c>
      <c r="J391" t="s">
        <v>18</v>
      </c>
      <c r="K391" t="s">
        <v>19</v>
      </c>
      <c r="Q391" t="s">
        <v>20</v>
      </c>
      <c r="R391" t="s">
        <v>20</v>
      </c>
      <c r="T391" t="str">
        <f>_xlfn.XLOOKUP(Table1[[#This Row],[Basisnaam]],Table2[Basisnaam],Table2[Naam],"",0)</f>
        <v/>
      </c>
      <c r="U391" t="str">
        <f>LOWER(Table1[[#This Row],[Straat]]&amp;Table1[[#This Row],[Huisnummer]]&amp;Table1[[#This Row],[Postcode]])</f>
        <v/>
      </c>
      <c r="V391" t="str">
        <f>_xlfn.XLOOKUP(Table1[[#This Row],[AdresLookup]],[1]Bedrijven!$R$2:$R$541,[1]Bedrijven!$B$2:$B$541,"",0)</f>
        <v/>
      </c>
      <c r="W391" t="str">
        <f>IFERROR(LEFT(SUBSTITUTE(SUBSTITUTE(Table1[[#This Row],[Website]],"www.",""),"https://",""), FIND(".", SUBSTITUTE(SUBSTITUTE(Table1[[#This Row],[Website]],"www.",""),"https://","")) - 1),"")</f>
        <v/>
      </c>
      <c r="X391" t="e">
        <f>_xlfn.XLOOKUP(Table1[[#This Row],[Website Lookup]],[1]!Table2[WebsiteLookup],[1]!Table2[Naam],"",0)</f>
        <v>#REF!</v>
      </c>
      <c r="Y391" t="e">
        <f>IF(Table1[[#This Row],[Match company name]]&lt;&gt;"",Table1[[#This Row],[Match company name]],IF(Table1[[#This Row],[Match on address]]&lt;&gt;"",Table1[[#This Row],[Match on address]],Table1[[#This Row],[Match on Website]]))</f>
        <v>#REF!</v>
      </c>
    </row>
    <row r="392" spans="1:25" x14ac:dyDescent="0.45">
      <c r="A392">
        <v>48947237</v>
      </c>
      <c r="B392" t="s">
        <v>1325</v>
      </c>
      <c r="D392" t="s">
        <v>1228</v>
      </c>
      <c r="E392" t="str">
        <f>SUBSTITUTE(SUBSTITUTE(SUBSTITUTE(SUBSTITUTE(SUBSTITUTE(SUBSTITUTE(SUBSTITUTE(SUBSTITUTE(SUBSTITUTE(SUBSTITUTE(SUBSTITUTE(SUBSTITUTE(SUBSTITUTE(LOWER(Table1[[#This Row],[Naam]]),".",""),"-","")," bvba",""),"belgië",""),"belgium","")," nv","")," bv",""),"group",""),"groep","")," ", ""),"é","e"),"è","e"),"à","a")</f>
        <v>unizo</v>
      </c>
      <c r="F392" t="s">
        <v>1229</v>
      </c>
      <c r="G392" t="s">
        <v>583</v>
      </c>
      <c r="H392" t="s">
        <v>87</v>
      </c>
      <c r="I392" t="s">
        <v>51</v>
      </c>
      <c r="J392" t="s">
        <v>18</v>
      </c>
      <c r="K392" t="s">
        <v>19</v>
      </c>
      <c r="N392" t="s">
        <v>1230</v>
      </c>
      <c r="R392" t="s">
        <v>28</v>
      </c>
      <c r="S392" t="s">
        <v>51</v>
      </c>
      <c r="T392" t="str">
        <f>_xlfn.XLOOKUP(Table1[[#This Row],[Basisnaam]],Table2[Basisnaam],Table2[Naam],"",0)</f>
        <v/>
      </c>
      <c r="U392" t="str">
        <f>LOWER(Table1[[#This Row],[Straat]]&amp;Table1[[#This Row],[Huisnummer]]&amp;Table1[[#This Row],[Postcode]])</f>
        <v>willebroekkaai371000</v>
      </c>
      <c r="V392" t="str">
        <f>_xlfn.XLOOKUP(Table1[[#This Row],[AdresLookup]],[1]Bedrijven!$R$2:$R$541,[1]Bedrijven!$B$2:$B$541,"",0)</f>
        <v/>
      </c>
      <c r="W392" t="str">
        <f>IFERROR(LEFT(SUBSTITUTE(SUBSTITUTE(Table1[[#This Row],[Website]],"www.",""),"https://",""), FIND(".", SUBSTITUTE(SUBSTITUTE(Table1[[#This Row],[Website]],"www.",""),"https://","")) - 1),"")</f>
        <v>ondernemerslijn@unizo</v>
      </c>
      <c r="X392" t="e">
        <f>_xlfn.XLOOKUP(Table1[[#This Row],[Website Lookup]],[1]!Table2[WebsiteLookup],[1]!Table2[Naam],"",0)</f>
        <v>#REF!</v>
      </c>
      <c r="Y392" t="e">
        <f>IF(Table1[[#This Row],[Match company name]]&lt;&gt;"",Table1[[#This Row],[Match company name]],IF(Table1[[#This Row],[Match on address]]&lt;&gt;"",Table1[[#This Row],[Match on address]],Table1[[#This Row],[Match on Website]]))</f>
        <v>#REF!</v>
      </c>
    </row>
    <row r="393" spans="1:25" x14ac:dyDescent="0.45">
      <c r="A393">
        <v>46011115</v>
      </c>
      <c r="C393" t="s">
        <v>38</v>
      </c>
      <c r="D393" t="s">
        <v>1231</v>
      </c>
      <c r="E393" t="str">
        <f>SUBSTITUTE(SUBSTITUTE(SUBSTITUTE(SUBSTITUTE(SUBSTITUTE(SUBSTITUTE(SUBSTITUTE(SUBSTITUTE(SUBSTITUTE(SUBSTITUTE(SUBSTITUTE(SUBSTITUTE(SUBSTITUTE(LOWER(Table1[[#This Row],[Naam]]),".",""),"-","")," bvba",""),"belgië",""),"belgium","")," nv","")," bv",""),"group",""),"groep","")," ", ""),"é","e"),"è","e"),"à","a")</f>
        <v>uzbrussel</v>
      </c>
      <c r="J393" t="s">
        <v>18</v>
      </c>
      <c r="K393" t="s">
        <v>19</v>
      </c>
      <c r="T393" t="str">
        <f>_xlfn.XLOOKUP(Table1[[#This Row],[Basisnaam]],Table2[Basisnaam],Table2[Naam],"",0)</f>
        <v/>
      </c>
      <c r="U393" t="str">
        <f>LOWER(Table1[[#This Row],[Straat]]&amp;Table1[[#This Row],[Huisnummer]]&amp;Table1[[#This Row],[Postcode]])</f>
        <v/>
      </c>
      <c r="V393" t="str">
        <f>_xlfn.XLOOKUP(Table1[[#This Row],[AdresLookup]],[1]Bedrijven!$R$2:$R$541,[1]Bedrijven!$B$2:$B$541,"",0)</f>
        <v/>
      </c>
      <c r="W393" t="str">
        <f>IFERROR(LEFT(SUBSTITUTE(SUBSTITUTE(Table1[[#This Row],[Website]],"www.",""),"https://",""), FIND(".", SUBSTITUTE(SUBSTITUTE(Table1[[#This Row],[Website]],"www.",""),"https://","")) - 1),"")</f>
        <v/>
      </c>
      <c r="X393" t="e">
        <f>_xlfn.XLOOKUP(Table1[[#This Row],[Website Lookup]],[1]!Table2[WebsiteLookup],[1]!Table2[Naam],"",0)</f>
        <v>#REF!</v>
      </c>
      <c r="Y393" t="e">
        <f>IF(Table1[[#This Row],[Match company name]]&lt;&gt;"",Table1[[#This Row],[Match company name]],IF(Table1[[#This Row],[Match on address]]&lt;&gt;"",Table1[[#This Row],[Match on address]],Table1[[#This Row],[Match on Website]]))</f>
        <v>#REF!</v>
      </c>
    </row>
    <row r="394" spans="1:25" x14ac:dyDescent="0.45">
      <c r="A394">
        <v>46011116</v>
      </c>
      <c r="C394" t="s">
        <v>38</v>
      </c>
      <c r="D394" t="s">
        <v>1232</v>
      </c>
      <c r="E394" t="str">
        <f>SUBSTITUTE(SUBSTITUTE(SUBSTITUTE(SUBSTITUTE(SUBSTITUTE(SUBSTITUTE(SUBSTITUTE(SUBSTITUTE(SUBSTITUTE(SUBSTITUTE(SUBSTITUTE(SUBSTITUTE(SUBSTITUTE(LOWER(Table1[[#This Row],[Naam]]),".",""),"-","")," bvba",""),"belgië",""),"belgium","")," nv","")," bv",""),"group",""),"groep","")," ", ""),"é","e"),"è","e"),"à","a")</f>
        <v>uzgent</v>
      </c>
      <c r="J394" t="s">
        <v>18</v>
      </c>
      <c r="K394" t="s">
        <v>19</v>
      </c>
      <c r="T394" t="str">
        <f>_xlfn.XLOOKUP(Table1[[#This Row],[Basisnaam]],Table2[Basisnaam],Table2[Naam],"",0)</f>
        <v/>
      </c>
      <c r="U394" t="str">
        <f>LOWER(Table1[[#This Row],[Straat]]&amp;Table1[[#This Row],[Huisnummer]]&amp;Table1[[#This Row],[Postcode]])</f>
        <v/>
      </c>
      <c r="V394" t="str">
        <f>_xlfn.XLOOKUP(Table1[[#This Row],[AdresLookup]],[1]Bedrijven!$R$2:$R$541,[1]Bedrijven!$B$2:$B$541,"",0)</f>
        <v/>
      </c>
      <c r="W394" t="str">
        <f>IFERROR(LEFT(SUBSTITUTE(SUBSTITUTE(Table1[[#This Row],[Website]],"www.",""),"https://",""), FIND(".", SUBSTITUTE(SUBSTITUTE(Table1[[#This Row],[Website]],"www.",""),"https://","")) - 1),"")</f>
        <v/>
      </c>
      <c r="X394" t="e">
        <f>_xlfn.XLOOKUP(Table1[[#This Row],[Website Lookup]],[1]!Table2[WebsiteLookup],[1]!Table2[Naam],"",0)</f>
        <v>#REF!</v>
      </c>
      <c r="Y394" t="e">
        <f>IF(Table1[[#This Row],[Match company name]]&lt;&gt;"",Table1[[#This Row],[Match company name]],IF(Table1[[#This Row],[Match on address]]&lt;&gt;"",Table1[[#This Row],[Match on address]],Table1[[#This Row],[Match on Website]]))</f>
        <v>#REF!</v>
      </c>
    </row>
    <row r="395" spans="1:25" x14ac:dyDescent="0.45">
      <c r="A395">
        <v>46011117</v>
      </c>
      <c r="C395" t="s">
        <v>38</v>
      </c>
      <c r="D395" t="s">
        <v>1233</v>
      </c>
      <c r="E395" t="str">
        <f>SUBSTITUTE(SUBSTITUTE(SUBSTITUTE(SUBSTITUTE(SUBSTITUTE(SUBSTITUTE(SUBSTITUTE(SUBSTITUTE(SUBSTITUTE(SUBSTITUTE(SUBSTITUTE(SUBSTITUTE(SUBSTITUTE(LOWER(Table1[[#This Row],[Naam]]),".",""),"-","")," bvba",""),"belgië",""),"belgium","")," nv","")," bv",""),"group",""),"groep","")," ", ""),"é","e"),"è","e"),"à","a")</f>
        <v>uza</v>
      </c>
      <c r="J395" t="s">
        <v>18</v>
      </c>
      <c r="K395" t="s">
        <v>19</v>
      </c>
      <c r="T395" t="str">
        <f>_xlfn.XLOOKUP(Table1[[#This Row],[Basisnaam]],Table2[Basisnaam],Table2[Naam],"",0)</f>
        <v/>
      </c>
      <c r="U395" t="str">
        <f>LOWER(Table1[[#This Row],[Straat]]&amp;Table1[[#This Row],[Huisnummer]]&amp;Table1[[#This Row],[Postcode]])</f>
        <v/>
      </c>
      <c r="V395" t="str">
        <f>_xlfn.XLOOKUP(Table1[[#This Row],[AdresLookup]],[1]Bedrijven!$R$2:$R$541,[1]Bedrijven!$B$2:$B$541,"",0)</f>
        <v/>
      </c>
      <c r="W395" t="str">
        <f>IFERROR(LEFT(SUBSTITUTE(SUBSTITUTE(Table1[[#This Row],[Website]],"www.",""),"https://",""), FIND(".", SUBSTITUTE(SUBSTITUTE(Table1[[#This Row],[Website]],"www.",""),"https://","")) - 1),"")</f>
        <v/>
      </c>
      <c r="X395" t="e">
        <f>_xlfn.XLOOKUP(Table1[[#This Row],[Website Lookup]],[1]!Table2[WebsiteLookup],[1]!Table2[Naam],"",0)</f>
        <v>#REF!</v>
      </c>
      <c r="Y395" t="e">
        <f>IF(Table1[[#This Row],[Match company name]]&lt;&gt;"",Table1[[#This Row],[Match company name]],IF(Table1[[#This Row],[Match on address]]&lt;&gt;"",Table1[[#This Row],[Match on address]],Table1[[#This Row],[Match on Website]]))</f>
        <v>#REF!</v>
      </c>
    </row>
    <row r="396" spans="1:25" x14ac:dyDescent="0.45">
      <c r="A396">
        <v>47420976</v>
      </c>
      <c r="D396" t="s">
        <v>1234</v>
      </c>
      <c r="E396" t="str">
        <f>SUBSTITUTE(SUBSTITUTE(SUBSTITUTE(SUBSTITUTE(SUBSTITUTE(SUBSTITUTE(SUBSTITUTE(SUBSTITUTE(SUBSTITUTE(SUBSTITUTE(SUBSTITUTE(SUBSTITUTE(SUBSTITUTE(LOWER(Table1[[#This Row],[Naam]]),".",""),"-","")," bvba",""),"belgië",""),"belgium","")," nv","")," bv",""),"group",""),"groep","")," ", ""),"é","e"),"è","e"),"à","a")</f>
        <v>vab</v>
      </c>
      <c r="I396" t="s">
        <v>334</v>
      </c>
      <c r="J396" t="s">
        <v>18</v>
      </c>
      <c r="K396" t="s">
        <v>19</v>
      </c>
      <c r="M396" t="s">
        <v>1235</v>
      </c>
      <c r="R396" t="s">
        <v>28</v>
      </c>
      <c r="S396" t="s">
        <v>40</v>
      </c>
      <c r="T396" t="str">
        <f>_xlfn.XLOOKUP(Table1[[#This Row],[Basisnaam]],Table2[Basisnaam],Table2[Naam],"",0)</f>
        <v>VAB</v>
      </c>
      <c r="U396" t="str">
        <f>LOWER(Table1[[#This Row],[Straat]]&amp;Table1[[#This Row],[Huisnummer]]&amp;Table1[[#This Row],[Postcode]])</f>
        <v/>
      </c>
      <c r="V396" t="str">
        <f>_xlfn.XLOOKUP(Table1[[#This Row],[AdresLookup]],[1]Bedrijven!$R$2:$R$541,[1]Bedrijven!$B$2:$B$541,"",0)</f>
        <v/>
      </c>
      <c r="W396" t="str">
        <f>IFERROR(LEFT(SUBSTITUTE(SUBSTITUTE(Table1[[#This Row],[Website]],"www.",""),"https://",""), FIND(".", SUBSTITUTE(SUBSTITUTE(Table1[[#This Row],[Website]],"www.",""),"https://","")) - 1),"")</f>
        <v/>
      </c>
      <c r="X396" t="e">
        <f>_xlfn.XLOOKUP(Table1[[#This Row],[Website Lookup]],[1]!Table2[WebsiteLookup],[1]!Table2[Naam],"",0)</f>
        <v>#REF!</v>
      </c>
      <c r="Y396" t="str">
        <f>IF(Table1[[#This Row],[Match company name]]&lt;&gt;"",Table1[[#This Row],[Match company name]],IF(Table1[[#This Row],[Match on address]]&lt;&gt;"",Table1[[#This Row],[Match on address]],Table1[[#This Row],[Match on Website]]))</f>
        <v>VAB</v>
      </c>
    </row>
    <row r="397" spans="1:25" x14ac:dyDescent="0.45">
      <c r="A397">
        <v>46011118</v>
      </c>
      <c r="B397" t="s">
        <v>1326</v>
      </c>
      <c r="D397" t="s">
        <v>1236</v>
      </c>
      <c r="E397" t="str">
        <f>SUBSTITUTE(SUBSTITUTE(SUBSTITUTE(SUBSTITUTE(SUBSTITUTE(SUBSTITUTE(SUBSTITUTE(SUBSTITUTE(SUBSTITUTE(SUBSTITUTE(SUBSTITUTE(SUBSTITUTE(SUBSTITUTE(LOWER(Table1[[#This Row],[Naam]]),".",""),"-","")," bvba",""),"belgië",""),"belgium","")," nv","")," bv",""),"group",""),"groep","")," ", ""),"é","e"),"è","e"),"à","a")</f>
        <v>vadigran</v>
      </c>
      <c r="J397" t="s">
        <v>18</v>
      </c>
      <c r="K397" t="s">
        <v>19</v>
      </c>
      <c r="L397" t="s">
        <v>1237</v>
      </c>
      <c r="N397" t="s">
        <v>1238</v>
      </c>
      <c r="T397" t="str">
        <f>_xlfn.XLOOKUP(Table1[[#This Row],[Basisnaam]],Table2[Basisnaam],Table2[Naam],"",0)</f>
        <v/>
      </c>
      <c r="U397" t="str">
        <f>LOWER(Table1[[#This Row],[Straat]]&amp;Table1[[#This Row],[Huisnummer]]&amp;Table1[[#This Row],[Postcode]])</f>
        <v/>
      </c>
      <c r="V397" t="str">
        <f>_xlfn.XLOOKUP(Table1[[#This Row],[AdresLookup]],[1]Bedrijven!$R$2:$R$541,[1]Bedrijven!$B$2:$B$541,"",0)</f>
        <v/>
      </c>
      <c r="W397" t="str">
        <f>IFERROR(LEFT(SUBSTITUTE(SUBSTITUTE(Table1[[#This Row],[Website]],"www.",""),"https://",""), FIND(".", SUBSTITUTE(SUBSTITUTE(Table1[[#This Row],[Website]],"www.",""),"https://","")) - 1),"")</f>
        <v>vadigran</v>
      </c>
      <c r="X397" t="e">
        <f>_xlfn.XLOOKUP(Table1[[#This Row],[Website Lookup]],[1]!Table2[WebsiteLookup],[1]!Table2[Naam],"",0)</f>
        <v>#REF!</v>
      </c>
      <c r="Y397" t="e">
        <f>IF(Table1[[#This Row],[Match company name]]&lt;&gt;"",Table1[[#This Row],[Match company name]],IF(Table1[[#This Row],[Match on address]]&lt;&gt;"",Table1[[#This Row],[Match on address]],Table1[[#This Row],[Match on Website]]))</f>
        <v>#REF!</v>
      </c>
    </row>
    <row r="398" spans="1:25" x14ac:dyDescent="0.45">
      <c r="A398">
        <v>49305032</v>
      </c>
      <c r="B398" t="s">
        <v>1325</v>
      </c>
      <c r="D398" t="s">
        <v>1239</v>
      </c>
      <c r="E398" t="str">
        <f>SUBSTITUTE(SUBSTITUTE(SUBSTITUTE(SUBSTITUTE(SUBSTITUTE(SUBSTITUTE(SUBSTITUTE(SUBSTITUTE(SUBSTITUTE(SUBSTITUTE(SUBSTITUTE(SUBSTITUTE(SUBSTITUTE(LOWER(Table1[[#This Row],[Naam]]),".",""),"-","")," bvba",""),"belgië",""),"belgium","")," nv","")," bv",""),"group",""),"groep","")," ", ""),"é","e"),"è","e"),"à","a")</f>
        <v>vanbredacarfinance</v>
      </c>
      <c r="J398" t="s">
        <v>18</v>
      </c>
      <c r="K398" t="s">
        <v>19</v>
      </c>
      <c r="Q398" t="s">
        <v>95</v>
      </c>
      <c r="T398" t="str">
        <f>_xlfn.XLOOKUP(Table1[[#This Row],[Basisnaam]],Table2[Basisnaam],Table2[Naam],"",0)</f>
        <v/>
      </c>
      <c r="U398" t="str">
        <f>LOWER(Table1[[#This Row],[Straat]]&amp;Table1[[#This Row],[Huisnummer]]&amp;Table1[[#This Row],[Postcode]])</f>
        <v/>
      </c>
      <c r="V398" t="str">
        <f>_xlfn.XLOOKUP(Table1[[#This Row],[AdresLookup]],[1]Bedrijven!$R$2:$R$541,[1]Bedrijven!$B$2:$B$541,"",0)</f>
        <v/>
      </c>
      <c r="W398" t="str">
        <f>IFERROR(LEFT(SUBSTITUTE(SUBSTITUTE(Table1[[#This Row],[Website]],"www.",""),"https://",""), FIND(".", SUBSTITUTE(SUBSTITUTE(Table1[[#This Row],[Website]],"www.",""),"https://","")) - 1),"")</f>
        <v/>
      </c>
      <c r="X398" t="e">
        <f>_xlfn.XLOOKUP(Table1[[#This Row],[Website Lookup]],[1]!Table2[WebsiteLookup],[1]!Table2[Naam],"",0)</f>
        <v>#REF!</v>
      </c>
      <c r="Y398" t="e">
        <f>IF(Table1[[#This Row],[Match company name]]&lt;&gt;"",Table1[[#This Row],[Match company name]],IF(Table1[[#This Row],[Match on address]]&lt;&gt;"",Table1[[#This Row],[Match on address]],Table1[[#This Row],[Match on Website]]))</f>
        <v>#REF!</v>
      </c>
    </row>
    <row r="399" spans="1:25" x14ac:dyDescent="0.45">
      <c r="A399">
        <v>46011119</v>
      </c>
      <c r="B399" t="s">
        <v>1325</v>
      </c>
      <c r="D399" t="s">
        <v>1240</v>
      </c>
      <c r="E399" t="str">
        <f>SUBSTITUTE(SUBSTITUTE(SUBSTITUTE(SUBSTITUTE(SUBSTITUTE(SUBSTITUTE(SUBSTITUTE(SUBSTITUTE(SUBSTITUTE(SUBSTITUTE(SUBSTITUTE(SUBSTITUTE(SUBSTITUTE(LOWER(Table1[[#This Row],[Naam]]),".",""),"-","")," bvba",""),"belgië",""),"belgium","")," nv","")," bv",""),"group",""),"groep","")," ", ""),"é","e"),"è","e"),"à","a")</f>
        <v>vanhavermaetconsultants</v>
      </c>
      <c r="J399" t="s">
        <v>18</v>
      </c>
      <c r="K399" t="s">
        <v>19</v>
      </c>
      <c r="T399" t="str">
        <f>_xlfn.XLOOKUP(Table1[[#This Row],[Basisnaam]],Table2[Basisnaam],Table2[Naam],"",0)</f>
        <v/>
      </c>
      <c r="U399" t="str">
        <f>LOWER(Table1[[#This Row],[Straat]]&amp;Table1[[#This Row],[Huisnummer]]&amp;Table1[[#This Row],[Postcode]])</f>
        <v/>
      </c>
      <c r="V399" t="str">
        <f>_xlfn.XLOOKUP(Table1[[#This Row],[AdresLookup]],[1]Bedrijven!$R$2:$R$541,[1]Bedrijven!$B$2:$B$541,"",0)</f>
        <v/>
      </c>
      <c r="W399" t="str">
        <f>IFERROR(LEFT(SUBSTITUTE(SUBSTITUTE(Table1[[#This Row],[Website]],"www.",""),"https://",""), FIND(".", SUBSTITUTE(SUBSTITUTE(Table1[[#This Row],[Website]],"www.",""),"https://","")) - 1),"")</f>
        <v/>
      </c>
      <c r="X399" t="e">
        <f>_xlfn.XLOOKUP(Table1[[#This Row],[Website Lookup]],[1]!Table2[WebsiteLookup],[1]!Table2[Naam],"",0)</f>
        <v>#REF!</v>
      </c>
      <c r="Y399" t="e">
        <f>IF(Table1[[#This Row],[Match company name]]&lt;&gt;"",Table1[[#This Row],[Match company name]],IF(Table1[[#This Row],[Match on address]]&lt;&gt;"",Table1[[#This Row],[Match on address]],Table1[[#This Row],[Match on Website]]))</f>
        <v>#REF!</v>
      </c>
    </row>
    <row r="400" spans="1:25" x14ac:dyDescent="0.45">
      <c r="A400">
        <v>48947191</v>
      </c>
      <c r="B400" t="s">
        <v>1325</v>
      </c>
      <c r="D400" t="s">
        <v>1241</v>
      </c>
      <c r="E400" t="str">
        <f>SUBSTITUTE(SUBSTITUTE(SUBSTITUTE(SUBSTITUTE(SUBSTITUTE(SUBSTITUTE(SUBSTITUTE(SUBSTITUTE(SUBSTITUTE(SUBSTITUTE(SUBSTITUTE(SUBSTITUTE(SUBSTITUTE(LOWER(Table1[[#This Row],[Naam]]),".",""),"-","")," bvba",""),"belgië",""),"belgium","")," nv","")," bv",""),"group",""),"groep","")," ", ""),"é","e"),"è","e"),"à","a")</f>
        <v>vanmeeuwenindustries</v>
      </c>
      <c r="F400" t="s">
        <v>1242</v>
      </c>
      <c r="G400" t="s">
        <v>1243</v>
      </c>
      <c r="H400" t="s">
        <v>1244</v>
      </c>
      <c r="I400" t="s">
        <v>1245</v>
      </c>
      <c r="J400" t="s">
        <v>19</v>
      </c>
      <c r="K400" t="s">
        <v>19</v>
      </c>
      <c r="N400" t="s">
        <v>1246</v>
      </c>
      <c r="R400" t="s">
        <v>28</v>
      </c>
      <c r="T400" t="str">
        <f>_xlfn.XLOOKUP(Table1[[#This Row],[Basisnaam]],Table2[Basisnaam],Table2[Naam],"",0)</f>
        <v/>
      </c>
      <c r="U400" t="str">
        <f>LOWER(Table1[[#This Row],[Straat]]&amp;Table1[[#This Row],[Huisnummer]]&amp;Table1[[#This Row],[Postcode]])</f>
        <v>leeuwenveldseweg5a1382 lv</v>
      </c>
      <c r="V400" t="str">
        <f>_xlfn.XLOOKUP(Table1[[#This Row],[AdresLookup]],[1]Bedrijven!$R$2:$R$541,[1]Bedrijven!$B$2:$B$541,"",0)</f>
        <v/>
      </c>
      <c r="W400" t="str">
        <f>IFERROR(LEFT(SUBSTITUTE(SUBSTITUTE(Table1[[#This Row],[Website]],"www.",""),"https://",""), FIND(".", SUBSTITUTE(SUBSTITUTE(Table1[[#This Row],[Website]],"www.",""),"https://","")) - 1),"")</f>
        <v>vanmeeuwen</v>
      </c>
      <c r="X400" t="e">
        <f>_xlfn.XLOOKUP(Table1[[#This Row],[Website Lookup]],[1]!Table2[WebsiteLookup],[1]!Table2[Naam],"",0)</f>
        <v>#REF!</v>
      </c>
      <c r="Y400" t="e">
        <f>IF(Table1[[#This Row],[Match company name]]&lt;&gt;"",Table1[[#This Row],[Match company name]],IF(Table1[[#This Row],[Match on address]]&lt;&gt;"",Table1[[#This Row],[Match on address]],Table1[[#This Row],[Match on Website]]))</f>
        <v>#REF!</v>
      </c>
    </row>
    <row r="401" spans="1:25" x14ac:dyDescent="0.45">
      <c r="A401">
        <v>46017444</v>
      </c>
      <c r="B401" t="s">
        <v>1325</v>
      </c>
      <c r="C401" t="s">
        <v>145</v>
      </c>
      <c r="D401" t="s">
        <v>1247</v>
      </c>
      <c r="E401" t="str">
        <f>SUBSTITUTE(SUBSTITUTE(SUBSTITUTE(SUBSTITUTE(SUBSTITUTE(SUBSTITUTE(SUBSTITUTE(SUBSTITUTE(SUBSTITUTE(SUBSTITUTE(SUBSTITUTE(SUBSTITUTE(SUBSTITUTE(LOWER(Table1[[#This Row],[Naam]]),".",""),"-","")," bvba",""),"belgië",""),"belgium","")," nv","")," bv",""),"group",""),"groep","")," ", ""),"é","e"),"è","e"),"à","a")</f>
        <v>vanbredarisk&amp;benefits</v>
      </c>
      <c r="F401" t="s">
        <v>1248</v>
      </c>
      <c r="G401" t="s">
        <v>1249</v>
      </c>
      <c r="H401" t="s">
        <v>404</v>
      </c>
      <c r="I401" t="s">
        <v>66</v>
      </c>
      <c r="J401" t="s">
        <v>18</v>
      </c>
      <c r="K401" t="s">
        <v>19</v>
      </c>
      <c r="M401" t="s">
        <v>1250</v>
      </c>
      <c r="N401" t="s">
        <v>1251</v>
      </c>
      <c r="P401" t="s">
        <v>1252</v>
      </c>
      <c r="Q401" t="s">
        <v>42</v>
      </c>
      <c r="R401" t="s">
        <v>28</v>
      </c>
      <c r="S401" t="s">
        <v>66</v>
      </c>
      <c r="T401" t="str">
        <f>_xlfn.XLOOKUP(Table1[[#This Row],[Basisnaam]],Table2[Basisnaam],Table2[Naam],"",0)</f>
        <v/>
      </c>
      <c r="U401" t="str">
        <f>LOWER(Table1[[#This Row],[Straat]]&amp;Table1[[#This Row],[Huisnummer]]&amp;Table1[[#This Row],[Postcode]])</f>
        <v>plantin en moretuslei2972140</v>
      </c>
      <c r="V401" t="str">
        <f>_xlfn.XLOOKUP(Table1[[#This Row],[AdresLookup]],[1]Bedrijven!$R$2:$R$541,[1]Bedrijven!$B$2:$B$541,"",0)</f>
        <v/>
      </c>
      <c r="W401" t="str">
        <f>IFERROR(LEFT(SUBSTITUTE(SUBSTITUTE(Table1[[#This Row],[Website]],"www.",""),"https://",""), FIND(".", SUBSTITUTE(SUBSTITUTE(Table1[[#This Row],[Website]],"www.",""),"https://","")) - 1),"")</f>
        <v>vanbreda</v>
      </c>
      <c r="X401" t="e">
        <f>_xlfn.XLOOKUP(Table1[[#This Row],[Website Lookup]],[1]!Table2[WebsiteLookup],[1]!Table2[Naam],"",0)</f>
        <v>#REF!</v>
      </c>
      <c r="Y401" t="e">
        <f>IF(Table1[[#This Row],[Match company name]]&lt;&gt;"",Table1[[#This Row],[Match company name]],IF(Table1[[#This Row],[Match on address]]&lt;&gt;"",Table1[[#This Row],[Match on address]],Table1[[#This Row],[Match on Website]]))</f>
        <v>#REF!</v>
      </c>
    </row>
    <row r="402" spans="1:25" x14ac:dyDescent="0.45">
      <c r="A402">
        <v>46011120</v>
      </c>
      <c r="B402" t="s">
        <v>1325</v>
      </c>
      <c r="C402" t="s">
        <v>27</v>
      </c>
      <c r="D402" t="s">
        <v>1253</v>
      </c>
      <c r="E402" t="str">
        <f>SUBSTITUTE(SUBSTITUTE(SUBSTITUTE(SUBSTITUTE(SUBSTITUTE(SUBSTITUTE(SUBSTITUTE(SUBSTITUTE(SUBSTITUTE(SUBSTITUTE(SUBSTITUTE(SUBSTITUTE(SUBSTITUTE(LOWER(Table1[[#This Row],[Naam]]),".",""),"-","")," bvba",""),"belgië",""),"belgium","")," nv","")," bv",""),"group",""),"groep","")," ", ""),"é","e"),"è","e"),"à","a")</f>
        <v>vandemoortele</v>
      </c>
      <c r="J402" t="s">
        <v>18</v>
      </c>
      <c r="K402" t="s">
        <v>19</v>
      </c>
      <c r="Q402" t="s">
        <v>181</v>
      </c>
      <c r="R402" t="s">
        <v>28</v>
      </c>
      <c r="T402" t="str">
        <f>_xlfn.XLOOKUP(Table1[[#This Row],[Basisnaam]],Table2[Basisnaam],Table2[Naam],"",0)</f>
        <v>Vandemoortele</v>
      </c>
      <c r="U402" t="str">
        <f>LOWER(Table1[[#This Row],[Straat]]&amp;Table1[[#This Row],[Huisnummer]]&amp;Table1[[#This Row],[Postcode]])</f>
        <v/>
      </c>
      <c r="V402" t="str">
        <f>_xlfn.XLOOKUP(Table1[[#This Row],[AdresLookup]],[1]Bedrijven!$R$2:$R$541,[1]Bedrijven!$B$2:$B$541,"",0)</f>
        <v/>
      </c>
      <c r="W402" t="str">
        <f>IFERROR(LEFT(SUBSTITUTE(SUBSTITUTE(Table1[[#This Row],[Website]],"www.",""),"https://",""), FIND(".", SUBSTITUTE(SUBSTITUTE(Table1[[#This Row],[Website]],"www.",""),"https://","")) - 1),"")</f>
        <v/>
      </c>
      <c r="X402" t="e">
        <f>_xlfn.XLOOKUP(Table1[[#This Row],[Website Lookup]],[1]!Table2[WebsiteLookup],[1]!Table2[Naam],"",0)</f>
        <v>#REF!</v>
      </c>
      <c r="Y402" t="str">
        <f>IF(Table1[[#This Row],[Match company name]]&lt;&gt;"",Table1[[#This Row],[Match company name]],IF(Table1[[#This Row],[Match on address]]&lt;&gt;"",Table1[[#This Row],[Match on address]],Table1[[#This Row],[Match on Website]]))</f>
        <v>Vandemoortele</v>
      </c>
    </row>
    <row r="403" spans="1:25" x14ac:dyDescent="0.45">
      <c r="A403">
        <v>46011121</v>
      </c>
      <c r="D403" t="s">
        <v>1254</v>
      </c>
      <c r="E403" t="str">
        <f>SUBSTITUTE(SUBSTITUTE(SUBSTITUTE(SUBSTITUTE(SUBSTITUTE(SUBSTITUTE(SUBSTITUTE(SUBSTITUTE(SUBSTITUTE(SUBSTITUTE(SUBSTITUTE(SUBSTITUTE(SUBSTITUTE(LOWER(Table1[[#This Row],[Naam]]),".",""),"-","")," bvba",""),"belgië",""),"belgium","")," nv","")," bv",""),"group",""),"groep","")," ", ""),"é","e"),"è","e"),"à","a")</f>
        <v>vandeputteinternational</v>
      </c>
      <c r="J403" t="s">
        <v>18</v>
      </c>
      <c r="K403" t="s">
        <v>19</v>
      </c>
      <c r="T403" t="str">
        <f>_xlfn.XLOOKUP(Table1[[#This Row],[Basisnaam]],Table2[Basisnaam],Table2[Naam],"",0)</f>
        <v/>
      </c>
      <c r="U403" t="str">
        <f>LOWER(Table1[[#This Row],[Straat]]&amp;Table1[[#This Row],[Huisnummer]]&amp;Table1[[#This Row],[Postcode]])</f>
        <v/>
      </c>
      <c r="V403" t="str">
        <f>_xlfn.XLOOKUP(Table1[[#This Row],[AdresLookup]],[1]Bedrijven!$R$2:$R$541,[1]Bedrijven!$B$2:$B$541,"",0)</f>
        <v/>
      </c>
      <c r="W403" t="str">
        <f>IFERROR(LEFT(SUBSTITUTE(SUBSTITUTE(Table1[[#This Row],[Website]],"www.",""),"https://",""), FIND(".", SUBSTITUTE(SUBSTITUTE(Table1[[#This Row],[Website]],"www.",""),"https://","")) - 1),"")</f>
        <v/>
      </c>
      <c r="X403" t="e">
        <f>_xlfn.XLOOKUP(Table1[[#This Row],[Website Lookup]],[1]!Table2[WebsiteLookup],[1]!Table2[Naam],"",0)</f>
        <v>#REF!</v>
      </c>
      <c r="Y403" t="e">
        <f>IF(Table1[[#This Row],[Match company name]]&lt;&gt;"",Table1[[#This Row],[Match company name]],IF(Table1[[#This Row],[Match on address]]&lt;&gt;"",Table1[[#This Row],[Match on address]],Table1[[#This Row],[Match on Website]]))</f>
        <v>#REF!</v>
      </c>
    </row>
    <row r="404" spans="1:25" x14ac:dyDescent="0.45">
      <c r="A404">
        <v>47066175</v>
      </c>
      <c r="D404" t="s">
        <v>1255</v>
      </c>
      <c r="E404" t="str">
        <f>SUBSTITUTE(SUBSTITUTE(SUBSTITUTE(SUBSTITUTE(SUBSTITUTE(SUBSTITUTE(SUBSTITUTE(SUBSTITUTE(SUBSTITUTE(SUBSTITUTE(SUBSTITUTE(SUBSTITUTE(SUBSTITUTE(LOWER(Table1[[#This Row],[Naam]]),".",""),"-","")," bvba",""),"belgië",""),"belgium","")," nv","")," bv",""),"group",""),"groep","")," ", ""),"é","e"),"è","e"),"à","a")</f>
        <v>vela</v>
      </c>
      <c r="J404" t="s">
        <v>18</v>
      </c>
      <c r="K404" t="s">
        <v>19</v>
      </c>
      <c r="M404" t="s">
        <v>1256</v>
      </c>
      <c r="R404" t="s">
        <v>28</v>
      </c>
      <c r="T404" t="str">
        <f>_xlfn.XLOOKUP(Table1[[#This Row],[Basisnaam]],Table2[Basisnaam],Table2[Naam],"",0)</f>
        <v/>
      </c>
      <c r="U404" t="str">
        <f>LOWER(Table1[[#This Row],[Straat]]&amp;Table1[[#This Row],[Huisnummer]]&amp;Table1[[#This Row],[Postcode]])</f>
        <v/>
      </c>
      <c r="V404" t="str">
        <f>_xlfn.XLOOKUP(Table1[[#This Row],[AdresLookup]],[1]Bedrijven!$R$2:$R$541,[1]Bedrijven!$B$2:$B$541,"",0)</f>
        <v/>
      </c>
      <c r="W404" t="str">
        <f>IFERROR(LEFT(SUBSTITUTE(SUBSTITUTE(Table1[[#This Row],[Website]],"www.",""),"https://",""), FIND(".", SUBSTITUTE(SUBSTITUTE(Table1[[#This Row],[Website]],"www.",""),"https://","")) - 1),"")</f>
        <v/>
      </c>
      <c r="X404" t="e">
        <f>_xlfn.XLOOKUP(Table1[[#This Row],[Website Lookup]],[1]!Table2[WebsiteLookup],[1]!Table2[Naam],"",0)</f>
        <v>#REF!</v>
      </c>
      <c r="Y404" t="e">
        <f>IF(Table1[[#This Row],[Match company name]]&lt;&gt;"",Table1[[#This Row],[Match company name]],IF(Table1[[#This Row],[Match on address]]&lt;&gt;"",Table1[[#This Row],[Match on address]],Table1[[#This Row],[Match on Website]]))</f>
        <v>#REF!</v>
      </c>
    </row>
    <row r="405" spans="1:25" x14ac:dyDescent="0.45">
      <c r="A405">
        <v>46011122</v>
      </c>
      <c r="B405" t="s">
        <v>1326</v>
      </c>
      <c r="D405" t="s">
        <v>1257</v>
      </c>
      <c r="E405" t="str">
        <f>SUBSTITUTE(SUBSTITUTE(SUBSTITUTE(SUBSTITUTE(SUBSTITUTE(SUBSTITUTE(SUBSTITUTE(SUBSTITUTE(SUBSTITUTE(SUBSTITUTE(SUBSTITUTE(SUBSTITUTE(SUBSTITUTE(LOWER(Table1[[#This Row],[Naam]]),".",""),"-","")," bvba",""),"belgië",""),"belgium","")," nv","")," bv",""),"group",""),"groep","")," ", ""),"é","e"),"è","e"),"à","a")</f>
        <v>vgd</v>
      </c>
      <c r="F405" t="s">
        <v>1258</v>
      </c>
      <c r="G405" t="s">
        <v>1259</v>
      </c>
      <c r="H405" t="s">
        <v>1260</v>
      </c>
      <c r="I405" t="s">
        <v>1261</v>
      </c>
      <c r="J405" t="s">
        <v>18</v>
      </c>
      <c r="K405" t="s">
        <v>19</v>
      </c>
      <c r="N405" t="s">
        <v>1262</v>
      </c>
      <c r="Q405" t="s">
        <v>42</v>
      </c>
      <c r="R405" t="s">
        <v>28</v>
      </c>
      <c r="S405" t="s">
        <v>40</v>
      </c>
      <c r="T405" t="str">
        <f>_xlfn.XLOOKUP(Table1[[#This Row],[Basisnaam]],Table2[Basisnaam],Table2[Naam],"",0)</f>
        <v/>
      </c>
      <c r="U405" t="str">
        <f>LOWER(Table1[[#This Row],[Straat]]&amp;Table1[[#This Row],[Huisnummer]]&amp;Table1[[#This Row],[Postcode]])</f>
        <v>brusselsesteenweg949090</v>
      </c>
      <c r="V405" t="str">
        <f>_xlfn.XLOOKUP(Table1[[#This Row],[AdresLookup]],[1]Bedrijven!$R$2:$R$541,[1]Bedrijven!$B$2:$B$541,"",0)</f>
        <v/>
      </c>
      <c r="W405" t="str">
        <f>IFERROR(LEFT(SUBSTITUTE(SUBSTITUTE(Table1[[#This Row],[Website]],"www.",""),"https://",""), FIND(".", SUBSTITUTE(SUBSTITUTE(Table1[[#This Row],[Website]],"www.",""),"https://","")) - 1),"")</f>
        <v>be</v>
      </c>
      <c r="Y405">
        <f>IF(Table1[[#This Row],[Match company name]]&lt;&gt;"",Table1[[#This Row],[Match company name]],IF(Table1[[#This Row],[Match on address]]&lt;&gt;"",Table1[[#This Row],[Match on address]],Table1[[#This Row],[Match on Website]]))</f>
        <v>0</v>
      </c>
    </row>
    <row r="406" spans="1:25" x14ac:dyDescent="0.45">
      <c r="A406">
        <v>46017785</v>
      </c>
      <c r="B406" t="s">
        <v>1326</v>
      </c>
      <c r="D406" t="s">
        <v>1263</v>
      </c>
      <c r="E406" t="str">
        <f>SUBSTITUTE(SUBSTITUTE(SUBSTITUTE(SUBSTITUTE(SUBSTITUTE(SUBSTITUTE(SUBSTITUTE(SUBSTITUTE(SUBSTITUTE(SUBSTITUTE(SUBSTITUTE(SUBSTITUTE(SUBSTITUTE(LOWER(Table1[[#This Row],[Naam]]),".",""),"-","")," bvba",""),"belgië",""),"belgium","")," nv","")," bv",""),"group",""),"groep","")," ", ""),"é","e"),"è","e"),"à","a")</f>
        <v>viangro</v>
      </c>
      <c r="J406" t="s">
        <v>18</v>
      </c>
      <c r="K406" t="s">
        <v>19</v>
      </c>
      <c r="Q406" t="s">
        <v>20</v>
      </c>
      <c r="T406" t="str">
        <f>_xlfn.XLOOKUP(Table1[[#This Row],[Basisnaam]],Table2[Basisnaam],Table2[Naam],"",0)</f>
        <v/>
      </c>
      <c r="U406" t="str">
        <f>LOWER(Table1[[#This Row],[Straat]]&amp;Table1[[#This Row],[Huisnummer]]&amp;Table1[[#This Row],[Postcode]])</f>
        <v/>
      </c>
      <c r="V406" t="str">
        <f>_xlfn.XLOOKUP(Table1[[#This Row],[AdresLookup]],[1]Bedrijven!$R$2:$R$541,[1]Bedrijven!$B$2:$B$541,"",0)</f>
        <v/>
      </c>
      <c r="W406" t="str">
        <f>IFERROR(LEFT(SUBSTITUTE(SUBSTITUTE(Table1[[#This Row],[Website]],"www.",""),"https://",""), FIND(".", SUBSTITUTE(SUBSTITUTE(Table1[[#This Row],[Website]],"www.",""),"https://","")) - 1),"")</f>
        <v/>
      </c>
      <c r="X406" t="e">
        <f>_xlfn.XLOOKUP(Table1[[#This Row],[Website Lookup]],[1]!Table2[WebsiteLookup],[1]!Table2[Naam],"",0)</f>
        <v>#REF!</v>
      </c>
      <c r="Y406" t="e">
        <f>IF(Table1[[#This Row],[Match company name]]&lt;&gt;"",Table1[[#This Row],[Match company name]],IF(Table1[[#This Row],[Match on address]]&lt;&gt;"",Table1[[#This Row],[Match on address]],Table1[[#This Row],[Match on Website]]))</f>
        <v>#REF!</v>
      </c>
    </row>
    <row r="407" spans="1:25" x14ac:dyDescent="0.45">
      <c r="A407">
        <v>46851595</v>
      </c>
      <c r="D407" t="s">
        <v>1264</v>
      </c>
      <c r="E407" t="str">
        <f>SUBSTITUTE(SUBSTITUTE(SUBSTITUTE(SUBSTITUTE(SUBSTITUTE(SUBSTITUTE(SUBSTITUTE(SUBSTITUTE(SUBSTITUTE(SUBSTITUTE(SUBSTITUTE(SUBSTITUTE(SUBSTITUTE(LOWER(Table1[[#This Row],[Naam]]),".",""),"-","")," bvba",""),"belgië",""),"belgium","")," nv","")," bv",""),"group",""),"groep","")," ", ""),"é","e"),"è","e"),"à","a")</f>
        <v>viano</v>
      </c>
      <c r="F407" t="s">
        <v>1265</v>
      </c>
      <c r="G407" t="s">
        <v>1266</v>
      </c>
      <c r="H407" t="s">
        <v>33</v>
      </c>
      <c r="I407" t="s">
        <v>1267</v>
      </c>
      <c r="J407" t="s">
        <v>18</v>
      </c>
      <c r="K407" t="s">
        <v>19</v>
      </c>
      <c r="N407" t="s">
        <v>1268</v>
      </c>
      <c r="Q407" t="s">
        <v>56</v>
      </c>
      <c r="S407" t="s">
        <v>40</v>
      </c>
      <c r="T407" t="str">
        <f>_xlfn.XLOOKUP(Table1[[#This Row],[Basisnaam]],Table2[Basisnaam],Table2[Naam],"",0)</f>
        <v/>
      </c>
      <c r="U407" t="str">
        <f>LOWER(Table1[[#This Row],[Straat]]&amp;Table1[[#This Row],[Huisnummer]]&amp;Table1[[#This Row],[Postcode]])</f>
        <v>wijngaardveld369300</v>
      </c>
      <c r="V407" t="str">
        <f>_xlfn.XLOOKUP(Table1[[#This Row],[AdresLookup]],[1]Bedrijven!$R$2:$R$541,[1]Bedrijven!$B$2:$B$541,"",0)</f>
        <v/>
      </c>
      <c r="W407" t="str">
        <f>IFERROR(LEFT(SUBSTITUTE(SUBSTITUTE(Table1[[#This Row],[Website]],"www.",""),"https://",""), FIND(".", SUBSTITUTE(SUBSTITUTE(Table1[[#This Row],[Website]],"www.",""),"https://","")) - 1),"")</f>
        <v>viano-organics</v>
      </c>
      <c r="X407" t="e">
        <f>_xlfn.XLOOKUP(Table1[[#This Row],[Website Lookup]],[1]!Table2[WebsiteLookup],[1]!Table2[Naam],"",0)</f>
        <v>#REF!</v>
      </c>
      <c r="Y407" t="e">
        <f>IF(Table1[[#This Row],[Match company name]]&lt;&gt;"",Table1[[#This Row],[Match company name]],IF(Table1[[#This Row],[Match on address]]&lt;&gt;"",Table1[[#This Row],[Match on address]],Table1[[#This Row],[Match on Website]]))</f>
        <v>#REF!</v>
      </c>
    </row>
    <row r="408" spans="1:25" x14ac:dyDescent="0.45">
      <c r="A408">
        <v>46017696</v>
      </c>
      <c r="B408" t="s">
        <v>1326</v>
      </c>
      <c r="D408" t="s">
        <v>1269</v>
      </c>
      <c r="E408" t="str">
        <f>SUBSTITUTE(SUBSTITUTE(SUBSTITUTE(SUBSTITUTE(SUBSTITUTE(SUBSTITUTE(SUBSTITUTE(SUBSTITUTE(SUBSTITUTE(SUBSTITUTE(SUBSTITUTE(SUBSTITUTE(SUBSTITUTE(LOWER(Table1[[#This Row],[Naam]]),".",""),"-","")," bvba",""),"belgië",""),"belgium","")," nv","")," bv",""),"group",""),"groep","")," ", ""),"é","e"),"è","e"),"à","a")</f>
        <v>viessmann</v>
      </c>
      <c r="F408" t="s">
        <v>1270</v>
      </c>
      <c r="G408" t="s">
        <v>348</v>
      </c>
      <c r="H408" t="s">
        <v>135</v>
      </c>
      <c r="I408" t="s">
        <v>136</v>
      </c>
      <c r="J408" t="s">
        <v>18</v>
      </c>
      <c r="K408" t="s">
        <v>19</v>
      </c>
      <c r="N408" t="s">
        <v>1271</v>
      </c>
      <c r="Q408" t="s">
        <v>42</v>
      </c>
      <c r="S408" t="s">
        <v>29</v>
      </c>
      <c r="T408" t="str">
        <f>_xlfn.XLOOKUP(Table1[[#This Row],[Basisnaam]],Table2[Basisnaam],Table2[Naam],"",0)</f>
        <v/>
      </c>
      <c r="U408" t="str">
        <f>LOWER(Table1[[#This Row],[Straat]]&amp;Table1[[#This Row],[Huisnummer]]&amp;Table1[[#This Row],[Postcode]])</f>
        <v>hermesstraat141930</v>
      </c>
      <c r="V408" t="str">
        <f>_xlfn.XLOOKUP(Table1[[#This Row],[AdresLookup]],[1]Bedrijven!$R$2:$R$541,[1]Bedrijven!$B$2:$B$541,"",0)</f>
        <v/>
      </c>
      <c r="W408" t="str">
        <f>IFERROR(LEFT(SUBSTITUTE(SUBSTITUTE(Table1[[#This Row],[Website]],"www.",""),"https://",""), FIND(".", SUBSTITUTE(SUBSTITUTE(Table1[[#This Row],[Website]],"www.",""),"https://","")) - 1),"")</f>
        <v>viessmann</v>
      </c>
      <c r="X408" t="e">
        <f>_xlfn.XLOOKUP(Table1[[#This Row],[Website Lookup]],[1]!Table2[WebsiteLookup],[1]!Table2[Naam],"",0)</f>
        <v>#REF!</v>
      </c>
      <c r="Y408" t="e">
        <f>IF(Table1[[#This Row],[Match company name]]&lt;&gt;"",Table1[[#This Row],[Match company name]],IF(Table1[[#This Row],[Match on address]]&lt;&gt;"",Table1[[#This Row],[Match on address]],Table1[[#This Row],[Match on Website]]))</f>
        <v>#REF!</v>
      </c>
    </row>
    <row r="409" spans="1:25" x14ac:dyDescent="0.45">
      <c r="A409">
        <v>48285359</v>
      </c>
      <c r="B409" t="s">
        <v>1325</v>
      </c>
      <c r="C409" t="s">
        <v>27</v>
      </c>
      <c r="D409" t="s">
        <v>1272</v>
      </c>
      <c r="E409" t="str">
        <f>SUBSTITUTE(SUBSTITUTE(SUBSTITUTE(SUBSTITUTE(SUBSTITUTE(SUBSTITUTE(SUBSTITUTE(SUBSTITUTE(SUBSTITUTE(SUBSTITUTE(SUBSTITUTE(SUBSTITUTE(SUBSTITUTE(LOWER(Table1[[#This Row],[Naam]]),".",""),"-","")," bvba",""),"belgië",""),"belgium","")," nv","")," bv",""),"group",""),"groep","")," ", ""),"é","e"),"è","e"),"à","a")</f>
        <v>vito</v>
      </c>
      <c r="F409" t="s">
        <v>1273</v>
      </c>
      <c r="G409" t="s">
        <v>974</v>
      </c>
      <c r="H409" t="s">
        <v>1274</v>
      </c>
      <c r="I409" t="s">
        <v>1275</v>
      </c>
      <c r="J409" t="s">
        <v>18</v>
      </c>
      <c r="K409" t="s">
        <v>19</v>
      </c>
      <c r="N409" t="s">
        <v>1276</v>
      </c>
      <c r="Q409" t="s">
        <v>181</v>
      </c>
      <c r="R409" t="s">
        <v>28</v>
      </c>
      <c r="S409" t="s">
        <v>66</v>
      </c>
      <c r="T409" t="str">
        <f>_xlfn.XLOOKUP(Table1[[#This Row],[Basisnaam]],Table2[Basisnaam],Table2[Naam],"",0)</f>
        <v/>
      </c>
      <c r="U409" t="str">
        <f>LOWER(Table1[[#This Row],[Straat]]&amp;Table1[[#This Row],[Huisnummer]]&amp;Table1[[#This Row],[Postcode]])</f>
        <v>boerentang2002400</v>
      </c>
      <c r="V409" t="str">
        <f>_xlfn.XLOOKUP(Table1[[#This Row],[AdresLookup]],[1]Bedrijven!$R$2:$R$541,[1]Bedrijven!$B$2:$B$541,"",0)</f>
        <v/>
      </c>
      <c r="W409" t="str">
        <f>IFERROR(LEFT(SUBSTITUTE(SUBSTITUTE(Table1[[#This Row],[Website]],"www.",""),"https://",""), FIND(".", SUBSTITUTE(SUBSTITUTE(Table1[[#This Row],[Website]],"www.",""),"https://","")) - 1),"")</f>
        <v>vito</v>
      </c>
      <c r="X409" t="e">
        <f>_xlfn.XLOOKUP(Table1[[#This Row],[Website Lookup]],[1]!Table2[WebsiteLookup],[1]!Table2[Naam],"",0)</f>
        <v>#REF!</v>
      </c>
      <c r="Y409" t="e">
        <f>IF(Table1[[#This Row],[Match company name]]&lt;&gt;"",Table1[[#This Row],[Match company name]],IF(Table1[[#This Row],[Match on address]]&lt;&gt;"",Table1[[#This Row],[Match on address]],Table1[[#This Row],[Match on Website]]))</f>
        <v>#REF!</v>
      </c>
    </row>
    <row r="410" spans="1:25" x14ac:dyDescent="0.45">
      <c r="A410">
        <v>48835552</v>
      </c>
      <c r="D410" t="s">
        <v>1277</v>
      </c>
      <c r="E410" t="str">
        <f>SUBSTITUTE(SUBSTITUTE(SUBSTITUTE(SUBSTITUTE(SUBSTITUTE(SUBSTITUTE(SUBSTITUTE(SUBSTITUTE(SUBSTITUTE(SUBSTITUTE(SUBSTITUTE(SUBSTITUTE(SUBSTITUTE(LOWER(Table1[[#This Row],[Naam]]),".",""),"-","")," bvba",""),"belgië",""),"belgium","")," nv","")," bv",""),"group",""),"groep","")," ", ""),"é","e"),"è","e"),"à","a")</f>
        <v>vivaldisinterim</v>
      </c>
      <c r="F410" t="s">
        <v>1009</v>
      </c>
      <c r="G410" t="s">
        <v>1022</v>
      </c>
      <c r="H410" t="s">
        <v>54</v>
      </c>
      <c r="I410" t="s">
        <v>66</v>
      </c>
      <c r="J410" t="s">
        <v>18</v>
      </c>
      <c r="K410" t="s">
        <v>19</v>
      </c>
      <c r="M410" t="s">
        <v>1278</v>
      </c>
      <c r="N410" t="s">
        <v>1279</v>
      </c>
      <c r="R410" t="s">
        <v>28</v>
      </c>
      <c r="S410" t="s">
        <v>66</v>
      </c>
      <c r="T410" t="str">
        <f>_xlfn.XLOOKUP(Table1[[#This Row],[Basisnaam]],Table2[Basisnaam],Table2[Naam],"",0)</f>
        <v/>
      </c>
      <c r="U410" t="str">
        <f>LOWER(Table1[[#This Row],[Straat]]&amp;Table1[[#This Row],[Huisnummer]]&amp;Table1[[#This Row],[Postcode]])</f>
        <v>frankrijklei1262000</v>
      </c>
      <c r="V410" t="str">
        <f>_xlfn.XLOOKUP(Table1[[#This Row],[AdresLookup]],[1]Bedrijven!$R$2:$R$541,[1]Bedrijven!$B$2:$B$541,"",0)</f>
        <v/>
      </c>
      <c r="W410" t="str">
        <f>IFERROR(LEFT(SUBSTITUTE(SUBSTITUTE(Table1[[#This Row],[Website]],"www.",""),"https://",""), FIND(".", SUBSTITUTE(SUBSTITUTE(Table1[[#This Row],[Website]],"www.",""),"https://","")) - 1),"")</f>
        <v>vivaldisinterim</v>
      </c>
      <c r="X410" t="e">
        <f>_xlfn.XLOOKUP(Table1[[#This Row],[Website Lookup]],[1]!Table2[WebsiteLookup],[1]!Table2[Naam],"",0)</f>
        <v>#REF!</v>
      </c>
      <c r="Y410" t="e">
        <f>IF(Table1[[#This Row],[Match company name]]&lt;&gt;"",Table1[[#This Row],[Match company name]],IF(Table1[[#This Row],[Match on address]]&lt;&gt;"",Table1[[#This Row],[Match on address]],Table1[[#This Row],[Match on Website]]))</f>
        <v>#REF!</v>
      </c>
    </row>
    <row r="411" spans="1:25" x14ac:dyDescent="0.45">
      <c r="A411">
        <v>53194001</v>
      </c>
      <c r="B411" t="s">
        <v>1325</v>
      </c>
      <c r="C411" t="s">
        <v>38</v>
      </c>
      <c r="D411" t="s">
        <v>1280</v>
      </c>
      <c r="E411" t="str">
        <f>SUBSTITUTE(SUBSTITUTE(SUBSTITUTE(SUBSTITUTE(SUBSTITUTE(SUBSTITUTE(SUBSTITUTE(SUBSTITUTE(SUBSTITUTE(SUBSTITUTE(SUBSTITUTE(SUBSTITUTE(SUBSTITUTE(LOWER(Table1[[#This Row],[Naam]]),".",""),"-","")," bvba",""),"belgië",""),"belgium","")," nv","")," bv",""),"group",""),"groep","")," ", ""),"é","e"),"è","e"),"à","a")</f>
        <v>vlaamsarchitectuurinstituut</v>
      </c>
      <c r="F411" t="s">
        <v>1281</v>
      </c>
      <c r="G411" t="s">
        <v>1282</v>
      </c>
      <c r="H411" t="s">
        <v>299</v>
      </c>
      <c r="I411" t="s">
        <v>66</v>
      </c>
      <c r="J411" t="s">
        <v>18</v>
      </c>
      <c r="K411" t="s">
        <v>19</v>
      </c>
      <c r="N411" t="s">
        <v>1283</v>
      </c>
      <c r="Q411" t="s">
        <v>20</v>
      </c>
      <c r="S411" t="s">
        <v>66</v>
      </c>
      <c r="T411" t="str">
        <f>_xlfn.XLOOKUP(Table1[[#This Row],[Basisnaam]],Table2[Basisnaam],Table2[Naam],"",0)</f>
        <v/>
      </c>
      <c r="U411" t="str">
        <f>LOWER(Table1[[#This Row],[Straat]]&amp;Table1[[#This Row],[Huisnummer]]&amp;Table1[[#This Row],[Postcode]])</f>
        <v>jan van rijswijcklaan1552018</v>
      </c>
      <c r="V411" t="str">
        <f>_xlfn.XLOOKUP(Table1[[#This Row],[AdresLookup]],[1]Bedrijven!$R$2:$R$541,[1]Bedrijven!$B$2:$B$541,"",0)</f>
        <v/>
      </c>
      <c r="W411" t="str">
        <f>IFERROR(LEFT(SUBSTITUTE(SUBSTITUTE(Table1[[#This Row],[Website]],"www.",""),"https://",""), FIND(".", SUBSTITUTE(SUBSTITUTE(Table1[[#This Row],[Website]],"www.",""),"https://","")) - 1),"")</f>
        <v>vai</v>
      </c>
      <c r="X411" t="e">
        <f>_xlfn.XLOOKUP(Table1[[#This Row],[Website Lookup]],[1]!Table2[WebsiteLookup],[1]!Table2[Naam],"",0)</f>
        <v>#REF!</v>
      </c>
      <c r="Y411" t="e">
        <f>IF(Table1[[#This Row],[Match company name]]&lt;&gt;"",Table1[[#This Row],[Match company name]],IF(Table1[[#This Row],[Match on address]]&lt;&gt;"",Table1[[#This Row],[Match on address]],Table1[[#This Row],[Match on Website]]))</f>
        <v>#REF!</v>
      </c>
    </row>
    <row r="412" spans="1:25" x14ac:dyDescent="0.45">
      <c r="A412">
        <v>46011123</v>
      </c>
      <c r="D412" t="s">
        <v>1284</v>
      </c>
      <c r="E412" t="str">
        <f>SUBSTITUTE(SUBSTITUTE(SUBSTITUTE(SUBSTITUTE(SUBSTITUTE(SUBSTITUTE(SUBSTITUTE(SUBSTITUTE(SUBSTITUTE(SUBSTITUTE(SUBSTITUTE(SUBSTITUTE(SUBSTITUTE(LOWER(Table1[[#This Row],[Naam]]),".",""),"-","")," bvba",""),"belgië",""),"belgium","")," nv","")," bv",""),"group",""),"groep","")," ", ""),"é","e"),"è","e"),"à","a")</f>
        <v>vlotter</v>
      </c>
      <c r="J412" t="s">
        <v>18</v>
      </c>
      <c r="K412" t="s">
        <v>19</v>
      </c>
      <c r="T412" t="str">
        <f>_xlfn.XLOOKUP(Table1[[#This Row],[Basisnaam]],Table2[Basisnaam],Table2[Naam],"",0)</f>
        <v/>
      </c>
      <c r="U412" t="str">
        <f>LOWER(Table1[[#This Row],[Straat]]&amp;Table1[[#This Row],[Huisnummer]]&amp;Table1[[#This Row],[Postcode]])</f>
        <v/>
      </c>
      <c r="V412" t="str">
        <f>_xlfn.XLOOKUP(Table1[[#This Row],[AdresLookup]],[1]Bedrijven!$R$2:$R$541,[1]Bedrijven!$B$2:$B$541,"",0)</f>
        <v/>
      </c>
      <c r="W412" t="str">
        <f>IFERROR(LEFT(SUBSTITUTE(SUBSTITUTE(Table1[[#This Row],[Website]],"www.",""),"https://",""), FIND(".", SUBSTITUTE(SUBSTITUTE(Table1[[#This Row],[Website]],"www.",""),"https://","")) - 1),"")</f>
        <v/>
      </c>
      <c r="X412" t="e">
        <f>_xlfn.XLOOKUP(Table1[[#This Row],[Website Lookup]],[1]!Table2[WebsiteLookup],[1]!Table2[Naam],"",0)</f>
        <v>#REF!</v>
      </c>
      <c r="Y412" t="e">
        <f>IF(Table1[[#This Row],[Match company name]]&lt;&gt;"",Table1[[#This Row],[Match company name]],IF(Table1[[#This Row],[Match on address]]&lt;&gt;"",Table1[[#This Row],[Match on address]],Table1[[#This Row],[Match on Website]]))</f>
        <v>#REF!</v>
      </c>
    </row>
    <row r="413" spans="1:25" x14ac:dyDescent="0.45">
      <c r="A413">
        <v>50874869</v>
      </c>
      <c r="C413" t="s">
        <v>38</v>
      </c>
      <c r="D413" t="s">
        <v>1285</v>
      </c>
      <c r="E413" t="str">
        <f>SUBSTITUTE(SUBSTITUTE(SUBSTITUTE(SUBSTITUTE(SUBSTITUTE(SUBSTITUTE(SUBSTITUTE(SUBSTITUTE(SUBSTITUTE(SUBSTITUTE(SUBSTITUTE(SUBSTITUTE(SUBSTITUTE(LOWER(Table1[[#This Row],[Naam]]),".",""),"-","")," bvba",""),"belgië",""),"belgium","")," nv","")," bv",""),"group",""),"groep","")," ", ""),"é","e"),"è","e"),"à","a")</f>
        <v>vzwbeweging</v>
      </c>
      <c r="F413" t="s">
        <v>58</v>
      </c>
      <c r="G413" t="s">
        <v>59</v>
      </c>
      <c r="H413" t="s">
        <v>720</v>
      </c>
      <c r="I413" t="s">
        <v>721</v>
      </c>
      <c r="J413" t="s">
        <v>18</v>
      </c>
      <c r="K413" t="s">
        <v>19</v>
      </c>
      <c r="L413" t="s">
        <v>1286</v>
      </c>
      <c r="M413" t="s">
        <v>1287</v>
      </c>
      <c r="N413" t="s">
        <v>1288</v>
      </c>
      <c r="O413" t="s">
        <v>129</v>
      </c>
      <c r="Q413" t="s">
        <v>28</v>
      </c>
      <c r="R413" t="s">
        <v>28</v>
      </c>
      <c r="S413" t="s">
        <v>51</v>
      </c>
      <c r="T413" t="str">
        <f>_xlfn.XLOOKUP(Table1[[#This Row],[Basisnaam]],Table2[Basisnaam],Table2[Naam],"",0)</f>
        <v/>
      </c>
      <c r="U413" t="str">
        <f>LOWER(Table1[[#This Row],[Straat]]&amp;Table1[[#This Row],[Huisnummer]]&amp;Table1[[#This Row],[Postcode]])</f>
        <v>haachtsesteenweg5791030</v>
      </c>
      <c r="V413" t="str">
        <f>_xlfn.XLOOKUP(Table1[[#This Row],[AdresLookup]],[1]Bedrijven!$R$2:$R$541,[1]Bedrijven!$B$2:$B$541,"",0)</f>
        <v/>
      </c>
      <c r="W413" t="str">
        <f>IFERROR(LEFT(SUBSTITUTE(SUBSTITUTE(Table1[[#This Row],[Website]],"www.",""),"https://",""), FIND(".", SUBSTITUTE(SUBSTITUTE(Table1[[#This Row],[Website]],"www.",""),"https://","")) - 1),"")</f>
        <v>beweging</v>
      </c>
      <c r="X413" t="e">
        <f>_xlfn.XLOOKUP(Table1[[#This Row],[Website Lookup]],[1]!Table2[WebsiteLookup],[1]!Table2[Naam],"",0)</f>
        <v>#REF!</v>
      </c>
      <c r="Y413" t="e">
        <f>IF(Table1[[#This Row],[Match company name]]&lt;&gt;"",Table1[[#This Row],[Match company name]],IF(Table1[[#This Row],[Match on address]]&lt;&gt;"",Table1[[#This Row],[Match on address]],Table1[[#This Row],[Match on Website]]))</f>
        <v>#REF!</v>
      </c>
    </row>
    <row r="414" spans="1:25" x14ac:dyDescent="0.45">
      <c r="A414">
        <v>54608109</v>
      </c>
      <c r="B414" t="s">
        <v>1325</v>
      </c>
      <c r="C414" t="s">
        <v>38</v>
      </c>
      <c r="D414" t="s">
        <v>1289</v>
      </c>
      <c r="E414" t="str">
        <f>SUBSTITUTE(SUBSTITUTE(SUBSTITUTE(SUBSTITUTE(SUBSTITUTE(SUBSTITUTE(SUBSTITUTE(SUBSTITUTE(SUBSTITUTE(SUBSTITUTE(SUBSTITUTE(SUBSTITUTE(SUBSTITUTE(LOWER(Table1[[#This Row],[Naam]]),".",""),"-","")," bvba",""),"belgië",""),"belgium","")," nv","")," bv",""),"group",""),"groep","")," ", ""),"é","e"),"è","e"),"à","a")</f>
        <v>vzwcentraalkatholiekschoolcomitevanantwerpen</v>
      </c>
      <c r="F414" t="s">
        <v>1290</v>
      </c>
      <c r="G414" t="s">
        <v>1057</v>
      </c>
      <c r="H414" t="s">
        <v>54</v>
      </c>
      <c r="I414" t="s">
        <v>66</v>
      </c>
      <c r="J414" t="s">
        <v>18</v>
      </c>
      <c r="K414" t="s">
        <v>19</v>
      </c>
      <c r="L414" t="s">
        <v>1291</v>
      </c>
      <c r="N414" t="s">
        <v>1292</v>
      </c>
      <c r="O414" t="s">
        <v>129</v>
      </c>
      <c r="Q414" t="s">
        <v>28</v>
      </c>
      <c r="R414" t="s">
        <v>28</v>
      </c>
      <c r="S414" t="s">
        <v>66</v>
      </c>
      <c r="T414" t="str">
        <f>_xlfn.XLOOKUP(Table1[[#This Row],[Basisnaam]],Table2[Basisnaam],Table2[Naam],"",0)</f>
        <v/>
      </c>
      <c r="U414" t="str">
        <f>LOWER(Table1[[#This Row],[Straat]]&amp;Table1[[#This Row],[Huisnummer]]&amp;Table1[[#This Row],[Postcode]])</f>
        <v>otto veniusstraat222000</v>
      </c>
      <c r="V414" t="str">
        <f>_xlfn.XLOOKUP(Table1[[#This Row],[AdresLookup]],[1]Bedrijven!$R$2:$R$541,[1]Bedrijven!$B$2:$B$541,"",0)</f>
        <v/>
      </c>
      <c r="W414" t="str">
        <f>IFERROR(LEFT(SUBSTITUTE(SUBSTITUTE(Table1[[#This Row],[Website]],"www.",""),"https://",""), FIND(".", SUBSTITUTE(SUBSTITUTE(Table1[[#This Row],[Website]],"www.",""),"https://","")) - 1),"")</f>
        <v>cksa</v>
      </c>
      <c r="X414" t="e">
        <f>_xlfn.XLOOKUP(Table1[[#This Row],[Website Lookup]],[1]!Table2[WebsiteLookup],[1]!Table2[Naam],"",0)</f>
        <v>#REF!</v>
      </c>
      <c r="Y414" t="e">
        <f>IF(Table1[[#This Row],[Match company name]]&lt;&gt;"",Table1[[#This Row],[Match company name]],IF(Table1[[#This Row],[Match on address]]&lt;&gt;"",Table1[[#This Row],[Match on address]],Table1[[#This Row],[Match on Website]]))</f>
        <v>#REF!</v>
      </c>
    </row>
    <row r="415" spans="1:25" x14ac:dyDescent="0.45">
      <c r="A415">
        <v>47363382</v>
      </c>
      <c r="B415" t="s">
        <v>1325</v>
      </c>
      <c r="C415" t="s">
        <v>38</v>
      </c>
      <c r="D415" t="s">
        <v>1293</v>
      </c>
      <c r="E415" t="str">
        <f>SUBSTITUTE(SUBSTITUTE(SUBSTITUTE(SUBSTITUTE(SUBSTITUTE(SUBSTITUTE(SUBSTITUTE(SUBSTITUTE(SUBSTITUTE(SUBSTITUTE(SUBSTITUTE(SUBSTITUTE(SUBSTITUTE(LOWER(Table1[[#This Row],[Naam]]),".",""),"-","")," bvba",""),"belgië",""),"belgium","")," nv","")," bv",""),"group",""),"groep","")," ", ""),"é","e"),"è","e"),"à","a")</f>
        <v>vzwcentrumvooralgemeenwelzijnswerkantwerpen</v>
      </c>
      <c r="F415" t="s">
        <v>1294</v>
      </c>
      <c r="G415" t="s">
        <v>974</v>
      </c>
      <c r="H415" t="s">
        <v>299</v>
      </c>
      <c r="I415" t="s">
        <v>66</v>
      </c>
      <c r="J415" t="s">
        <v>18</v>
      </c>
      <c r="K415" t="s">
        <v>19</v>
      </c>
      <c r="L415" t="s">
        <v>1295</v>
      </c>
      <c r="M415" t="s">
        <v>1296</v>
      </c>
      <c r="O415" t="s">
        <v>129</v>
      </c>
      <c r="P415" t="s">
        <v>1297</v>
      </c>
      <c r="Q415" t="s">
        <v>42</v>
      </c>
      <c r="R415" t="s">
        <v>28</v>
      </c>
      <c r="S415" t="s">
        <v>66</v>
      </c>
      <c r="T415" t="str">
        <f>_xlfn.XLOOKUP(Table1[[#This Row],[Basisnaam]],Table2[Basisnaam],Table2[Naam],"",0)</f>
        <v/>
      </c>
      <c r="U415" t="str">
        <f>LOWER(Table1[[#This Row],[Straat]]&amp;Table1[[#This Row],[Huisnummer]]&amp;Table1[[#This Row],[Postcode]])</f>
        <v>lange lozanastraat2002018</v>
      </c>
      <c r="V415" t="str">
        <f>_xlfn.XLOOKUP(Table1[[#This Row],[AdresLookup]],[1]Bedrijven!$R$2:$R$541,[1]Bedrijven!$B$2:$B$541,"",0)</f>
        <v/>
      </c>
      <c r="W415" t="str">
        <f>IFERROR(LEFT(SUBSTITUTE(SUBSTITUTE(Table1[[#This Row],[Website]],"www.",""),"https://",""), FIND(".", SUBSTITUTE(SUBSTITUTE(Table1[[#This Row],[Website]],"www.",""),"https://","")) - 1),"")</f>
        <v/>
      </c>
      <c r="X415" t="e">
        <f>_xlfn.XLOOKUP(Table1[[#This Row],[Website Lookup]],[1]!Table2[WebsiteLookup],[1]!Table2[Naam],"",0)</f>
        <v>#REF!</v>
      </c>
      <c r="Y415" t="e">
        <f>IF(Table1[[#This Row],[Match company name]]&lt;&gt;"",Table1[[#This Row],[Match company name]],IF(Table1[[#This Row],[Match on address]]&lt;&gt;"",Table1[[#This Row],[Match on address]],Table1[[#This Row],[Match on Website]]))</f>
        <v>#REF!</v>
      </c>
    </row>
    <row r="416" spans="1:25" x14ac:dyDescent="0.45">
      <c r="A416">
        <v>50145932</v>
      </c>
      <c r="B416" t="s">
        <v>1325</v>
      </c>
      <c r="C416" t="s">
        <v>38</v>
      </c>
      <c r="D416" t="s">
        <v>1298</v>
      </c>
      <c r="E416" t="str">
        <f>SUBSTITUTE(SUBSTITUTE(SUBSTITUTE(SUBSTITUTE(SUBSTITUTE(SUBSTITUTE(SUBSTITUTE(SUBSTITUTE(SUBSTITUTE(SUBSTITUTE(SUBSTITUTE(SUBSTITUTE(SUBSTITUTE(LOWER(Table1[[#This Row],[Naam]]),".",""),"-","")," bvba",""),"belgië",""),"belgium","")," nv","")," bv",""),"group",""),"groep","")," ", ""),"é","e"),"è","e"),"à","a")</f>
        <v>vzworganisatievoorduurzameenergie(ode)</v>
      </c>
      <c r="F416" t="s">
        <v>699</v>
      </c>
      <c r="G416" t="s">
        <v>1299</v>
      </c>
      <c r="H416" t="s">
        <v>87</v>
      </c>
      <c r="I416" t="s">
        <v>51</v>
      </c>
      <c r="J416" t="s">
        <v>18</v>
      </c>
      <c r="K416" t="s">
        <v>19</v>
      </c>
      <c r="L416" t="s">
        <v>1300</v>
      </c>
      <c r="N416" t="s">
        <v>1301</v>
      </c>
      <c r="O416" t="s">
        <v>129</v>
      </c>
      <c r="Q416" t="s">
        <v>28</v>
      </c>
      <c r="S416" t="s">
        <v>51</v>
      </c>
      <c r="T416" t="str">
        <f>_xlfn.XLOOKUP(Table1[[#This Row],[Basisnaam]],Table2[Basisnaam],Table2[Naam],"",0)</f>
        <v/>
      </c>
      <c r="U416" t="str">
        <f>LOWER(Table1[[#This Row],[Straat]]&amp;Table1[[#This Row],[Huisnummer]]&amp;Table1[[#This Row],[Postcode]])</f>
        <v>koningsstraat1461000</v>
      </c>
      <c r="V416" t="str">
        <f>_xlfn.XLOOKUP(Table1[[#This Row],[AdresLookup]],[1]Bedrijven!$R$2:$R$541,[1]Bedrijven!$B$2:$B$541,"",0)</f>
        <v/>
      </c>
      <c r="W416" t="str">
        <f>IFERROR(LEFT(SUBSTITUTE(SUBSTITUTE(Table1[[#This Row],[Website]],"www.",""),"https://",""), FIND(".", SUBSTITUTE(SUBSTITUTE(Table1[[#This Row],[Website]],"www.",""),"https://","")) - 1),"")</f>
        <v>ode</v>
      </c>
      <c r="X416" t="e">
        <f>_xlfn.XLOOKUP(Table1[[#This Row],[Website Lookup]],[1]!Table2[WebsiteLookup],[1]!Table2[Naam],"",0)</f>
        <v>#REF!</v>
      </c>
      <c r="Y416" t="e">
        <f>IF(Table1[[#This Row],[Match company name]]&lt;&gt;"",Table1[[#This Row],[Match company name]],IF(Table1[[#This Row],[Match on address]]&lt;&gt;"",Table1[[#This Row],[Match on address]],Table1[[#This Row],[Match on Website]]))</f>
        <v>#REF!</v>
      </c>
    </row>
    <row r="417" spans="1:25" x14ac:dyDescent="0.45">
      <c r="A417">
        <v>54057241</v>
      </c>
      <c r="B417" t="s">
        <v>1325</v>
      </c>
      <c r="C417" t="s">
        <v>38</v>
      </c>
      <c r="D417" t="s">
        <v>1302</v>
      </c>
      <c r="E417" t="str">
        <f>SUBSTITUTE(SUBSTITUTE(SUBSTITUTE(SUBSTITUTE(SUBSTITUTE(SUBSTITUTE(SUBSTITUTE(SUBSTITUTE(SUBSTITUTE(SUBSTITUTE(SUBSTITUTE(SUBSTITUTE(SUBSTITUTE(LOWER(Table1[[#This Row],[Naam]]),".",""),"-","")," bvba",""),"belgië",""),"belgium","")," nv","")," bv",""),"group",""),"groep","")," ", ""),"é","e"),"è","e"),"à","a")</f>
        <v>vzwoverlegkunstenorganisaties</v>
      </c>
      <c r="F417" t="s">
        <v>1303</v>
      </c>
      <c r="G417" t="s">
        <v>1304</v>
      </c>
      <c r="H417" t="s">
        <v>87</v>
      </c>
      <c r="I417" t="s">
        <v>51</v>
      </c>
      <c r="J417" t="s">
        <v>18</v>
      </c>
      <c r="K417" t="s">
        <v>19</v>
      </c>
      <c r="L417" t="s">
        <v>1305</v>
      </c>
      <c r="O417" t="s">
        <v>129</v>
      </c>
      <c r="Q417" t="s">
        <v>28</v>
      </c>
      <c r="R417" t="s">
        <v>28</v>
      </c>
      <c r="S417" t="s">
        <v>51</v>
      </c>
      <c r="T417" t="str">
        <f>_xlfn.XLOOKUP(Table1[[#This Row],[Basisnaam]],Table2[Basisnaam],Table2[Naam],"",0)</f>
        <v/>
      </c>
      <c r="U417" t="str">
        <f>LOWER(Table1[[#This Row],[Straat]]&amp;Table1[[#This Row],[Huisnummer]]&amp;Table1[[#This Row],[Postcode]])</f>
        <v>sainctelettesquare19/61000</v>
      </c>
      <c r="V417" t="str">
        <f>_xlfn.XLOOKUP(Table1[[#This Row],[AdresLookup]],[1]Bedrijven!$R$2:$R$541,[1]Bedrijven!$B$2:$B$541,"",0)</f>
        <v/>
      </c>
      <c r="W417" t="str">
        <f>IFERROR(LEFT(SUBSTITUTE(SUBSTITUTE(Table1[[#This Row],[Website]],"www.",""),"https://",""), FIND(".", SUBSTITUTE(SUBSTITUTE(Table1[[#This Row],[Website]],"www.",""),"https://","")) - 1),"")</f>
        <v/>
      </c>
      <c r="X417" t="e">
        <f>_xlfn.XLOOKUP(Table1[[#This Row],[Website Lookup]],[1]!Table2[WebsiteLookup],[1]!Table2[Naam],"",0)</f>
        <v>#REF!</v>
      </c>
      <c r="Y417" t="e">
        <f>IF(Table1[[#This Row],[Match company name]]&lt;&gt;"",Table1[[#This Row],[Match company name]],IF(Table1[[#This Row],[Match on address]]&lt;&gt;"",Table1[[#This Row],[Match on address]],Table1[[#This Row],[Match on Website]]))</f>
        <v>#REF!</v>
      </c>
    </row>
    <row r="418" spans="1:25" x14ac:dyDescent="0.45">
      <c r="A418">
        <v>52895153</v>
      </c>
      <c r="D418" t="s">
        <v>1306</v>
      </c>
      <c r="E418" t="str">
        <f>SUBSTITUTE(SUBSTITUTE(SUBSTITUTE(SUBSTITUTE(SUBSTITUTE(SUBSTITUTE(SUBSTITUTE(SUBSTITUTE(SUBSTITUTE(SUBSTITUTE(SUBSTITUTE(SUBSTITUTE(SUBSTITUTE(LOWER(Table1[[#This Row],[Naam]]),".",""),"-","")," bvba",""),"belgië",""),"belgium","")," nv","")," bv",""),"group",""),"groep","")," ", ""),"é","e"),"è","e"),"à","a")</f>
        <v>what'scooking</v>
      </c>
      <c r="J418" t="s">
        <v>18</v>
      </c>
      <c r="K418" t="s">
        <v>19</v>
      </c>
      <c r="N418" t="s">
        <v>1307</v>
      </c>
      <c r="Q418" t="s">
        <v>56</v>
      </c>
      <c r="R418" t="s">
        <v>56</v>
      </c>
      <c r="T418" t="str">
        <f>_xlfn.XLOOKUP(Table1[[#This Row],[Basisnaam]],Table2[Basisnaam],Table2[Naam],"",0)</f>
        <v>What's cooking</v>
      </c>
      <c r="U418" t="str">
        <f>LOWER(Table1[[#This Row],[Straat]]&amp;Table1[[#This Row],[Huisnummer]]&amp;Table1[[#This Row],[Postcode]])</f>
        <v/>
      </c>
      <c r="V418" t="str">
        <f>_xlfn.XLOOKUP(Table1[[#This Row],[AdresLookup]],[1]Bedrijven!$R$2:$R$541,[1]Bedrijven!$B$2:$B$541,"",0)</f>
        <v/>
      </c>
      <c r="W418" t="str">
        <f>IFERROR(LEFT(SUBSTITUTE(SUBSTITUTE(Table1[[#This Row],[Website]],"www.",""),"https://",""), FIND(".", SUBSTITUTE(SUBSTITUTE(Table1[[#This Row],[Website]],"www.",""),"https://","")) - 1),"")</f>
        <v>whatscooking</v>
      </c>
      <c r="X418" t="e">
        <f>_xlfn.XLOOKUP(Table1[[#This Row],[Website Lookup]],[1]!Table2[WebsiteLookup],[1]!Table2[Naam],"",0)</f>
        <v>#REF!</v>
      </c>
      <c r="Y418" t="str">
        <f>IF(Table1[[#This Row],[Match company name]]&lt;&gt;"",Table1[[#This Row],[Match company name]],IF(Table1[[#This Row],[Match on address]]&lt;&gt;"",Table1[[#This Row],[Match on address]],Table1[[#This Row],[Match on Website]]))</f>
        <v>What's cooking</v>
      </c>
    </row>
    <row r="419" spans="1:25" x14ac:dyDescent="0.45">
      <c r="A419">
        <v>48651127</v>
      </c>
      <c r="C419" t="s">
        <v>38</v>
      </c>
      <c r="D419" t="s">
        <v>1308</v>
      </c>
      <c r="E419" t="str">
        <f>SUBSTITUTE(SUBSTITUTE(SUBSTITUTE(SUBSTITUTE(SUBSTITUTE(SUBSTITUTE(SUBSTITUTE(SUBSTITUTE(SUBSTITUTE(SUBSTITUTE(SUBSTITUTE(SUBSTITUTE(SUBSTITUTE(LOWER(Table1[[#This Row],[Naam]]),".",""),"-","")," bvba",""),"belgië",""),"belgium","")," nv","")," bv",""),"group",""),"groep","")," ", ""),"é","e"),"è","e"),"à","a")</f>
        <v>wijkwerkenhaspengouw</v>
      </c>
      <c r="F419" t="s">
        <v>200</v>
      </c>
      <c r="G419" t="s">
        <v>103</v>
      </c>
      <c r="H419" t="s">
        <v>870</v>
      </c>
      <c r="I419" t="s">
        <v>871</v>
      </c>
      <c r="J419" t="s">
        <v>18</v>
      </c>
      <c r="K419" t="s">
        <v>19</v>
      </c>
      <c r="M419" t="s">
        <v>1309</v>
      </c>
      <c r="N419" t="s">
        <v>1310</v>
      </c>
      <c r="Q419" t="s">
        <v>20</v>
      </c>
      <c r="S419" t="s">
        <v>565</v>
      </c>
      <c r="T419" t="str">
        <f>_xlfn.XLOOKUP(Table1[[#This Row],[Basisnaam]],Table2[Basisnaam],Table2[Naam],"",0)</f>
        <v/>
      </c>
      <c r="U419" t="str">
        <f>LOWER(Table1[[#This Row],[Straat]]&amp;Table1[[#This Row],[Huisnummer]]&amp;Table1[[#This Row],[Postcode]])</f>
        <v>slachthuisstraat83800</v>
      </c>
      <c r="V419" t="str">
        <f>_xlfn.XLOOKUP(Table1[[#This Row],[AdresLookup]],[1]Bedrijven!$R$2:$R$541,[1]Bedrijven!$B$2:$B$541,"",0)</f>
        <v/>
      </c>
      <c r="W419" t="str">
        <f>IFERROR(LEFT(SUBSTITUTE(SUBSTITUTE(Table1[[#This Row],[Website]],"www.",""),"https://",""), FIND(".", SUBSTITUTE(SUBSTITUTE(Table1[[#This Row],[Website]],"www.",""),"https://","")) - 1),"")</f>
        <v>wijkwerkenhaspengouw</v>
      </c>
      <c r="X419" t="e">
        <f>_xlfn.XLOOKUP(Table1[[#This Row],[Website Lookup]],[1]!Table2[WebsiteLookup],[1]!Table2[Naam],"",0)</f>
        <v>#REF!</v>
      </c>
      <c r="Y419" t="e">
        <f>IF(Table1[[#This Row],[Match company name]]&lt;&gt;"",Table1[[#This Row],[Match company name]],IF(Table1[[#This Row],[Match on address]]&lt;&gt;"",Table1[[#This Row],[Match on address]],Table1[[#This Row],[Match on Website]]))</f>
        <v>#REF!</v>
      </c>
    </row>
    <row r="420" spans="1:25" x14ac:dyDescent="0.45">
      <c r="A420">
        <v>52895155</v>
      </c>
      <c r="D420" t="s">
        <v>1311</v>
      </c>
      <c r="E420" t="str">
        <f>SUBSTITUTE(SUBSTITUTE(SUBSTITUTE(SUBSTITUTE(SUBSTITUTE(SUBSTITUTE(SUBSTITUTE(SUBSTITUTE(SUBSTITUTE(SUBSTITUTE(SUBSTITUTE(SUBSTITUTE(SUBSTITUTE(LOWER(Table1[[#This Row],[Naam]]),".",""),"-","")," bvba",""),"belgië",""),"belgium","")," nv","")," bv",""),"group",""),"groep","")," ", ""),"é","e"),"è","e"),"à","a")</f>
        <v>witgelekruis</v>
      </c>
      <c r="F420" t="s">
        <v>1312</v>
      </c>
      <c r="G420" t="s">
        <v>860</v>
      </c>
      <c r="H420" t="s">
        <v>918</v>
      </c>
      <c r="I420" t="s">
        <v>829</v>
      </c>
      <c r="J420" t="s">
        <v>18</v>
      </c>
      <c r="K420" t="s">
        <v>19</v>
      </c>
      <c r="Q420" t="s">
        <v>56</v>
      </c>
      <c r="R420" t="s">
        <v>56</v>
      </c>
      <c r="S420" t="s">
        <v>260</v>
      </c>
      <c r="T420" t="str">
        <f>_xlfn.XLOOKUP(Table1[[#This Row],[Basisnaam]],Table2[Basisnaam],Table2[Naam],"",0)</f>
        <v/>
      </c>
      <c r="U420" t="str">
        <f>LOWER(Table1[[#This Row],[Straat]]&amp;Table1[[#This Row],[Huisnummer]]&amp;Table1[[#This Row],[Postcode]])</f>
        <v>annuntiatenstraat478000</v>
      </c>
      <c r="V420" t="str">
        <f>_xlfn.XLOOKUP(Table1[[#This Row],[AdresLookup]],[1]Bedrijven!$R$2:$R$541,[1]Bedrijven!$B$2:$B$541,"",0)</f>
        <v/>
      </c>
      <c r="W420" t="str">
        <f>IFERROR(LEFT(SUBSTITUTE(SUBSTITUTE(Table1[[#This Row],[Website]],"www.",""),"https://",""), FIND(".", SUBSTITUTE(SUBSTITUTE(Table1[[#This Row],[Website]],"www.",""),"https://","")) - 1),"")</f>
        <v/>
      </c>
      <c r="X420" t="e">
        <f>_xlfn.XLOOKUP(Table1[[#This Row],[Website Lookup]],[1]!Table2[WebsiteLookup],[1]!Table2[Naam],"",0)</f>
        <v>#REF!</v>
      </c>
      <c r="Y420" t="e">
        <f>IF(Table1[[#This Row],[Match company name]]&lt;&gt;"",Table1[[#This Row],[Match company name]],IF(Table1[[#This Row],[Match on address]]&lt;&gt;"",Table1[[#This Row],[Match on address]],Table1[[#This Row],[Match on Website]]))</f>
        <v>#REF!</v>
      </c>
    </row>
    <row r="421" spans="1:25" x14ac:dyDescent="0.45">
      <c r="A421">
        <v>46017765</v>
      </c>
      <c r="D421" t="s">
        <v>1313</v>
      </c>
      <c r="E421" t="str">
        <f>SUBSTITUTE(SUBSTITUTE(SUBSTITUTE(SUBSTITUTE(SUBSTITUTE(SUBSTITUTE(SUBSTITUTE(SUBSTITUTE(SUBSTITUTE(SUBSTITUTE(SUBSTITUTE(SUBSTITUTE(SUBSTITUTE(LOWER(Table1[[#This Row],[Naam]]),".",""),"-","")," bvba",""),"belgië",""),"belgium","")," nv","")," bv",""),"group",""),"groep","")," ", ""),"é","e"),"è","e"),"à","a")</f>
        <v>yachtstory</v>
      </c>
      <c r="J421" t="s">
        <v>18</v>
      </c>
      <c r="K421" t="s">
        <v>19</v>
      </c>
      <c r="Q421" t="s">
        <v>20</v>
      </c>
      <c r="T421" t="str">
        <f>_xlfn.XLOOKUP(Table1[[#This Row],[Basisnaam]],Table2[Basisnaam],Table2[Naam],"",0)</f>
        <v/>
      </c>
      <c r="U421" t="str">
        <f>LOWER(Table1[[#This Row],[Straat]]&amp;Table1[[#This Row],[Huisnummer]]&amp;Table1[[#This Row],[Postcode]])</f>
        <v/>
      </c>
      <c r="V421" t="str">
        <f>_xlfn.XLOOKUP(Table1[[#This Row],[AdresLookup]],[1]Bedrijven!$R$2:$R$541,[1]Bedrijven!$B$2:$B$541,"",0)</f>
        <v/>
      </c>
      <c r="W421" t="str">
        <f>IFERROR(LEFT(SUBSTITUTE(SUBSTITUTE(Table1[[#This Row],[Website]],"www.",""),"https://",""), FIND(".", SUBSTITUTE(SUBSTITUTE(Table1[[#This Row],[Website]],"www.",""),"https://","")) - 1),"")</f>
        <v/>
      </c>
      <c r="X421" t="e">
        <f>_xlfn.XLOOKUP(Table1[[#This Row],[Website Lookup]],[1]!Table2[WebsiteLookup],[1]!Table2[Naam],"",0)</f>
        <v>#REF!</v>
      </c>
      <c r="Y421" t="e">
        <f>IF(Table1[[#This Row],[Match company name]]&lt;&gt;"",Table1[[#This Row],[Match company name]],IF(Table1[[#This Row],[Match on address]]&lt;&gt;"",Table1[[#This Row],[Match on address]],Table1[[#This Row],[Match on Website]]))</f>
        <v>#REF!</v>
      </c>
    </row>
    <row r="422" spans="1:25" x14ac:dyDescent="0.45">
      <c r="A422">
        <v>46011125</v>
      </c>
      <c r="B422" t="s">
        <v>1327</v>
      </c>
      <c r="D422" t="s">
        <v>1314</v>
      </c>
      <c r="E422" t="str">
        <f>SUBSTITUTE(SUBSTITUTE(SUBSTITUTE(SUBSTITUTE(SUBSTITUTE(SUBSTITUTE(SUBSTITUTE(SUBSTITUTE(SUBSTITUTE(SUBSTITUTE(SUBSTITUTE(SUBSTITUTE(SUBSTITUTE(LOWER(Table1[[#This Row],[Naam]]),".",""),"-","")," bvba",""),"belgië",""),"belgium","")," nv","")," bv",""),"group",""),"groep","")," ", ""),"é","e"),"è","e"),"à","a")</f>
        <v>ypto</v>
      </c>
      <c r="J422" t="s">
        <v>18</v>
      </c>
      <c r="K422" t="s">
        <v>19</v>
      </c>
      <c r="T422" t="str">
        <f>_xlfn.XLOOKUP(Table1[[#This Row],[Basisnaam]],Table2[Basisnaam],Table2[Naam],"",0)</f>
        <v>YPTO</v>
      </c>
      <c r="U422" t="str">
        <f>LOWER(Table1[[#This Row],[Straat]]&amp;Table1[[#This Row],[Huisnummer]]&amp;Table1[[#This Row],[Postcode]])</f>
        <v/>
      </c>
      <c r="V422" t="str">
        <f>_xlfn.XLOOKUP(Table1[[#This Row],[AdresLookup]],[1]Bedrijven!$R$2:$R$541,[1]Bedrijven!$B$2:$B$541,"",0)</f>
        <v/>
      </c>
      <c r="W422" t="str">
        <f>IFERROR(LEFT(SUBSTITUTE(SUBSTITUTE(Table1[[#This Row],[Website]],"www.",""),"https://",""), FIND(".", SUBSTITUTE(SUBSTITUTE(Table1[[#This Row],[Website]],"www.",""),"https://","")) - 1),"")</f>
        <v/>
      </c>
      <c r="X422" t="e">
        <f>_xlfn.XLOOKUP(Table1[[#This Row],[Website Lookup]],[1]!Table2[WebsiteLookup],[1]!Table2[Naam],"",0)</f>
        <v>#REF!</v>
      </c>
      <c r="Y422" t="str">
        <f>IF(Table1[[#This Row],[Match company name]]&lt;&gt;"",Table1[[#This Row],[Match company name]],IF(Table1[[#This Row],[Match on address]]&lt;&gt;"",Table1[[#This Row],[Match on address]],Table1[[#This Row],[Match on Website]]))</f>
        <v>YPTO</v>
      </c>
    </row>
    <row r="423" spans="1:25" x14ac:dyDescent="0.45">
      <c r="A423">
        <v>46011126</v>
      </c>
      <c r="C423" t="s">
        <v>27</v>
      </c>
      <c r="D423" t="s">
        <v>1315</v>
      </c>
      <c r="E423" t="str">
        <f>SUBSTITUTE(SUBSTITUTE(SUBSTITUTE(SUBSTITUTE(SUBSTITUTE(SUBSTITUTE(SUBSTITUTE(SUBSTITUTE(SUBSTITUTE(SUBSTITUTE(SUBSTITUTE(SUBSTITUTE(SUBSTITUTE(LOWER(Table1[[#This Row],[Naam]]),".",""),"-","")," bvba",""),"belgië",""),"belgium","")," nv","")," bv",""),"group",""),"groep","")," ", ""),"é","e"),"è","e"),"à","a")</f>
        <v>zeelandia</v>
      </c>
      <c r="J423" t="s">
        <v>18</v>
      </c>
      <c r="K423" t="s">
        <v>19</v>
      </c>
      <c r="R423" t="s">
        <v>28</v>
      </c>
      <c r="T423" t="str">
        <f>_xlfn.XLOOKUP(Table1[[#This Row],[Basisnaam]],Table2[Basisnaam],Table2[Naam],"",0)</f>
        <v/>
      </c>
      <c r="U423" t="str">
        <f>LOWER(Table1[[#This Row],[Straat]]&amp;Table1[[#This Row],[Huisnummer]]&amp;Table1[[#This Row],[Postcode]])</f>
        <v/>
      </c>
      <c r="V423" t="str">
        <f>_xlfn.XLOOKUP(Table1[[#This Row],[AdresLookup]],[1]Bedrijven!$R$2:$R$541,[1]Bedrijven!$B$2:$B$541,"",0)</f>
        <v/>
      </c>
      <c r="W423" t="str">
        <f>IFERROR(LEFT(SUBSTITUTE(SUBSTITUTE(Table1[[#This Row],[Website]],"www.",""),"https://",""), FIND(".", SUBSTITUTE(SUBSTITUTE(Table1[[#This Row],[Website]],"www.",""),"https://","")) - 1),"")</f>
        <v/>
      </c>
      <c r="X423" t="e">
        <f>_xlfn.XLOOKUP(Table1[[#This Row],[Website Lookup]],[1]!Table2[WebsiteLookup],[1]!Table2[Naam],"",0)</f>
        <v>#REF!</v>
      </c>
      <c r="Y423" t="e">
        <f>IF(Table1[[#This Row],[Match company name]]&lt;&gt;"",Table1[[#This Row],[Match company name]],IF(Table1[[#This Row],[Match on address]]&lt;&gt;"",Table1[[#This Row],[Match on address]],Table1[[#This Row],[Match on Website]]))</f>
        <v>#REF!</v>
      </c>
    </row>
    <row r="424" spans="1:25" x14ac:dyDescent="0.45">
      <c r="A424">
        <v>46011127</v>
      </c>
      <c r="B424" t="s">
        <v>1325</v>
      </c>
      <c r="D424" t="s">
        <v>1316</v>
      </c>
      <c r="E424" t="str">
        <f>SUBSTITUTE(SUBSTITUTE(SUBSTITUTE(SUBSTITUTE(SUBSTITUTE(SUBSTITUTE(SUBSTITUTE(SUBSTITUTE(SUBSTITUTE(SUBSTITUTE(SUBSTITUTE(SUBSTITUTE(SUBSTITUTE(LOWER(Table1[[#This Row],[Naam]]),".",""),"-","")," bvba",""),"belgië",""),"belgium","")," nv","")," bv",""),"group",""),"groep","")," ", ""),"é","e"),"è","e"),"à","a")</f>
        <v>zeeman</v>
      </c>
      <c r="J424" t="s">
        <v>18</v>
      </c>
      <c r="K424" t="s">
        <v>19</v>
      </c>
      <c r="T424" t="str">
        <f>_xlfn.XLOOKUP(Table1[[#This Row],[Basisnaam]],Table2[Basisnaam],Table2[Naam],"",0)</f>
        <v/>
      </c>
      <c r="U424" t="str">
        <f>LOWER(Table1[[#This Row],[Straat]]&amp;Table1[[#This Row],[Huisnummer]]&amp;Table1[[#This Row],[Postcode]])</f>
        <v/>
      </c>
      <c r="V424" t="str">
        <f>_xlfn.XLOOKUP(Table1[[#This Row],[AdresLookup]],[1]Bedrijven!$R$2:$R$541,[1]Bedrijven!$B$2:$B$541,"",0)</f>
        <v/>
      </c>
      <c r="W424" t="str">
        <f>IFERROR(LEFT(SUBSTITUTE(SUBSTITUTE(Table1[[#This Row],[Website]],"www.",""),"https://",""), FIND(".", SUBSTITUTE(SUBSTITUTE(Table1[[#This Row],[Website]],"www.",""),"https://","")) - 1),"")</f>
        <v/>
      </c>
      <c r="X424" t="e">
        <f>_xlfn.XLOOKUP(Table1[[#This Row],[Website Lookup]],[1]!Table2[WebsiteLookup],[1]!Table2[Naam],"",0)</f>
        <v>#REF!</v>
      </c>
      <c r="Y424" t="e">
        <f>IF(Table1[[#This Row],[Match company name]]&lt;&gt;"",Table1[[#This Row],[Match company name]],IF(Table1[[#This Row],[Match on address]]&lt;&gt;"",Table1[[#This Row],[Match on address]],Table1[[#This Row],[Match on Website]]))</f>
        <v>#REF!</v>
      </c>
    </row>
    <row r="425" spans="1:25" x14ac:dyDescent="0.45">
      <c r="A425">
        <v>48147358</v>
      </c>
      <c r="C425" t="s">
        <v>38</v>
      </c>
      <c r="D425" t="s">
        <v>1317</v>
      </c>
      <c r="E425" t="str">
        <f>SUBSTITUTE(SUBSTITUTE(SUBSTITUTE(SUBSTITUTE(SUBSTITUTE(SUBSTITUTE(SUBSTITUTE(SUBSTITUTE(SUBSTITUTE(SUBSTITUTE(SUBSTITUTE(SUBSTITUTE(SUBSTITUTE(LOWER(Table1[[#This Row],[Naam]]),".",""),"-","")," bvba",""),"belgië",""),"belgium","")," nv","")," bv",""),"group",""),"groep","")," ", ""),"é","e"),"è","e"),"à","a")</f>
        <v>zorgstekene</v>
      </c>
      <c r="F425" t="s">
        <v>547</v>
      </c>
      <c r="G425" t="s">
        <v>1318</v>
      </c>
      <c r="H425" t="s">
        <v>293</v>
      </c>
      <c r="I425" t="s">
        <v>294</v>
      </c>
      <c r="J425" t="s">
        <v>18</v>
      </c>
      <c r="K425" t="s">
        <v>19</v>
      </c>
      <c r="N425" t="s">
        <v>1319</v>
      </c>
      <c r="P425" t="s">
        <v>1320</v>
      </c>
      <c r="Q425" t="s">
        <v>20</v>
      </c>
      <c r="S425" t="s">
        <v>40</v>
      </c>
      <c r="T425" t="str">
        <f>_xlfn.XLOOKUP(Table1[[#This Row],[Basisnaam]],Table2[Basisnaam],Table2[Naam],"",0)</f>
        <v/>
      </c>
      <c r="U425" t="str">
        <f>LOWER(Table1[[#This Row],[Straat]]&amp;Table1[[#This Row],[Huisnummer]]&amp;Table1[[#This Row],[Postcode]])</f>
        <v>kerkstraat14a9190</v>
      </c>
      <c r="V425" t="str">
        <f>_xlfn.XLOOKUP(Table1[[#This Row],[AdresLookup]],[1]Bedrijven!$R$2:$R$541,[1]Bedrijven!$B$2:$B$541,"",0)</f>
        <v/>
      </c>
      <c r="W425" t="str">
        <f>IFERROR(LEFT(SUBSTITUTE(SUBSTITUTE(Table1[[#This Row],[Website]],"www.",""),"https://",""), FIND(".", SUBSTITUTE(SUBSTITUTE(Table1[[#This Row],[Website]],"www.",""),"https://","")) - 1),"")</f>
        <v>zorgstekene</v>
      </c>
      <c r="X425" t="e">
        <f>_xlfn.XLOOKUP(Table1[[#This Row],[Website Lookup]],[1]!Table2[WebsiteLookup],[1]!Table2[Naam],"",0)</f>
        <v>#REF!</v>
      </c>
      <c r="Y425" t="e">
        <f>IF(Table1[[#This Row],[Match company name]]&lt;&gt;"",Table1[[#This Row],[Match company name]],IF(Table1[[#This Row],[Match on address]]&lt;&gt;"",Table1[[#This Row],[Match on address]],Table1[[#This Row],[Match on Website]]))</f>
        <v>#REF!</v>
      </c>
    </row>
    <row r="426" spans="1:25" x14ac:dyDescent="0.45">
      <c r="A426">
        <v>45347564</v>
      </c>
      <c r="B426" t="s">
        <v>1325</v>
      </c>
      <c r="C426" t="s">
        <v>544</v>
      </c>
      <c r="D426" t="s">
        <v>1321</v>
      </c>
      <c r="E426" t="str">
        <f>SUBSTITUTE(SUBSTITUTE(SUBSTITUTE(SUBSTITUTE(SUBSTITUTE(SUBSTITUTE(SUBSTITUTE(SUBSTITUTE(SUBSTITUTE(SUBSTITUTE(SUBSTITUTE(SUBSTITUTE(SUBSTITUTE(LOWER(Table1[[#This Row],[Naam]]),".",""),"-","")," bvba",""),"belgië",""),"belgium","")," nv","")," bv",""),"group",""),"groep","")," ", ""),"é","e"),"è","e"),"à","a")</f>
        <v>zorgbedrijfantwerpen</v>
      </c>
      <c r="F426" t="s">
        <v>1322</v>
      </c>
      <c r="G426" t="s">
        <v>458</v>
      </c>
      <c r="H426" t="s">
        <v>299</v>
      </c>
      <c r="I426" t="s">
        <v>66</v>
      </c>
      <c r="J426" t="s">
        <v>18</v>
      </c>
      <c r="K426" t="s">
        <v>19</v>
      </c>
      <c r="L426" t="s">
        <v>1323</v>
      </c>
      <c r="N426" t="s">
        <v>1324</v>
      </c>
      <c r="Q426" t="s">
        <v>20</v>
      </c>
      <c r="R426" t="s">
        <v>20</v>
      </c>
      <c r="S426" t="s">
        <v>66</v>
      </c>
      <c r="T426" t="str">
        <f>_xlfn.XLOOKUP(Table1[[#This Row],[Basisnaam]],Table2[Basisnaam],Table2[Naam],"",0)</f>
        <v/>
      </c>
      <c r="U426" t="str">
        <f>LOWER(Table1[[#This Row],[Straat]]&amp;Table1[[#This Row],[Huisnummer]]&amp;Table1[[#This Row],[Postcode]])</f>
        <v>ballaarstraat352018</v>
      </c>
      <c r="V426" t="str">
        <f>_xlfn.XLOOKUP(Table1[[#This Row],[AdresLookup]],[1]Bedrijven!$R$2:$R$541,[1]Bedrijven!$B$2:$B$541,"",0)</f>
        <v/>
      </c>
      <c r="W426" t="str">
        <f>IFERROR(LEFT(SUBSTITUTE(SUBSTITUTE(Table1[[#This Row],[Website]],"www.",""),"https://",""), FIND(".", SUBSTITUTE(SUBSTITUTE(Table1[[#This Row],[Website]],"www.",""),"https://","")) - 1),"")</f>
        <v>zorgbedrijf</v>
      </c>
      <c r="X426" t="e">
        <f>_xlfn.XLOOKUP(Table1[[#This Row],[Website Lookup]],[1]!Table2[WebsiteLookup],[1]!Table2[Naam],"",0)</f>
        <v>#REF!</v>
      </c>
      <c r="Y426" t="e">
        <f>IF(Table1[[#This Row],[Match company name]]&lt;&gt;"",Table1[[#This Row],[Match company name]],IF(Table1[[#This Row],[Match on address]]&lt;&gt;"",Table1[[#This Row],[Match on address]],Table1[[#This Row],[Match on Website]]))</f>
        <v>#REF!</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106C-9D69-4D19-9AF3-C6F06DCA2FF0}">
  <dimension ref="A1:Z938"/>
  <sheetViews>
    <sheetView topLeftCell="S1" workbookViewId="0">
      <selection activeCell="Y12" sqref="Y12"/>
    </sheetView>
  </sheetViews>
  <sheetFormatPr defaultRowHeight="17.45" customHeight="1" x14ac:dyDescent="0.45"/>
  <cols>
    <col min="1" max="2" width="39.73046875" style="8" customWidth="1"/>
    <col min="3" max="7" width="20" style="8" customWidth="1"/>
    <col min="8" max="8" width="21.06640625" style="8" customWidth="1"/>
    <col min="9" max="13" width="20" style="8" customWidth="1"/>
    <col min="14" max="14" width="23.73046875" style="8" customWidth="1"/>
    <col min="15" max="15" width="20" style="8" customWidth="1"/>
    <col min="16" max="16" width="50" style="8" customWidth="1"/>
    <col min="17" max="18" width="20" style="8" customWidth="1"/>
    <col min="19" max="19" width="35" style="8" customWidth="1"/>
    <col min="20" max="21" width="20" style="8" customWidth="1"/>
    <col min="22" max="22" width="33.86328125" style="8" customWidth="1"/>
    <col min="23" max="23" width="31.265625" style="8" customWidth="1"/>
    <col min="24" max="25" width="20" style="8" customWidth="1"/>
    <col min="26" max="26" width="49.19921875" style="7" bestFit="1" customWidth="1"/>
    <col min="27" max="16384" width="9.06640625" style="7"/>
  </cols>
  <sheetData>
    <row r="1" spans="1:26" ht="17.45" customHeight="1" x14ac:dyDescent="0.45">
      <c r="A1" s="5" t="s">
        <v>4743</v>
      </c>
      <c r="B1" s="6" t="s">
        <v>1</v>
      </c>
      <c r="C1" s="6" t="s">
        <v>4733</v>
      </c>
      <c r="D1" s="6" t="s">
        <v>4744</v>
      </c>
      <c r="E1" s="6" t="s">
        <v>4745</v>
      </c>
      <c r="F1" s="6" t="s">
        <v>4746</v>
      </c>
      <c r="G1" s="6" t="s">
        <v>4747</v>
      </c>
      <c r="H1" s="6" t="s">
        <v>4748</v>
      </c>
      <c r="I1" s="6" t="s">
        <v>4749</v>
      </c>
      <c r="J1" s="6" t="s">
        <v>10</v>
      </c>
      <c r="K1" s="6" t="s">
        <v>4750</v>
      </c>
      <c r="L1" s="6" t="s">
        <v>4751</v>
      </c>
      <c r="M1" s="6" t="s">
        <v>5</v>
      </c>
      <c r="N1" s="6" t="s">
        <v>4</v>
      </c>
      <c r="O1" s="6" t="s">
        <v>4752</v>
      </c>
      <c r="P1" s="6" t="s">
        <v>4753</v>
      </c>
      <c r="Q1" s="6" t="s">
        <v>4754</v>
      </c>
      <c r="R1" s="6" t="s">
        <v>4735</v>
      </c>
      <c r="S1" s="6" t="s">
        <v>6</v>
      </c>
      <c r="T1" s="6" t="s">
        <v>16</v>
      </c>
      <c r="U1" s="6" t="s">
        <v>2</v>
      </c>
      <c r="V1" s="6" t="s">
        <v>3</v>
      </c>
      <c r="W1" s="6" t="s">
        <v>4755</v>
      </c>
      <c r="X1" s="6" t="s">
        <v>4756</v>
      </c>
      <c r="Y1" s="6" t="s">
        <v>4757</v>
      </c>
      <c r="Z1" s="6" t="s">
        <v>4731</v>
      </c>
    </row>
    <row r="2" spans="1:26" ht="17.45" customHeight="1" x14ac:dyDescent="0.45">
      <c r="A2" s="7" t="s">
        <v>4758</v>
      </c>
      <c r="B2" s="7" t="s">
        <v>4759</v>
      </c>
      <c r="C2" s="7" t="str">
        <f>SUBSTITUTE(SUBSTITUTE(SUBSTITUTE(SUBSTITUTE(SUBSTITUTE(SUBSTITUTE(SUBSTITUTE(SUBSTITUTE(SUBSTITUTE(SUBSTITUTE(SUBSTITUTE(SUBSTITUTE(SUBSTITUTE(LOWER(Table2[[#This Row],[Naam]]),".",""),"-","")," bvba",""),"belgië",""),"belgium","")," nv","")," bv",""),"group",""),"groep","")," ", ""),"é","e"),"è","e"),"à","a")</f>
        <v>24+</v>
      </c>
      <c r="D2" s="7" t="s">
        <v>4760</v>
      </c>
      <c r="E2" s="7" t="s">
        <v>4761</v>
      </c>
      <c r="F2" s="7" t="s">
        <v>4762</v>
      </c>
      <c r="G2" s="7" t="s">
        <v>4763</v>
      </c>
      <c r="H2" s="7" t="s">
        <v>4764</v>
      </c>
      <c r="I2" s="7" t="s">
        <v>4763</v>
      </c>
      <c r="J2" s="7" t="s">
        <v>4765</v>
      </c>
      <c r="K2" s="7" t="str">
        <f>IFERROR(LEFT(SUBSTITUTE(SUBSTITUTE(Table2[[#This Row],[Website]],"www.",""),"https://",""), FIND(".", SUBSTITUTE(SUBSTITUTE(Table2[[#This Row],[Website]],"www.",""),"https://","")) - 1),"")</f>
        <v>24plus</v>
      </c>
      <c r="L2" s="7" t="s">
        <v>4766</v>
      </c>
      <c r="M2" s="7" t="s">
        <v>334</v>
      </c>
      <c r="N2" s="7" t="s">
        <v>333</v>
      </c>
      <c r="O2" s="7">
        <v>9</v>
      </c>
      <c r="P2" s="7">
        <v>479</v>
      </c>
      <c r="Q2" s="7" t="s">
        <v>4767</v>
      </c>
      <c r="R2" s="7" t="str">
        <f>LOWER(Table2[[#This Row],[Straat]]&amp;Table2[[#This Row],[Huisnummer]]&amp;Table2[[#This Row],[Postcode]])</f>
        <v>pastoor coplaan1002070</v>
      </c>
      <c r="S2" s="7" t="s">
        <v>18</v>
      </c>
      <c r="T2" s="7" t="s">
        <v>66</v>
      </c>
      <c r="U2" s="7" t="s">
        <v>4768</v>
      </c>
      <c r="V2" s="7" t="s">
        <v>4769</v>
      </c>
      <c r="W2" s="7" t="s">
        <v>4770</v>
      </c>
      <c r="X2" s="7" t="s">
        <v>4771</v>
      </c>
      <c r="Y2" s="7" t="s">
        <v>4772</v>
      </c>
      <c r="Z2" s="7" t="str">
        <f>_xlfn.XLOOKUP(Table2[[#This Row],[Bedrijfsnummer]],Table15[Bedrijfsnummer],Table15[Teamrol],"",0)</f>
        <v>HR Business Partner</v>
      </c>
    </row>
    <row r="3" spans="1:26" ht="17.45" customHeight="1" x14ac:dyDescent="0.45">
      <c r="A3" s="7" t="s">
        <v>4758</v>
      </c>
      <c r="B3" s="7" t="s">
        <v>4773</v>
      </c>
      <c r="C3" s="7" t="str">
        <f>SUBSTITUTE(SUBSTITUTE(SUBSTITUTE(SUBSTITUTE(SUBSTITUTE(SUBSTITUTE(SUBSTITUTE(SUBSTITUTE(SUBSTITUTE(SUBSTITUTE(SUBSTITUTE(SUBSTITUTE(SUBSTITUTE(LOWER(Table2[[#This Row],[Naam]]),".",""),"-","")," bvba",""),"belgië",""),"belgium","")," nv","")," bv",""),"group",""),"groep","")," ", ""),"é","e"),"è","e"),"à","a")</f>
        <v>3m</v>
      </c>
      <c r="D3" s="7" t="s">
        <v>4774</v>
      </c>
      <c r="E3" s="7" t="s">
        <v>4775</v>
      </c>
      <c r="F3" s="7"/>
      <c r="G3" s="7"/>
      <c r="H3" s="7"/>
      <c r="I3" s="7"/>
      <c r="J3" s="7" t="s">
        <v>4776</v>
      </c>
      <c r="K3" s="7" t="str">
        <f>IFERROR(LEFT(SUBSTITUTE(SUBSTITUTE(Table2[[#This Row],[Website]],"www.",""),"https://",""), FIND(".", SUBSTITUTE(SUBSTITUTE(Table2[[#This Row],[Website]],"www.",""),"https://","")) - 1),"")</f>
        <v>Empty</v>
      </c>
      <c r="L3" s="7"/>
      <c r="M3" s="7" t="s">
        <v>4777</v>
      </c>
      <c r="N3" s="7">
        <v>1831</v>
      </c>
      <c r="O3" s="7">
        <v>0</v>
      </c>
      <c r="P3" s="7">
        <v>277.60000000000002</v>
      </c>
      <c r="Q3" s="7"/>
      <c r="R3" s="7" t="str">
        <f>LOWER(Table2[[#This Row],[Straat]]&amp;Table2[[#This Row],[Huisnummer]]&amp;Table2[[#This Row],[Postcode]])</f>
        <v>hermeslaan71831</v>
      </c>
      <c r="S3" s="7"/>
      <c r="T3" s="7" t="s">
        <v>29</v>
      </c>
      <c r="U3" s="7" t="s">
        <v>4778</v>
      </c>
      <c r="V3" s="7">
        <v>7</v>
      </c>
      <c r="W3" s="7"/>
      <c r="X3" s="7" t="s">
        <v>4771</v>
      </c>
      <c r="Y3" s="7" t="s">
        <v>4779</v>
      </c>
      <c r="Z3" s="7" t="str">
        <f>_xlfn.XLOOKUP(Table2[[#This Row],[Bedrijfsnummer]],Table15[Bedrijfsnummer],Table15[Teamrol],"",0)</f>
        <v/>
      </c>
    </row>
    <row r="4" spans="1:26" ht="17.45" customHeight="1" x14ac:dyDescent="0.45">
      <c r="A4" s="7" t="s">
        <v>4758</v>
      </c>
      <c r="B4" s="7" t="s">
        <v>4780</v>
      </c>
      <c r="C4" s="7" t="str">
        <f>SUBSTITUTE(SUBSTITUTE(SUBSTITUTE(SUBSTITUTE(SUBSTITUTE(SUBSTITUTE(SUBSTITUTE(SUBSTITUTE(SUBSTITUTE(SUBSTITUTE(SUBSTITUTE(SUBSTITUTE(SUBSTITUTE(LOWER(Table2[[#This Row],[Naam]]),".",""),"-","")," bvba",""),"belgië",""),"belgium","")," nv","")," bv",""),"group",""),"groep","")," ", ""),"é","e"),"è","e"),"à","a")</f>
        <v>aml</v>
      </c>
      <c r="D4" s="7" t="s">
        <v>4781</v>
      </c>
      <c r="E4" s="7" t="s">
        <v>4782</v>
      </c>
      <c r="F4" s="7" t="s">
        <v>4783</v>
      </c>
      <c r="G4" s="7" t="s">
        <v>4763</v>
      </c>
      <c r="H4" s="7" t="s">
        <v>4784</v>
      </c>
      <c r="I4" s="7" t="s">
        <v>4763</v>
      </c>
      <c r="J4" s="7" t="s">
        <v>4785</v>
      </c>
      <c r="K4" s="7" t="str">
        <f>IFERROR(LEFT(SUBSTITUTE(SUBSTITUTE(Table2[[#This Row],[Website]],"www.",""),"https://",""), FIND(".", SUBSTITUTE(SUBSTITUTE(Table2[[#This Row],[Website]],"www.",""),"https://","")) - 1),"")</f>
        <v>aml-lab</v>
      </c>
      <c r="L4" s="7" t="s">
        <v>4786</v>
      </c>
      <c r="M4" s="7" t="s">
        <v>66</v>
      </c>
      <c r="N4" s="7" t="s">
        <v>4787</v>
      </c>
      <c r="O4" s="7">
        <v>5</v>
      </c>
      <c r="P4" s="7">
        <v>247</v>
      </c>
      <c r="Q4" s="7" t="s">
        <v>4788</v>
      </c>
      <c r="R4" s="7" t="str">
        <f>LOWER(Table2[[#This Row],[Straat]]&amp;Table2[[#This Row],[Huisnummer]]&amp;Table2[[#This Row],[Postcode]])</f>
        <v>emiel vloorsstraat92020</v>
      </c>
      <c r="S4" s="7" t="s">
        <v>18</v>
      </c>
      <c r="T4" s="7" t="s">
        <v>66</v>
      </c>
      <c r="U4" s="7" t="s">
        <v>4789</v>
      </c>
      <c r="V4" s="7" t="s">
        <v>980</v>
      </c>
      <c r="W4" s="7" t="s">
        <v>4790</v>
      </c>
      <c r="X4" s="7" t="s">
        <v>4771</v>
      </c>
      <c r="Y4" s="7" t="s">
        <v>4791</v>
      </c>
      <c r="Z4" s="7" t="str">
        <f>_xlfn.XLOOKUP(Table2[[#This Row],[Bedrijfsnummer]],Table15[Bedrijfsnummer],Table15[Teamrol],"",0)</f>
        <v/>
      </c>
    </row>
    <row r="5" spans="1:26" ht="17.45" customHeight="1" x14ac:dyDescent="0.45">
      <c r="A5" s="7" t="s">
        <v>4758</v>
      </c>
      <c r="B5" s="7" t="s">
        <v>4792</v>
      </c>
      <c r="C5" s="7" t="str">
        <f>SUBSTITUTE(SUBSTITUTE(SUBSTITUTE(SUBSTITUTE(SUBSTITUTE(SUBSTITUTE(SUBSTITUTE(SUBSTITUTE(SUBSTITUTE(SUBSTITUTE(SUBSTITUTE(SUBSTITUTE(SUBSTITUTE(LOWER(Table2[[#This Row],[Naam]]),".",""),"-","")," bvba",""),"belgië",""),"belgium","")," nv","")," bv",""),"group",""),"groep","")," ", ""),"é","e"),"è","e"),"à","a")</f>
        <v>ablynx</v>
      </c>
      <c r="D5" s="7" t="s">
        <v>4793</v>
      </c>
      <c r="E5" s="7" t="s">
        <v>4794</v>
      </c>
      <c r="F5" s="7"/>
      <c r="G5" s="7"/>
      <c r="H5" s="7"/>
      <c r="I5" s="7"/>
      <c r="J5" s="7" t="s">
        <v>4795</v>
      </c>
      <c r="K5" s="7" t="str">
        <f>IFERROR(LEFT(SUBSTITUTE(SUBSTITUTE(Table2[[#This Row],[Website]],"www.",""),"https://",""), FIND(".", SUBSTITUTE(SUBSTITUTE(Table2[[#This Row],[Website]],"www.",""),"https://","")) - 1),"")</f>
        <v>ablynx</v>
      </c>
      <c r="L5" s="7" t="s">
        <v>4796</v>
      </c>
      <c r="M5" s="7" t="s">
        <v>4797</v>
      </c>
      <c r="N5" s="7">
        <v>9052</v>
      </c>
      <c r="O5" s="7">
        <v>0</v>
      </c>
      <c r="P5" s="7">
        <v>423.6</v>
      </c>
      <c r="Q5" s="7"/>
      <c r="R5" s="7" t="str">
        <f>LOWER(Table2[[#This Row],[Straat]]&amp;Table2[[#This Row],[Huisnummer]]&amp;Table2[[#This Row],[Postcode]])</f>
        <v>technologiepark-zwijnaarde219052</v>
      </c>
      <c r="S5" s="7"/>
      <c r="T5" s="7" t="s">
        <v>40</v>
      </c>
      <c r="U5" s="7" t="s">
        <v>4798</v>
      </c>
      <c r="V5" s="7">
        <v>21</v>
      </c>
      <c r="W5" s="7"/>
      <c r="X5" s="7" t="s">
        <v>4771</v>
      </c>
      <c r="Y5" s="7" t="s">
        <v>4779</v>
      </c>
      <c r="Z5" s="7" t="str">
        <f>_xlfn.XLOOKUP(Table2[[#This Row],[Bedrijfsnummer]],Table15[Bedrijfsnummer],Table15[Teamrol],"",0)</f>
        <v/>
      </c>
    </row>
    <row r="6" spans="1:26" ht="17.45" customHeight="1" x14ac:dyDescent="0.45">
      <c r="A6" s="7" t="s">
        <v>4758</v>
      </c>
      <c r="B6" s="7" t="s">
        <v>4799</v>
      </c>
      <c r="C6" s="7" t="str">
        <f>SUBSTITUTE(SUBSTITUTE(SUBSTITUTE(SUBSTITUTE(SUBSTITUTE(SUBSTITUTE(SUBSTITUTE(SUBSTITUTE(SUBSTITUTE(SUBSTITUTE(SUBSTITUTE(SUBSTITUTE(SUBSTITUTE(LOWER(Table2[[#This Row],[Naam]]),".",""),"-","")," bvba",""),"belgië",""),"belgium","")," nv","")," bv",""),"group",""),"groep","")," ", ""),"é","e"),"è","e"),"à","a")</f>
        <v>accent</v>
      </c>
      <c r="D6" s="7" t="s">
        <v>4800</v>
      </c>
      <c r="E6" s="7" t="s">
        <v>4801</v>
      </c>
      <c r="F6" s="7" t="s">
        <v>4802</v>
      </c>
      <c r="G6" s="7" t="s">
        <v>4763</v>
      </c>
      <c r="H6" s="7" t="s">
        <v>4803</v>
      </c>
      <c r="I6" s="7" t="s">
        <v>4763</v>
      </c>
      <c r="J6" s="7" t="s">
        <v>4804</v>
      </c>
      <c r="K6" s="7" t="str">
        <f>IFERROR(LEFT(SUBSTITUTE(SUBSTITUTE(Table2[[#This Row],[Website]],"www.",""),"https://",""), FIND(".", SUBSTITUTE(SUBSTITUTE(Table2[[#This Row],[Website]],"www.",""),"https://","")) - 1),"")</f>
        <v>accentjobs</v>
      </c>
      <c r="L6" s="7" t="s">
        <v>4805</v>
      </c>
      <c r="M6" s="7" t="s">
        <v>684</v>
      </c>
      <c r="N6" s="7">
        <v>8800</v>
      </c>
      <c r="O6" s="7">
        <v>0</v>
      </c>
      <c r="P6" s="7">
        <v>169.6</v>
      </c>
      <c r="Q6" s="7"/>
      <c r="R6" s="7" t="str">
        <f>LOWER(Table2[[#This Row],[Straat]]&amp;Table2[[#This Row],[Huisnummer]]&amp;Table2[[#This Row],[Postcode]])</f>
        <v>beversesteenweg5768800</v>
      </c>
      <c r="S6" s="7"/>
      <c r="T6" s="7" t="s">
        <v>260</v>
      </c>
      <c r="U6" s="7" t="s">
        <v>681</v>
      </c>
      <c r="V6" s="7">
        <v>576</v>
      </c>
      <c r="W6" s="7" t="s">
        <v>4806</v>
      </c>
      <c r="X6" s="7" t="s">
        <v>4807</v>
      </c>
      <c r="Y6" s="7" t="s">
        <v>4779</v>
      </c>
      <c r="Z6" s="7" t="str">
        <f>_xlfn.XLOOKUP(Table2[[#This Row],[Bedrijfsnummer]],Table15[Bedrijfsnummer],Table15[Teamrol],"",0)</f>
        <v>HR Manager</v>
      </c>
    </row>
    <row r="7" spans="1:26" ht="17.45" customHeight="1" x14ac:dyDescent="0.45">
      <c r="A7" s="7" t="s">
        <v>4758</v>
      </c>
      <c r="B7" s="7" t="s">
        <v>4808</v>
      </c>
      <c r="C7" s="7" t="str">
        <f>SUBSTITUTE(SUBSTITUTE(SUBSTITUTE(SUBSTITUTE(SUBSTITUTE(SUBSTITUTE(SUBSTITUTE(SUBSTITUTE(SUBSTITUTE(SUBSTITUTE(SUBSTITUTE(SUBSTITUTE(SUBSTITUTE(LOWER(Table2[[#This Row],[Naam]]),".",""),"-","")," bvba",""),"belgië",""),"belgium","")," nv","")," bv",""),"group",""),"groep","")," ", ""),"é","e"),"è","e"),"à","a")</f>
        <v>acrosorganics</v>
      </c>
      <c r="D7" s="7" t="s">
        <v>4809</v>
      </c>
      <c r="E7" s="7" t="s">
        <v>4810</v>
      </c>
      <c r="F7" s="7" t="s">
        <v>4811</v>
      </c>
      <c r="G7" s="7" t="s">
        <v>4763</v>
      </c>
      <c r="H7" s="7"/>
      <c r="I7" s="7"/>
      <c r="J7" s="7" t="s">
        <v>4812</v>
      </c>
      <c r="K7" s="7" t="str">
        <f>IFERROR(LEFT(SUBSTITUTE(SUBSTITUTE(Table2[[#This Row],[Website]],"www.",""),"https://",""), FIND(".", SUBSTITUTE(SUBSTITUTE(Table2[[#This Row],[Website]],"www.",""),"https://","")) - 1),"")</f>
        <v>acros</v>
      </c>
      <c r="L7" s="7" t="s">
        <v>4813</v>
      </c>
      <c r="M7" s="7" t="s">
        <v>4814</v>
      </c>
      <c r="N7" s="7">
        <v>2440</v>
      </c>
      <c r="O7" s="7">
        <v>0</v>
      </c>
      <c r="P7" s="7">
        <v>213.4</v>
      </c>
      <c r="Q7" s="7"/>
      <c r="R7" s="7" t="str">
        <f>LOWER(Table2[[#This Row],[Straat]]&amp;Table2[[#This Row],[Huisnummer]]&amp;Table2[[#This Row],[Postcode]])</f>
        <v>janssen-pharmaceuticalaan32440</v>
      </c>
      <c r="S7" s="7"/>
      <c r="T7" s="7" t="s">
        <v>66</v>
      </c>
      <c r="U7" s="7" t="s">
        <v>4815</v>
      </c>
      <c r="V7" s="7">
        <v>3</v>
      </c>
      <c r="W7" s="7"/>
      <c r="X7" s="7" t="s">
        <v>4771</v>
      </c>
      <c r="Y7" s="7" t="s">
        <v>4779</v>
      </c>
      <c r="Z7" s="7" t="str">
        <f>_xlfn.XLOOKUP(Table2[[#This Row],[Bedrijfsnummer]],Table15[Bedrijfsnummer],Table15[Teamrol],"",0)</f>
        <v/>
      </c>
    </row>
    <row r="8" spans="1:26" ht="17.45" customHeight="1" x14ac:dyDescent="0.45">
      <c r="A8" s="7" t="s">
        <v>4758</v>
      </c>
      <c r="B8" s="7" t="s">
        <v>4816</v>
      </c>
      <c r="C8" s="7" t="str">
        <f>SUBSTITUTE(SUBSTITUTE(SUBSTITUTE(SUBSTITUTE(SUBSTITUTE(SUBSTITUTE(SUBSTITUTE(SUBSTITUTE(SUBSTITUTE(SUBSTITUTE(SUBSTITUTE(SUBSTITUTE(SUBSTITUTE(LOWER(Table2[[#This Row],[Naam]]),".",""),"-","")," bvba",""),"belgië",""),"belgium","")," nv","")," bv",""),"group",""),"groep","")," ", ""),"é","e"),"è","e"),"à","a")</f>
        <v>actiefinterim</v>
      </c>
      <c r="D8" s="7" t="s">
        <v>4817</v>
      </c>
      <c r="E8" s="7" t="s">
        <v>4818</v>
      </c>
      <c r="F8" s="7" t="s">
        <v>4819</v>
      </c>
      <c r="G8" s="7" t="s">
        <v>4763</v>
      </c>
      <c r="H8" s="7" t="s">
        <v>4820</v>
      </c>
      <c r="I8" s="7" t="s">
        <v>4763</v>
      </c>
      <c r="J8" s="7" t="s">
        <v>4821</v>
      </c>
      <c r="K8" s="7" t="str">
        <f>IFERROR(LEFT(SUBSTITUTE(SUBSTITUTE(Table2[[#This Row],[Website]],"www.",""),"https://",""), FIND(".", SUBSTITUTE(SUBSTITUTE(Table2[[#This Row],[Website]],"www.",""),"https://","")) - 1),"")</f>
        <v>actief</v>
      </c>
      <c r="L8" s="7" t="s">
        <v>4822</v>
      </c>
      <c r="M8" s="7" t="s">
        <v>4823</v>
      </c>
      <c r="N8" s="7">
        <v>3560</v>
      </c>
      <c r="O8" s="7">
        <v>0</v>
      </c>
      <c r="P8" s="7">
        <v>350.3</v>
      </c>
      <c r="Q8" s="7"/>
      <c r="R8" s="7" t="str">
        <f>LOWER(Table2[[#This Row],[Straat]]&amp;Table2[[#This Row],[Huisnummer]]&amp;Table2[[#This Row],[Postcode]])</f>
        <v>bosstraat673560</v>
      </c>
      <c r="S8" s="7"/>
      <c r="T8" s="7" t="s">
        <v>565</v>
      </c>
      <c r="U8" s="7" t="s">
        <v>4824</v>
      </c>
      <c r="V8" s="7">
        <v>67</v>
      </c>
      <c r="W8" s="7" t="s">
        <v>4806</v>
      </c>
      <c r="X8" s="7" t="s">
        <v>4825</v>
      </c>
      <c r="Y8" s="7" t="s">
        <v>4779</v>
      </c>
      <c r="Z8" s="7" t="str">
        <f>_xlfn.XLOOKUP(Table2[[#This Row],[Bedrijfsnummer]],Table15[Bedrijfsnummer],Table15[Teamrol],"",0)</f>
        <v>HR Manager</v>
      </c>
    </row>
    <row r="9" spans="1:26" ht="17.45" customHeight="1" x14ac:dyDescent="0.45">
      <c r="A9" s="7" t="s">
        <v>4758</v>
      </c>
      <c r="B9" s="7" t="s">
        <v>4826</v>
      </c>
      <c r="C9" s="7" t="str">
        <f>SUBSTITUTE(SUBSTITUTE(SUBSTITUTE(SUBSTITUTE(SUBSTITUTE(SUBSTITUTE(SUBSTITUTE(SUBSTITUTE(SUBSTITUTE(SUBSTITUTE(SUBSTITUTE(SUBSTITUTE(SUBSTITUTE(LOWER(Table2[[#This Row],[Naam]]),".",""),"-","")," bvba",""),"belgië",""),"belgium","")," nv","")," bv",""),"group",""),"groep","")," ", ""),"é","e"),"è","e"),"à","a")</f>
        <v>action</v>
      </c>
      <c r="D9" s="7" t="s">
        <v>4827</v>
      </c>
      <c r="E9" s="7" t="s">
        <v>4828</v>
      </c>
      <c r="F9" s="7" t="s">
        <v>4829</v>
      </c>
      <c r="G9" s="7" t="s">
        <v>4763</v>
      </c>
      <c r="H9" s="7" t="s">
        <v>4830</v>
      </c>
      <c r="I9" s="7" t="s">
        <v>4763</v>
      </c>
      <c r="J9" s="7" t="s">
        <v>4831</v>
      </c>
      <c r="K9" s="7" t="str">
        <f>IFERROR(LEFT(SUBSTITUTE(SUBSTITUTE(Table2[[#This Row],[Website]],"www.",""),"https://",""), FIND(".", SUBSTITUTE(SUBSTITUTE(Table2[[#This Row],[Website]],"www.",""),"https://","")) - 1),"")</f>
        <v>shop</v>
      </c>
      <c r="L9" s="7" t="s">
        <v>4832</v>
      </c>
      <c r="M9" s="7" t="s">
        <v>958</v>
      </c>
      <c r="N9" s="7">
        <v>1730</v>
      </c>
      <c r="O9" s="7">
        <v>0</v>
      </c>
      <c r="P9" s="7">
        <v>3043.5</v>
      </c>
      <c r="Q9" s="7"/>
      <c r="R9" s="7" t="str">
        <f>LOWER(Table2[[#This Row],[Straat]]&amp;Table2[[#This Row],[Huisnummer]]&amp;Table2[[#This Row],[Postcode]])</f>
        <v>gentsesteenweg1201730</v>
      </c>
      <c r="S9" s="7"/>
      <c r="T9" s="7" t="s">
        <v>29</v>
      </c>
      <c r="U9" s="7" t="s">
        <v>4833</v>
      </c>
      <c r="V9" s="7">
        <v>120</v>
      </c>
      <c r="W9" s="7" t="s">
        <v>4834</v>
      </c>
      <c r="X9" s="7" t="s">
        <v>4835</v>
      </c>
      <c r="Y9" s="7" t="s">
        <v>4836</v>
      </c>
      <c r="Z9" s="7" t="str">
        <f>_xlfn.XLOOKUP(Table2[[#This Row],[Bedrijfsnummer]],Table15[Bedrijfsnummer],Table15[Teamrol],"",0)</f>
        <v/>
      </c>
    </row>
    <row r="10" spans="1:26" ht="17.45" customHeight="1" x14ac:dyDescent="0.45">
      <c r="A10" s="7" t="s">
        <v>4758</v>
      </c>
      <c r="B10" s="7" t="s">
        <v>4837</v>
      </c>
      <c r="C10" s="7" t="str">
        <f>SUBSTITUTE(SUBSTITUTE(SUBSTITUTE(SUBSTITUTE(SUBSTITUTE(SUBSTITUTE(SUBSTITUTE(SUBSTITUTE(SUBSTITUTE(SUBSTITUTE(SUBSTITUTE(SUBSTITUTE(SUBSTITUTE(LOWER(Table2[[#This Row],[Naam]]),".",""),"-","")," bvba",""),"belgië",""),"belgium","")," nv","")," bv",""),"group",""),"groep","")," ", ""),"é","e"),"è","e"),"à","a")</f>
        <v>adbsafegate</v>
      </c>
      <c r="D10" s="7" t="s">
        <v>4838</v>
      </c>
      <c r="E10" s="7" t="s">
        <v>4839</v>
      </c>
      <c r="F10" s="7" t="s">
        <v>4840</v>
      </c>
      <c r="G10" s="7" t="s">
        <v>4763</v>
      </c>
      <c r="H10" s="7" t="s">
        <v>4841</v>
      </c>
      <c r="I10" s="7" t="s">
        <v>4763</v>
      </c>
      <c r="J10" s="7" t="s">
        <v>4842</v>
      </c>
      <c r="K10" s="7" t="str">
        <f>IFERROR(LEFT(SUBSTITUTE(SUBSTITUTE(Table2[[#This Row],[Website]],"www.",""),"https://",""), FIND(".", SUBSTITUTE(SUBSTITUTE(Table2[[#This Row],[Website]],"www.",""),"https://","")) - 1),"")</f>
        <v>adbsafegate</v>
      </c>
      <c r="L10" s="7" t="s">
        <v>4843</v>
      </c>
      <c r="M10" s="7" t="s">
        <v>136</v>
      </c>
      <c r="N10" s="7">
        <v>1930</v>
      </c>
      <c r="O10" s="7">
        <v>0</v>
      </c>
      <c r="P10" s="7">
        <v>147.5</v>
      </c>
      <c r="Q10" s="7"/>
      <c r="R10" s="7" t="str">
        <f>LOWER(Table2[[#This Row],[Straat]]&amp;Table2[[#This Row],[Huisnummer]]&amp;Table2[[#This Row],[Postcode]])</f>
        <v>leuvensesteenweg5851930</v>
      </c>
      <c r="S10" s="7"/>
      <c r="T10" s="7" t="s">
        <v>29</v>
      </c>
      <c r="U10" s="7" t="s">
        <v>4115</v>
      </c>
      <c r="V10" s="7">
        <v>585</v>
      </c>
      <c r="W10" s="7" t="s">
        <v>4844</v>
      </c>
      <c r="X10" s="7" t="s">
        <v>4807</v>
      </c>
      <c r="Y10" s="7" t="s">
        <v>4779</v>
      </c>
      <c r="Z10" s="7" t="str">
        <f>_xlfn.XLOOKUP(Table2[[#This Row],[Bedrijfsnummer]],Table15[Bedrijfsnummer],Table15[Teamrol],"",0)</f>
        <v/>
      </c>
    </row>
    <row r="11" spans="1:26" ht="17.45" customHeight="1" x14ac:dyDescent="0.45">
      <c r="A11" s="7" t="s">
        <v>4758</v>
      </c>
      <c r="B11" s="7" t="s">
        <v>4845</v>
      </c>
      <c r="C11" s="7" t="str">
        <f>SUBSTITUTE(SUBSTITUTE(SUBSTITUTE(SUBSTITUTE(SUBSTITUTE(SUBSTITUTE(SUBSTITUTE(SUBSTITUTE(SUBSTITUTE(SUBSTITUTE(SUBSTITUTE(SUBSTITUTE(SUBSTITUTE(LOWER(Table2[[#This Row],[Naam]]),".",""),"-","")," bvba",""),"belgië",""),"belgium","")," nv","")," bv",""),"group",""),"groep","")," ", ""),"é","e"),"è","e"),"à","a")</f>
        <v>adeccopersonnelservices</v>
      </c>
      <c r="D11" s="7" t="s">
        <v>4846</v>
      </c>
      <c r="E11" s="7" t="s">
        <v>4847</v>
      </c>
      <c r="F11" s="7"/>
      <c r="G11" s="7"/>
      <c r="H11" s="7"/>
      <c r="I11" s="7"/>
      <c r="J11" s="7" t="s">
        <v>74</v>
      </c>
      <c r="K11" s="7" t="str">
        <f>IFERROR(LEFT(SUBSTITUTE(SUBSTITUTE(Table2[[#This Row],[Website]],"www.",""),"https://",""), FIND(".", SUBSTITUTE(SUBSTITUTE(Table2[[#This Row],[Website]],"www.",""),"https://","")) - 1),"")</f>
        <v>adecco</v>
      </c>
      <c r="L11" s="7"/>
      <c r="M11" s="7" t="s">
        <v>4848</v>
      </c>
      <c r="N11" s="7">
        <v>1702</v>
      </c>
      <c r="O11" s="7">
        <v>0</v>
      </c>
      <c r="P11" s="7">
        <v>423.3</v>
      </c>
      <c r="Q11" s="7"/>
      <c r="R11" s="7" t="str">
        <f>LOWER(Table2[[#This Row],[Straat]]&amp;Table2[[#This Row],[Huisnummer]]&amp;Table2[[#This Row],[Postcode]])</f>
        <v>noordkustlaan161702</v>
      </c>
      <c r="S11" s="7"/>
      <c r="T11" s="7" t="s">
        <v>29</v>
      </c>
      <c r="U11" s="7" t="s">
        <v>70</v>
      </c>
      <c r="V11" s="7">
        <v>16</v>
      </c>
      <c r="W11" s="7"/>
      <c r="X11" s="7" t="s">
        <v>4771</v>
      </c>
      <c r="Y11" s="7" t="s">
        <v>4779</v>
      </c>
      <c r="Z11" s="7" t="str">
        <f>_xlfn.XLOOKUP(Table2[[#This Row],[Bedrijfsnummer]],Table15[Bedrijfsnummer],Table15[Teamrol],"",0)</f>
        <v>HR Manager</v>
      </c>
    </row>
    <row r="12" spans="1:26" ht="17.45" customHeight="1" x14ac:dyDescent="0.45">
      <c r="A12" s="7" t="s">
        <v>4758</v>
      </c>
      <c r="B12" s="7" t="s">
        <v>4849</v>
      </c>
      <c r="C12" s="7" t="str">
        <f>SUBSTITUTE(SUBSTITUTE(SUBSTITUTE(SUBSTITUTE(SUBSTITUTE(SUBSTITUTE(SUBSTITUTE(SUBSTITUTE(SUBSTITUTE(SUBSTITUTE(SUBSTITUTE(SUBSTITUTE(SUBSTITUTE(LOWER(Table2[[#This Row],[Naam]]),".",""),"-","")," bvba",""),"belgië",""),"belgium","")," nv","")," bv",""),"group",""),"groep","")," ", ""),"é","e"),"è","e"),"à","a")</f>
        <v>advicesfortechnicalsystems</v>
      </c>
      <c r="D12" s="7" t="s">
        <v>4850</v>
      </c>
      <c r="E12" s="7" t="s">
        <v>4851</v>
      </c>
      <c r="F12" s="7" t="s">
        <v>4852</v>
      </c>
      <c r="G12" s="7" t="s">
        <v>4763</v>
      </c>
      <c r="H12" s="7" t="s">
        <v>4853</v>
      </c>
      <c r="I12" s="7" t="s">
        <v>4763</v>
      </c>
      <c r="J12" s="7" t="s">
        <v>4854</v>
      </c>
      <c r="K12" s="7" t="str">
        <f>IFERROR(LEFT(SUBSTITUTE(SUBSTITUTE(Table2[[#This Row],[Website]],"www.",""),"https://",""), FIND(".", SUBSTITUTE(SUBSTITUTE(Table2[[#This Row],[Website]],"www.",""),"https://","")) - 1),"")</f>
        <v>atsgroep</v>
      </c>
      <c r="L12" s="7" t="s">
        <v>4855</v>
      </c>
      <c r="M12" s="7" t="s">
        <v>717</v>
      </c>
      <c r="N12" s="7" t="s">
        <v>716</v>
      </c>
      <c r="O12" s="7">
        <v>81</v>
      </c>
      <c r="P12" s="7">
        <v>297</v>
      </c>
      <c r="Q12" s="7" t="s">
        <v>4856</v>
      </c>
      <c r="R12" s="7" t="str">
        <f>LOWER(Table2[[#This Row],[Straat]]&amp;Table2[[#This Row],[Huisnummer]]&amp;Table2[[#This Row],[Postcode]])</f>
        <v>karel de roosestraat159820</v>
      </c>
      <c r="S12" s="7" t="s">
        <v>18</v>
      </c>
      <c r="T12" s="7" t="s">
        <v>40</v>
      </c>
      <c r="U12" s="7" t="s">
        <v>4857</v>
      </c>
      <c r="V12" s="7" t="s">
        <v>819</v>
      </c>
      <c r="W12" s="7" t="s">
        <v>4858</v>
      </c>
      <c r="X12" s="7" t="s">
        <v>4825</v>
      </c>
      <c r="Y12" s="7" t="s">
        <v>4779</v>
      </c>
      <c r="Z12" s="7" t="str">
        <f>_xlfn.XLOOKUP(Table2[[#This Row],[Bedrijfsnummer]],Table15[Bedrijfsnummer],Table15[Teamrol],"",0)</f>
        <v>HR Business Partner</v>
      </c>
    </row>
    <row r="13" spans="1:26" ht="17.45" customHeight="1" x14ac:dyDescent="0.45">
      <c r="A13" s="7" t="s">
        <v>4758</v>
      </c>
      <c r="B13" s="7" t="s">
        <v>76</v>
      </c>
      <c r="C13" s="7" t="str">
        <f>SUBSTITUTE(SUBSTITUTE(SUBSTITUTE(SUBSTITUTE(SUBSTITUTE(SUBSTITUTE(SUBSTITUTE(SUBSTITUTE(SUBSTITUTE(SUBSTITUTE(SUBSTITUTE(SUBSTITUTE(SUBSTITUTE(LOWER(Table2[[#This Row],[Naam]]),".",""),"-","")," bvba",""),"belgië",""),"belgium","")," nv","")," bv",""),"group",""),"groep","")," ", ""),"é","e"),"è","e"),"à","a")</f>
        <v>ae</v>
      </c>
      <c r="D13" s="7" t="s">
        <v>4859</v>
      </c>
      <c r="E13" s="7" t="s">
        <v>4860</v>
      </c>
      <c r="F13" s="7" t="s">
        <v>4861</v>
      </c>
      <c r="G13" s="7" t="s">
        <v>4763</v>
      </c>
      <c r="H13" s="7" t="s">
        <v>4445</v>
      </c>
      <c r="I13" s="7" t="s">
        <v>4763</v>
      </c>
      <c r="J13" s="7" t="s">
        <v>4862</v>
      </c>
      <c r="K13" s="7" t="str">
        <f>IFERROR(LEFT(SUBSTITUTE(SUBSTITUTE(Table2[[#This Row],[Website]],"www.",""),"https://",""), FIND(".", SUBSTITUTE(SUBSTITUTE(Table2[[#This Row],[Website]],"www.",""),"https://","")) - 1),"")</f>
        <v>ae</v>
      </c>
      <c r="L13" s="7" t="s">
        <v>4863</v>
      </c>
      <c r="M13" s="7" t="s">
        <v>4864</v>
      </c>
      <c r="N13" s="7" t="s">
        <v>25</v>
      </c>
      <c r="O13" s="7">
        <v>29</v>
      </c>
      <c r="P13" s="7">
        <v>312</v>
      </c>
      <c r="Q13" s="7" t="s">
        <v>4865</v>
      </c>
      <c r="R13" s="7" t="str">
        <f>LOWER(Table2[[#This Row],[Straat]]&amp;Table2[[#This Row],[Huisnummer]]&amp;Table2[[#This Row],[Postcode]])</f>
        <v>interleuvenlaan27b3001</v>
      </c>
      <c r="S13" s="7" t="s">
        <v>18</v>
      </c>
      <c r="T13" s="7" t="s">
        <v>29</v>
      </c>
      <c r="U13" s="7" t="s">
        <v>4866</v>
      </c>
      <c r="V13" s="7" t="s">
        <v>4867</v>
      </c>
      <c r="W13" s="7" t="s">
        <v>4868</v>
      </c>
      <c r="X13" s="7" t="s">
        <v>4771</v>
      </c>
      <c r="Y13" s="7" t="s">
        <v>4791</v>
      </c>
      <c r="Z13" s="7" t="str">
        <f>_xlfn.XLOOKUP(Table2[[#This Row],[Bedrijfsnummer]],Table15[Bedrijfsnummer],Table15[Teamrol],"",0)</f>
        <v>HR Director</v>
      </c>
    </row>
    <row r="14" spans="1:26" ht="17.45" customHeight="1" x14ac:dyDescent="0.45">
      <c r="A14" s="7" t="s">
        <v>4758</v>
      </c>
      <c r="B14" s="7" t="s">
        <v>4869</v>
      </c>
      <c r="C14" s="7" t="str">
        <f>SUBSTITUTE(SUBSTITUTE(SUBSTITUTE(SUBSTITUTE(SUBSTITUTE(SUBSTITUTE(SUBSTITUTE(SUBSTITUTE(SUBSTITUTE(SUBSTITUTE(SUBSTITUTE(SUBSTITUTE(SUBSTITUTE(LOWER(Table2[[#This Row],[Naam]]),".",""),"-","")," bvba",""),"belgië",""),"belgium","")," nv","")," bv",""),"group",""),"groep","")," ", ""),"é","e"),"è","e"),"à","a")</f>
        <v>agfahealthcare</v>
      </c>
      <c r="D14" s="7" t="s">
        <v>4870</v>
      </c>
      <c r="E14" s="7" t="s">
        <v>4871</v>
      </c>
      <c r="F14" s="7" t="s">
        <v>4872</v>
      </c>
      <c r="G14" s="7" t="s">
        <v>4763</v>
      </c>
      <c r="H14" s="7" t="s">
        <v>4873</v>
      </c>
      <c r="I14" s="7" t="s">
        <v>4763</v>
      </c>
      <c r="J14" s="7" t="s">
        <v>4874</v>
      </c>
      <c r="K14" s="7" t="str">
        <f>IFERROR(LEFT(SUBSTITUTE(SUBSTITUTE(Table2[[#This Row],[Website]],"www.",""),"https://",""), FIND(".", SUBSTITUTE(SUBSTITUTE(Table2[[#This Row],[Website]],"www.",""),"https://","")) - 1),"")</f>
        <v>agfahealthcare</v>
      </c>
      <c r="L14" s="7"/>
      <c r="M14" s="7" t="s">
        <v>4875</v>
      </c>
      <c r="N14" s="7">
        <v>2640</v>
      </c>
      <c r="O14" s="7">
        <v>0</v>
      </c>
      <c r="P14" s="7">
        <v>217.4</v>
      </c>
      <c r="Q14" s="7"/>
      <c r="R14" s="7" t="str">
        <f>LOWER(Table2[[#This Row],[Straat]]&amp;Table2[[#This Row],[Huisnummer]]&amp;Table2[[#This Row],[Postcode]])</f>
        <v>septestraat272640</v>
      </c>
      <c r="S14" s="7"/>
      <c r="T14" s="7" t="s">
        <v>66</v>
      </c>
      <c r="U14" s="7" t="s">
        <v>4876</v>
      </c>
      <c r="V14" s="7">
        <v>27</v>
      </c>
      <c r="W14" s="7" t="s">
        <v>4877</v>
      </c>
      <c r="X14" s="7" t="s">
        <v>4771</v>
      </c>
      <c r="Y14" s="7" t="s">
        <v>4791</v>
      </c>
      <c r="Z14" s="7" t="str">
        <f>_xlfn.XLOOKUP(Table2[[#This Row],[Bedrijfsnummer]],Table15[Bedrijfsnummer],Table15[Teamrol],"",0)</f>
        <v>Global HR Director Agfa HealthCare</v>
      </c>
    </row>
    <row r="15" spans="1:26" ht="17.45" customHeight="1" x14ac:dyDescent="0.45">
      <c r="A15" s="7" t="s">
        <v>4758</v>
      </c>
      <c r="B15" s="7" t="s">
        <v>4878</v>
      </c>
      <c r="C15" s="7" t="str">
        <f>SUBSTITUTE(SUBSTITUTE(SUBSTITUTE(SUBSTITUTE(SUBSTITUTE(SUBSTITUTE(SUBSTITUTE(SUBSTITUTE(SUBSTITUTE(SUBSTITUTE(SUBSTITUTE(SUBSTITUTE(SUBSTITUTE(LOWER(Table2[[#This Row],[Naam]]),".",""),"-","")," bvba",""),"belgië",""),"belgium","")," nv","")," bv",""),"group",""),"groep","")," ", ""),"é","e"),"è","e"),"à","a")</f>
        <v>agilitas</v>
      </c>
      <c r="D15" s="7" t="s">
        <v>4879</v>
      </c>
      <c r="E15" s="7" t="s">
        <v>4880</v>
      </c>
      <c r="F15" s="7" t="s">
        <v>4881</v>
      </c>
      <c r="G15" s="7" t="s">
        <v>4763</v>
      </c>
      <c r="H15" s="7" t="s">
        <v>4882</v>
      </c>
      <c r="I15" s="7" t="s">
        <v>4763</v>
      </c>
      <c r="J15" s="7" t="s">
        <v>4883</v>
      </c>
      <c r="K15" s="7" t="str">
        <f>IFERROR(LEFT(SUBSTITUTE(SUBSTITUTE(Table2[[#This Row],[Website]],"www.",""),"https://",""), FIND(".", SUBSTITUTE(SUBSTITUTE(Table2[[#This Row],[Website]],"www.",""),"https://","")) - 1),"")</f>
        <v>agilitasgroup</v>
      </c>
      <c r="L15" s="7" t="s">
        <v>4884</v>
      </c>
      <c r="M15" s="7" t="s">
        <v>164</v>
      </c>
      <c r="N15" s="7">
        <v>2800</v>
      </c>
      <c r="O15" s="7">
        <v>0</v>
      </c>
      <c r="P15" s="7">
        <v>1592.2</v>
      </c>
      <c r="Q15" s="7"/>
      <c r="R15" s="7" t="str">
        <f>LOWER(Table2[[#This Row],[Straat]]&amp;Table2[[#This Row],[Huisnummer]]&amp;Table2[[#This Row],[Postcode]])</f>
        <v>stationsstraat1202800</v>
      </c>
      <c r="S15" s="7"/>
      <c r="T15" s="7" t="s">
        <v>66</v>
      </c>
      <c r="U15" s="7" t="s">
        <v>649</v>
      </c>
      <c r="V15" s="7">
        <v>120</v>
      </c>
      <c r="W15" s="7" t="s">
        <v>4806</v>
      </c>
      <c r="X15" s="7" t="s">
        <v>4835</v>
      </c>
      <c r="Y15" s="7" t="s">
        <v>4779</v>
      </c>
      <c r="Z15" s="7" t="str">
        <f>_xlfn.XLOOKUP(Table2[[#This Row],[Bedrijfsnummer]],Table15[Bedrijfsnummer],Table15[Teamrol],"",0)</f>
        <v/>
      </c>
    </row>
    <row r="16" spans="1:26" ht="17.45" customHeight="1" x14ac:dyDescent="0.45">
      <c r="A16" s="7" t="s">
        <v>4758</v>
      </c>
      <c r="B16" s="7" t="s">
        <v>4885</v>
      </c>
      <c r="C16" s="7" t="str">
        <f>SUBSTITUTE(SUBSTITUTE(SUBSTITUTE(SUBSTITUTE(SUBSTITUTE(SUBSTITUTE(SUBSTITUTE(SUBSTITUTE(SUBSTITUTE(SUBSTITUTE(SUBSTITUTE(SUBSTITUTE(SUBSTITUTE(LOWER(Table2[[#This Row],[Naam]]),".",""),"-","")," bvba",""),"belgië",""),"belgium","")," nv","")," bv",""),"group",""),"groep","")," ", ""),"é","e"),"è","e"),"à","a")</f>
        <v>agristo</v>
      </c>
      <c r="D16" s="7" t="s">
        <v>4886</v>
      </c>
      <c r="E16" s="7" t="s">
        <v>4887</v>
      </c>
      <c r="F16" s="7" t="s">
        <v>4888</v>
      </c>
      <c r="G16" s="7" t="s">
        <v>4763</v>
      </c>
      <c r="H16" s="7" t="s">
        <v>4889</v>
      </c>
      <c r="I16" s="7" t="s">
        <v>4763</v>
      </c>
      <c r="J16" s="7" t="s">
        <v>4890</v>
      </c>
      <c r="K16" s="7" t="str">
        <f>IFERROR(LEFT(SUBSTITUTE(SUBSTITUTE(Table2[[#This Row],[Website]],"www.",""),"https://",""), FIND(".", SUBSTITUTE(SUBSTITUTE(Table2[[#This Row],[Website]],"www.",""),"https://","")) - 1),"")</f>
        <v>agristo</v>
      </c>
      <c r="L16" s="7" t="s">
        <v>4891</v>
      </c>
      <c r="M16" s="7" t="s">
        <v>4892</v>
      </c>
      <c r="N16" s="7" t="s">
        <v>4893</v>
      </c>
      <c r="O16" s="7">
        <v>74</v>
      </c>
      <c r="P16" s="7">
        <v>265</v>
      </c>
      <c r="Q16" s="7" t="s">
        <v>4894</v>
      </c>
      <c r="R16" s="7" t="str">
        <f>LOWER(Table2[[#This Row],[Straat]]&amp;Table2[[#This Row],[Huisnummer]]&amp;Table2[[#This Row],[Postcode]])</f>
        <v>ridder de ghellinckstraat98710</v>
      </c>
      <c r="S16" s="7" t="s">
        <v>18</v>
      </c>
      <c r="T16" s="7" t="s">
        <v>260</v>
      </c>
      <c r="U16" s="7" t="s">
        <v>4895</v>
      </c>
      <c r="V16" s="7" t="s">
        <v>980</v>
      </c>
      <c r="W16" s="7" t="s">
        <v>4896</v>
      </c>
      <c r="X16" s="7" t="s">
        <v>4825</v>
      </c>
      <c r="Y16" s="7" t="s">
        <v>4836</v>
      </c>
      <c r="Z16" s="7" t="str">
        <f>_xlfn.XLOOKUP(Table2[[#This Row],[Bedrijfsnummer]],Table15[Bedrijfsnummer],Table15[Teamrol],"",0)</f>
        <v>HR Business Partner HQ</v>
      </c>
    </row>
    <row r="17" spans="1:26" ht="17.45" customHeight="1" x14ac:dyDescent="0.45">
      <c r="A17" s="7" t="s">
        <v>4758</v>
      </c>
      <c r="B17" s="7" t="s">
        <v>4897</v>
      </c>
      <c r="C17" s="7" t="str">
        <f>SUBSTITUTE(SUBSTITUTE(SUBSTITUTE(SUBSTITUTE(SUBSTITUTE(SUBSTITUTE(SUBSTITUTE(SUBSTITUTE(SUBSTITUTE(SUBSTITUTE(SUBSTITUTE(SUBSTITUTE(SUBSTITUTE(LOWER(Table2[[#This Row],[Naam]]),".",""),"-","")," bvba",""),"belgië",""),"belgium","")," nv","")," bv",""),"group",""),"groep","")," ", ""),"é","e"),"è","e"),"à","a")</f>
        <v>airliquideindustries</v>
      </c>
      <c r="D17" s="7" t="s">
        <v>4898</v>
      </c>
      <c r="E17" s="7" t="s">
        <v>4899</v>
      </c>
      <c r="F17" s="7" t="s">
        <v>4900</v>
      </c>
      <c r="G17" s="7" t="s">
        <v>4763</v>
      </c>
      <c r="H17" s="7" t="s">
        <v>4901</v>
      </c>
      <c r="I17" s="7" t="s">
        <v>4763</v>
      </c>
      <c r="J17" s="7" t="s">
        <v>4902</v>
      </c>
      <c r="K17" s="7" t="str">
        <f>IFERROR(LEFT(SUBSTITUTE(SUBSTITUTE(Table2[[#This Row],[Website]],"www.",""),"https://",""), FIND(".", SUBSTITUTE(SUBSTITUTE(Table2[[#This Row],[Website]],"www.",""),"https://","")) - 1),"")</f>
        <v>be</v>
      </c>
      <c r="L17" s="7" t="s">
        <v>4903</v>
      </c>
      <c r="M17" s="7" t="s">
        <v>4904</v>
      </c>
      <c r="N17" s="7" t="s">
        <v>1091</v>
      </c>
      <c r="O17" s="7">
        <v>801</v>
      </c>
      <c r="P17" s="7">
        <v>263</v>
      </c>
      <c r="Q17" s="7" t="s">
        <v>4905</v>
      </c>
      <c r="R17" s="7" t="str">
        <f>LOWER(Table2[[#This Row],[Straat]]&amp;Table2[[#This Row],[Huisnummer]]&amp;Table2[[#This Row],[Postcode]])</f>
        <v>bourgetlaan441130</v>
      </c>
      <c r="S17" s="7" t="s">
        <v>18</v>
      </c>
      <c r="T17" s="7" t="s">
        <v>51</v>
      </c>
      <c r="U17" s="7" t="s">
        <v>4906</v>
      </c>
      <c r="V17" s="7" t="s">
        <v>4907</v>
      </c>
      <c r="W17" s="7" t="s">
        <v>4908</v>
      </c>
      <c r="X17" s="7" t="s">
        <v>4771</v>
      </c>
      <c r="Y17" s="7" t="s">
        <v>4836</v>
      </c>
      <c r="Z17" s="7" t="str">
        <f>_xlfn.XLOOKUP(Table2[[#This Row],[Bedrijfsnummer]],Table15[Bedrijfsnummer],Table15[Teamrol],"",0)</f>
        <v>Human Resources Director</v>
      </c>
    </row>
    <row r="18" spans="1:26" ht="17.45" customHeight="1" x14ac:dyDescent="0.45">
      <c r="A18" s="7" t="s">
        <v>4758</v>
      </c>
      <c r="B18" s="7" t="s">
        <v>4909</v>
      </c>
      <c r="C18" s="7" t="str">
        <f>SUBSTITUTE(SUBSTITUTE(SUBSTITUTE(SUBSTITUTE(SUBSTITUTE(SUBSTITUTE(SUBSTITUTE(SUBSTITUTE(SUBSTITUTE(SUBSTITUTE(SUBSTITUTE(SUBSTITUTE(SUBSTITUTE(LOWER(Table2[[#This Row],[Naam]]),".",""),"-","")," bvba",""),"belgië",""),"belgium","")," nv","")," bv",""),"group",""),"groep","")," ", ""),"é","e"),"è","e"),"à","a")</f>
        <v>airproducts</v>
      </c>
      <c r="D18" s="7" t="s">
        <v>4910</v>
      </c>
      <c r="E18" s="7" t="s">
        <v>4911</v>
      </c>
      <c r="F18" s="7" t="s">
        <v>4912</v>
      </c>
      <c r="G18" s="7" t="s">
        <v>4763</v>
      </c>
      <c r="H18" s="7" t="s">
        <v>4913</v>
      </c>
      <c r="I18" s="7" t="s">
        <v>4763</v>
      </c>
      <c r="J18" s="7" t="s">
        <v>4914</v>
      </c>
      <c r="K18" s="7" t="str">
        <f>IFERROR(LEFT(SUBSTITUTE(SUBSTITUTE(Table2[[#This Row],[Website]],"www.",""),"https://",""), FIND(".", SUBSTITUTE(SUBSTITUTE(Table2[[#This Row],[Website]],"www.",""),"https://","")) - 1),"")</f>
        <v>airproducts</v>
      </c>
      <c r="L18" s="7" t="s">
        <v>4915</v>
      </c>
      <c r="M18" s="7" t="s">
        <v>4777</v>
      </c>
      <c r="N18" s="7" t="s">
        <v>713</v>
      </c>
      <c r="O18" s="7">
        <v>122</v>
      </c>
      <c r="P18" s="7">
        <v>267</v>
      </c>
      <c r="Q18" s="7" t="s">
        <v>4916</v>
      </c>
      <c r="R18" s="7" t="str">
        <f>LOWER(Table2[[#This Row],[Straat]]&amp;Table2[[#This Row],[Huisnummer]]&amp;Table2[[#This Row],[Postcode]])</f>
        <v>leonardo da vincilaan19c1831</v>
      </c>
      <c r="S18" s="7" t="s">
        <v>18</v>
      </c>
      <c r="T18" s="7" t="s">
        <v>29</v>
      </c>
      <c r="U18" s="7" t="s">
        <v>134</v>
      </c>
      <c r="V18" s="7" t="s">
        <v>4917</v>
      </c>
      <c r="W18" s="7" t="s">
        <v>4918</v>
      </c>
      <c r="X18" s="7" t="s">
        <v>4771</v>
      </c>
      <c r="Y18" s="7" t="s">
        <v>4779</v>
      </c>
      <c r="Z18" s="7" t="str">
        <f>_xlfn.XLOOKUP(Table2[[#This Row],[Bedrijfsnummer]],Table15[Bedrijfsnummer],Table15[Teamrol],"",0)</f>
        <v>human resources manager</v>
      </c>
    </row>
    <row r="19" spans="1:26" ht="17.45" customHeight="1" x14ac:dyDescent="0.45">
      <c r="A19" s="7" t="s">
        <v>4758</v>
      </c>
      <c r="B19" s="7" t="s">
        <v>4919</v>
      </c>
      <c r="C19" s="7" t="str">
        <f>SUBSTITUTE(SUBSTITUTE(SUBSTITUTE(SUBSTITUTE(SUBSTITUTE(SUBSTITUTE(SUBSTITUTE(SUBSTITUTE(SUBSTITUTE(SUBSTITUTE(SUBSTITUTE(SUBSTITUTE(SUBSTITUTE(LOWER(Table2[[#This Row],[Naam]]),".",""),"-","")," bvba",""),"belgië",""),"belgium","")," nv","")," bv",""),"group",""),"groep","")," ", ""),"é","e"),"è","e"),"à","a")</f>
        <v>ajinomotoomnichem</v>
      </c>
      <c r="D19" s="7" t="s">
        <v>4920</v>
      </c>
      <c r="E19" s="7" t="s">
        <v>4921</v>
      </c>
      <c r="F19" s="7"/>
      <c r="G19" s="7"/>
      <c r="H19" s="7" t="s">
        <v>4922</v>
      </c>
      <c r="I19" s="7" t="s">
        <v>4763</v>
      </c>
      <c r="J19" s="7" t="s">
        <v>4923</v>
      </c>
      <c r="K19" s="7" t="str">
        <f>IFERROR(LEFT(SUBSTITUTE(SUBSTITUTE(Table2[[#This Row],[Website]],"www.",""),"https://",""), FIND(".", SUBSTITUTE(SUBSTITUTE(Table2[[#This Row],[Website]],"www.",""),"https://","")) - 1),"")</f>
        <v>ajinomoto-omnichem</v>
      </c>
      <c r="L19" s="7" t="s">
        <v>4924</v>
      </c>
      <c r="M19" s="7" t="s">
        <v>4925</v>
      </c>
      <c r="N19" s="7" t="s">
        <v>4926</v>
      </c>
      <c r="O19" s="7">
        <v>7</v>
      </c>
      <c r="P19" s="7">
        <v>495</v>
      </c>
      <c r="Q19" s="7" t="s">
        <v>4927</v>
      </c>
      <c r="R19" s="7" t="str">
        <f>LOWER(Table2[[#This Row],[Straat]]&amp;Table2[[#This Row],[Huisnummer]]&amp;Table2[[#This Row],[Postcode]])</f>
        <v>cooppallaan919230</v>
      </c>
      <c r="S19" s="7" t="s">
        <v>18</v>
      </c>
      <c r="T19" s="7" t="s">
        <v>40</v>
      </c>
      <c r="U19" s="7" t="s">
        <v>4928</v>
      </c>
      <c r="V19" s="7" t="s">
        <v>4929</v>
      </c>
      <c r="W19" s="7" t="s">
        <v>4930</v>
      </c>
      <c r="X19" s="7" t="s">
        <v>4825</v>
      </c>
      <c r="Y19" s="7" t="s">
        <v>4779</v>
      </c>
      <c r="Z19" s="7" t="str">
        <f>_xlfn.XLOOKUP(Table2[[#This Row],[Bedrijfsnummer]],Table15[Bedrijfsnummer],Table15[Teamrol],"",0)</f>
        <v>Site HR Manager</v>
      </c>
    </row>
    <row r="20" spans="1:26" ht="17.45" customHeight="1" x14ac:dyDescent="0.45">
      <c r="A20" s="7" t="s">
        <v>4758</v>
      </c>
      <c r="B20" s="7" t="s">
        <v>4931</v>
      </c>
      <c r="C20" s="7" t="str">
        <f>SUBSTITUTE(SUBSTITUTE(SUBSTITUTE(SUBSTITUTE(SUBSTITUTE(SUBSTITUTE(SUBSTITUTE(SUBSTITUTE(SUBSTITUTE(SUBSTITUTE(SUBSTITUTE(SUBSTITUTE(SUBSTITUTE(LOWER(Table2[[#This Row],[Naam]]),".",""),"-","")," bvba",""),"belgië",""),"belgium","")," nv","")," bv",""),"group",""),"groep","")," ", ""),"é","e"),"è","e"),"à","a")</f>
        <v>akkodis</v>
      </c>
      <c r="D20" s="7" t="s">
        <v>4932</v>
      </c>
      <c r="E20" s="7" t="s">
        <v>4933</v>
      </c>
      <c r="F20" s="7"/>
      <c r="G20" s="7"/>
      <c r="H20" s="7" t="s">
        <v>4934</v>
      </c>
      <c r="I20" s="7" t="s">
        <v>4763</v>
      </c>
      <c r="J20" s="7" t="s">
        <v>4935</v>
      </c>
      <c r="K20" s="7" t="str">
        <f>IFERROR(LEFT(SUBSTITUTE(SUBSTITUTE(Table2[[#This Row],[Website]],"www.",""),"https://",""), FIND(".", SUBSTITUTE(SUBSTITUTE(Table2[[#This Row],[Website]],"www.",""),"https://","")) - 1),"")</f>
        <v>akka-technologies</v>
      </c>
      <c r="L20" s="7"/>
      <c r="M20" s="7" t="s">
        <v>4848</v>
      </c>
      <c r="N20" s="7">
        <v>1702</v>
      </c>
      <c r="O20" s="7">
        <v>0</v>
      </c>
      <c r="P20" s="7">
        <v>566</v>
      </c>
      <c r="Q20" s="7"/>
      <c r="R20" s="7" t="str">
        <f>LOWER(Table2[[#This Row],[Straat]]&amp;Table2[[#This Row],[Huisnummer]]&amp;Table2[[#This Row],[Postcode]])</f>
        <v>noordkustlaan16b1702</v>
      </c>
      <c r="S20" s="7"/>
      <c r="T20" s="7" t="s">
        <v>29</v>
      </c>
      <c r="U20" s="7" t="s">
        <v>70</v>
      </c>
      <c r="V20" s="7" t="s">
        <v>71</v>
      </c>
      <c r="W20" s="7"/>
      <c r="X20" s="7" t="s">
        <v>4825</v>
      </c>
      <c r="Y20" s="7" t="s">
        <v>4791</v>
      </c>
      <c r="Z20" s="7" t="str">
        <f>_xlfn.XLOOKUP(Table2[[#This Row],[Bedrijfsnummer]],Table15[Bedrijfsnummer],Table15[Teamrol],"",0)</f>
        <v/>
      </c>
    </row>
    <row r="21" spans="1:26" ht="17.45" customHeight="1" x14ac:dyDescent="0.45">
      <c r="A21" s="7" t="s">
        <v>4758</v>
      </c>
      <c r="B21" s="7" t="s">
        <v>4936</v>
      </c>
      <c r="C21" s="7" t="str">
        <f>SUBSTITUTE(SUBSTITUTE(SUBSTITUTE(SUBSTITUTE(SUBSTITUTE(SUBSTITUTE(SUBSTITUTE(SUBSTITUTE(SUBSTITUTE(SUBSTITUTE(SUBSTITUTE(SUBSTITUTE(SUBSTITUTE(LOWER(Table2[[#This Row],[Naam]]),".",""),"-","")," bvba",""),"belgië",""),"belgium","")," nv","")," bv",""),"group",""),"groep","")," ", ""),"é","e"),"è","e"),"à","a")</f>
        <v>akzonobelpaints</v>
      </c>
      <c r="D21" s="7" t="s">
        <v>4937</v>
      </c>
      <c r="E21" s="7" t="s">
        <v>4938</v>
      </c>
      <c r="F21" s="7"/>
      <c r="G21" s="7"/>
      <c r="H21" s="7" t="s">
        <v>4939</v>
      </c>
      <c r="I21" s="7" t="s">
        <v>4763</v>
      </c>
      <c r="J21" s="7" t="s">
        <v>4940</v>
      </c>
      <c r="K21" s="7" t="str">
        <f>IFERROR(LEFT(SUBSTITUTE(SUBSTITUTE(Table2[[#This Row],[Website]],"www.",""),"https://",""), FIND(".", SUBSTITUTE(SUBSTITUTE(Table2[[#This Row],[Website]],"www.",""),"https://","")) - 1),"")</f>
        <v>akzonobel</v>
      </c>
      <c r="L21" s="7" t="s">
        <v>4941</v>
      </c>
      <c r="M21" s="7" t="s">
        <v>798</v>
      </c>
      <c r="N21" s="7" t="s">
        <v>797</v>
      </c>
      <c r="O21" s="7">
        <v>149</v>
      </c>
      <c r="P21" s="7">
        <v>210</v>
      </c>
      <c r="Q21" s="7" t="s">
        <v>4942</v>
      </c>
      <c r="R21" s="7" t="str">
        <f>LOWER(Table2[[#This Row],[Straat]]&amp;Table2[[#This Row],[Huisnummer]]&amp;Table2[[#This Row],[Postcode]])</f>
        <v>leuvensesteenweg2481800</v>
      </c>
      <c r="S21" s="7" t="s">
        <v>18</v>
      </c>
      <c r="T21" s="7" t="s">
        <v>29</v>
      </c>
      <c r="U21" s="7" t="s">
        <v>4115</v>
      </c>
      <c r="V21" s="7" t="s">
        <v>4943</v>
      </c>
      <c r="W21" s="7" t="s">
        <v>4918</v>
      </c>
      <c r="X21" s="7" t="s">
        <v>4771</v>
      </c>
      <c r="Y21" s="7" t="s">
        <v>4779</v>
      </c>
      <c r="Z21" s="7" t="str">
        <f>_xlfn.XLOOKUP(Table2[[#This Row],[Bedrijfsnummer]],Table15[Bedrijfsnummer],Table15[Teamrol],"",0)</f>
        <v>HR Manager Belgie</v>
      </c>
    </row>
    <row r="22" spans="1:26" ht="17.45" customHeight="1" x14ac:dyDescent="0.45">
      <c r="A22" s="7" t="s">
        <v>4758</v>
      </c>
      <c r="B22" s="7" t="s">
        <v>4944</v>
      </c>
      <c r="C22" s="7" t="str">
        <f>SUBSTITUTE(SUBSTITUTE(SUBSTITUTE(SUBSTITUTE(SUBSTITUTE(SUBSTITUTE(SUBSTITUTE(SUBSTITUTE(SUBSTITUTE(SUBSTITUTE(SUBSTITUTE(SUBSTITUTE(SUBSTITUTE(LOWER(Table2[[#This Row],[Naam]]),".",""),"-","")," bvba",""),"belgië",""),"belgium","")," nv","")," bv",""),"group",""),"groep","")," ", ""),"é","e"),"è","e"),"à","a")</f>
        <v>albertheijn</v>
      </c>
      <c r="D22" s="7" t="s">
        <v>4945</v>
      </c>
      <c r="E22" s="7" t="s">
        <v>4946</v>
      </c>
      <c r="F22" s="7"/>
      <c r="G22" s="7"/>
      <c r="H22" s="7"/>
      <c r="I22" s="7"/>
      <c r="J22" s="7" t="s">
        <v>4947</v>
      </c>
      <c r="K22" s="7" t="str">
        <f>IFERROR(LEFT(SUBSTITUTE(SUBSTITUTE(Table2[[#This Row],[Website]],"www.",""),"https://",""), FIND(".", SUBSTITUTE(SUBSTITUTE(Table2[[#This Row],[Website]],"www.",""),"https://","")) - 1),"")</f>
        <v>ah</v>
      </c>
      <c r="L22" s="7" t="s">
        <v>4948</v>
      </c>
      <c r="M22" s="7" t="s">
        <v>66</v>
      </c>
      <c r="N22" s="7">
        <v>2018</v>
      </c>
      <c r="O22" s="7">
        <v>105</v>
      </c>
      <c r="P22" s="7">
        <v>1007.7</v>
      </c>
      <c r="Q22" s="7"/>
      <c r="R22" s="7" t="str">
        <f>LOWER(Table2[[#This Row],[Straat]]&amp;Table2[[#This Row],[Huisnummer]]&amp;Table2[[#This Row],[Postcode]])</f>
        <v>karel oomsstraat472018</v>
      </c>
      <c r="S22" s="7"/>
      <c r="T22" s="7" t="s">
        <v>66</v>
      </c>
      <c r="U22" s="7" t="s">
        <v>4949</v>
      </c>
      <c r="V22" s="7">
        <v>47</v>
      </c>
      <c r="W22" s="7"/>
      <c r="X22" s="7" t="s">
        <v>4950</v>
      </c>
      <c r="Y22" s="7" t="s">
        <v>4836</v>
      </c>
      <c r="Z22" s="7" t="str">
        <f>_xlfn.XLOOKUP(Table2[[#This Row],[Bedrijfsnummer]],Table15[Bedrijfsnummer],Table15[Teamrol],"",0)</f>
        <v/>
      </c>
    </row>
    <row r="23" spans="1:26" ht="17.45" customHeight="1" x14ac:dyDescent="0.45">
      <c r="A23" s="7" t="s">
        <v>4758</v>
      </c>
      <c r="B23" s="7" t="s">
        <v>4951</v>
      </c>
      <c r="C23" s="7" t="str">
        <f>SUBSTITUTE(SUBSTITUTE(SUBSTITUTE(SUBSTITUTE(SUBSTITUTE(SUBSTITUTE(SUBSTITUTE(SUBSTITUTE(SUBSTITUTE(SUBSTITUTE(SUBSTITUTE(SUBSTITUTE(SUBSTITUTE(LOWER(Table2[[#This Row],[Naam]]),".",""),"-","")," bvba",""),"belgië",""),"belgium","")," nv","")," bv",""),"group",""),"groep","")," ", ""),"é","e"),"è","e"),"à","a")</f>
        <v>alconcouvreur</v>
      </c>
      <c r="D23" s="7" t="s">
        <v>4952</v>
      </c>
      <c r="E23" s="7" t="s">
        <v>4953</v>
      </c>
      <c r="F23" s="7" t="s">
        <v>4954</v>
      </c>
      <c r="G23" s="7" t="s">
        <v>4763</v>
      </c>
      <c r="H23" s="7" t="s">
        <v>4955</v>
      </c>
      <c r="I23" s="7" t="s">
        <v>4763</v>
      </c>
      <c r="J23" s="7" t="s">
        <v>4956</v>
      </c>
      <c r="K23" s="7" t="str">
        <f>IFERROR(LEFT(SUBSTITUTE(SUBSTITUTE(Table2[[#This Row],[Website]],"www.",""),"https://",""), FIND(".", SUBSTITUTE(SUBSTITUTE(Table2[[#This Row],[Website]],"www.",""),"https://","")) - 1),"")</f>
        <v>be</v>
      </c>
      <c r="L23" s="7" t="s">
        <v>4957</v>
      </c>
      <c r="M23" s="7" t="s">
        <v>555</v>
      </c>
      <c r="N23" s="7">
        <v>2870</v>
      </c>
      <c r="O23" s="7">
        <v>0</v>
      </c>
      <c r="P23" s="7">
        <v>389.9</v>
      </c>
      <c r="Q23" s="7"/>
      <c r="R23" s="7" t="str">
        <f>LOWER(Table2[[#This Row],[Straat]]&amp;Table2[[#This Row],[Huisnummer]]&amp;Table2[[#This Row],[Postcode]])</f>
        <v>rijksweg142870</v>
      </c>
      <c r="S23" s="7"/>
      <c r="T23" s="7" t="s">
        <v>66</v>
      </c>
      <c r="U23" s="7" t="s">
        <v>4958</v>
      </c>
      <c r="V23" s="7">
        <v>14</v>
      </c>
      <c r="W23" s="7" t="s">
        <v>4959</v>
      </c>
      <c r="X23" s="7" t="s">
        <v>4950</v>
      </c>
      <c r="Y23" s="7" t="s">
        <v>4779</v>
      </c>
      <c r="Z23" s="7" t="str">
        <f>_xlfn.XLOOKUP(Table2[[#This Row],[Bedrijfsnummer]],Table15[Bedrijfsnummer],Table15[Teamrol],"",0)</f>
        <v>HR-manager</v>
      </c>
    </row>
    <row r="24" spans="1:26" ht="17.45" customHeight="1" x14ac:dyDescent="0.45">
      <c r="A24" s="7" t="s">
        <v>4758</v>
      </c>
      <c r="B24" s="7" t="s">
        <v>4960</v>
      </c>
      <c r="C24" s="7" t="str">
        <f>SUBSTITUTE(SUBSTITUTE(SUBSTITUTE(SUBSTITUTE(SUBSTITUTE(SUBSTITUTE(SUBSTITUTE(SUBSTITUTE(SUBSTITUTE(SUBSTITUTE(SUBSTITUTE(SUBSTITUTE(SUBSTITUTE(LOWER(Table2[[#This Row],[Naam]]),".",""),"-","")," bvba",""),"belgië",""),"belgium","")," nv","")," bv",""),"group",""),"groep","")," ", ""),"é","e"),"è","e"),"à","a")</f>
        <v>aldi</v>
      </c>
      <c r="D24" s="7" t="s">
        <v>4961</v>
      </c>
      <c r="E24" s="7" t="s">
        <v>4962</v>
      </c>
      <c r="F24" s="7" t="s">
        <v>4963</v>
      </c>
      <c r="G24" s="7" t="s">
        <v>4763</v>
      </c>
      <c r="H24" s="7"/>
      <c r="I24" s="7"/>
      <c r="J24" s="7" t="s">
        <v>4964</v>
      </c>
      <c r="K24" s="7" t="str">
        <f>IFERROR(LEFT(SUBSTITUTE(SUBSTITUTE(Table2[[#This Row],[Website]],"www.",""),"https://",""), FIND(".", SUBSTITUTE(SUBSTITUTE(Table2[[#This Row],[Website]],"www.",""),"https://","")) - 1),"")</f>
        <v>http://aldi</v>
      </c>
      <c r="L24" s="7" t="s">
        <v>4965</v>
      </c>
      <c r="M24" s="7" t="s">
        <v>203</v>
      </c>
      <c r="N24" s="7">
        <v>2300</v>
      </c>
      <c r="O24" s="7">
        <v>202</v>
      </c>
      <c r="P24" s="7">
        <v>779</v>
      </c>
      <c r="Q24" s="7"/>
      <c r="R24" s="7" t="str">
        <f>LOWER(Table2[[#This Row],[Straat]]&amp;Table2[[#This Row],[Huisnummer]]&amp;Table2[[#This Row],[Postcode]])</f>
        <v>veedijk492300</v>
      </c>
      <c r="S24" s="7"/>
      <c r="T24" s="7" t="s">
        <v>66</v>
      </c>
      <c r="U24" s="7" t="s">
        <v>4966</v>
      </c>
      <c r="V24" s="7">
        <v>49</v>
      </c>
      <c r="W24" s="7"/>
      <c r="X24" s="7" t="s">
        <v>4950</v>
      </c>
      <c r="Y24" s="7" t="s">
        <v>4836</v>
      </c>
      <c r="Z24" s="7" t="str">
        <f>_xlfn.XLOOKUP(Table2[[#This Row],[Bedrijfsnummer]],Table15[Bedrijfsnummer],Table15[Teamrol],"",0)</f>
        <v>HR Manager Social Affairs</v>
      </c>
    </row>
    <row r="25" spans="1:26" ht="17.45" customHeight="1" x14ac:dyDescent="0.45">
      <c r="A25" s="7" t="s">
        <v>4758</v>
      </c>
      <c r="B25" s="7" t="s">
        <v>4967</v>
      </c>
      <c r="C25" s="7" t="str">
        <f>SUBSTITUTE(SUBSTITUTE(SUBSTITUTE(SUBSTITUTE(SUBSTITUTE(SUBSTITUTE(SUBSTITUTE(SUBSTITUTE(SUBSTITUTE(SUBSTITUTE(SUBSTITUTE(SUBSTITUTE(SUBSTITUTE(LOWER(Table2[[#This Row],[Naam]]),".",""),"-","")," bvba",""),"belgië",""),"belgium","")," nv","")," bv",""),"group",""),"groep","")," ", ""),"é","e"),"è","e"),"à","a")</f>
        <v>alkenmaes</v>
      </c>
      <c r="D25" s="7" t="s">
        <v>4968</v>
      </c>
      <c r="E25" s="7" t="s">
        <v>4969</v>
      </c>
      <c r="F25" s="7" t="s">
        <v>4970</v>
      </c>
      <c r="G25" s="7" t="s">
        <v>4763</v>
      </c>
      <c r="H25" s="7" t="s">
        <v>4971</v>
      </c>
      <c r="I25" s="7" t="s">
        <v>4763</v>
      </c>
      <c r="J25" s="7" t="s">
        <v>4972</v>
      </c>
      <c r="K25" s="7" t="str">
        <f>IFERROR(LEFT(SUBSTITUTE(SUBSTITUTE(Table2[[#This Row],[Website]],"www.",""),"https://",""), FIND(".", SUBSTITUTE(SUBSTITUTE(Table2[[#This Row],[Website]],"www.",""),"https://","")) - 1),"")</f>
        <v>jobs</v>
      </c>
      <c r="L25" s="7" t="s">
        <v>4973</v>
      </c>
      <c r="M25" s="7" t="s">
        <v>164</v>
      </c>
      <c r="N25" s="7">
        <v>2800</v>
      </c>
      <c r="O25" s="7">
        <v>0</v>
      </c>
      <c r="P25" s="7">
        <v>358.6</v>
      </c>
      <c r="Q25" s="7"/>
      <c r="R25" s="7" t="str">
        <f>LOWER(Table2[[#This Row],[Straat]]&amp;Table2[[#This Row],[Huisnummer]]&amp;Table2[[#This Row],[Postcode]])</f>
        <v>blarenberglaan3c2800</v>
      </c>
      <c r="S25" s="7"/>
      <c r="T25" s="7" t="s">
        <v>66</v>
      </c>
      <c r="U25" s="7" t="s">
        <v>4974</v>
      </c>
      <c r="V25" s="7" t="s">
        <v>4975</v>
      </c>
      <c r="W25" s="7" t="s">
        <v>4976</v>
      </c>
      <c r="X25" s="7" t="s">
        <v>4825</v>
      </c>
      <c r="Y25" s="7" t="s">
        <v>4779</v>
      </c>
      <c r="Z25" s="7" t="str">
        <f>_xlfn.XLOOKUP(Table2[[#This Row],[Bedrijfsnummer]],Table15[Bedrijfsnummer],Table15[Teamrol],"",0)</f>
        <v>HR Manager Breweries</v>
      </c>
    </row>
    <row r="26" spans="1:26" ht="17.45" customHeight="1" x14ac:dyDescent="0.45">
      <c r="A26" s="7" t="s">
        <v>4758</v>
      </c>
      <c r="B26" s="7" t="s">
        <v>4977</v>
      </c>
      <c r="C26" s="7" t="str">
        <f>SUBSTITUTE(SUBSTITUTE(SUBSTITUTE(SUBSTITUTE(SUBSTITUTE(SUBSTITUTE(SUBSTITUTE(SUBSTITUTE(SUBSTITUTE(SUBSTITUTE(SUBSTITUTE(SUBSTITUTE(SUBSTITUTE(LOWER(Table2[[#This Row],[Naam]]),".",""),"-","")," bvba",""),"belgië",""),"belgium","")," nv","")," bv",""),"group",""),"groep","")," ", ""),"é","e"),"è","e"),"à","a")</f>
        <v>alliainsurancebrokers</v>
      </c>
      <c r="D26" s="7" t="s">
        <v>4978</v>
      </c>
      <c r="E26" s="7" t="s">
        <v>4979</v>
      </c>
      <c r="F26" s="7" t="s">
        <v>4980</v>
      </c>
      <c r="G26" s="7" t="s">
        <v>4763</v>
      </c>
      <c r="H26" s="7" t="s">
        <v>4981</v>
      </c>
      <c r="I26" s="7" t="s">
        <v>4763</v>
      </c>
      <c r="J26" s="7" t="s">
        <v>4982</v>
      </c>
      <c r="K26" s="7" t="str">
        <f>IFERROR(LEFT(SUBSTITUTE(SUBSTITUTE(Table2[[#This Row],[Website]],"www.",""),"https://",""), FIND(".", SUBSTITUTE(SUBSTITUTE(Table2[[#This Row],[Website]],"www.",""),"https://","")) - 1),"")</f>
        <v>allia</v>
      </c>
      <c r="L26" s="7" t="s">
        <v>4983</v>
      </c>
      <c r="M26" s="7" t="s">
        <v>684</v>
      </c>
      <c r="N26" s="7">
        <v>8800</v>
      </c>
      <c r="O26" s="7">
        <v>0</v>
      </c>
      <c r="P26" s="7">
        <v>194.6</v>
      </c>
      <c r="Q26" s="7"/>
      <c r="R26" s="7" t="str">
        <f>LOWER(Table2[[#This Row],[Straat]]&amp;Table2[[#This Row],[Huisnummer]]&amp;Table2[[#This Row],[Postcode]])</f>
        <v>kwadestraat1578800</v>
      </c>
      <c r="S26" s="7"/>
      <c r="T26" s="7" t="s">
        <v>260</v>
      </c>
      <c r="U26" s="7" t="s">
        <v>4984</v>
      </c>
      <c r="V26" s="7">
        <v>157</v>
      </c>
      <c r="W26" s="7" t="s">
        <v>4985</v>
      </c>
      <c r="X26" s="7" t="s">
        <v>4771</v>
      </c>
      <c r="Y26" s="7" t="s">
        <v>4772</v>
      </c>
      <c r="Z26" s="7" t="str">
        <f>_xlfn.XLOOKUP(Table2[[#This Row],[Bedrijfsnummer]],Table15[Bedrijfsnummer],Table15[Teamrol],"",0)</f>
        <v/>
      </c>
    </row>
    <row r="27" spans="1:26" ht="17.45" customHeight="1" x14ac:dyDescent="0.45">
      <c r="A27" s="7" t="s">
        <v>4758</v>
      </c>
      <c r="B27" s="7" t="s">
        <v>4986</v>
      </c>
      <c r="C27" s="7" t="str">
        <f>SUBSTITUTE(SUBSTITUTE(SUBSTITUTE(SUBSTITUTE(SUBSTITUTE(SUBSTITUTE(SUBSTITUTE(SUBSTITUTE(SUBSTITUTE(SUBSTITUTE(SUBSTITUTE(SUBSTITUTE(SUBSTITUTE(LOWER(Table2[[#This Row],[Naam]]),".",""),"-","")," bvba",""),"belgië",""),"belgium","")," nv","")," bv",""),"group",""),"groep","")," ", ""),"é","e"),"è","e"),"à","a")</f>
        <v>allnex</v>
      </c>
      <c r="D27" s="7" t="s">
        <v>4987</v>
      </c>
      <c r="E27" s="7" t="s">
        <v>4988</v>
      </c>
      <c r="F27" s="7" t="s">
        <v>4989</v>
      </c>
      <c r="G27" s="7" t="s">
        <v>4763</v>
      </c>
      <c r="H27" s="7" t="s">
        <v>4990</v>
      </c>
      <c r="I27" s="7" t="s">
        <v>4763</v>
      </c>
      <c r="J27" s="7" t="s">
        <v>4991</v>
      </c>
      <c r="K27" s="7" t="str">
        <f>IFERROR(LEFT(SUBSTITUTE(SUBSTITUTE(Table2[[#This Row],[Website]],"www.",""),"https://",""), FIND(".", SUBSTITUTE(SUBSTITUTE(Table2[[#This Row],[Website]],"www.",""),"https://","")) - 1),"")</f>
        <v>allnex</v>
      </c>
      <c r="L27" s="7" t="s">
        <v>4992</v>
      </c>
      <c r="M27" s="7" t="s">
        <v>4993</v>
      </c>
      <c r="N27" s="7" t="s">
        <v>4994</v>
      </c>
      <c r="O27" s="7">
        <v>29</v>
      </c>
      <c r="P27" s="7">
        <v>221</v>
      </c>
      <c r="Q27" s="7" t="s">
        <v>4995</v>
      </c>
      <c r="R27" s="7" t="str">
        <f>LOWER(Table2[[#This Row],[Straat]]&amp;Table2[[#This Row],[Huisnummer]]&amp;Table2[[#This Row],[Postcode]])</f>
        <v>anderlechtstraat331620</v>
      </c>
      <c r="S27" s="7" t="s">
        <v>18</v>
      </c>
      <c r="T27" s="7" t="s">
        <v>29</v>
      </c>
      <c r="U27" s="7" t="s">
        <v>4996</v>
      </c>
      <c r="V27" s="7" t="s">
        <v>782</v>
      </c>
      <c r="W27" s="7" t="s">
        <v>4997</v>
      </c>
      <c r="X27" s="7" t="s">
        <v>4771</v>
      </c>
      <c r="Y27" s="7" t="s">
        <v>4779</v>
      </c>
      <c r="Z27" s="7" t="str">
        <f>_xlfn.XLOOKUP(Table2[[#This Row],[Bedrijfsnummer]],Table15[Bedrijfsnummer],Table15[Teamrol],"",0)</f>
        <v>HR Manager Belgium/France</v>
      </c>
    </row>
    <row r="28" spans="1:26" ht="17.45" customHeight="1" x14ac:dyDescent="0.45">
      <c r="A28" s="7" t="s">
        <v>4758</v>
      </c>
      <c r="B28" s="7" t="s">
        <v>4998</v>
      </c>
      <c r="C28" s="7" t="str">
        <f>SUBSTITUTE(SUBSTITUTE(SUBSTITUTE(SUBSTITUTE(SUBSTITUTE(SUBSTITUTE(SUBSTITUTE(SUBSTITUTE(SUBSTITUTE(SUBSTITUTE(SUBSTITUTE(SUBSTITUTE(SUBSTITUTE(LOWER(Table2[[#This Row],[Naam]]),".",""),"-","")," bvba",""),"belgië",""),"belgium","")," nv","")," bv",""),"group",""),"groep","")," ", ""),"é","e"),"è","e"),"à","a")</f>
        <v>alphacredit</v>
      </c>
      <c r="D28" s="7" t="s">
        <v>4999</v>
      </c>
      <c r="E28" s="7" t="s">
        <v>5000</v>
      </c>
      <c r="F28" s="7" t="s">
        <v>5001</v>
      </c>
      <c r="G28" s="7" t="s">
        <v>4763</v>
      </c>
      <c r="H28" s="7"/>
      <c r="I28" s="7"/>
      <c r="J28" s="7" t="s">
        <v>5002</v>
      </c>
      <c r="K28" s="7" t="str">
        <f>IFERROR(LEFT(SUBSTITUTE(SUBSTITUTE(Table2[[#This Row],[Website]],"www.",""),"https://",""), FIND(".", SUBSTITUTE(SUBSTITUTE(Table2[[#This Row],[Website]],"www.",""),"https://","")) - 1),"")</f>
        <v>alphacredit</v>
      </c>
      <c r="L28" s="7" t="s">
        <v>5003</v>
      </c>
      <c r="M28" s="7" t="s">
        <v>51</v>
      </c>
      <c r="N28" s="7" t="s">
        <v>87</v>
      </c>
      <c r="O28" s="7">
        <v>21</v>
      </c>
      <c r="P28" s="7">
        <v>455</v>
      </c>
      <c r="Q28" s="7" t="s">
        <v>5004</v>
      </c>
      <c r="R28" s="7" t="str">
        <f>LOWER(Table2[[#This Row],[Straat]]&amp;Table2[[#This Row],[Huisnummer]]&amp;Table2[[#This Row],[Postcode]])</f>
        <v>warandeberg81000</v>
      </c>
      <c r="S28" s="7" t="s">
        <v>18</v>
      </c>
      <c r="T28" s="7" t="s">
        <v>51</v>
      </c>
      <c r="U28" s="7" t="s">
        <v>5005</v>
      </c>
      <c r="V28" s="7" t="s">
        <v>103</v>
      </c>
      <c r="W28" s="7" t="s">
        <v>5006</v>
      </c>
      <c r="X28" s="7" t="s">
        <v>4771</v>
      </c>
      <c r="Y28" s="7" t="s">
        <v>4836</v>
      </c>
      <c r="Z28" s="7" t="str">
        <f>_xlfn.XLOOKUP(Table2[[#This Row],[Bedrijfsnummer]],Table15[Bedrijfsnummer],Table15[Teamrol],"",0)</f>
        <v>HR Director Benelux</v>
      </c>
    </row>
    <row r="29" spans="1:26" ht="17.45" customHeight="1" x14ac:dyDescent="0.45">
      <c r="A29" s="7" t="s">
        <v>4758</v>
      </c>
      <c r="B29" s="7" t="s">
        <v>5007</v>
      </c>
      <c r="C29" s="7" t="str">
        <f>SUBSTITUTE(SUBSTITUTE(SUBSTITUTE(SUBSTITUTE(SUBSTITUTE(SUBSTITUTE(SUBSTITUTE(SUBSTITUTE(SUBSTITUTE(SUBSTITUTE(SUBSTITUTE(SUBSTITUTE(SUBSTITUTE(LOWER(Table2[[#This Row],[Naam]]),".",""),"-","")," bvba",""),"belgië",""),"belgium","")," nv","")," bv",""),"group",""),"groep","")," ", ""),"é","e"),"è","e"),"à","a")</f>
        <v>alphabetlongtermrental</v>
      </c>
      <c r="D29" s="7" t="s">
        <v>5008</v>
      </c>
      <c r="E29" s="7" t="s">
        <v>5009</v>
      </c>
      <c r="F29" s="7" t="s">
        <v>5010</v>
      </c>
      <c r="G29" s="7" t="s">
        <v>4763</v>
      </c>
      <c r="H29" s="7" t="s">
        <v>5011</v>
      </c>
      <c r="I29" s="7" t="s">
        <v>4763</v>
      </c>
      <c r="J29" s="7" t="s">
        <v>5012</v>
      </c>
      <c r="K29" s="7" t="str">
        <f>IFERROR(LEFT(SUBSTITUTE(SUBSTITUTE(Table2[[#This Row],[Website]],"www.",""),"https://",""), FIND(".", SUBSTITUTE(SUBSTITUTE(Table2[[#This Row],[Website]],"www.",""),"https://","")) - 1),"")</f>
        <v>alphabet</v>
      </c>
      <c r="L29" s="7" t="s">
        <v>5013</v>
      </c>
      <c r="M29" s="7" t="s">
        <v>105</v>
      </c>
      <c r="N29" s="7">
        <v>2630</v>
      </c>
      <c r="O29" s="7">
        <v>0</v>
      </c>
      <c r="P29" s="7">
        <v>162.80000000000001</v>
      </c>
      <c r="Q29" s="7"/>
      <c r="R29" s="7" t="str">
        <f>LOWER(Table2[[#This Row],[Straat]]&amp;Table2[[#This Row],[Huisnummer]]&amp;Table2[[#This Row],[Postcode]])</f>
        <v>ingberthoeveweg62630</v>
      </c>
      <c r="S29" s="7"/>
      <c r="T29" s="7" t="s">
        <v>66</v>
      </c>
      <c r="U29" s="7" t="s">
        <v>5014</v>
      </c>
      <c r="V29" s="7">
        <v>6</v>
      </c>
      <c r="W29" s="7" t="s">
        <v>5015</v>
      </c>
      <c r="X29" s="7" t="s">
        <v>4807</v>
      </c>
      <c r="Y29" s="7" t="s">
        <v>4779</v>
      </c>
      <c r="Z29" s="7" t="str">
        <f>_xlfn.XLOOKUP(Table2[[#This Row],[Bedrijfsnummer]],Table15[Bedrijfsnummer],Table15[Teamrol],"",0)</f>
        <v/>
      </c>
    </row>
    <row r="30" spans="1:26" ht="17.45" customHeight="1" x14ac:dyDescent="0.45">
      <c r="A30" s="7" t="s">
        <v>4758</v>
      </c>
      <c r="B30" s="7" t="s">
        <v>5016</v>
      </c>
      <c r="C30" s="7" t="str">
        <f>SUBSTITUTE(SUBSTITUTE(SUBSTITUTE(SUBSTITUTE(SUBSTITUTE(SUBSTITUTE(SUBSTITUTE(SUBSTITUTE(SUBSTITUTE(SUBSTITUTE(SUBSTITUTE(SUBSTITUTE(SUBSTITUTE(LOWER(Table2[[#This Row],[Naam]]),".",""),"-","")," bvba",""),"belgië",""),"belgium","")," nv","")," bv",""),"group",""),"groep","")," ", ""),"é","e"),"è","e"),"à","a")</f>
        <v>alpro</v>
      </c>
      <c r="D30" s="7" t="s">
        <v>5017</v>
      </c>
      <c r="E30" s="7" t="s">
        <v>5018</v>
      </c>
      <c r="F30" s="7"/>
      <c r="G30" s="7"/>
      <c r="H30" s="7" t="s">
        <v>5019</v>
      </c>
      <c r="I30" s="7" t="s">
        <v>4763</v>
      </c>
      <c r="J30" s="7" t="s">
        <v>5020</v>
      </c>
      <c r="K30" s="7" t="str">
        <f>IFERROR(LEFT(SUBSTITUTE(SUBSTITUTE(Table2[[#This Row],[Website]],"www.",""),"https://",""), FIND(".", SUBSTITUTE(SUBSTITUTE(Table2[[#This Row],[Website]],"www.",""),"https://","")) - 1),"")</f>
        <v>alpro</v>
      </c>
      <c r="L30" s="7" t="s">
        <v>5021</v>
      </c>
      <c r="M30" s="7" t="s">
        <v>844</v>
      </c>
      <c r="N30" s="7">
        <v>8560</v>
      </c>
      <c r="O30" s="7">
        <v>0</v>
      </c>
      <c r="P30" s="7">
        <v>289.3</v>
      </c>
      <c r="Q30" s="7"/>
      <c r="R30" s="7" t="str">
        <f>LOWER(Table2[[#This Row],[Straat]]&amp;Table2[[#This Row],[Huisnummer]]&amp;Table2[[#This Row],[Postcode]])</f>
        <v>vlamingstraat288560</v>
      </c>
      <c r="S30" s="7"/>
      <c r="T30" s="7" t="s">
        <v>260</v>
      </c>
      <c r="U30" s="7" t="s">
        <v>5022</v>
      </c>
      <c r="V30" s="7">
        <v>28</v>
      </c>
      <c r="W30" s="7"/>
      <c r="X30" s="7" t="s">
        <v>4825</v>
      </c>
      <c r="Y30" s="7" t="s">
        <v>4836</v>
      </c>
      <c r="Z30" s="7" t="str">
        <f>_xlfn.XLOOKUP(Table2[[#This Row],[Bedrijfsnummer]],Table15[Bedrijfsnummer],Table15[Teamrol],"",0)</f>
        <v>HR Manager</v>
      </c>
    </row>
    <row r="31" spans="1:26" ht="17.45" customHeight="1" x14ac:dyDescent="0.45">
      <c r="A31" s="7" t="s">
        <v>4758</v>
      </c>
      <c r="B31" s="7" t="s">
        <v>5023</v>
      </c>
      <c r="C31" s="7" t="str">
        <f>SUBSTITUTE(SUBSTITUTE(SUBSTITUTE(SUBSTITUTE(SUBSTITUTE(SUBSTITUTE(SUBSTITUTE(SUBSTITUTE(SUBSTITUTE(SUBSTITUTE(SUBSTITUTE(SUBSTITUTE(SUBSTITUTE(LOWER(Table2[[#This Row],[Naam]]),".",""),"-","")," bvba",""),"belgië",""),"belgium","")," nv","")," bv",""),"group",""),"groep","")," ", ""),"é","e"),"è","e"),"à","a")</f>
        <v>altradservices</v>
      </c>
      <c r="D31" s="7" t="s">
        <v>5024</v>
      </c>
      <c r="E31" s="7" t="s">
        <v>5025</v>
      </c>
      <c r="F31" s="7" t="s">
        <v>5026</v>
      </c>
      <c r="G31" s="7" t="s">
        <v>4763</v>
      </c>
      <c r="H31" s="7" t="s">
        <v>5027</v>
      </c>
      <c r="I31" s="7" t="s">
        <v>4763</v>
      </c>
      <c r="J31" s="7" t="s">
        <v>5028</v>
      </c>
      <c r="K31" s="7" t="str">
        <f>IFERROR(LEFT(SUBSTITUTE(SUBSTITUTE(Table2[[#This Row],[Website]],"www.",""),"https://",""), FIND(".", SUBSTITUTE(SUBSTITUTE(Table2[[#This Row],[Website]],"www.",""),"https://","")) - 1),"")</f>
        <v>bnl</v>
      </c>
      <c r="L31" s="7" t="s">
        <v>5029</v>
      </c>
      <c r="M31" s="7" t="s">
        <v>5030</v>
      </c>
      <c r="N31" s="7">
        <v>9130</v>
      </c>
      <c r="O31" s="7">
        <v>0</v>
      </c>
      <c r="P31" s="7">
        <v>155.9</v>
      </c>
      <c r="Q31" s="7"/>
      <c r="R31" s="7" t="str">
        <f>LOWER(Table2[[#This Row],[Straat]]&amp;Table2[[#This Row],[Huisnummer]]&amp;Table2[[#This Row],[Postcode]])</f>
        <v>aven ackers109130</v>
      </c>
      <c r="S31" s="7"/>
      <c r="T31" s="7" t="s">
        <v>40</v>
      </c>
      <c r="U31" s="7" t="s">
        <v>5031</v>
      </c>
      <c r="V31" s="7">
        <v>10</v>
      </c>
      <c r="W31" s="7" t="s">
        <v>5032</v>
      </c>
      <c r="X31" s="7" t="s">
        <v>4950</v>
      </c>
      <c r="Y31" s="7" t="s">
        <v>4779</v>
      </c>
      <c r="Z31" s="7" t="str">
        <f>_xlfn.XLOOKUP(Table2[[#This Row],[Bedrijfsnummer]],Table15[Bedrijfsnummer],Table15[Teamrol],"",0)</f>
        <v/>
      </c>
    </row>
    <row r="32" spans="1:26" ht="17.45" customHeight="1" x14ac:dyDescent="0.45">
      <c r="A32" s="7" t="s">
        <v>4758</v>
      </c>
      <c r="B32" s="7" t="s">
        <v>5033</v>
      </c>
      <c r="C32" s="7" t="str">
        <f>SUBSTITUTE(SUBSTITUTE(SUBSTITUTE(SUBSTITUTE(SUBSTITUTE(SUBSTITUTE(SUBSTITUTE(SUBSTITUTE(SUBSTITUTE(SUBSTITUTE(SUBSTITUTE(SUBSTITUTE(SUBSTITUTE(LOWER(Table2[[#This Row],[Naam]]),".",""),"-","")," bvba",""),"belgië",""),"belgium","")," nv","")," bv",""),"group",""),"groep","")," ", ""),"é","e"),"è","e"),"à","a")</f>
        <v>aluminiumduffel</v>
      </c>
      <c r="D32" s="7" t="s">
        <v>5034</v>
      </c>
      <c r="E32" s="7" t="s">
        <v>5035</v>
      </c>
      <c r="F32" s="7" t="s">
        <v>5036</v>
      </c>
      <c r="G32" s="7" t="s">
        <v>4763</v>
      </c>
      <c r="H32" s="7" t="s">
        <v>5037</v>
      </c>
      <c r="I32" s="7" t="s">
        <v>4763</v>
      </c>
      <c r="J32" s="7" t="s">
        <v>5038</v>
      </c>
      <c r="K32" s="7" t="str">
        <f>IFERROR(LEFT(SUBSTITUTE(SUBSTITUTE(Table2[[#This Row],[Website]],"www.",""),"https://",""), FIND(".", SUBSTITUTE(SUBSTITUTE(Table2[[#This Row],[Website]],"www.",""),"https://","")) - 1),"")</f>
        <v>aluminiumduffel</v>
      </c>
      <c r="L32" s="7" t="s">
        <v>5039</v>
      </c>
      <c r="M32" s="7" t="s">
        <v>532</v>
      </c>
      <c r="N32" s="7" t="s">
        <v>531</v>
      </c>
      <c r="O32" s="7">
        <v>10</v>
      </c>
      <c r="P32" s="7">
        <v>331</v>
      </c>
      <c r="Q32" s="7" t="s">
        <v>5040</v>
      </c>
      <c r="R32" s="7" t="str">
        <f>LOWER(Table2[[#This Row],[Straat]]&amp;Table2[[#This Row],[Huisnummer]]&amp;Table2[[#This Row],[Postcode]])</f>
        <v>a. stocletlaan872570</v>
      </c>
      <c r="S32" s="7" t="s">
        <v>18</v>
      </c>
      <c r="T32" s="7" t="s">
        <v>66</v>
      </c>
      <c r="U32" s="7" t="s">
        <v>5041</v>
      </c>
      <c r="V32" s="7" t="s">
        <v>5042</v>
      </c>
      <c r="W32" s="7" t="s">
        <v>5043</v>
      </c>
      <c r="X32" s="7" t="s">
        <v>4825</v>
      </c>
      <c r="Y32" s="7" t="s">
        <v>4836</v>
      </c>
      <c r="Z32" s="7" t="str">
        <f>_xlfn.XLOOKUP(Table2[[#This Row],[Bedrijfsnummer]],Table15[Bedrijfsnummer],Table15[Teamrol],"",0)</f>
        <v/>
      </c>
    </row>
    <row r="33" spans="1:26" ht="17.45" customHeight="1" x14ac:dyDescent="0.45">
      <c r="A33" s="7" t="s">
        <v>4758</v>
      </c>
      <c r="B33" s="7" t="s">
        <v>5044</v>
      </c>
      <c r="C33" s="7" t="str">
        <f>SUBSTITUTE(SUBSTITUTE(SUBSTITUTE(SUBSTITUTE(SUBSTITUTE(SUBSTITUTE(SUBSTITUTE(SUBSTITUTE(SUBSTITUTE(SUBSTITUTE(SUBSTITUTE(SUBSTITUTE(SUBSTITUTE(LOWER(Table2[[#This Row],[Naam]]),".",""),"-","")," bvba",""),"belgië",""),"belgium","")," nv","")," bv",""),"group",""),"groep","")," ", ""),"é","e"),"è","e"),"à","a")</f>
        <v>amcorflexiblestranspac</v>
      </c>
      <c r="D33" s="7" t="s">
        <v>5045</v>
      </c>
      <c r="E33" s="7" t="s">
        <v>5046</v>
      </c>
      <c r="F33" s="7"/>
      <c r="G33" s="7"/>
      <c r="H33" s="7" t="s">
        <v>5047</v>
      </c>
      <c r="I33" s="7" t="s">
        <v>4763</v>
      </c>
      <c r="J33" s="7" t="s">
        <v>5048</v>
      </c>
      <c r="K33" s="7" t="str">
        <f>IFERROR(LEFT(SUBSTITUTE(SUBSTITUTE(Table2[[#This Row],[Website]],"www.",""),"https://",""), FIND(".", SUBSTITUTE(SUBSTITUTE(Table2[[#This Row],[Website]],"www.",""),"https://","")) - 1),"")</f>
        <v>WWW</v>
      </c>
      <c r="L33" s="7" t="s">
        <v>5049</v>
      </c>
      <c r="M33" s="7" t="s">
        <v>186</v>
      </c>
      <c r="N33" s="7" t="s">
        <v>185</v>
      </c>
      <c r="O33" s="7">
        <v>11</v>
      </c>
      <c r="P33" s="7">
        <v>200</v>
      </c>
      <c r="Q33" s="7" t="s">
        <v>5050</v>
      </c>
      <c r="R33" s="7" t="str">
        <f>LOWER(Table2[[#This Row],[Straat]]&amp;Table2[[#This Row],[Huisnummer]]&amp;Table2[[#This Row],[Postcode]])</f>
        <v>ottergemsesteenweg-zuid8019000</v>
      </c>
      <c r="S33" s="7" t="s">
        <v>18</v>
      </c>
      <c r="T33" s="7" t="s">
        <v>40</v>
      </c>
      <c r="U33" s="7" t="s">
        <v>5051</v>
      </c>
      <c r="V33" s="7" t="s">
        <v>5052</v>
      </c>
      <c r="W33" s="7" t="s">
        <v>5053</v>
      </c>
      <c r="X33" s="7" t="s">
        <v>4771</v>
      </c>
      <c r="Y33" s="7" t="s">
        <v>4779</v>
      </c>
      <c r="Z33" s="7" t="str">
        <f>_xlfn.XLOOKUP(Table2[[#This Row],[Bedrijfsnummer]],Table15[Bedrijfsnummer],Table15[Teamrol],"",0)</f>
        <v>Human Resources Director</v>
      </c>
    </row>
    <row r="34" spans="1:26" ht="17.45" customHeight="1" x14ac:dyDescent="0.45">
      <c r="A34" s="7" t="s">
        <v>4758</v>
      </c>
      <c r="B34" s="7" t="s">
        <v>5054</v>
      </c>
      <c r="C34" s="7" t="str">
        <f>SUBSTITUTE(SUBSTITUTE(SUBSTITUTE(SUBSTITUTE(SUBSTITUTE(SUBSTITUTE(SUBSTITUTE(SUBSTITUTE(SUBSTITUTE(SUBSTITUTE(SUBSTITUTE(SUBSTITUTE(SUBSTITUTE(LOWER(Table2[[#This Row],[Naam]]),".",""),"-","")," bvba",""),"belgië",""),"belgium","")," nv","")," bv",""),"group",""),"groep","")," ", ""),"é","e"),"è","e"),"à","a")</f>
        <v>amplifon</v>
      </c>
      <c r="D34" s="7" t="s">
        <v>5055</v>
      </c>
      <c r="E34" s="7" t="s">
        <v>5056</v>
      </c>
      <c r="F34" s="7" t="s">
        <v>5057</v>
      </c>
      <c r="G34" s="7" t="s">
        <v>4763</v>
      </c>
      <c r="H34" s="7" t="s">
        <v>5058</v>
      </c>
      <c r="I34" s="7" t="s">
        <v>4763</v>
      </c>
      <c r="J34" s="7" t="s">
        <v>5059</v>
      </c>
      <c r="K34" s="7" t="str">
        <f>IFERROR(LEFT(SUBSTITUTE(SUBSTITUTE(Table2[[#This Row],[Website]],"www.",""),"https://",""), FIND(".", SUBSTITUTE(SUBSTITUTE(Table2[[#This Row],[Website]],"www.",""),"https://","")) - 1),"")</f>
        <v>amplifon</v>
      </c>
      <c r="L34" s="7"/>
      <c r="M34" s="7" t="s">
        <v>4848</v>
      </c>
      <c r="N34" s="7">
        <v>1702</v>
      </c>
      <c r="O34" s="7">
        <v>0</v>
      </c>
      <c r="P34" s="7">
        <v>194.2</v>
      </c>
      <c r="Q34" s="7"/>
      <c r="R34" s="7" t="str">
        <f>LOWER(Table2[[#This Row],[Straat]]&amp;Table2[[#This Row],[Huisnummer]]&amp;Table2[[#This Row],[Postcode]])</f>
        <v>alfons gossetlaan401702</v>
      </c>
      <c r="S34" s="7"/>
      <c r="T34" s="7" t="s">
        <v>29</v>
      </c>
      <c r="U34" s="7" t="s">
        <v>191</v>
      </c>
      <c r="V34" s="7">
        <v>40</v>
      </c>
      <c r="W34" s="7" t="s">
        <v>5060</v>
      </c>
      <c r="X34" s="7" t="s">
        <v>4771</v>
      </c>
      <c r="Y34" s="7" t="s">
        <v>4772</v>
      </c>
      <c r="Z34" s="7" t="str">
        <f>_xlfn.XLOOKUP(Table2[[#This Row],[Bedrijfsnummer]],Table15[Bedrijfsnummer],Table15[Teamrol],"",0)</f>
        <v/>
      </c>
    </row>
    <row r="35" spans="1:26" ht="17.45" customHeight="1" x14ac:dyDescent="0.45">
      <c r="A35" s="7" t="s">
        <v>4758</v>
      </c>
      <c r="B35" s="7" t="s">
        <v>5061</v>
      </c>
      <c r="C35" s="7" t="str">
        <f>SUBSTITUTE(SUBSTITUTE(SUBSTITUTE(SUBSTITUTE(SUBSTITUTE(SUBSTITUTE(SUBSTITUTE(SUBSTITUTE(SUBSTITUTE(SUBSTITUTE(SUBSTITUTE(SUBSTITUTE(SUBSTITUTE(LOWER(Table2[[#This Row],[Naam]]),".",""),"-","")," bvba",""),"belgië",""),"belgium","")," nv","")," bv",""),"group",""),"groep","")," ", ""),"é","e"),"è","e"),"à","a")</f>
        <v>anglobelgiancorporation</v>
      </c>
      <c r="D35" s="7" t="s">
        <v>5062</v>
      </c>
      <c r="E35" s="7" t="s">
        <v>5063</v>
      </c>
      <c r="F35" s="7" t="s">
        <v>5064</v>
      </c>
      <c r="G35" s="7" t="s">
        <v>4763</v>
      </c>
      <c r="H35" s="7" t="s">
        <v>5065</v>
      </c>
      <c r="I35" s="7" t="s">
        <v>4763</v>
      </c>
      <c r="J35" s="7" t="s">
        <v>5066</v>
      </c>
      <c r="K35" s="7" t="str">
        <f>IFERROR(LEFT(SUBSTITUTE(SUBSTITUTE(Table2[[#This Row],[Website]],"www.",""),"https://",""), FIND(".", SUBSTITUTE(SUBSTITUTE(Table2[[#This Row],[Website]],"www.",""),"https://","")) - 1),"")</f>
        <v>abc-engines</v>
      </c>
      <c r="L35" s="7" t="s">
        <v>5067</v>
      </c>
      <c r="M35" s="7" t="s">
        <v>186</v>
      </c>
      <c r="N35" s="7">
        <v>9000</v>
      </c>
      <c r="O35" s="7">
        <v>0</v>
      </c>
      <c r="P35" s="7">
        <v>102.1</v>
      </c>
      <c r="Q35" s="7"/>
      <c r="R35" s="7" t="str">
        <f>LOWER(Table2[[#This Row],[Straat]]&amp;Table2[[#This Row],[Huisnummer]]&amp;Table2[[#This Row],[Postcode]])</f>
        <v>wiedauwkaai439000</v>
      </c>
      <c r="S35" s="7"/>
      <c r="T35" s="7" t="s">
        <v>40</v>
      </c>
      <c r="U35" s="7" t="s">
        <v>801</v>
      </c>
      <c r="V35" s="7">
        <v>43</v>
      </c>
      <c r="W35" s="7" t="s">
        <v>5068</v>
      </c>
      <c r="X35" s="7" t="s">
        <v>4771</v>
      </c>
      <c r="Y35" s="7" t="s">
        <v>4779</v>
      </c>
      <c r="Z35" s="7" t="str">
        <f>_xlfn.XLOOKUP(Table2[[#This Row],[Bedrijfsnummer]],Table15[Bedrijfsnummer],Table15[Teamrol],"",0)</f>
        <v>HR-manager</v>
      </c>
    </row>
    <row r="36" spans="1:26" ht="17.45" customHeight="1" x14ac:dyDescent="0.45">
      <c r="A36" s="7" t="s">
        <v>4758</v>
      </c>
      <c r="B36" s="7" t="s">
        <v>5069</v>
      </c>
      <c r="C36" s="7" t="str">
        <f>SUBSTITUTE(SUBSTITUTE(SUBSTITUTE(SUBSTITUTE(SUBSTITUTE(SUBSTITUTE(SUBSTITUTE(SUBSTITUTE(SUBSTITUTE(SUBSTITUTE(SUBSTITUTE(SUBSTITUTE(SUBSTITUTE(LOWER(Table2[[#This Row],[Naam]]),".",""),"-","")," bvba",""),"belgië",""),"belgium","")," nv","")," bv",""),"group",""),"groep","")," ", ""),"é","e"),"è","e"),"à","a")</f>
        <v>ansellhealthcareeurope</v>
      </c>
      <c r="D36" s="7" t="s">
        <v>5070</v>
      </c>
      <c r="E36" s="7" t="s">
        <v>5071</v>
      </c>
      <c r="F36" s="7" t="s">
        <v>5072</v>
      </c>
      <c r="G36" s="7" t="s">
        <v>4763</v>
      </c>
      <c r="H36" s="7" t="s">
        <v>5073</v>
      </c>
      <c r="I36" s="7" t="s">
        <v>4763</v>
      </c>
      <c r="J36" s="7" t="s">
        <v>5074</v>
      </c>
      <c r="K36" s="7" t="str">
        <f>IFERROR(LEFT(SUBSTITUTE(SUBSTITUTE(Table2[[#This Row],[Website]],"www.",""),"https://",""), FIND(".", SUBSTITUTE(SUBSTITUTE(Table2[[#This Row],[Website]],"www.",""),"https://","")) - 1),"")</f>
        <v>ansell</v>
      </c>
      <c r="L36" s="7" t="s">
        <v>5075</v>
      </c>
      <c r="M36" s="7" t="s">
        <v>5076</v>
      </c>
      <c r="N36" s="7" t="s">
        <v>462</v>
      </c>
      <c r="O36" s="7">
        <v>10</v>
      </c>
      <c r="P36" s="7">
        <v>230</v>
      </c>
      <c r="Q36" s="7" t="s">
        <v>5077</v>
      </c>
      <c r="R36" s="7" t="str">
        <f>LOWER(Table2[[#This Row],[Straat]]&amp;Table2[[#This Row],[Huisnummer]]&amp;Table2[[#This Row],[Postcode]])</f>
        <v>boulevard international551070</v>
      </c>
      <c r="S36" s="7" t="s">
        <v>18</v>
      </c>
      <c r="T36" s="7" t="s">
        <v>51</v>
      </c>
      <c r="U36" s="7" t="s">
        <v>5078</v>
      </c>
      <c r="V36" s="7" t="s">
        <v>263</v>
      </c>
      <c r="W36" s="7" t="s">
        <v>5079</v>
      </c>
      <c r="X36" s="7" t="s">
        <v>4771</v>
      </c>
      <c r="Y36" s="7" t="s">
        <v>4779</v>
      </c>
      <c r="Z36" s="7" t="str">
        <f>_xlfn.XLOOKUP(Table2[[#This Row],[Bedrijfsnummer]],Table15[Bedrijfsnummer],Table15[Teamrol],"",0)</f>
        <v>Global HR Director</v>
      </c>
    </row>
    <row r="37" spans="1:26" ht="17.45" customHeight="1" x14ac:dyDescent="0.45">
      <c r="A37" s="7" t="s">
        <v>4758</v>
      </c>
      <c r="B37" s="7" t="s">
        <v>5080</v>
      </c>
      <c r="C37" s="7" t="str">
        <f>SUBSTITUTE(SUBSTITUTE(SUBSTITUTE(SUBSTITUTE(SUBSTITUTE(SUBSTITUTE(SUBSTITUTE(SUBSTITUTE(SUBSTITUTE(SUBSTITUTE(SUBSTITUTE(SUBSTITUTE(SUBSTITUTE(LOWER(Table2[[#This Row],[Naam]]),".",""),"-","")," bvba",""),"belgië",""),"belgium","")," nv","")," bv",""),"group",""),"groep","")," ", ""),"é","e"),"è","e"),"à","a")</f>
        <v>antargaz</v>
      </c>
      <c r="D37" s="7" t="s">
        <v>5081</v>
      </c>
      <c r="E37" s="7" t="s">
        <v>5082</v>
      </c>
      <c r="F37" s="7" t="s">
        <v>5083</v>
      </c>
      <c r="G37" s="7" t="s">
        <v>4763</v>
      </c>
      <c r="H37" s="7" t="s">
        <v>5084</v>
      </c>
      <c r="I37" s="7" t="s">
        <v>4763</v>
      </c>
      <c r="J37" s="7" t="s">
        <v>5085</v>
      </c>
      <c r="K37" s="7" t="str">
        <f>IFERROR(LEFT(SUBSTITUTE(SUBSTITUTE(Table2[[#This Row],[Website]],"www.",""),"https://",""), FIND(".", SUBSTITUTE(SUBSTITUTE(Table2[[#This Row],[Website]],"www.",""),"https://","")) - 1),"")</f>
        <v>antargaz</v>
      </c>
      <c r="L37" s="7" t="s">
        <v>5086</v>
      </c>
      <c r="M37" s="7" t="s">
        <v>4777</v>
      </c>
      <c r="N37" s="7">
        <v>1831</v>
      </c>
      <c r="O37" s="7">
        <v>0</v>
      </c>
      <c r="P37" s="7">
        <v>102.8</v>
      </c>
      <c r="Q37" s="7"/>
      <c r="R37" s="7" t="str">
        <f>LOWER(Table2[[#This Row],[Straat]]&amp;Table2[[#This Row],[Huisnummer]]&amp;Table2[[#This Row],[Postcode]])</f>
        <v>woluwelaan1351831</v>
      </c>
      <c r="S37" s="7"/>
      <c r="T37" s="7" t="s">
        <v>29</v>
      </c>
      <c r="U37" s="7" t="s">
        <v>5087</v>
      </c>
      <c r="V37" s="7">
        <v>135</v>
      </c>
      <c r="W37" s="7" t="s">
        <v>4908</v>
      </c>
      <c r="X37" s="7" t="s">
        <v>4807</v>
      </c>
      <c r="Y37" s="7" t="s">
        <v>4779</v>
      </c>
      <c r="Z37" s="7" t="str">
        <f>_xlfn.XLOOKUP(Table2[[#This Row],[Bedrijfsnummer]],Table15[Bedrijfsnummer],Table15[Teamrol],"",0)</f>
        <v/>
      </c>
    </row>
    <row r="38" spans="1:26" ht="17.45" customHeight="1" x14ac:dyDescent="0.45">
      <c r="A38" s="7" t="s">
        <v>4758</v>
      </c>
      <c r="B38" s="7" t="s">
        <v>5088</v>
      </c>
      <c r="C38" s="7" t="str">
        <f>SUBSTITUTE(SUBSTITUTE(SUBSTITUTE(SUBSTITUTE(SUBSTITUTE(SUBSTITUTE(SUBSTITUTE(SUBSTITUTE(SUBSTITUTE(SUBSTITUTE(SUBSTITUTE(SUBSTITUTE(SUBSTITUTE(LOWER(Table2[[#This Row],[Naam]]),".",""),"-","")," bvba",""),"belgië",""),"belgium","")," nv","")," bv",""),"group",""),"groep","")," ", ""),"é","e"),"è","e"),"à","a")</f>
        <v>aon</v>
      </c>
      <c r="D38" s="7" t="s">
        <v>5089</v>
      </c>
      <c r="E38" s="7" t="s">
        <v>5090</v>
      </c>
      <c r="F38" s="7" t="s">
        <v>5091</v>
      </c>
      <c r="G38" s="7" t="s">
        <v>4763</v>
      </c>
      <c r="H38" s="7"/>
      <c r="I38" s="7"/>
      <c r="J38" s="7" t="s">
        <v>5092</v>
      </c>
      <c r="K38" s="7" t="str">
        <f>IFERROR(LEFT(SUBSTITUTE(SUBSTITUTE(Table2[[#This Row],[Website]],"www.",""),"https://",""), FIND(".", SUBSTITUTE(SUBSTITUTE(Table2[[#This Row],[Website]],"www.",""),"https://","")) - 1),"")</f>
        <v>http://aon</v>
      </c>
      <c r="L38" s="7" t="s">
        <v>5093</v>
      </c>
      <c r="M38" s="7" t="s">
        <v>4777</v>
      </c>
      <c r="N38" s="7" t="s">
        <v>713</v>
      </c>
      <c r="O38" s="7">
        <v>53</v>
      </c>
      <c r="P38" s="7">
        <v>304</v>
      </c>
      <c r="Q38" s="7" t="s">
        <v>5094</v>
      </c>
      <c r="R38" s="7" t="str">
        <f>LOWER(Table2[[#This Row],[Straat]]&amp;Table2[[#This Row],[Huisnummer]]&amp;Table2[[#This Row],[Postcode]])</f>
        <v>telecomlaan5-71831</v>
      </c>
      <c r="S38" s="7" t="s">
        <v>18</v>
      </c>
      <c r="T38" s="7" t="s">
        <v>29</v>
      </c>
      <c r="U38" s="7" t="s">
        <v>711</v>
      </c>
      <c r="V38" s="7" t="s">
        <v>5095</v>
      </c>
      <c r="W38" s="7" t="s">
        <v>5096</v>
      </c>
      <c r="X38" s="7" t="s">
        <v>4771</v>
      </c>
      <c r="Y38" s="7" t="s">
        <v>4779</v>
      </c>
      <c r="Z38" s="7" t="str">
        <f>_xlfn.XLOOKUP(Table2[[#This Row],[Bedrijfsnummer]],Table15[Bedrijfsnummer],Table15[Teamrol],"",0)</f>
        <v>HR Director</v>
      </c>
    </row>
    <row r="39" spans="1:26" ht="17.45" customHeight="1" x14ac:dyDescent="0.45">
      <c r="A39" s="7" t="s">
        <v>4758</v>
      </c>
      <c r="B39" s="7" t="s">
        <v>5097</v>
      </c>
      <c r="C39" s="7" t="str">
        <f>SUBSTITUTE(SUBSTITUTE(SUBSTITUTE(SUBSTITUTE(SUBSTITUTE(SUBSTITUTE(SUBSTITUTE(SUBSTITUTE(SUBSTITUTE(SUBSTITUTE(SUBSTITUTE(SUBSTITUTE(SUBSTITUTE(LOWER(Table2[[#This Row],[Naam]]),".",""),"-","")," bvba",""),"belgië",""),"belgium","")," nv","")," bv",""),"group",""),"groep","")," ", ""),"é","e"),"è","e"),"à","a")</f>
        <v>aperamstainless</v>
      </c>
      <c r="D39" s="7" t="s">
        <v>5098</v>
      </c>
      <c r="E39" s="7" t="s">
        <v>5099</v>
      </c>
      <c r="F39" s="7" t="s">
        <v>5100</v>
      </c>
      <c r="G39" s="7" t="s">
        <v>4763</v>
      </c>
      <c r="H39" s="7" t="s">
        <v>5101</v>
      </c>
      <c r="I39" s="7" t="s">
        <v>4763</v>
      </c>
      <c r="J39" s="7" t="s">
        <v>5102</v>
      </c>
      <c r="K39" s="7" t="str">
        <f>IFERROR(LEFT(SUBSTITUTE(SUBSTITUTE(Table2[[#This Row],[Website]],"www.",""),"https://",""), FIND(".", SUBSTITUTE(SUBSTITUTE(Table2[[#This Row],[Website]],"www.",""),"https://","")) - 1),"")</f>
        <v>aperam</v>
      </c>
      <c r="L39" s="7" t="s">
        <v>5103</v>
      </c>
      <c r="M39" s="7" t="s">
        <v>901</v>
      </c>
      <c r="N39" s="7">
        <v>3600</v>
      </c>
      <c r="O39" s="7">
        <v>18</v>
      </c>
      <c r="P39" s="7">
        <v>721</v>
      </c>
      <c r="Q39" s="7"/>
      <c r="R39" s="7" t="str">
        <f>LOWER(Table2[[#This Row],[Straat]]&amp;Table2[[#This Row],[Huisnummer]]&amp;Table2[[#This Row],[Postcode]])</f>
        <v>swinnenwijerweg53600</v>
      </c>
      <c r="S39" s="7"/>
      <c r="T39" s="7" t="s">
        <v>565</v>
      </c>
      <c r="U39" s="7" t="s">
        <v>5104</v>
      </c>
      <c r="V39" s="7">
        <v>5</v>
      </c>
      <c r="W39" s="7" t="s">
        <v>5043</v>
      </c>
      <c r="X39" s="7" t="s">
        <v>4835</v>
      </c>
      <c r="Y39" s="7" t="s">
        <v>4836</v>
      </c>
      <c r="Z39" s="7" t="str">
        <f>_xlfn.XLOOKUP(Table2[[#This Row],[Bedrijfsnummer]],Table15[Bedrijfsnummer],Table15[Teamrol],"",0)</f>
        <v>HR Manager</v>
      </c>
    </row>
    <row r="40" spans="1:26" ht="17.45" customHeight="1" x14ac:dyDescent="0.45">
      <c r="A40" s="7" t="s">
        <v>4758</v>
      </c>
      <c r="B40" s="7" t="s">
        <v>5105</v>
      </c>
      <c r="C40" s="7" t="str">
        <f>SUBSTITUTE(SUBSTITUTE(SUBSTITUTE(SUBSTITUTE(SUBSTITUTE(SUBSTITUTE(SUBSTITUTE(SUBSTITUTE(SUBSTITUTE(SUBSTITUTE(SUBSTITUTE(SUBSTITUTE(SUBSTITUTE(LOWER(Table2[[#This Row],[Naam]]),".",""),"-","")," bvba",""),"belgië",""),"belgium","")," nv","")," bv",""),"group",""),"groep","")," ", ""),"é","e"),"è","e"),"à","a")</f>
        <v>apok</v>
      </c>
      <c r="D40" s="7" t="s">
        <v>5106</v>
      </c>
      <c r="E40" s="7" t="s">
        <v>5107</v>
      </c>
      <c r="F40" s="7" t="s">
        <v>5108</v>
      </c>
      <c r="G40" s="7" t="s">
        <v>4763</v>
      </c>
      <c r="H40" s="7" t="s">
        <v>5109</v>
      </c>
      <c r="I40" s="7" t="s">
        <v>4763</v>
      </c>
      <c r="J40" s="7" t="s">
        <v>5110</v>
      </c>
      <c r="K40" s="7" t="str">
        <f>IFERROR(LEFT(SUBSTITUTE(SUBSTITUTE(Table2[[#This Row],[Website]],"www.",""),"https://",""), FIND(".", SUBSTITUTE(SUBSTITUTE(Table2[[#This Row],[Website]],"www.",""),"https://","")) - 1),"")</f>
        <v>apok</v>
      </c>
      <c r="L40" s="7" t="s">
        <v>5111</v>
      </c>
      <c r="M40" s="7" t="s">
        <v>1024</v>
      </c>
      <c r="N40" s="7" t="s">
        <v>1023</v>
      </c>
      <c r="O40" s="7">
        <v>7</v>
      </c>
      <c r="P40" s="7">
        <v>159</v>
      </c>
      <c r="Q40" s="7" t="s">
        <v>5112</v>
      </c>
      <c r="R40" s="7" t="str">
        <f>LOWER(Table2[[#This Row],[Straat]]&amp;Table2[[#This Row],[Huisnummer]]&amp;Table2[[#This Row],[Postcode]])</f>
        <v>oudestraat111910</v>
      </c>
      <c r="S40" s="7" t="s">
        <v>18</v>
      </c>
      <c r="T40" s="7" t="s">
        <v>29</v>
      </c>
      <c r="U40" s="7" t="s">
        <v>5113</v>
      </c>
      <c r="V40" s="7" t="s">
        <v>5114</v>
      </c>
      <c r="W40" s="7" t="s">
        <v>5115</v>
      </c>
      <c r="X40" s="7" t="s">
        <v>4771</v>
      </c>
      <c r="Y40" s="7" t="s">
        <v>4779</v>
      </c>
      <c r="Z40" s="7" t="str">
        <f>_xlfn.XLOOKUP(Table2[[#This Row],[Bedrijfsnummer]],Table15[Bedrijfsnummer],Table15[Teamrol],"",0)</f>
        <v/>
      </c>
    </row>
    <row r="41" spans="1:26" ht="17.45" customHeight="1" x14ac:dyDescent="0.45">
      <c r="A41" s="7" t="s">
        <v>4758</v>
      </c>
      <c r="B41" s="7" t="s">
        <v>5116</v>
      </c>
      <c r="C41" s="7" t="str">
        <f>SUBSTITUTE(SUBSTITUTE(SUBSTITUTE(SUBSTITUTE(SUBSTITUTE(SUBSTITUTE(SUBSTITUTE(SUBSTITUTE(SUBSTITUTE(SUBSTITUTE(SUBSTITUTE(SUBSTITUTE(SUBSTITUTE(LOWER(Table2[[#This Row],[Naam]]),".",""),"-","")," bvba",""),"belgië",""),"belgium","")," nv","")," bv",""),"group",""),"groep","")," ", ""),"é","e"),"è","e"),"à","a")</f>
        <v>aquafin</v>
      </c>
      <c r="D41" s="7" t="s">
        <v>5117</v>
      </c>
      <c r="E41" s="7" t="s">
        <v>5118</v>
      </c>
      <c r="F41" s="7" t="s">
        <v>5119</v>
      </c>
      <c r="G41" s="7" t="s">
        <v>4763</v>
      </c>
      <c r="H41" s="7" t="s">
        <v>5120</v>
      </c>
      <c r="I41" s="7" t="s">
        <v>4763</v>
      </c>
      <c r="J41" s="7" t="s">
        <v>5121</v>
      </c>
      <c r="K41" s="7" t="str">
        <f>IFERROR(LEFT(SUBSTITUTE(SUBSTITUTE(Table2[[#This Row],[Website]],"www.",""),"https://",""), FIND(".", SUBSTITUTE(SUBSTITUTE(Table2[[#This Row],[Website]],"www.",""),"https://","")) - 1),"")</f>
        <v>aquafin</v>
      </c>
      <c r="L41" s="7" t="s">
        <v>5122</v>
      </c>
      <c r="M41" s="7" t="s">
        <v>105</v>
      </c>
      <c r="N41" s="7">
        <v>2630</v>
      </c>
      <c r="O41" s="7">
        <v>27</v>
      </c>
      <c r="P41" s="7">
        <v>1094.2</v>
      </c>
      <c r="Q41" s="7"/>
      <c r="R41" s="7" t="str">
        <f>LOWER(Table2[[#This Row],[Straat]]&amp;Table2[[#This Row],[Huisnummer]]&amp;Table2[[#This Row],[Postcode]])</f>
        <v>dijkstraat82630</v>
      </c>
      <c r="S41" s="7"/>
      <c r="T41" s="7" t="s">
        <v>66</v>
      </c>
      <c r="U41" s="7" t="s">
        <v>102</v>
      </c>
      <c r="V41" s="7">
        <v>8</v>
      </c>
      <c r="W41" s="7" t="s">
        <v>5123</v>
      </c>
      <c r="X41" s="7" t="s">
        <v>4950</v>
      </c>
      <c r="Y41" s="7" t="s">
        <v>4836</v>
      </c>
      <c r="Z41" s="7" t="str">
        <f>_xlfn.XLOOKUP(Table2[[#This Row],[Bedrijfsnummer]],Table15[Bedrijfsnummer],Table15[Teamrol],"",0)</f>
        <v/>
      </c>
    </row>
    <row r="42" spans="1:26" ht="17.45" customHeight="1" x14ac:dyDescent="0.45">
      <c r="A42" s="7" t="s">
        <v>4758</v>
      </c>
      <c r="B42" s="7" t="s">
        <v>5124</v>
      </c>
      <c r="C42" s="7" t="str">
        <f>SUBSTITUTE(SUBSTITUTE(SUBSTITUTE(SUBSTITUTE(SUBSTITUTE(SUBSTITUTE(SUBSTITUTE(SUBSTITUTE(SUBSTITUTE(SUBSTITUTE(SUBSTITUTE(SUBSTITUTE(SUBSTITUTE(LOWER(Table2[[#This Row],[Naam]]),".",""),"-","")," bvba",""),"belgië",""),"belgium","")," nv","")," bv",""),"group",""),"groep","")," ", ""),"é","e"),"è","e"),"à","a")</f>
        <v>arcadis</v>
      </c>
      <c r="D42" s="7" t="s">
        <v>5125</v>
      </c>
      <c r="E42" s="7" t="s">
        <v>5126</v>
      </c>
      <c r="F42" s="7" t="s">
        <v>5127</v>
      </c>
      <c r="G42" s="7" t="s">
        <v>4763</v>
      </c>
      <c r="H42" s="7" t="s">
        <v>5128</v>
      </c>
      <c r="I42" s="7" t="s">
        <v>4763</v>
      </c>
      <c r="J42" s="7" t="s">
        <v>5129</v>
      </c>
      <c r="K42" s="7" t="str">
        <f>IFERROR(LEFT(SUBSTITUTE(SUBSTITUTE(Table2[[#This Row],[Website]],"www.",""),"https://",""), FIND(".", SUBSTITUTE(SUBSTITUTE(Table2[[#This Row],[Website]],"www.",""),"https://","")) - 1),"")</f>
        <v>arcadis</v>
      </c>
      <c r="L42" s="7" t="s">
        <v>5130</v>
      </c>
      <c r="M42" s="7" t="s">
        <v>51</v>
      </c>
      <c r="N42" s="7" t="s">
        <v>87</v>
      </c>
      <c r="O42" s="7">
        <v>5</v>
      </c>
      <c r="P42" s="7">
        <v>889</v>
      </c>
      <c r="Q42" s="7" t="s">
        <v>5131</v>
      </c>
      <c r="R42" s="7" t="str">
        <f>LOWER(Table2[[#This Row],[Straat]]&amp;Table2[[#This Row],[Huisnummer]]&amp;Table2[[#This Row],[Postcode]])</f>
        <v>rue du marquis11000</v>
      </c>
      <c r="S42" s="7" t="s">
        <v>18</v>
      </c>
      <c r="T42" s="7" t="s">
        <v>51</v>
      </c>
      <c r="U42" s="7" t="s">
        <v>5132</v>
      </c>
      <c r="V42" s="7" t="s">
        <v>21</v>
      </c>
      <c r="W42" s="7" t="s">
        <v>5133</v>
      </c>
      <c r="X42" s="7" t="s">
        <v>4825</v>
      </c>
      <c r="Y42" s="7" t="s">
        <v>4779</v>
      </c>
      <c r="Z42" s="7" t="str">
        <f>_xlfn.XLOOKUP(Table2[[#This Row],[Bedrijfsnummer]],Table15[Bedrijfsnummer],Table15[Teamrol],"",0)</f>
        <v>HR Manager</v>
      </c>
    </row>
    <row r="43" spans="1:26" ht="17.45" customHeight="1" x14ac:dyDescent="0.45">
      <c r="A43" s="7" t="s">
        <v>4758</v>
      </c>
      <c r="B43" s="7" t="s">
        <v>5134</v>
      </c>
      <c r="C43" s="7" t="str">
        <f>SUBSTITUTE(SUBSTITUTE(SUBSTITUTE(SUBSTITUTE(SUBSTITUTE(SUBSTITUTE(SUBSTITUTE(SUBSTITUTE(SUBSTITUTE(SUBSTITUTE(SUBSTITUTE(SUBSTITUTE(SUBSTITUTE(LOWER(Table2[[#This Row],[Naam]]),".",""),"-","")," bvba",""),"belgië",""),"belgium","")," nv","")," bv",""),"group",""),"groep","")," ", ""),"é","e"),"è","e"),"à","a")</f>
        <v>arhsdevelopments</v>
      </c>
      <c r="D43" s="7" t="s">
        <v>5135</v>
      </c>
      <c r="E43" s="7" t="s">
        <v>5136</v>
      </c>
      <c r="F43" s="7" t="s">
        <v>5137</v>
      </c>
      <c r="G43" s="7" t="s">
        <v>4763</v>
      </c>
      <c r="H43" s="7" t="s">
        <v>5138</v>
      </c>
      <c r="I43" s="7" t="s">
        <v>4763</v>
      </c>
      <c r="J43" s="7" t="s">
        <v>5139</v>
      </c>
      <c r="K43" s="7" t="str">
        <f>IFERROR(LEFT(SUBSTITUTE(SUBSTITUTE(Table2[[#This Row],[Website]],"www.",""),"https://",""), FIND(".", SUBSTITUTE(SUBSTITUTE(Table2[[#This Row],[Website]],"www.",""),"https://","")) - 1),"")</f>
        <v>arhs-group</v>
      </c>
      <c r="L43" s="7" t="s">
        <v>5140</v>
      </c>
      <c r="M43" s="7" t="s">
        <v>136</v>
      </c>
      <c r="N43" s="7" t="s">
        <v>135</v>
      </c>
      <c r="O43" s="7">
        <v>98</v>
      </c>
      <c r="P43" s="7">
        <v>229</v>
      </c>
      <c r="Q43" s="7" t="s">
        <v>5141</v>
      </c>
      <c r="R43" s="7" t="str">
        <f>LOWER(Table2[[#This Row],[Straat]]&amp;Table2[[#This Row],[Huisnummer]]&amp;Table2[[#This Row],[Postcode]])</f>
        <v>ikaroslaan531930</v>
      </c>
      <c r="S43" s="7" t="s">
        <v>18</v>
      </c>
      <c r="T43" s="7" t="s">
        <v>29</v>
      </c>
      <c r="U43" s="7" t="s">
        <v>5142</v>
      </c>
      <c r="V43" s="7" t="s">
        <v>281</v>
      </c>
      <c r="W43" s="7" t="s">
        <v>5143</v>
      </c>
      <c r="X43" s="7" t="s">
        <v>4771</v>
      </c>
      <c r="Y43" s="7" t="s">
        <v>4772</v>
      </c>
      <c r="Z43" s="7" t="str">
        <f>_xlfn.XLOOKUP(Table2[[#This Row],[Bedrijfsnummer]],Table15[Bedrijfsnummer],Table15[Teamrol],"",0)</f>
        <v/>
      </c>
    </row>
    <row r="44" spans="1:26" ht="17.45" customHeight="1" x14ac:dyDescent="0.45">
      <c r="A44" s="7" t="s">
        <v>4758</v>
      </c>
      <c r="B44" s="7" t="s">
        <v>5144</v>
      </c>
      <c r="C44" s="7" t="str">
        <f>SUBSTITUTE(SUBSTITUTE(SUBSTITUTE(SUBSTITUTE(SUBSTITUTE(SUBSTITUTE(SUBSTITUTE(SUBSTITUTE(SUBSTITUTE(SUBSTITUTE(SUBSTITUTE(SUBSTITUTE(SUBSTITUTE(LOWER(Table2[[#This Row],[Naam]]),".",""),"-","")," bvba",""),"belgië",""),"belgium","")," nv","")," bv",""),"group",""),"groep","")," ", ""),"é","e"),"è","e"),"à","a")</f>
        <v>arval</v>
      </c>
      <c r="D44" s="7" t="s">
        <v>5145</v>
      </c>
      <c r="E44" s="7" t="s">
        <v>5146</v>
      </c>
      <c r="F44" s="7" t="s">
        <v>5147</v>
      </c>
      <c r="G44" s="7" t="s">
        <v>4763</v>
      </c>
      <c r="H44" s="7" t="s">
        <v>5148</v>
      </c>
      <c r="I44" s="7" t="s">
        <v>4763</v>
      </c>
      <c r="J44" s="7" t="s">
        <v>5149</v>
      </c>
      <c r="K44" s="7" t="str">
        <f>IFERROR(LEFT(SUBSTITUTE(SUBSTITUTE(Table2[[#This Row],[Website]],"www.",""),"https://",""), FIND(".", SUBSTITUTE(SUBSTITUTE(Table2[[#This Row],[Website]],"www.",""),"https://","")) - 1),"")</f>
        <v>arval</v>
      </c>
      <c r="L44" s="7" t="s">
        <v>5150</v>
      </c>
      <c r="M44" s="7" t="s">
        <v>136</v>
      </c>
      <c r="N44" s="7" t="s">
        <v>135</v>
      </c>
      <c r="O44" s="7">
        <v>6</v>
      </c>
      <c r="P44" s="7">
        <v>453</v>
      </c>
      <c r="Q44" s="7" t="s">
        <v>5151</v>
      </c>
      <c r="R44" s="7" t="str">
        <f>LOWER(Table2[[#This Row],[Straat]]&amp;Table2[[#This Row],[Huisnummer]]&amp;Table2[[#This Row],[Postcode]])</f>
        <v>ikaroslaan991930</v>
      </c>
      <c r="S44" s="7" t="s">
        <v>18</v>
      </c>
      <c r="T44" s="7" t="s">
        <v>29</v>
      </c>
      <c r="U44" s="7" t="s">
        <v>5142</v>
      </c>
      <c r="V44" s="7" t="s">
        <v>569</v>
      </c>
      <c r="W44" s="7" t="s">
        <v>5152</v>
      </c>
      <c r="X44" s="7" t="s">
        <v>4771</v>
      </c>
      <c r="Y44" s="7" t="s">
        <v>4836</v>
      </c>
      <c r="Z44" s="7" t="str">
        <f>_xlfn.XLOOKUP(Table2[[#This Row],[Bedrijfsnummer]],Table15[Bedrijfsnummer],Table15[Teamrol],"",0)</f>
        <v>HR Business Partner</v>
      </c>
    </row>
    <row r="45" spans="1:26" ht="17.45" customHeight="1" x14ac:dyDescent="0.45">
      <c r="A45" s="7" t="s">
        <v>4758</v>
      </c>
      <c r="B45" s="7" t="s">
        <v>5153</v>
      </c>
      <c r="C45" s="7" t="str">
        <f>SUBSTITUTE(SUBSTITUTE(SUBSTITUTE(SUBSTITUTE(SUBSTITUTE(SUBSTITUTE(SUBSTITUTE(SUBSTITUTE(SUBSTITUTE(SUBSTITUTE(SUBSTITUTE(SUBSTITUTE(SUBSTITUTE(LOWER(Table2[[#This Row],[Naam]]),".",""),"-","")," bvba",""),"belgië",""),"belgium","")," nv","")," bv",""),"group",""),"groep","")," ", ""),"é","e"),"è","e"),"à","a")</f>
        <v>arvesta</v>
      </c>
      <c r="D45" s="7" t="s">
        <v>5154</v>
      </c>
      <c r="E45" s="7" t="s">
        <v>5155</v>
      </c>
      <c r="F45" s="7" t="s">
        <v>5156</v>
      </c>
      <c r="G45" s="7" t="s">
        <v>4763</v>
      </c>
      <c r="H45" s="7" t="s">
        <v>5157</v>
      </c>
      <c r="I45" s="7" t="s">
        <v>4763</v>
      </c>
      <c r="J45" s="7" t="s">
        <v>5158</v>
      </c>
      <c r="K45" s="7" t="str">
        <f>IFERROR(LEFT(SUBSTITUTE(SUBSTITUTE(Table2[[#This Row],[Website]],"www.",""),"https://",""), FIND(".", SUBSTITUTE(SUBSTITUTE(Table2[[#This Row],[Website]],"www.",""),"https://","")) - 1),"")</f>
        <v>arvesta</v>
      </c>
      <c r="L45" s="7" t="s">
        <v>5159</v>
      </c>
      <c r="M45" s="7" t="s">
        <v>5160</v>
      </c>
      <c r="N45" s="7" t="s">
        <v>5161</v>
      </c>
      <c r="O45" s="7">
        <v>48</v>
      </c>
      <c r="P45" s="7">
        <v>606</v>
      </c>
      <c r="Q45" s="7" t="s">
        <v>5162</v>
      </c>
      <c r="R45" s="7" t="str">
        <f>LOWER(Table2[[#This Row],[Straat]]&amp;Table2[[#This Row],[Huisnummer]]&amp;Table2[[#This Row],[Postcode]])</f>
        <v>aarschotsesteenweg843012</v>
      </c>
      <c r="S45" s="7" t="s">
        <v>18</v>
      </c>
      <c r="T45" s="7" t="s">
        <v>29</v>
      </c>
      <c r="U45" s="7" t="s">
        <v>5163</v>
      </c>
      <c r="V45" s="7" t="s">
        <v>5164</v>
      </c>
      <c r="W45" s="7" t="s">
        <v>4868</v>
      </c>
      <c r="X45" s="7" t="s">
        <v>4825</v>
      </c>
      <c r="Y45" s="7" t="s">
        <v>4779</v>
      </c>
      <c r="Z45" s="7" t="str">
        <f>_xlfn.XLOOKUP(Table2[[#This Row],[Bedrijfsnummer]],Table15[Bedrijfsnummer],Table15[Teamrol],"",0)</f>
        <v>HR Business Partner</v>
      </c>
    </row>
    <row r="46" spans="1:26" ht="17.45" customHeight="1" x14ac:dyDescent="0.45">
      <c r="A46" s="7" t="s">
        <v>4758</v>
      </c>
      <c r="B46" s="7" t="s">
        <v>5165</v>
      </c>
      <c r="C46" s="7" t="str">
        <f>SUBSTITUTE(SUBSTITUTE(SUBSTITUTE(SUBSTITUTE(SUBSTITUTE(SUBSTITUTE(SUBSTITUTE(SUBSTITUTE(SUBSTITUTE(SUBSTITUTE(SUBSTITUTE(SUBSTITUTE(SUBSTITUTE(LOWER(Table2[[#This Row],[Naam]]),".",""),"-","")," bvba",""),"belgië",""),"belgium","")," nv","")," bv",""),"group",""),"groep","")," ", ""),"é","e"),"è","e"),"à","a")</f>
        <v>ascoindustries</v>
      </c>
      <c r="D46" s="7" t="s">
        <v>5166</v>
      </c>
      <c r="E46" s="7" t="s">
        <v>5167</v>
      </c>
      <c r="F46" s="7" t="s">
        <v>5168</v>
      </c>
      <c r="G46" s="7" t="s">
        <v>4763</v>
      </c>
      <c r="H46" s="7" t="s">
        <v>5169</v>
      </c>
      <c r="I46" s="7" t="s">
        <v>4763</v>
      </c>
      <c r="J46" s="7" t="s">
        <v>5170</v>
      </c>
      <c r="K46" s="7" t="str">
        <f>IFERROR(LEFT(SUBSTITUTE(SUBSTITUTE(Table2[[#This Row],[Website]],"www.",""),"https://",""), FIND(".", SUBSTITUTE(SUBSTITUTE(Table2[[#This Row],[Website]],"www.",""),"https://","")) - 1),"")</f>
        <v>asco</v>
      </c>
      <c r="L46" s="7" t="s">
        <v>5171</v>
      </c>
      <c r="M46" s="7" t="s">
        <v>136</v>
      </c>
      <c r="N46" s="7" t="s">
        <v>135</v>
      </c>
      <c r="O46" s="7">
        <v>26</v>
      </c>
      <c r="P46" s="7">
        <v>298</v>
      </c>
      <c r="Q46" s="7" t="s">
        <v>5172</v>
      </c>
      <c r="R46" s="7" t="str">
        <f>LOWER(Table2[[#This Row],[Straat]]&amp;Table2[[#This Row],[Huisnummer]]&amp;Table2[[#This Row],[Postcode]])</f>
        <v>weiveldlaan21930</v>
      </c>
      <c r="S46" s="7" t="s">
        <v>18</v>
      </c>
      <c r="T46" s="7" t="s">
        <v>29</v>
      </c>
      <c r="U46" s="7" t="s">
        <v>5173</v>
      </c>
      <c r="V46" s="7" t="s">
        <v>639</v>
      </c>
      <c r="W46" s="7" t="s">
        <v>5174</v>
      </c>
      <c r="X46" s="7" t="s">
        <v>4825</v>
      </c>
      <c r="Y46" s="7" t="s">
        <v>4779</v>
      </c>
      <c r="Z46" s="7" t="str">
        <f>_xlfn.XLOOKUP(Table2[[#This Row],[Bedrijfsnummer]],Table15[Bedrijfsnummer],Table15[Teamrol],"",0)</f>
        <v>HR Manager</v>
      </c>
    </row>
    <row r="47" spans="1:26" ht="17.45" customHeight="1" x14ac:dyDescent="0.45">
      <c r="A47" s="7" t="s">
        <v>4758</v>
      </c>
      <c r="B47" s="7" t="s">
        <v>5175</v>
      </c>
      <c r="C47" s="7" t="str">
        <f>SUBSTITUTE(SUBSTITUTE(SUBSTITUTE(SUBSTITUTE(SUBSTITUTE(SUBSTITUTE(SUBSTITUTE(SUBSTITUTE(SUBSTITUTE(SUBSTITUTE(SUBSTITUTE(SUBSTITUTE(SUBSTITUTE(LOWER(Table2[[#This Row],[Naam]]),".",""),"-","")," bvba",""),"belgië",""),"belgium","")," nv","")," bv",""),"group",""),"groep","")," ", ""),"é","e"),"è","e"),"à","a")</f>
        <v>astrasweets</v>
      </c>
      <c r="D47" s="7" t="s">
        <v>5176</v>
      </c>
      <c r="E47" s="7" t="s">
        <v>5177</v>
      </c>
      <c r="F47" s="7" t="s">
        <v>5178</v>
      </c>
      <c r="G47" s="7" t="s">
        <v>4763</v>
      </c>
      <c r="H47" s="7" t="s">
        <v>5179</v>
      </c>
      <c r="I47" s="7" t="s">
        <v>4763</v>
      </c>
      <c r="J47" s="7" t="s">
        <v>5180</v>
      </c>
      <c r="K47" s="7" t="str">
        <f>IFERROR(LEFT(SUBSTITUTE(SUBSTITUTE(Table2[[#This Row],[Website]],"www.",""),"https://",""), FIND(".", SUBSTITUTE(SUBSTITUTE(Table2[[#This Row],[Website]],"www.",""),"https://","")) - 1),"")</f>
        <v>astrasweets</v>
      </c>
      <c r="L47" s="7" t="s">
        <v>5181</v>
      </c>
      <c r="M47" s="7" t="s">
        <v>203</v>
      </c>
      <c r="N47" s="7" t="s">
        <v>202</v>
      </c>
      <c r="O47" s="7">
        <v>29</v>
      </c>
      <c r="P47" s="7">
        <v>109</v>
      </c>
      <c r="Q47" s="7" t="s">
        <v>5182</v>
      </c>
      <c r="R47" s="7" t="str">
        <f>LOWER(Table2[[#This Row],[Straat]]&amp;Table2[[#This Row],[Huisnummer]]&amp;Table2[[#This Row],[Postcode]])</f>
        <v>bleukenlaan182300</v>
      </c>
      <c r="S47" s="7" t="s">
        <v>18</v>
      </c>
      <c r="T47" s="7" t="s">
        <v>66</v>
      </c>
      <c r="U47" s="7" t="s">
        <v>5183</v>
      </c>
      <c r="V47" s="7" t="s">
        <v>248</v>
      </c>
      <c r="W47" s="7" t="s">
        <v>5184</v>
      </c>
      <c r="X47" s="7" t="s">
        <v>4771</v>
      </c>
      <c r="Y47" s="7" t="s">
        <v>4779</v>
      </c>
      <c r="Z47" s="7" t="str">
        <f>_xlfn.XLOOKUP(Table2[[#This Row],[Bedrijfsnummer]],Table15[Bedrijfsnummer],Table15[Teamrol],"",0)</f>
        <v>HR Business Partner Operations</v>
      </c>
    </row>
    <row r="48" spans="1:26" ht="17.45" customHeight="1" x14ac:dyDescent="0.45">
      <c r="A48" s="7" t="s">
        <v>4758</v>
      </c>
      <c r="B48" s="7" t="s">
        <v>5185</v>
      </c>
      <c r="C48" s="7" t="str">
        <f>SUBSTITUTE(SUBSTITUTE(SUBSTITUTE(SUBSTITUTE(SUBSTITUTE(SUBSTITUTE(SUBSTITUTE(SUBSTITUTE(SUBSTITUTE(SUBSTITUTE(SUBSTITUTE(SUBSTITUTE(SUBSTITUTE(LOWER(Table2[[#This Row],[Naam]]),".",""),"-","")," bvba",""),"belgië",""),"belgium","")," nv","")," bv",""),"group",""),"groep","")," ", ""),"é","e"),"è","e"),"à","a")</f>
        <v>astrazeneca</v>
      </c>
      <c r="D48" s="7" t="s">
        <v>5186</v>
      </c>
      <c r="E48" s="7" t="s">
        <v>5187</v>
      </c>
      <c r="F48" s="7" t="s">
        <v>5188</v>
      </c>
      <c r="G48" s="7" t="s">
        <v>4763</v>
      </c>
      <c r="H48" s="7" t="s">
        <v>5189</v>
      </c>
      <c r="I48" s="7" t="s">
        <v>4763</v>
      </c>
      <c r="J48" s="7" t="s">
        <v>5190</v>
      </c>
      <c r="K48" s="7" t="str">
        <f>IFERROR(LEFT(SUBSTITUTE(SUBSTITUTE(Table2[[#This Row],[Website]],"www.",""),"https://",""), FIND(".", SUBSTITUTE(SUBSTITUTE(Table2[[#This Row],[Website]],"www.",""),"https://","")) - 1),"")</f>
        <v>astrazeneca</v>
      </c>
      <c r="L48" s="7" t="s">
        <v>5191</v>
      </c>
      <c r="M48" s="7" t="s">
        <v>4848</v>
      </c>
      <c r="N48" s="7">
        <v>1702</v>
      </c>
      <c r="O48" s="7">
        <v>0</v>
      </c>
      <c r="P48" s="7">
        <v>217.6</v>
      </c>
      <c r="Q48" s="7"/>
      <c r="R48" s="7" t="str">
        <f>LOWER(Table2[[#This Row],[Straat]]&amp;Table2[[#This Row],[Huisnummer]]&amp;Table2[[#This Row],[Postcode]])</f>
        <v>alfons gossetlaan401702</v>
      </c>
      <c r="S48" s="7"/>
      <c r="T48" s="7" t="s">
        <v>29</v>
      </c>
      <c r="U48" s="7" t="s">
        <v>191</v>
      </c>
      <c r="V48" s="7">
        <v>40</v>
      </c>
      <c r="W48" s="7" t="s">
        <v>5060</v>
      </c>
      <c r="X48" s="7" t="s">
        <v>4771</v>
      </c>
      <c r="Y48" s="7" t="s">
        <v>4779</v>
      </c>
      <c r="Z48" s="7" t="str">
        <f>_xlfn.XLOOKUP(Table2[[#This Row],[Bedrijfsnummer]],Table15[Bedrijfsnummer],Table15[Teamrol],"",0)</f>
        <v>Recruitment Coordinator + temporary replacement HR Manager</v>
      </c>
    </row>
    <row r="49" spans="1:26" ht="17.45" customHeight="1" x14ac:dyDescent="0.45">
      <c r="A49" s="7" t="s">
        <v>4758</v>
      </c>
      <c r="B49" s="7" t="s">
        <v>5192</v>
      </c>
      <c r="C49" s="7" t="str">
        <f>SUBSTITUTE(SUBSTITUTE(SUBSTITUTE(SUBSTITUTE(SUBSTITUTE(SUBSTITUTE(SUBSTITUTE(SUBSTITUTE(SUBSTITUTE(SUBSTITUTE(SUBSTITUTE(SUBSTITUTE(SUBSTITUTE(LOWER(Table2[[#This Row],[Naam]]),".",""),"-","")," bvba",""),"belgië",""),"belgium","")," nv","")," bv",""),"group",""),"groep","")," ", ""),"é","e"),"è","e"),"à","a")</f>
        <v>athloncarlease</v>
      </c>
      <c r="D49" s="7" t="s">
        <v>5193</v>
      </c>
      <c r="E49" s="7" t="s">
        <v>5194</v>
      </c>
      <c r="F49" s="7"/>
      <c r="G49" s="7"/>
      <c r="H49" s="7"/>
      <c r="I49" s="7"/>
      <c r="J49" s="7" t="s">
        <v>5195</v>
      </c>
      <c r="K49" s="7" t="str">
        <f>IFERROR(LEFT(SUBSTITUTE(SUBSTITUTE(Table2[[#This Row],[Website]],"www.",""),"https://",""), FIND(".", SUBSTITUTE(SUBSTITUTE(Table2[[#This Row],[Website]],"www.",""),"https://","")) - 1),"")</f>
        <v>be</v>
      </c>
      <c r="L49" s="7"/>
      <c r="M49" s="7" t="s">
        <v>542</v>
      </c>
      <c r="N49" s="7">
        <v>1830</v>
      </c>
      <c r="O49" s="7">
        <v>0</v>
      </c>
      <c r="P49" s="7">
        <v>131</v>
      </c>
      <c r="Q49" s="7"/>
      <c r="R49" s="7" t="str">
        <f>LOWER(Table2[[#This Row],[Straat]]&amp;Table2[[#This Row],[Huisnummer]]&amp;Table2[[#This Row],[Postcode]])</f>
        <v>peutiesesteenweg1151830</v>
      </c>
      <c r="S49" s="7"/>
      <c r="T49" s="7" t="s">
        <v>29</v>
      </c>
      <c r="U49" s="7" t="s">
        <v>5196</v>
      </c>
      <c r="V49" s="7">
        <v>115</v>
      </c>
      <c r="W49" s="7"/>
      <c r="X49" s="7" t="s">
        <v>4807</v>
      </c>
      <c r="Y49" s="7" t="s">
        <v>4779</v>
      </c>
      <c r="Z49" s="7" t="str">
        <f>_xlfn.XLOOKUP(Table2[[#This Row],[Bedrijfsnummer]],Table15[Bedrijfsnummer],Table15[Teamrol],"",0)</f>
        <v/>
      </c>
    </row>
    <row r="50" spans="1:26" ht="17.45" customHeight="1" x14ac:dyDescent="0.45">
      <c r="A50" s="7" t="s">
        <v>4758</v>
      </c>
      <c r="B50" s="7" t="s">
        <v>5197</v>
      </c>
      <c r="C50" s="7" t="str">
        <f>SUBSTITUTE(SUBSTITUTE(SUBSTITUTE(SUBSTITUTE(SUBSTITUTE(SUBSTITUTE(SUBSTITUTE(SUBSTITUTE(SUBSTITUTE(SUBSTITUTE(SUBSTITUTE(SUBSTITUTE(SUBSTITUTE(LOWER(Table2[[#This Row],[Naam]]),".",""),"-","")," bvba",""),"belgië",""),"belgium","")," nv","")," bv",""),"group",""),"groep","")," ", ""),"é","e"),"è","e"),"à","a")</f>
        <v>atlascopcoairpower</v>
      </c>
      <c r="D50" s="7" t="s">
        <v>5198</v>
      </c>
      <c r="E50" s="7" t="s">
        <v>5199</v>
      </c>
      <c r="F50" s="7" t="s">
        <v>5200</v>
      </c>
      <c r="G50" s="7" t="s">
        <v>4763</v>
      </c>
      <c r="H50" s="7" t="s">
        <v>5201</v>
      </c>
      <c r="I50" s="7" t="s">
        <v>4763</v>
      </c>
      <c r="J50" s="7" t="s">
        <v>5202</v>
      </c>
      <c r="K50" s="7" t="str">
        <f>IFERROR(LEFT(SUBSTITUTE(SUBSTITUTE(Table2[[#This Row],[Website]],"www.",""),"https://",""), FIND(".", SUBSTITUTE(SUBSTITUTE(Table2[[#This Row],[Website]],"www.",""),"https://","")) - 1),"")</f>
        <v>atlascopco</v>
      </c>
      <c r="L50" s="7" t="s">
        <v>5203</v>
      </c>
      <c r="M50" s="7" t="s">
        <v>5204</v>
      </c>
      <c r="N50" s="7">
        <v>2610</v>
      </c>
      <c r="O50" s="7">
        <v>108</v>
      </c>
      <c r="P50" s="7">
        <v>1942.3</v>
      </c>
      <c r="Q50" s="7"/>
      <c r="R50" s="7" t="str">
        <f>LOWER(Table2[[#This Row],[Straat]]&amp;Table2[[#This Row],[Huisnummer]]&amp;Table2[[#This Row],[Postcode]])</f>
        <v>boomsesteenweg9572610</v>
      </c>
      <c r="S50" s="7"/>
      <c r="T50" s="7" t="s">
        <v>66</v>
      </c>
      <c r="U50" s="7" t="s">
        <v>5205</v>
      </c>
      <c r="V50" s="7">
        <v>957</v>
      </c>
      <c r="W50" s="7" t="s">
        <v>5068</v>
      </c>
      <c r="X50" s="7" t="s">
        <v>4835</v>
      </c>
      <c r="Y50" s="7" t="s">
        <v>4836</v>
      </c>
      <c r="Z50" s="7" t="str">
        <f>_xlfn.XLOOKUP(Table2[[#This Row],[Bedrijfsnummer]],Table15[Bedrijfsnummer],Table15[Teamrol],"",0)</f>
        <v>HR Manager</v>
      </c>
    </row>
    <row r="51" spans="1:26" ht="17.45" customHeight="1" x14ac:dyDescent="0.45">
      <c r="A51" s="7" t="s">
        <v>4758</v>
      </c>
      <c r="B51" s="7" t="s">
        <v>5206</v>
      </c>
      <c r="C51" s="7" t="str">
        <f>SUBSTITUTE(SUBSTITUTE(SUBSTITUTE(SUBSTITUTE(SUBSTITUTE(SUBSTITUTE(SUBSTITUTE(SUBSTITUTE(SUBSTITUTE(SUBSTITUTE(SUBSTITUTE(SUBSTITUTE(SUBSTITUTE(LOWER(Table2[[#This Row],[Naam]]),".",""),"-","")," bvba",""),"belgië",""),"belgium","")," nv","")," bv",""),"group",""),"groep","")," ", ""),"é","e"),"è","e"),"à","a")</f>
        <v>atlascopcorentaleurope</v>
      </c>
      <c r="D51" s="7" t="s">
        <v>5207</v>
      </c>
      <c r="E51" s="7" t="s">
        <v>5208</v>
      </c>
      <c r="F51" s="7" t="s">
        <v>5200</v>
      </c>
      <c r="G51" s="7" t="s">
        <v>4763</v>
      </c>
      <c r="H51" s="7" t="s">
        <v>5201</v>
      </c>
      <c r="I51" s="7" t="s">
        <v>4763</v>
      </c>
      <c r="J51" s="7" t="s">
        <v>5209</v>
      </c>
      <c r="K51" s="7" t="str">
        <f>IFERROR(LEFT(SUBSTITUTE(SUBSTITUTE(Table2[[#This Row],[Website]],"www.",""),"https://",""), FIND(".", SUBSTITUTE(SUBSTITUTE(Table2[[#This Row],[Website]],"www.",""),"https://","")) - 1),"")</f>
        <v>atlascopco</v>
      </c>
      <c r="L51" s="7" t="s">
        <v>5210</v>
      </c>
      <c r="M51" s="7" t="s">
        <v>5211</v>
      </c>
      <c r="N51" s="7">
        <v>2850</v>
      </c>
      <c r="O51" s="7">
        <v>108</v>
      </c>
      <c r="P51" s="7">
        <v>112.4</v>
      </c>
      <c r="Q51" s="7"/>
      <c r="R51" s="7" t="str">
        <f>LOWER(Table2[[#This Row],[Straat]]&amp;Table2[[#This Row],[Huisnummer]]&amp;Table2[[#This Row],[Postcode]])</f>
        <v>industrieweg1 f2850</v>
      </c>
      <c r="S51" s="7"/>
      <c r="T51" s="7" t="s">
        <v>66</v>
      </c>
      <c r="U51" s="7" t="s">
        <v>453</v>
      </c>
      <c r="V51" s="7" t="s">
        <v>5212</v>
      </c>
      <c r="W51" s="7" t="s">
        <v>5015</v>
      </c>
      <c r="X51" s="7" t="s">
        <v>4807</v>
      </c>
      <c r="Y51" s="7" t="s">
        <v>4791</v>
      </c>
      <c r="Z51" s="7" t="str">
        <f>_xlfn.XLOOKUP(Table2[[#This Row],[Bedrijfsnummer]],Table15[Bedrijfsnummer],Table15[Teamrol],"",0)</f>
        <v>HR Manager</v>
      </c>
    </row>
    <row r="52" spans="1:26" ht="17.45" customHeight="1" x14ac:dyDescent="0.45">
      <c r="A52" s="7" t="s">
        <v>4758</v>
      </c>
      <c r="B52" s="7" t="s">
        <v>5213</v>
      </c>
      <c r="C52" s="7" t="str">
        <f>SUBSTITUTE(SUBSTITUTE(SUBSTITUTE(SUBSTITUTE(SUBSTITUTE(SUBSTITUTE(SUBSTITUTE(SUBSTITUTE(SUBSTITUTE(SUBSTITUTE(SUBSTITUTE(SUBSTITUTE(SUBSTITUTE(LOWER(Table2[[#This Row],[Naam]]),".",""),"-","")," bvba",""),"belgië",""),"belgium","")," nv","")," bv",""),"group",""),"groep","")," ", ""),"é","e"),"è","e"),"à","a")</f>
        <v>aurubisbeerse</v>
      </c>
      <c r="D52" s="7" t="s">
        <v>5214</v>
      </c>
      <c r="E52" s="7" t="s">
        <v>5215</v>
      </c>
      <c r="F52" s="7" t="s">
        <v>5216</v>
      </c>
      <c r="G52" s="7" t="s">
        <v>4763</v>
      </c>
      <c r="H52" s="7" t="s">
        <v>5217</v>
      </c>
      <c r="I52" s="7" t="s">
        <v>4763</v>
      </c>
      <c r="J52" s="7" t="s">
        <v>5218</v>
      </c>
      <c r="K52" s="7" t="str">
        <f>IFERROR(LEFT(SUBSTITUTE(SUBSTITUTE(Table2[[#This Row],[Website]],"www.",""),"https://",""), FIND(".", SUBSTITUTE(SUBSTITUTE(Table2[[#This Row],[Website]],"www.",""),"https://","")) - 1),"")</f>
        <v>metallo</v>
      </c>
      <c r="L52" s="7" t="s">
        <v>5219</v>
      </c>
      <c r="M52" s="7" t="s">
        <v>5220</v>
      </c>
      <c r="N52" s="7">
        <v>2340</v>
      </c>
      <c r="O52" s="7">
        <v>0</v>
      </c>
      <c r="P52" s="7">
        <v>220.9</v>
      </c>
      <c r="Q52" s="7"/>
      <c r="R52" s="7" t="str">
        <f>LOWER(Table2[[#This Row],[Straat]]&amp;Table2[[#This Row],[Huisnummer]]&amp;Table2[[#This Row],[Postcode]])</f>
        <v>nieuwe dreef332340</v>
      </c>
      <c r="S52" s="7"/>
      <c r="T52" s="7" t="s">
        <v>66</v>
      </c>
      <c r="U52" s="7" t="s">
        <v>5221</v>
      </c>
      <c r="V52" s="7">
        <v>33</v>
      </c>
      <c r="W52" s="7" t="s">
        <v>5043</v>
      </c>
      <c r="X52" s="7" t="s">
        <v>4771</v>
      </c>
      <c r="Y52" s="7" t="s">
        <v>4836</v>
      </c>
      <c r="Z52" s="7" t="str">
        <f>_xlfn.XLOOKUP(Table2[[#This Row],[Bedrijfsnummer]],Table15[Bedrijfsnummer],Table15[Teamrol],"",0)</f>
        <v/>
      </c>
    </row>
    <row r="53" spans="1:26" ht="17.45" customHeight="1" x14ac:dyDescent="0.45">
      <c r="A53" s="7" t="s">
        <v>4758</v>
      </c>
      <c r="B53" s="7" t="s">
        <v>5222</v>
      </c>
      <c r="C53" s="7" t="str">
        <f>SUBSTITUTE(SUBSTITUTE(SUBSTITUTE(SUBSTITUTE(SUBSTITUTE(SUBSTITUTE(SUBSTITUTE(SUBSTITUTE(SUBSTITUTE(SUBSTITUTE(SUBSTITUTE(SUBSTITUTE(SUBSTITUTE(LOWER(Table2[[#This Row],[Naam]]),".",""),"-","")," bvba",""),"belgië",""),"belgium","")," nv","")," bv",""),"group",""),"groep","")," ", ""),"é","e"),"è","e"),"à","a")</f>
        <v>aurubisolen</v>
      </c>
      <c r="D53" s="7" t="s">
        <v>5223</v>
      </c>
      <c r="E53" s="7" t="s">
        <v>5224</v>
      </c>
      <c r="F53" s="7" t="s">
        <v>5225</v>
      </c>
      <c r="G53" s="7" t="s">
        <v>4763</v>
      </c>
      <c r="H53" s="7" t="s">
        <v>5226</v>
      </c>
      <c r="I53" s="7" t="s">
        <v>4763</v>
      </c>
      <c r="J53" s="7" t="s">
        <v>5227</v>
      </c>
      <c r="K53" s="7" t="str">
        <f>IFERROR(LEFT(SUBSTITUTE(SUBSTITUTE(Table2[[#This Row],[Website]],"www.",""),"https://",""), FIND(".", SUBSTITUTE(SUBSTITUTE(Table2[[#This Row],[Website]],"www.",""),"https://","")) - 1),"")</f>
        <v>aurubis</v>
      </c>
      <c r="L53" s="7" t="s">
        <v>5228</v>
      </c>
      <c r="M53" s="7" t="s">
        <v>5229</v>
      </c>
      <c r="N53" s="7">
        <v>2250</v>
      </c>
      <c r="O53" s="7">
        <v>0</v>
      </c>
      <c r="P53" s="7">
        <v>248.4</v>
      </c>
      <c r="Q53" s="7"/>
      <c r="R53" s="7" t="str">
        <f>LOWER(Table2[[#This Row],[Straat]]&amp;Table2[[#This Row],[Huisnummer]]&amp;Table2[[#This Row],[Postcode]])</f>
        <v>watertorenstraat352250</v>
      </c>
      <c r="S53" s="7"/>
      <c r="T53" s="7" t="s">
        <v>66</v>
      </c>
      <c r="U53" s="7" t="s">
        <v>5230</v>
      </c>
      <c r="V53" s="7">
        <v>35</v>
      </c>
      <c r="W53" s="7" t="s">
        <v>5043</v>
      </c>
      <c r="X53" s="7" t="s">
        <v>4825</v>
      </c>
      <c r="Y53" s="7" t="s">
        <v>4836</v>
      </c>
      <c r="Z53" s="7" t="str">
        <f>_xlfn.XLOOKUP(Table2[[#This Row],[Bedrijfsnummer]],Table15[Bedrijfsnummer],Table15[Teamrol],"",0)</f>
        <v>HR Manager</v>
      </c>
    </row>
    <row r="54" spans="1:26" ht="17.45" customHeight="1" x14ac:dyDescent="0.45">
      <c r="A54" s="7" t="s">
        <v>4758</v>
      </c>
      <c r="B54" s="7" t="s">
        <v>5231</v>
      </c>
      <c r="C54" s="7" t="str">
        <f>SUBSTITUTE(SUBSTITUTE(SUBSTITUTE(SUBSTITUTE(SUBSTITUTE(SUBSTITUTE(SUBSTITUTE(SUBSTITUTE(SUBSTITUTE(SUBSTITUTE(SUBSTITUTE(SUBSTITUTE(SUBSTITUTE(LOWER(Table2[[#This Row],[Naam]]),".",""),"-","")," bvba",""),"belgië",""),"belgium","")," nv","")," bv",""),"group",""),"groep","")," ", ""),"é","e"),"è","e"),"à","a")</f>
        <v>auto5</v>
      </c>
      <c r="D54" s="7" t="s">
        <v>5232</v>
      </c>
      <c r="E54" s="7" t="s">
        <v>5233</v>
      </c>
      <c r="F54" s="7"/>
      <c r="G54" s="7"/>
      <c r="H54" s="7" t="s">
        <v>5234</v>
      </c>
      <c r="I54" s="7" t="s">
        <v>4763</v>
      </c>
      <c r="J54" s="7" t="s">
        <v>5235</v>
      </c>
      <c r="K54" s="7" t="str">
        <f>IFERROR(LEFT(SUBSTITUTE(SUBSTITUTE(Table2[[#This Row],[Website]],"www.",""),"https://",""), FIND(".", SUBSTITUTE(SUBSTITUTE(Table2[[#This Row],[Website]],"www.",""),"https://","")) - 1),"")</f>
        <v>auto5</v>
      </c>
      <c r="L54" s="7" t="s">
        <v>5236</v>
      </c>
      <c r="M54" s="7" t="s">
        <v>5076</v>
      </c>
      <c r="N54" s="7" t="s">
        <v>462</v>
      </c>
      <c r="O54" s="7">
        <v>27</v>
      </c>
      <c r="P54" s="7">
        <v>323</v>
      </c>
      <c r="Q54" s="7" t="s">
        <v>5237</v>
      </c>
      <c r="R54" s="7" t="str">
        <f>LOWER(Table2[[#This Row],[Straat]]&amp;Table2[[#This Row],[Huisnummer]]&amp;Table2[[#This Row],[Postcode]])</f>
        <v>boulevard paepsem201070</v>
      </c>
      <c r="S54" s="7" t="s">
        <v>18</v>
      </c>
      <c r="T54" s="7" t="s">
        <v>51</v>
      </c>
      <c r="U54" s="7" t="s">
        <v>5238</v>
      </c>
      <c r="V54" s="7" t="s">
        <v>126</v>
      </c>
      <c r="W54" s="7" t="s">
        <v>5239</v>
      </c>
      <c r="X54" s="7" t="s">
        <v>4825</v>
      </c>
      <c r="Y54" s="7" t="s">
        <v>4791</v>
      </c>
      <c r="Z54" s="7" t="str">
        <f>_xlfn.XLOOKUP(Table2[[#This Row],[Bedrijfsnummer]],Table15[Bedrijfsnummer],Table15[Teamrol],"",0)</f>
        <v>HR Business Partner</v>
      </c>
    </row>
    <row r="55" spans="1:26" ht="17.45" customHeight="1" x14ac:dyDescent="0.45">
      <c r="A55" s="7" t="s">
        <v>4758</v>
      </c>
      <c r="B55" s="7" t="s">
        <v>5240</v>
      </c>
      <c r="C55" s="7" t="str">
        <f>SUBSTITUTE(SUBSTITUTE(SUBSTITUTE(SUBSTITUTE(SUBSTITUTE(SUBSTITUTE(SUBSTITUTE(SUBSTITUTE(SUBSTITUTE(SUBSTITUTE(SUBSTITUTE(SUBSTITUTE(SUBSTITUTE(LOWER(Table2[[#This Row],[Naam]]),".",""),"-","")," bvba",""),"belgië",""),"belgium","")," nv","")," bv",""),"group",""),"groep","")," ", ""),"é","e"),"è","e"),"à","a")</f>
        <v>autogrill</v>
      </c>
      <c r="D55" s="7" t="s">
        <v>5241</v>
      </c>
      <c r="E55" s="7" t="s">
        <v>5242</v>
      </c>
      <c r="F55" s="7" t="s">
        <v>5243</v>
      </c>
      <c r="G55" s="7" t="s">
        <v>4763</v>
      </c>
      <c r="H55" s="7" t="s">
        <v>5244</v>
      </c>
      <c r="I55" s="7" t="s">
        <v>4763</v>
      </c>
      <c r="J55" s="7" t="s">
        <v>5245</v>
      </c>
      <c r="K55" s="7" t="str">
        <f>IFERROR(LEFT(SUBSTITUTE(SUBSTITUTE(Table2[[#This Row],[Website]],"www.",""),"https://",""), FIND(".", SUBSTITUTE(SUBSTITUTE(Table2[[#This Row],[Website]],"www.",""),"https://","")) - 1),"")</f>
        <v>http://jobs</v>
      </c>
      <c r="L55" s="7" t="s">
        <v>5246</v>
      </c>
      <c r="M55" s="7" t="s">
        <v>136</v>
      </c>
      <c r="N55" s="7">
        <v>1930</v>
      </c>
      <c r="O55" s="7">
        <v>0</v>
      </c>
      <c r="P55" s="7">
        <v>268.60000000000002</v>
      </c>
      <c r="Q55" s="7"/>
      <c r="R55" s="7" t="str">
        <f>LOWER(Table2[[#This Row],[Straat]]&amp;Table2[[#This Row],[Huisnummer]]&amp;Table2[[#This Row],[Postcode]])</f>
        <v>luchthaven brussel nationaal-1930</v>
      </c>
      <c r="S55" s="7"/>
      <c r="T55" s="7" t="s">
        <v>29</v>
      </c>
      <c r="U55" s="7" t="s">
        <v>5247</v>
      </c>
      <c r="V55" s="7" t="s">
        <v>1361</v>
      </c>
      <c r="W55" s="7" t="s">
        <v>5248</v>
      </c>
      <c r="X55" s="7" t="s">
        <v>4825</v>
      </c>
      <c r="Y55" s="7" t="s">
        <v>4791</v>
      </c>
      <c r="Z55" s="7" t="str">
        <f>_xlfn.XLOOKUP(Table2[[#This Row],[Bedrijfsnummer]],Table15[Bedrijfsnummer],Table15[Teamrol],"",0)</f>
        <v>HR Manager Belgium</v>
      </c>
    </row>
    <row r="56" spans="1:26" ht="17.45" customHeight="1" x14ac:dyDescent="0.45">
      <c r="A56" s="7" t="s">
        <v>4758</v>
      </c>
      <c r="B56" s="7" t="s">
        <v>5249</v>
      </c>
      <c r="C56" s="7" t="str">
        <f>SUBSTITUTE(SUBSTITUTE(SUBSTITUTE(SUBSTITUTE(SUBSTITUTE(SUBSTITUTE(SUBSTITUTE(SUBSTITUTE(SUBSTITUTE(SUBSTITUTE(SUBSTITUTE(SUBSTITUTE(SUBSTITUTE(LOWER(Table2[[#This Row],[Naam]]),".",""),"-","")," bvba",""),"belgië",""),"belgium","")," nv","")," bv",""),"group",""),"groep","")," ", ""),"é","e"),"è","e"),"à","a")</f>
        <v>autoveiligheid</v>
      </c>
      <c r="D56" s="7" t="s">
        <v>5250</v>
      </c>
      <c r="E56" s="7" t="s">
        <v>5251</v>
      </c>
      <c r="F56" s="7" t="s">
        <v>5252</v>
      </c>
      <c r="G56" s="7" t="s">
        <v>4763</v>
      </c>
      <c r="H56" s="7" t="s">
        <v>5253</v>
      </c>
      <c r="I56" s="7" t="s">
        <v>4763</v>
      </c>
      <c r="J56" s="7" t="s">
        <v>5254</v>
      </c>
      <c r="K56" s="7" t="str">
        <f>IFERROR(LEFT(SUBSTITUTE(SUBSTITUTE(Table2[[#This Row],[Website]],"www.",""),"https://",""), FIND(".", SUBSTITUTE(SUBSTITUTE(Table2[[#This Row],[Website]],"www.",""),"https://","")) - 1),"")</f>
        <v>gocavlaanderen</v>
      </c>
      <c r="L56" s="7" t="s">
        <v>5255</v>
      </c>
      <c r="M56" s="7" t="s">
        <v>164</v>
      </c>
      <c r="N56" s="7">
        <v>2800</v>
      </c>
      <c r="O56" s="7">
        <v>0</v>
      </c>
      <c r="P56" s="7">
        <v>489.2</v>
      </c>
      <c r="Q56" s="7"/>
      <c r="R56" s="7" t="str">
        <f>LOWER(Table2[[#This Row],[Straat]]&amp;Table2[[#This Row],[Huisnummer]]&amp;Table2[[#This Row],[Postcode]])</f>
        <v>brusselsesteenweg4602800</v>
      </c>
      <c r="S56" s="7"/>
      <c r="T56" s="7" t="s">
        <v>66</v>
      </c>
      <c r="U56" s="7" t="s">
        <v>1258</v>
      </c>
      <c r="V56" s="7">
        <v>460</v>
      </c>
      <c r="W56" s="7" t="s">
        <v>5133</v>
      </c>
      <c r="X56" s="7" t="s">
        <v>4825</v>
      </c>
      <c r="Y56" s="7" t="s">
        <v>4791</v>
      </c>
      <c r="Z56" s="7" t="str">
        <f>_xlfn.XLOOKUP(Table2[[#This Row],[Bedrijfsnummer]],Table15[Bedrijfsnummer],Table15[Teamrol],"",0)</f>
        <v/>
      </c>
    </row>
    <row r="57" spans="1:26" ht="17.45" customHeight="1" x14ac:dyDescent="0.45">
      <c r="A57" s="7" t="s">
        <v>4758</v>
      </c>
      <c r="B57" s="7" t="s">
        <v>5256</v>
      </c>
      <c r="C57" s="7" t="str">
        <f>SUBSTITUTE(SUBSTITUTE(SUBSTITUTE(SUBSTITUTE(SUBSTITUTE(SUBSTITUTE(SUBSTITUTE(SUBSTITUTE(SUBSTITUTE(SUBSTITUTE(SUBSTITUTE(SUBSTITUTE(SUBSTITUTE(LOWER(Table2[[#This Row],[Naam]]),".",""),"-","")," bvba",""),"belgië",""),"belgium","")," nv","")," bv",""),"group",""),"groep","")," ", ""),"é","e"),"è","e"),"à","a")</f>
        <v>avapapierwaren</v>
      </c>
      <c r="D57" s="7" t="s">
        <v>5257</v>
      </c>
      <c r="E57" s="7" t="s">
        <v>5258</v>
      </c>
      <c r="F57" s="7" t="s">
        <v>5259</v>
      </c>
      <c r="G57" s="7" t="s">
        <v>4763</v>
      </c>
      <c r="H57" s="7" t="s">
        <v>5260</v>
      </c>
      <c r="I57" s="7" t="s">
        <v>4763</v>
      </c>
      <c r="J57" s="7" t="s">
        <v>5261</v>
      </c>
      <c r="K57" s="7" t="str">
        <f>IFERROR(LEFT(SUBSTITUTE(SUBSTITUTE(Table2[[#This Row],[Website]],"www.",""),"https://",""), FIND(".", SUBSTITUTE(SUBSTITUTE(Table2[[#This Row],[Website]],"www.",""),"https://","")) - 1),"")</f>
        <v>ava</v>
      </c>
      <c r="L57" s="7" t="s">
        <v>5262</v>
      </c>
      <c r="M57" s="7" t="s">
        <v>821</v>
      </c>
      <c r="N57" s="7" t="s">
        <v>820</v>
      </c>
      <c r="O57" s="7">
        <v>7</v>
      </c>
      <c r="P57" s="7">
        <v>357</v>
      </c>
      <c r="Q57" s="7" t="s">
        <v>5263</v>
      </c>
      <c r="R57" s="7" t="str">
        <f>LOWER(Table2[[#This Row],[Straat]]&amp;Table2[[#This Row],[Huisnummer]]&amp;Table2[[#This Row],[Postcode]])</f>
        <v>kapelanielaan69140</v>
      </c>
      <c r="S57" s="7" t="s">
        <v>18</v>
      </c>
      <c r="T57" s="7" t="s">
        <v>40</v>
      </c>
      <c r="U57" s="7" t="s">
        <v>5264</v>
      </c>
      <c r="V57" s="7" t="s">
        <v>616</v>
      </c>
      <c r="W57" s="7" t="s">
        <v>5265</v>
      </c>
      <c r="X57" s="7" t="s">
        <v>4771</v>
      </c>
      <c r="Y57" s="7" t="s">
        <v>4779</v>
      </c>
      <c r="Z57" s="7" t="str">
        <f>_xlfn.XLOOKUP(Table2[[#This Row],[Bedrijfsnummer]],Table15[Bedrijfsnummer],Table15[Teamrol],"",0)</f>
        <v/>
      </c>
    </row>
    <row r="58" spans="1:26" ht="17.45" customHeight="1" x14ac:dyDescent="0.45">
      <c r="A58" s="7" t="s">
        <v>4758</v>
      </c>
      <c r="B58" s="7" t="s">
        <v>5266</v>
      </c>
      <c r="C58" s="7" t="str">
        <f>SUBSTITUTE(SUBSTITUTE(SUBSTITUTE(SUBSTITUTE(SUBSTITUTE(SUBSTITUTE(SUBSTITUTE(SUBSTITUTE(SUBSTITUTE(SUBSTITUTE(SUBSTITUTE(SUBSTITUTE(SUBSTITUTE(LOWER(Table2[[#This Row],[Naam]]),".",""),"-","")," bvba",""),"belgië",""),"belgium","")," nv","")," bv",""),"group",""),"groep","")," ", ""),"é","e"),"è","e"),"à","a")</f>
        <v>averydennisonbelgie</v>
      </c>
      <c r="D58" s="7" t="s">
        <v>5267</v>
      </c>
      <c r="E58" s="7" t="s">
        <v>5268</v>
      </c>
      <c r="F58" s="7"/>
      <c r="G58" s="7"/>
      <c r="H58" s="7"/>
      <c r="I58" s="7"/>
      <c r="J58" s="7" t="s">
        <v>5269</v>
      </c>
      <c r="K58" s="7" t="str">
        <f>IFERROR(LEFT(SUBSTITUTE(SUBSTITUTE(Table2[[#This Row],[Website]],"www.",""),"https://",""), FIND(".", SUBSTITUTE(SUBSTITUTE(Table2[[#This Row],[Website]],"www.",""),"https://","")) - 1),"")</f>
        <v>medical</v>
      </c>
      <c r="L58" s="7" t="s">
        <v>5270</v>
      </c>
      <c r="M58" s="7" t="s">
        <v>203</v>
      </c>
      <c r="N58" s="7">
        <v>2300</v>
      </c>
      <c r="O58" s="7">
        <v>0</v>
      </c>
      <c r="P58" s="7">
        <v>136</v>
      </c>
      <c r="Q58" s="7"/>
      <c r="R58" s="7" t="str">
        <f>LOWER(Table2[[#This Row],[Straat]]&amp;Table2[[#This Row],[Huisnummer]]&amp;Table2[[#This Row],[Postcode]])</f>
        <v>tieblokkenlaan12300</v>
      </c>
      <c r="S58" s="7"/>
      <c r="T58" s="7" t="s">
        <v>66</v>
      </c>
      <c r="U58" s="7" t="s">
        <v>5271</v>
      </c>
      <c r="V58" s="7">
        <v>1</v>
      </c>
      <c r="W58" s="7"/>
      <c r="X58" s="7" t="s">
        <v>4771</v>
      </c>
      <c r="Y58" s="7" t="s">
        <v>4779</v>
      </c>
      <c r="Z58" s="7" t="str">
        <f>_xlfn.XLOOKUP(Table2[[#This Row],[Bedrijfsnummer]],Table15[Bedrijfsnummer],Table15[Teamrol],"",0)</f>
        <v/>
      </c>
    </row>
    <row r="59" spans="1:26" ht="17.45" customHeight="1" x14ac:dyDescent="0.45">
      <c r="A59" s="7" t="s">
        <v>4758</v>
      </c>
      <c r="B59" s="7" t="s">
        <v>5272</v>
      </c>
      <c r="C59" s="7" t="str">
        <f>SUBSTITUTE(SUBSTITUTE(SUBSTITUTE(SUBSTITUTE(SUBSTITUTE(SUBSTITUTE(SUBSTITUTE(SUBSTITUTE(SUBSTITUTE(SUBSTITUTE(SUBSTITUTE(SUBSTITUTE(SUBSTITUTE(LOWER(Table2[[#This Row],[Naam]]),".",""),"-","")," bvba",""),"belgië",""),"belgium","")," nv","")," bv",""),"group",""),"groep","")," ", ""),"é","e"),"è","e"),"à","a")</f>
        <v>aviapartner</v>
      </c>
      <c r="D59" s="7" t="s">
        <v>5273</v>
      </c>
      <c r="E59" s="7" t="s">
        <v>5274</v>
      </c>
      <c r="F59" s="7" t="s">
        <v>5275</v>
      </c>
      <c r="G59" s="7" t="s">
        <v>4763</v>
      </c>
      <c r="H59" s="7" t="s">
        <v>5276</v>
      </c>
      <c r="I59" s="7" t="s">
        <v>4763</v>
      </c>
      <c r="J59" s="7" t="s">
        <v>5277</v>
      </c>
      <c r="K59" s="7" t="str">
        <f>IFERROR(LEFT(SUBSTITUTE(SUBSTITUTE(Table2[[#This Row],[Website]],"www.",""),"https://",""), FIND(".", SUBSTITUTE(SUBSTITUTE(Table2[[#This Row],[Website]],"www.",""),"https://","")) - 1),"")</f>
        <v>aviapartner</v>
      </c>
      <c r="L59" s="7" t="s">
        <v>5278</v>
      </c>
      <c r="M59" s="7" t="s">
        <v>136</v>
      </c>
      <c r="N59" s="7" t="s">
        <v>135</v>
      </c>
      <c r="O59" s="7">
        <v>19</v>
      </c>
      <c r="P59" s="7">
        <v>537</v>
      </c>
      <c r="Q59" s="7" t="s">
        <v>5279</v>
      </c>
      <c r="R59" s="7" t="str">
        <f>LOWER(Table2[[#This Row],[Straat]]&amp;Table2[[#This Row],[Huisnummer]]&amp;Table2[[#This Row],[Postcode]])</f>
        <v>luchthaven brussel nationaalzn1930</v>
      </c>
      <c r="S59" s="7" t="s">
        <v>18</v>
      </c>
      <c r="T59" s="7" t="s">
        <v>29</v>
      </c>
      <c r="U59" s="7" t="s">
        <v>5247</v>
      </c>
      <c r="V59" s="7" t="s">
        <v>5280</v>
      </c>
      <c r="W59" s="7" t="s">
        <v>5281</v>
      </c>
      <c r="X59" s="7" t="s">
        <v>4825</v>
      </c>
      <c r="Y59" s="7" t="s">
        <v>4791</v>
      </c>
      <c r="Z59" s="7" t="str">
        <f>_xlfn.XLOOKUP(Table2[[#This Row],[Bedrijfsnummer]],Table15[Bedrijfsnummer],Table15[Teamrol],"",0)</f>
        <v>HR Manager</v>
      </c>
    </row>
    <row r="60" spans="1:26" ht="17.45" customHeight="1" x14ac:dyDescent="0.45">
      <c r="A60" s="7" t="s">
        <v>4758</v>
      </c>
      <c r="B60" s="7" t="s">
        <v>5282</v>
      </c>
      <c r="C60" s="7" t="str">
        <f>SUBSTITUTE(SUBSTITUTE(SUBSTITUTE(SUBSTITUTE(SUBSTITUTE(SUBSTITUTE(SUBSTITUTE(SUBSTITUTE(SUBSTITUTE(SUBSTITUTE(SUBSTITUTE(SUBSTITUTE(SUBSTITUTE(LOWER(Table2[[#This Row],[Naam]]),".",""),"-","")," bvba",""),"belgië",""),"belgium","")," nv","")," bv",""),"group",""),"groep","")," ", ""),"é","e"),"è","e"),"à","a")</f>
        <v>axaltacoatingsystems</v>
      </c>
      <c r="D60" s="7" t="s">
        <v>5283</v>
      </c>
      <c r="E60" s="7" t="s">
        <v>5284</v>
      </c>
      <c r="F60" s="7" t="s">
        <v>5285</v>
      </c>
      <c r="G60" s="7" t="s">
        <v>4763</v>
      </c>
      <c r="H60" s="7" t="s">
        <v>5286</v>
      </c>
      <c r="I60" s="7" t="s">
        <v>4763</v>
      </c>
      <c r="J60" s="7" t="s">
        <v>5287</v>
      </c>
      <c r="K60" s="7" t="str">
        <f>IFERROR(LEFT(SUBSTITUTE(SUBSTITUTE(Table2[[#This Row],[Website]],"www.",""),"https://",""), FIND(".", SUBSTITUTE(SUBSTITUTE(Table2[[#This Row],[Website]],"www.",""),"https://","")) - 1),"")</f>
        <v>axalta</v>
      </c>
      <c r="L60" s="7" t="s">
        <v>5288</v>
      </c>
      <c r="M60" s="7" t="s">
        <v>164</v>
      </c>
      <c r="N60" s="7">
        <v>2800</v>
      </c>
      <c r="O60" s="7">
        <v>1</v>
      </c>
      <c r="P60" s="7">
        <v>416.9</v>
      </c>
      <c r="Q60" s="7"/>
      <c r="R60" s="7" t="str">
        <f>LOWER(Table2[[#This Row],[Straat]]&amp;Table2[[#This Row],[Huisnummer]]&amp;Table2[[#This Row],[Postcode]])</f>
        <v>geerdegem-schonenberg2482800</v>
      </c>
      <c r="S60" s="7"/>
      <c r="T60" s="7" t="s">
        <v>66</v>
      </c>
      <c r="U60" s="7" t="s">
        <v>5289</v>
      </c>
      <c r="V60" s="7">
        <v>248</v>
      </c>
      <c r="W60" s="7" t="s">
        <v>4918</v>
      </c>
      <c r="X60" s="7" t="s">
        <v>4825</v>
      </c>
      <c r="Y60" s="7" t="s">
        <v>4779</v>
      </c>
      <c r="Z60" s="7" t="str">
        <f>_xlfn.XLOOKUP(Table2[[#This Row],[Bedrijfsnummer]],Table15[Bedrijfsnummer],Table15[Teamrol],"",0)</f>
        <v/>
      </c>
    </row>
    <row r="61" spans="1:26" ht="17.45" customHeight="1" x14ac:dyDescent="0.45">
      <c r="A61" s="7" t="s">
        <v>4758</v>
      </c>
      <c r="B61" s="7" t="s">
        <v>5290</v>
      </c>
      <c r="C61" s="7" t="str">
        <f>SUBSTITUTE(SUBSTITUTE(SUBSTITUTE(SUBSTITUTE(SUBSTITUTE(SUBSTITUTE(SUBSTITUTE(SUBSTITUTE(SUBSTITUTE(SUBSTITUTE(SUBSTITUTE(SUBSTITUTE(SUBSTITUTE(LOWER(Table2[[#This Row],[Naam]]),".",""),"-","")," bvba",""),"belgië",""),"belgium","")," nv","")," bv",""),"group",""),"groep","")," ", ""),"é","e"),"è","e"),"à","a")</f>
        <v>axi</v>
      </c>
      <c r="D61" s="7" t="s">
        <v>5291</v>
      </c>
      <c r="E61" s="7" t="s">
        <v>5292</v>
      </c>
      <c r="F61" s="7" t="s">
        <v>5293</v>
      </c>
      <c r="G61" s="7" t="s">
        <v>4763</v>
      </c>
      <c r="H61" s="7" t="s">
        <v>5294</v>
      </c>
      <c r="I61" s="7" t="s">
        <v>4763</v>
      </c>
      <c r="J61" s="7" t="s">
        <v>5295</v>
      </c>
      <c r="K61" s="7" t="str">
        <f>IFERROR(LEFT(SUBSTITUTE(SUBSTITUTE(Table2[[#This Row],[Website]],"www.",""),"https://",""), FIND(".", SUBSTITUTE(SUBSTITUTE(Table2[[#This Row],[Website]],"www.",""),"https://","")) - 1),"")</f>
        <v>axi</v>
      </c>
      <c r="L61" s="7" t="s">
        <v>5296</v>
      </c>
      <c r="M61" s="7" t="s">
        <v>5297</v>
      </c>
      <c r="N61" s="7" t="s">
        <v>5298</v>
      </c>
      <c r="O61" s="7">
        <v>3</v>
      </c>
      <c r="P61" s="7">
        <v>246</v>
      </c>
      <c r="Q61" s="7" t="s">
        <v>5299</v>
      </c>
      <c r="R61" s="7" t="str">
        <f>LOWER(Table2[[#This Row],[Straat]]&amp;Table2[[#This Row],[Huisnummer]]&amp;Table2[[#This Row],[Postcode]])</f>
        <v>molenweg1072830</v>
      </c>
      <c r="S61" s="7" t="s">
        <v>18</v>
      </c>
      <c r="T61" s="7" t="s">
        <v>66</v>
      </c>
      <c r="U61" s="7" t="s">
        <v>5300</v>
      </c>
      <c r="V61" s="7" t="s">
        <v>5301</v>
      </c>
      <c r="W61" s="7" t="s">
        <v>5143</v>
      </c>
      <c r="X61" s="7" t="s">
        <v>4771</v>
      </c>
      <c r="Y61" s="7" t="s">
        <v>4791</v>
      </c>
      <c r="Z61" s="7" t="str">
        <f>_xlfn.XLOOKUP(Table2[[#This Row],[Bedrijfsnummer]],Table15[Bedrijfsnummer],Table15[Teamrol],"",0)</f>
        <v>HR Manager</v>
      </c>
    </row>
    <row r="62" spans="1:26" ht="17.45" customHeight="1" x14ac:dyDescent="0.45">
      <c r="A62" s="7" t="s">
        <v>4758</v>
      </c>
      <c r="B62" s="7" t="s">
        <v>5302</v>
      </c>
      <c r="C62" s="7" t="str">
        <f>SUBSTITUTE(SUBSTITUTE(SUBSTITUTE(SUBSTITUTE(SUBSTITUTE(SUBSTITUTE(SUBSTITUTE(SUBSTITUTE(SUBSTITUTE(SUBSTITUTE(SUBSTITUTE(SUBSTITUTE(SUBSTITUTE(LOWER(Table2[[#This Row],[Naam]]),".",""),"-","")," bvba",""),"belgië",""),"belgium","")," nv","")," bv",""),"group",""),"groep","")," ", ""),"é","e"),"è","e"),"à","a")</f>
        <v>axxes</v>
      </c>
      <c r="D62" s="7" t="s">
        <v>5303</v>
      </c>
      <c r="E62" s="7" t="s">
        <v>5304</v>
      </c>
      <c r="F62" s="7" t="s">
        <v>5305</v>
      </c>
      <c r="G62" s="7" t="s">
        <v>4763</v>
      </c>
      <c r="H62" s="7" t="s">
        <v>5306</v>
      </c>
      <c r="I62" s="7" t="s">
        <v>4763</v>
      </c>
      <c r="J62" s="7" t="s">
        <v>5307</v>
      </c>
      <c r="K62" s="7" t="str">
        <f>IFERROR(LEFT(SUBSTITUTE(SUBSTITUTE(Table2[[#This Row],[Website]],"www.",""),"https://",""), FIND(".", SUBSTITUTE(SUBSTITUTE(Table2[[#This Row],[Website]],"www.",""),"https://","")) - 1),"")</f>
        <v>axxes</v>
      </c>
      <c r="L62" s="7" t="s">
        <v>5308</v>
      </c>
      <c r="M62" s="7" t="s">
        <v>66</v>
      </c>
      <c r="N62" s="7" t="s">
        <v>54</v>
      </c>
      <c r="O62" s="7">
        <v>6</v>
      </c>
      <c r="P62" s="7">
        <v>278</v>
      </c>
      <c r="Q62" s="7" t="s">
        <v>5309</v>
      </c>
      <c r="R62" s="7" t="str">
        <f>LOWER(Table2[[#This Row],[Straat]]&amp;Table2[[#This Row],[Huisnummer]]&amp;Table2[[#This Row],[Postcode]])</f>
        <v>entrepotkaai10a2000</v>
      </c>
      <c r="S62" s="7" t="s">
        <v>18</v>
      </c>
      <c r="T62" s="7" t="s">
        <v>66</v>
      </c>
      <c r="U62" s="7" t="s">
        <v>5310</v>
      </c>
      <c r="V62" s="7" t="s">
        <v>5311</v>
      </c>
      <c r="W62" s="7" t="s">
        <v>5312</v>
      </c>
      <c r="X62" s="7" t="s">
        <v>4771</v>
      </c>
      <c r="Y62" s="7" t="s">
        <v>4791</v>
      </c>
      <c r="Z62" s="7" t="str">
        <f>_xlfn.XLOOKUP(Table2[[#This Row],[Bedrijfsnummer]],Table15[Bedrijfsnummer],Table15[Teamrol],"",0)</f>
        <v>HR Business Partner</v>
      </c>
    </row>
    <row r="63" spans="1:26" ht="17.45" customHeight="1" x14ac:dyDescent="0.45">
      <c r="A63" s="7" t="s">
        <v>4758</v>
      </c>
      <c r="B63" s="7" t="s">
        <v>5313</v>
      </c>
      <c r="C63" s="7" t="str">
        <f>SUBSTITUTE(SUBSTITUTE(SUBSTITUTE(SUBSTITUTE(SUBSTITUTE(SUBSTITUTE(SUBSTITUTE(SUBSTITUTE(SUBSTITUTE(SUBSTITUTE(SUBSTITUTE(SUBSTITUTE(SUBSTITUTE(LOWER(Table2[[#This Row],[Naam]]),".",""),"-","")," bvba",""),"belgië",""),"belgium","")," nv","")," bv",""),"group",""),"groep","")," ", ""),"é","e"),"è","e"),"à","a")</f>
        <v>azo</v>
      </c>
      <c r="D63" s="7" t="s">
        <v>5314</v>
      </c>
      <c r="E63" s="7" t="s">
        <v>5315</v>
      </c>
      <c r="F63" s="7" t="s">
        <v>5316</v>
      </c>
      <c r="G63" s="7" t="s">
        <v>4763</v>
      </c>
      <c r="H63" s="7" t="s">
        <v>5317</v>
      </c>
      <c r="I63" s="7" t="s">
        <v>4763</v>
      </c>
      <c r="J63" s="7" t="s">
        <v>5318</v>
      </c>
      <c r="K63" s="7" t="str">
        <f>IFERROR(LEFT(SUBSTITUTE(SUBSTITUTE(Table2[[#This Row],[Website]],"www.",""),"https://",""), FIND(".", SUBSTITUTE(SUBSTITUTE(Table2[[#This Row],[Website]],"www.",""),"https://","")) - 1),"")</f>
        <v>azo</v>
      </c>
      <c r="L63" s="7" t="s">
        <v>5319</v>
      </c>
      <c r="M63" s="7" t="s">
        <v>66</v>
      </c>
      <c r="N63" s="7">
        <v>2050</v>
      </c>
      <c r="O63" s="7">
        <v>0</v>
      </c>
      <c r="P63" s="7">
        <v>108.3</v>
      </c>
      <c r="Q63" s="7"/>
      <c r="R63" s="7" t="str">
        <f>LOWER(Table2[[#This Row],[Straat]]&amp;Table2[[#This Row],[Huisnummer]]&amp;Table2[[#This Row],[Postcode]])</f>
        <v>katwilgweg152050</v>
      </c>
      <c r="S63" s="7"/>
      <c r="T63" s="7" t="s">
        <v>66</v>
      </c>
      <c r="U63" s="7" t="s">
        <v>5320</v>
      </c>
      <c r="V63" s="7">
        <v>15</v>
      </c>
      <c r="W63" s="7" t="s">
        <v>5321</v>
      </c>
      <c r="X63" s="7" t="s">
        <v>4807</v>
      </c>
      <c r="Y63" s="7" t="s">
        <v>4772</v>
      </c>
      <c r="Z63" s="7" t="str">
        <f>_xlfn.XLOOKUP(Table2[[#This Row],[Bedrijfsnummer]],Table15[Bedrijfsnummer],Table15[Teamrol],"",0)</f>
        <v>HR Manager</v>
      </c>
    </row>
    <row r="64" spans="1:26" ht="17.45" customHeight="1" x14ac:dyDescent="0.45">
      <c r="A64" s="7" t="s">
        <v>4758</v>
      </c>
      <c r="B64" s="7" t="s">
        <v>5322</v>
      </c>
      <c r="C64" s="7" t="str">
        <f>SUBSTITUTE(SUBSTITUTE(SUBSTITUTE(SUBSTITUTE(SUBSTITUTE(SUBSTITUTE(SUBSTITUTE(SUBSTITUTE(SUBSTITUTE(SUBSTITUTE(SUBSTITUTE(SUBSTITUTE(SUBSTITUTE(LOWER(Table2[[#This Row],[Naam]]),".",""),"-","")," bvba",""),"belgië",""),"belgium","")," nv","")," bv",""),"group",""),"groep","")," ", ""),"é","e"),"è","e"),"à","a")</f>
        <v>baltaindustries</v>
      </c>
      <c r="D64" s="7" t="s">
        <v>5323</v>
      </c>
      <c r="E64" s="7" t="s">
        <v>5324</v>
      </c>
      <c r="F64" s="7" t="s">
        <v>5325</v>
      </c>
      <c r="G64" s="7" t="s">
        <v>4763</v>
      </c>
      <c r="H64" s="7" t="s">
        <v>5326</v>
      </c>
      <c r="I64" s="7" t="s">
        <v>4763</v>
      </c>
      <c r="J64" s="7" t="s">
        <v>5327</v>
      </c>
      <c r="K64" s="7" t="str">
        <f>IFERROR(LEFT(SUBSTITUTE(SUBSTITUTE(Table2[[#This Row],[Website]],"www.",""),"https://",""), FIND(".", SUBSTITUTE(SUBSTITUTE(Table2[[#This Row],[Website]],"www.",""),"https://","")) - 1),"")</f>
        <v>orient</v>
      </c>
      <c r="L64" s="7" t="s">
        <v>5328</v>
      </c>
      <c r="M64" s="7" t="s">
        <v>4892</v>
      </c>
      <c r="N64" s="7">
        <v>8710</v>
      </c>
      <c r="O64" s="7">
        <v>0</v>
      </c>
      <c r="P64" s="7">
        <v>165.7</v>
      </c>
      <c r="Q64" s="7"/>
      <c r="R64" s="7" t="str">
        <f>LOWER(Table2[[#This Row],[Straat]]&amp;Table2[[#This Row],[Huisnummer]]&amp;Table2[[#This Row],[Postcode]])</f>
        <v>wakkensteenweg28710</v>
      </c>
      <c r="S64" s="7"/>
      <c r="T64" s="7" t="s">
        <v>260</v>
      </c>
      <c r="U64" s="7" t="s">
        <v>5329</v>
      </c>
      <c r="V64" s="7">
        <v>2</v>
      </c>
      <c r="W64" s="7" t="s">
        <v>5330</v>
      </c>
      <c r="X64" s="7" t="s">
        <v>4825</v>
      </c>
      <c r="Y64" s="7" t="s">
        <v>4779</v>
      </c>
      <c r="Z64" s="7" t="str">
        <f>_xlfn.XLOOKUP(Table2[[#This Row],[Bedrijfsnummer]],Table15[Bedrijfsnummer],Table15[Teamrol],"",0)</f>
        <v>HR Director Home division</v>
      </c>
    </row>
    <row r="65" spans="1:26" ht="17.45" customHeight="1" x14ac:dyDescent="0.45">
      <c r="A65" s="7" t="s">
        <v>4758</v>
      </c>
      <c r="B65" s="7" t="s">
        <v>5331</v>
      </c>
      <c r="C65" s="7" t="str">
        <f>SUBSTITUTE(SUBSTITUTE(SUBSTITUTE(SUBSTITUTE(SUBSTITUTE(SUBSTITUTE(SUBSTITUTE(SUBSTITUTE(SUBSTITUTE(SUBSTITUTE(SUBSTITUTE(SUBSTITUTE(SUBSTITUTE(LOWER(Table2[[#This Row],[Naam]]),".",""),"-","")," bvba",""),"belgië",""),"belgium","")," nv","")," bv",""),"group",""),"groep","")," ", ""),"é","e"),"è","e"),"à","a")</f>
        <v>baltimoreaircoilinternational</v>
      </c>
      <c r="D65" s="7" t="s">
        <v>5332</v>
      </c>
      <c r="E65" s="7" t="s">
        <v>5333</v>
      </c>
      <c r="F65" s="7" t="s">
        <v>5334</v>
      </c>
      <c r="G65" s="7" t="s">
        <v>4763</v>
      </c>
      <c r="H65" s="7" t="s">
        <v>5335</v>
      </c>
      <c r="I65" s="7" t="s">
        <v>4763</v>
      </c>
      <c r="J65" s="7" t="s">
        <v>5336</v>
      </c>
      <c r="K65" s="7" t="str">
        <f>IFERROR(LEFT(SUBSTITUTE(SUBSTITUTE(Table2[[#This Row],[Website]],"www.",""),"https://",""), FIND(".", SUBSTITUTE(SUBSTITUTE(Table2[[#This Row],[Website]],"www.",""),"https://","")) - 1),"")</f>
        <v>baltimoreaircoil</v>
      </c>
      <c r="L65" s="7" t="s">
        <v>5337</v>
      </c>
      <c r="M65" s="7" t="s">
        <v>5338</v>
      </c>
      <c r="N65" s="7" t="s">
        <v>5339</v>
      </c>
      <c r="O65" s="7">
        <v>6</v>
      </c>
      <c r="P65" s="7">
        <v>132</v>
      </c>
      <c r="Q65" s="7" t="s">
        <v>5340</v>
      </c>
      <c r="R65" s="7" t="str">
        <f>LOWER(Table2[[#This Row],[Straat]]&amp;Table2[[#This Row],[Huisnummer]]&amp;Table2[[#This Row],[Postcode]])</f>
        <v>industrieparkzn2220</v>
      </c>
      <c r="S65" s="7" t="s">
        <v>18</v>
      </c>
      <c r="T65" s="7" t="s">
        <v>66</v>
      </c>
      <c r="U65" s="7" t="s">
        <v>5341</v>
      </c>
      <c r="V65" s="7" t="s">
        <v>5342</v>
      </c>
      <c r="W65" s="7" t="s">
        <v>5068</v>
      </c>
      <c r="X65" s="7" t="s">
        <v>4771</v>
      </c>
      <c r="Y65" s="7" t="s">
        <v>4779</v>
      </c>
      <c r="Z65" s="7" t="str">
        <f>_xlfn.XLOOKUP(Table2[[#This Row],[Bedrijfsnummer]],Table15[Bedrijfsnummer],Table15[Teamrol],"",0)</f>
        <v>HR Business Partner</v>
      </c>
    </row>
    <row r="66" spans="1:26" ht="17.45" customHeight="1" x14ac:dyDescent="0.45">
      <c r="A66" s="7" t="s">
        <v>4758</v>
      </c>
      <c r="B66" s="7" t="s">
        <v>5343</v>
      </c>
      <c r="C66" s="7" t="str">
        <f>SUBSTITUTE(SUBSTITUTE(SUBSTITUTE(SUBSTITUTE(SUBSTITUTE(SUBSTITUTE(SUBSTITUTE(SUBSTITUTE(SUBSTITUTE(SUBSTITUTE(SUBSTITUTE(SUBSTITUTE(SUBSTITUTE(LOWER(Table2[[#This Row],[Naam]]),".",""),"-","")," bvba",""),"belgië",""),"belgium","")," nv","")," bv",""),"group",""),"groep","")," ", ""),"é","e"),"è","e"),"à","a")</f>
        <v>barco</v>
      </c>
      <c r="D66" s="7" t="s">
        <v>5344</v>
      </c>
      <c r="E66" s="7" t="s">
        <v>5345</v>
      </c>
      <c r="F66" s="7" t="s">
        <v>5346</v>
      </c>
      <c r="G66" s="7" t="s">
        <v>4763</v>
      </c>
      <c r="H66" s="7" t="s">
        <v>5347</v>
      </c>
      <c r="I66" s="7" t="s">
        <v>4763</v>
      </c>
      <c r="J66" s="7" t="s">
        <v>5348</v>
      </c>
      <c r="K66" s="7" t="str">
        <f>IFERROR(LEFT(SUBSTITUTE(SUBSTITUTE(Table2[[#This Row],[Website]],"www.",""),"https://",""), FIND(".", SUBSTITUTE(SUBSTITUTE(Table2[[#This Row],[Website]],"www.",""),"https://","")) - 1),"")</f>
        <v>barco</v>
      </c>
      <c r="L66" s="7" t="s">
        <v>5349</v>
      </c>
      <c r="M66" s="7" t="s">
        <v>434</v>
      </c>
      <c r="N66" s="7">
        <v>8500</v>
      </c>
      <c r="O66" s="7">
        <v>42</v>
      </c>
      <c r="P66" s="7">
        <v>968.3</v>
      </c>
      <c r="Q66" s="7"/>
      <c r="R66" s="7" t="str">
        <f>LOWER(Table2[[#This Row],[Straat]]&amp;Table2[[#This Row],[Huisnummer]]&amp;Table2[[#This Row],[Postcode]])</f>
        <v>president kennedypark358500</v>
      </c>
      <c r="S66" s="7"/>
      <c r="T66" s="7" t="s">
        <v>260</v>
      </c>
      <c r="U66" s="7" t="s">
        <v>5350</v>
      </c>
      <c r="V66" s="7">
        <v>35</v>
      </c>
      <c r="W66" s="7" t="s">
        <v>4844</v>
      </c>
      <c r="X66" s="7" t="s">
        <v>4950</v>
      </c>
      <c r="Y66" s="7" t="s">
        <v>4836</v>
      </c>
      <c r="Z66" s="7" t="str">
        <f>_xlfn.XLOOKUP(Table2[[#This Row],[Bedrijfsnummer]],Table15[Bedrijfsnummer],Table15[Teamrol],"",0)</f>
        <v/>
      </c>
    </row>
    <row r="67" spans="1:26" ht="17.45" customHeight="1" x14ac:dyDescent="0.45">
      <c r="A67" s="7" t="s">
        <v>4758</v>
      </c>
      <c r="B67" s="7" t="s">
        <v>5351</v>
      </c>
      <c r="C67" s="7" t="str">
        <f>SUBSTITUTE(SUBSTITUTE(SUBSTITUTE(SUBSTITUTE(SUBSTITUTE(SUBSTITUTE(SUBSTITUTE(SUBSTITUTE(SUBSTITUTE(SUBSTITUTE(SUBSTITUTE(SUBSTITUTE(SUBSTITUTE(LOWER(Table2[[#This Row],[Naam]]),".",""),"-","")," bvba",""),"belgië",""),"belgium","")," nv","")," bv",""),"group",""),"groep","")," ", ""),"é","e"),"è","e"),"à","a")</f>
        <v>barrycallebautmanufacturinghalle</v>
      </c>
      <c r="D67" s="7" t="s">
        <v>5352</v>
      </c>
      <c r="E67" s="7" t="s">
        <v>5353</v>
      </c>
      <c r="F67" s="7" t="s">
        <v>5354</v>
      </c>
      <c r="G67" s="7" t="s">
        <v>4763</v>
      </c>
      <c r="H67" s="7" t="s">
        <v>5355</v>
      </c>
      <c r="I67" s="7" t="s">
        <v>4763</v>
      </c>
      <c r="J67" s="7" t="s">
        <v>5356</v>
      </c>
      <c r="K67" s="7" t="str">
        <f>IFERROR(LEFT(SUBSTITUTE(SUBSTITUTE(Table2[[#This Row],[Website]],"www.",""),"https://",""), FIND(".", SUBSTITUTE(SUBSTITUTE(Table2[[#This Row],[Website]],"www.",""),"https://","")) - 1),"")</f>
        <v>barry-callebaut</v>
      </c>
      <c r="L67" s="7" t="s">
        <v>5357</v>
      </c>
      <c r="M67" s="7" t="s">
        <v>996</v>
      </c>
      <c r="N67" s="7" t="s">
        <v>995</v>
      </c>
      <c r="O67" s="7">
        <v>25</v>
      </c>
      <c r="P67" s="7">
        <v>102</v>
      </c>
      <c r="Q67" s="7" t="s">
        <v>5358</v>
      </c>
      <c r="R67" s="7" t="str">
        <f>LOWER(Table2[[#This Row],[Straat]]&amp;Table2[[#This Row],[Huisnummer]]&amp;Table2[[#This Row],[Postcode]])</f>
        <v>brusselsesteenweg4501500</v>
      </c>
      <c r="S67" s="7" t="s">
        <v>18</v>
      </c>
      <c r="T67" s="7" t="s">
        <v>29</v>
      </c>
      <c r="U67" s="7" t="s">
        <v>1258</v>
      </c>
      <c r="V67" s="7" t="s">
        <v>5359</v>
      </c>
      <c r="W67" s="7" t="s">
        <v>5184</v>
      </c>
      <c r="X67" s="7" t="s">
        <v>4771</v>
      </c>
      <c r="Y67" s="7" t="s">
        <v>4791</v>
      </c>
      <c r="Z67" s="7" t="str">
        <f>_xlfn.XLOOKUP(Table2[[#This Row],[Bedrijfsnummer]],Table15[Bedrijfsnummer],Table15[Teamrol],"",0)</f>
        <v/>
      </c>
    </row>
    <row r="68" spans="1:26" ht="17.45" customHeight="1" x14ac:dyDescent="0.45">
      <c r="A68" s="7" t="s">
        <v>4758</v>
      </c>
      <c r="B68" s="7" t="s">
        <v>5360</v>
      </c>
      <c r="C68" s="7" t="str">
        <f>SUBSTITUTE(SUBSTITUTE(SUBSTITUTE(SUBSTITUTE(SUBSTITUTE(SUBSTITUTE(SUBSTITUTE(SUBSTITUTE(SUBSTITUTE(SUBSTITUTE(SUBSTITUTE(SUBSTITUTE(SUBSTITUTE(LOWER(Table2[[#This Row],[Naam]]),".",""),"-","")," bvba",""),"belgië",""),"belgium","")," nv","")," bv",""),"group",""),"groep","")," ", ""),"é","e"),"è","e"),"à","a")</f>
        <v>basfantwerpen</v>
      </c>
      <c r="D68" s="7" t="s">
        <v>5361</v>
      </c>
      <c r="E68" s="7" t="s">
        <v>5362</v>
      </c>
      <c r="F68" s="7" t="s">
        <v>5363</v>
      </c>
      <c r="G68" s="7" t="s">
        <v>4763</v>
      </c>
      <c r="H68" s="7" t="s">
        <v>5364</v>
      </c>
      <c r="I68" s="7" t="s">
        <v>4763</v>
      </c>
      <c r="J68" s="7" t="s">
        <v>5365</v>
      </c>
      <c r="K68" s="7" t="str">
        <f>IFERROR(LEFT(SUBSTITUTE(SUBSTITUTE(Table2[[#This Row],[Website]],"www.",""),"https://",""), FIND(".", SUBSTITUTE(SUBSTITUTE(Table2[[#This Row],[Website]],"www.",""),"https://","")) - 1),"")</f>
        <v>basf</v>
      </c>
      <c r="L68" s="7" t="s">
        <v>5366</v>
      </c>
      <c r="M68" s="7" t="s">
        <v>66</v>
      </c>
      <c r="N68" s="7">
        <v>2040</v>
      </c>
      <c r="O68" s="7">
        <v>37</v>
      </c>
      <c r="P68" s="7">
        <v>2153.1</v>
      </c>
      <c r="Q68" s="7"/>
      <c r="R68" s="7" t="str">
        <f>LOWER(Table2[[#This Row],[Straat]]&amp;Table2[[#This Row],[Huisnummer]]&amp;Table2[[#This Row],[Postcode]])</f>
        <v>scheldelaan6002040</v>
      </c>
      <c r="S68" s="7"/>
      <c r="T68" s="7" t="s">
        <v>66</v>
      </c>
      <c r="U68" s="7" t="s">
        <v>791</v>
      </c>
      <c r="V68" s="7">
        <v>600</v>
      </c>
      <c r="W68" s="7" t="s">
        <v>4918</v>
      </c>
      <c r="X68" s="7" t="s">
        <v>4835</v>
      </c>
      <c r="Y68" s="7" t="s">
        <v>4836</v>
      </c>
      <c r="Z68" s="7" t="str">
        <f>_xlfn.XLOOKUP(Table2[[#This Row],[Bedrijfsnummer]],Table15[Bedrijfsnummer],Table15[Teamrol],"",0)</f>
        <v>HR Manager</v>
      </c>
    </row>
    <row r="69" spans="1:26" ht="17.45" customHeight="1" x14ac:dyDescent="0.45">
      <c r="A69" s="7" t="s">
        <v>4758</v>
      </c>
      <c r="B69" s="7" t="s">
        <v>146</v>
      </c>
      <c r="C69" s="7" t="str">
        <f>SUBSTITUTE(SUBSTITUTE(SUBSTITUTE(SUBSTITUTE(SUBSTITUTE(SUBSTITUTE(SUBSTITUTE(SUBSTITUTE(SUBSTITUTE(SUBSTITUTE(SUBSTITUTE(SUBSTITUTE(SUBSTITUTE(LOWER(Table2[[#This Row],[Naam]]),".",""),"-","")," bvba",""),"belgië",""),"belgium","")," nv","")," bv",""),"group",""),"groep","")," ", ""),"é","e"),"è","e"),"à","a")</f>
        <v>bayer</v>
      </c>
      <c r="D69" s="7" t="s">
        <v>5367</v>
      </c>
      <c r="E69" s="7" t="s">
        <v>5368</v>
      </c>
      <c r="F69" s="7" t="s">
        <v>5369</v>
      </c>
      <c r="G69" s="7" t="s">
        <v>4763</v>
      </c>
      <c r="H69" s="7" t="s">
        <v>5370</v>
      </c>
      <c r="I69" s="7" t="s">
        <v>4763</v>
      </c>
      <c r="J69" s="7" t="s">
        <v>5371</v>
      </c>
      <c r="K69" s="7" t="str">
        <f>IFERROR(LEFT(SUBSTITUTE(SUBSTITUTE(Table2[[#This Row],[Website]],"www.",""),"https://",""), FIND(".", SUBSTITUTE(SUBSTITUTE(Table2[[#This Row],[Website]],"www.",""),"https://","")) - 1),"")</f>
        <v>bayer</v>
      </c>
      <c r="L69" s="7" t="s">
        <v>5372</v>
      </c>
      <c r="M69" s="7" t="s">
        <v>4777</v>
      </c>
      <c r="N69" s="7">
        <v>1831</v>
      </c>
      <c r="O69" s="7">
        <v>1</v>
      </c>
      <c r="P69" s="7">
        <v>176.4</v>
      </c>
      <c r="Q69" s="7"/>
      <c r="R69" s="7" t="str">
        <f>LOWER(Table2[[#This Row],[Straat]]&amp;Table2[[#This Row],[Huisnummer]]&amp;Table2[[#This Row],[Postcode]])</f>
        <v>kouterveldstraat7a1831</v>
      </c>
      <c r="S69" s="7"/>
      <c r="T69" s="7" t="s">
        <v>29</v>
      </c>
      <c r="U69" s="7" t="s">
        <v>5373</v>
      </c>
      <c r="V69" s="7" t="s">
        <v>5374</v>
      </c>
      <c r="W69" s="7" t="s">
        <v>5375</v>
      </c>
      <c r="X69" s="7" t="s">
        <v>4807</v>
      </c>
      <c r="Y69" s="7" t="s">
        <v>4779</v>
      </c>
      <c r="Z69" s="7" t="str">
        <f>_xlfn.XLOOKUP(Table2[[#This Row],[Bedrijfsnummer]],Table15[Bedrijfsnummer],Table15[Teamrol],"",0)</f>
        <v/>
      </c>
    </row>
    <row r="70" spans="1:26" ht="17.45" customHeight="1" x14ac:dyDescent="0.45">
      <c r="A70" s="7" t="s">
        <v>4758</v>
      </c>
      <c r="B70" s="7" t="s">
        <v>5376</v>
      </c>
      <c r="C70" s="7" t="str">
        <f>SUBSTITUTE(SUBSTITUTE(SUBSTITUTE(SUBSTITUTE(SUBSTITUTE(SUBSTITUTE(SUBSTITUTE(SUBSTITUTE(SUBSTITUTE(SUBSTITUTE(SUBSTITUTE(SUBSTITUTE(SUBSTITUTE(LOWER(Table2[[#This Row],[Naam]]),".",""),"-","")," bvba",""),"belgië",""),"belgium","")," nv","")," bv",""),"group",""),"groep","")," ", ""),"é","e"),"è","e"),"à","a")</f>
        <v>bayeragriculture</v>
      </c>
      <c r="D70" s="7" t="s">
        <v>5377</v>
      </c>
      <c r="E70" s="7" t="s">
        <v>5378</v>
      </c>
      <c r="F70" s="7" t="s">
        <v>5369</v>
      </c>
      <c r="G70" s="7" t="s">
        <v>4763</v>
      </c>
      <c r="H70" s="7"/>
      <c r="I70" s="7"/>
      <c r="J70" s="7" t="s">
        <v>5379</v>
      </c>
      <c r="K70" s="7" t="str">
        <f>IFERROR(LEFT(SUBSTITUTE(SUBSTITUTE(Table2[[#This Row],[Website]],"www.",""),"https://",""), FIND(".", SUBSTITUTE(SUBSTITUTE(Table2[[#This Row],[Website]],"www.",""),"https://","")) - 1),"")</f>
        <v>bayer</v>
      </c>
      <c r="L70" s="7" t="s">
        <v>5372</v>
      </c>
      <c r="M70" s="7" t="s">
        <v>66</v>
      </c>
      <c r="N70" s="7">
        <v>2040</v>
      </c>
      <c r="O70" s="7">
        <v>0</v>
      </c>
      <c r="P70" s="7">
        <v>393.3</v>
      </c>
      <c r="Q70" s="7"/>
      <c r="R70" s="7" t="str">
        <f>LOWER(Table2[[#This Row],[Straat]]&amp;Table2[[#This Row],[Huisnummer]]&amp;Table2[[#This Row],[Postcode]])</f>
        <v>scheldelaan4602040</v>
      </c>
      <c r="S70" s="7"/>
      <c r="T70" s="7" t="s">
        <v>66</v>
      </c>
      <c r="U70" s="7" t="s">
        <v>791</v>
      </c>
      <c r="V70" s="7">
        <v>460</v>
      </c>
      <c r="W70" s="7"/>
      <c r="X70" s="7" t="s">
        <v>4825</v>
      </c>
      <c r="Y70" s="7" t="s">
        <v>4772</v>
      </c>
      <c r="Z70" s="7" t="str">
        <f>_xlfn.XLOOKUP(Table2[[#This Row],[Bedrijfsnummer]],Table15[Bedrijfsnummer],Table15[Teamrol],"",0)</f>
        <v/>
      </c>
    </row>
    <row r="71" spans="1:26" ht="17.45" customHeight="1" x14ac:dyDescent="0.45">
      <c r="A71" s="7" t="s">
        <v>4758</v>
      </c>
      <c r="B71" s="7" t="s">
        <v>5380</v>
      </c>
      <c r="C71" s="7" t="str">
        <f>SUBSTITUTE(SUBSTITUTE(SUBSTITUTE(SUBSTITUTE(SUBSTITUTE(SUBSTITUTE(SUBSTITUTE(SUBSTITUTE(SUBSTITUTE(SUBSTITUTE(SUBSTITUTE(SUBSTITUTE(SUBSTITUTE(LOWER(Table2[[#This Row],[Naam]]),".",""),"-","")," bvba",""),"belgië",""),"belgium","")," nv","")," bv",""),"group",""),"groep","")," ", ""),"é","e"),"è","e"),"à","a")</f>
        <v>bdo</v>
      </c>
      <c r="D71" s="7" t="s">
        <v>5381</v>
      </c>
      <c r="E71" s="7" t="s">
        <v>5382</v>
      </c>
      <c r="F71" s="7" t="s">
        <v>5383</v>
      </c>
      <c r="G71" s="7" t="s">
        <v>4763</v>
      </c>
      <c r="H71" s="7" t="s">
        <v>5384</v>
      </c>
      <c r="I71" s="7" t="s">
        <v>4763</v>
      </c>
      <c r="J71" s="7" t="s">
        <v>5385</v>
      </c>
      <c r="K71" s="7" t="str">
        <f>IFERROR(LEFT(SUBSTITUTE(SUBSTITUTE(Table2[[#This Row],[Website]],"www.",""),"https://",""), FIND(".", SUBSTITUTE(SUBSTITUTE(Table2[[#This Row],[Website]],"www.",""),"https://","")) - 1),"")</f>
        <v>bdo</v>
      </c>
      <c r="L71" s="7" t="s">
        <v>5386</v>
      </c>
      <c r="M71" s="7" t="s">
        <v>136</v>
      </c>
      <c r="N71" s="7">
        <v>1930</v>
      </c>
      <c r="O71" s="7">
        <v>3</v>
      </c>
      <c r="P71" s="7">
        <v>106.1</v>
      </c>
      <c r="Q71" s="7"/>
      <c r="R71" s="7" t="str">
        <f>LOWER(Table2[[#This Row],[Straat]]&amp;Table2[[#This Row],[Huisnummer]]&amp;Table2[[#This Row],[Postcode]])</f>
        <v>da vincilaan91930</v>
      </c>
      <c r="S71" s="7"/>
      <c r="T71" s="7" t="s">
        <v>29</v>
      </c>
      <c r="U71" s="7" t="s">
        <v>5387</v>
      </c>
      <c r="V71" s="7">
        <v>9</v>
      </c>
      <c r="W71" s="7" t="s">
        <v>4868</v>
      </c>
      <c r="X71" s="7" t="s">
        <v>4807</v>
      </c>
      <c r="Y71" s="7" t="s">
        <v>4772</v>
      </c>
      <c r="Z71" s="7" t="str">
        <f>_xlfn.XLOOKUP(Table2[[#This Row],[Bedrijfsnummer]],Table15[Bedrijfsnummer],Table15[Teamrol],"",0)</f>
        <v>HR Director</v>
      </c>
    </row>
    <row r="72" spans="1:26" ht="17.45" customHeight="1" x14ac:dyDescent="0.45">
      <c r="A72" s="7" t="s">
        <v>4758</v>
      </c>
      <c r="B72" s="7" t="s">
        <v>5388</v>
      </c>
      <c r="C72" s="7" t="str">
        <f>SUBSTITUTE(SUBSTITUTE(SUBSTITUTE(SUBSTITUTE(SUBSTITUTE(SUBSTITUTE(SUBSTITUTE(SUBSTITUTE(SUBSTITUTE(SUBSTITUTE(SUBSTITUTE(SUBSTITUTE(SUBSTITUTE(LOWER(Table2[[#This Row],[Naam]]),".",""),"-","")," bvba",""),"belgië",""),"belgium","")," nv","")," bv",""),"group",""),"groep","")," ", ""),"é","e"),"è","e"),"à","a")</f>
        <v>belgacominternationalcarrierservices</v>
      </c>
      <c r="D72" s="7" t="s">
        <v>5389</v>
      </c>
      <c r="E72" s="7" t="s">
        <v>5390</v>
      </c>
      <c r="F72" s="7" t="s">
        <v>5391</v>
      </c>
      <c r="G72" s="7" t="s">
        <v>4763</v>
      </c>
      <c r="H72" s="7" t="s">
        <v>5392</v>
      </c>
      <c r="I72" s="7" t="s">
        <v>4763</v>
      </c>
      <c r="J72" s="7" t="s">
        <v>5393</v>
      </c>
      <c r="K72" s="7" t="str">
        <f>IFERROR(LEFT(SUBSTITUTE(SUBSTITUTE(Table2[[#This Row],[Website]],"www.",""),"https://",""), FIND(".", SUBSTITUTE(SUBSTITUTE(Table2[[#This Row],[Website]],"www.",""),"https://","")) - 1),"")</f>
        <v>bics</v>
      </c>
      <c r="L72" s="7" t="s">
        <v>5394</v>
      </c>
      <c r="M72" s="7" t="s">
        <v>5395</v>
      </c>
      <c r="N72" s="7" t="s">
        <v>720</v>
      </c>
      <c r="O72" s="7">
        <v>3</v>
      </c>
      <c r="P72" s="7">
        <v>336</v>
      </c>
      <c r="Q72" s="7" t="s">
        <v>5396</v>
      </c>
      <c r="R72" s="7" t="str">
        <f>LOWER(Table2[[#This Row],[Straat]]&amp;Table2[[#This Row],[Huisnummer]]&amp;Table2[[#This Row],[Postcode]])</f>
        <v>koning albertii laan271030</v>
      </c>
      <c r="S72" s="7" t="s">
        <v>18</v>
      </c>
      <c r="T72" s="7" t="s">
        <v>51</v>
      </c>
      <c r="U72" s="7" t="s">
        <v>5397</v>
      </c>
      <c r="V72" s="7" t="s">
        <v>5398</v>
      </c>
      <c r="W72" s="7" t="s">
        <v>5399</v>
      </c>
      <c r="X72" s="7" t="s">
        <v>4771</v>
      </c>
      <c r="Y72" s="7" t="s">
        <v>4836</v>
      </c>
      <c r="Z72" s="7" t="str">
        <f>_xlfn.XLOOKUP(Table2[[#This Row],[Bedrijfsnummer]],Table15[Bedrijfsnummer],Table15[Teamrol],"",0)</f>
        <v/>
      </c>
    </row>
    <row r="73" spans="1:26" ht="17.45" customHeight="1" x14ac:dyDescent="0.45">
      <c r="A73" s="7" t="s">
        <v>4758</v>
      </c>
      <c r="B73" s="7" t="s">
        <v>5400</v>
      </c>
      <c r="C73" s="7" t="str">
        <f>SUBSTITUTE(SUBSTITUTE(SUBSTITUTE(SUBSTITUTE(SUBSTITUTE(SUBSTITUTE(SUBSTITUTE(SUBSTITUTE(SUBSTITUTE(SUBSTITUTE(SUBSTITUTE(SUBSTITUTE(SUBSTITUTE(LOWER(Table2[[#This Row],[Naam]]),".",""),"-","")," bvba",""),"belgië",""),"belgium","")," nv","")," bv",""),"group",""),"groep","")," ", ""),"é","e"),"è","e"),"à","a")</f>
        <v>belgan</v>
      </c>
      <c r="D73" s="7" t="s">
        <v>5401</v>
      </c>
      <c r="E73" s="7" t="s">
        <v>5402</v>
      </c>
      <c r="F73" s="7" t="s">
        <v>5403</v>
      </c>
      <c r="G73" s="7" t="s">
        <v>4763</v>
      </c>
      <c r="H73" s="7" t="s">
        <v>5404</v>
      </c>
      <c r="I73" s="7" t="s">
        <v>4763</v>
      </c>
      <c r="J73" s="7" t="s">
        <v>5405</v>
      </c>
      <c r="K73" s="7" t="str">
        <f>IFERROR(LEFT(SUBSTITUTE(SUBSTITUTE(Table2[[#This Row],[Website]],"www.",""),"https://",""), FIND(".", SUBSTITUTE(SUBSTITUTE(Table2[[#This Row],[Website]],"www.",""),"https://","")) - 1),"")</f>
        <v>belgan</v>
      </c>
      <c r="L73" s="7" t="s">
        <v>5406</v>
      </c>
      <c r="M73" s="7" t="s">
        <v>5407</v>
      </c>
      <c r="N73" s="7" t="s">
        <v>5408</v>
      </c>
      <c r="O73" s="7">
        <v>25</v>
      </c>
      <c r="P73" s="7">
        <v>144</v>
      </c>
      <c r="Q73" s="7" t="s">
        <v>5409</v>
      </c>
      <c r="R73" s="7" t="str">
        <f>LOWER(Table2[[#This Row],[Straat]]&amp;Table2[[#This Row],[Huisnummer]]&amp;Table2[[#This Row],[Postcode]])</f>
        <v>westerring159700</v>
      </c>
      <c r="S73" s="7" t="s">
        <v>18</v>
      </c>
      <c r="T73" s="7" t="s">
        <v>40</v>
      </c>
      <c r="U73" s="7" t="s">
        <v>5410</v>
      </c>
      <c r="V73" s="7" t="s">
        <v>819</v>
      </c>
      <c r="W73" s="7" t="s">
        <v>5411</v>
      </c>
      <c r="X73" s="7" t="s">
        <v>4771</v>
      </c>
      <c r="Y73" s="7" t="s">
        <v>4791</v>
      </c>
      <c r="Z73" s="7" t="str">
        <f>_xlfn.XLOOKUP(Table2[[#This Row],[Bedrijfsnummer]],Table15[Bedrijfsnummer],Table15[Teamrol],"",0)</f>
        <v>Experienced HR Business Partner</v>
      </c>
    </row>
    <row r="74" spans="1:26" ht="17.45" customHeight="1" x14ac:dyDescent="0.45">
      <c r="A74" s="7" t="s">
        <v>4758</v>
      </c>
      <c r="B74" s="7" t="s">
        <v>5412</v>
      </c>
      <c r="C74" s="7" t="str">
        <f>SUBSTITUTE(SUBSTITUTE(SUBSTITUTE(SUBSTITUTE(SUBSTITUTE(SUBSTITUTE(SUBSTITUTE(SUBSTITUTE(SUBSTITUTE(SUBSTITUTE(SUBSTITUTE(SUBSTITUTE(SUBSTITUTE(LOWER(Table2[[#This Row],[Naam]]),".",""),"-","")," bvba",""),"belgië",""),"belgium","")," nv","")," bv",""),"group",""),"groep","")," ", ""),"é","e"),"è","e"),"à","a")</f>
        <v>belorta</v>
      </c>
      <c r="D74" s="7" t="s">
        <v>5413</v>
      </c>
      <c r="E74" s="7" t="s">
        <v>5414</v>
      </c>
      <c r="F74" s="7" t="s">
        <v>5415</v>
      </c>
      <c r="G74" s="7" t="s">
        <v>4763</v>
      </c>
      <c r="H74" s="7" t="s">
        <v>5416</v>
      </c>
      <c r="I74" s="7" t="s">
        <v>4763</v>
      </c>
      <c r="J74" s="7" t="s">
        <v>5417</v>
      </c>
      <c r="K74" s="7" t="str">
        <f>IFERROR(LEFT(SUBSTITUTE(SUBSTITUTE(Table2[[#This Row],[Website]],"www.",""),"https://",""), FIND(".", SUBSTITUTE(SUBSTITUTE(Table2[[#This Row],[Website]],"www.",""),"https://","")) - 1),"")</f>
        <v>belorta</v>
      </c>
      <c r="L74" s="7" t="s">
        <v>5418</v>
      </c>
      <c r="M74" s="7" t="s">
        <v>948</v>
      </c>
      <c r="N74" s="7">
        <v>2860</v>
      </c>
      <c r="O74" s="7">
        <v>0</v>
      </c>
      <c r="P74" s="7">
        <v>199.6</v>
      </c>
      <c r="Q74" s="7"/>
      <c r="R74" s="7" t="str">
        <f>LOWER(Table2[[#This Row],[Straat]]&amp;Table2[[#This Row],[Huisnummer]]&amp;Table2[[#This Row],[Postcode]])</f>
        <v>mechelsesteenweg1202860</v>
      </c>
      <c r="S74" s="7"/>
      <c r="T74" s="7" t="s">
        <v>66</v>
      </c>
      <c r="U74" s="7" t="s">
        <v>5419</v>
      </c>
      <c r="V74" s="7">
        <v>120</v>
      </c>
      <c r="W74" s="7" t="s">
        <v>5420</v>
      </c>
      <c r="X74" s="7" t="s">
        <v>4771</v>
      </c>
      <c r="Y74" s="7" t="s">
        <v>4836</v>
      </c>
      <c r="Z74" s="7" t="str">
        <f>_xlfn.XLOOKUP(Table2[[#This Row],[Bedrijfsnummer]],Table15[Bedrijfsnummer],Table15[Teamrol],"",0)</f>
        <v>Financieel &amp; HR manager</v>
      </c>
    </row>
    <row r="75" spans="1:26" ht="17.45" customHeight="1" x14ac:dyDescent="0.45">
      <c r="A75" s="7" t="s">
        <v>4758</v>
      </c>
      <c r="B75" s="7" t="s">
        <v>154</v>
      </c>
      <c r="C75" s="7" t="str">
        <f>SUBSTITUTE(SUBSTITUTE(SUBSTITUTE(SUBSTITUTE(SUBSTITUTE(SUBSTITUTE(SUBSTITUTE(SUBSTITUTE(SUBSTITUTE(SUBSTITUTE(SUBSTITUTE(SUBSTITUTE(SUBSTITUTE(LOWER(Table2[[#This Row],[Naam]]),".",""),"-","")," bvba",""),"belgië",""),"belgium","")," nv","")," bv",""),"group",""),"groep","")," ", ""),"é","e"),"è","e"),"à","a")</f>
        <v>bergeratmonnoyeur</v>
      </c>
      <c r="D75" s="7" t="s">
        <v>5421</v>
      </c>
      <c r="E75" s="7" t="s">
        <v>5422</v>
      </c>
      <c r="F75" s="7"/>
      <c r="G75" s="7"/>
      <c r="H75" s="7" t="s">
        <v>5423</v>
      </c>
      <c r="I75" s="7" t="s">
        <v>4763</v>
      </c>
      <c r="J75" s="7" t="s">
        <v>5424</v>
      </c>
      <c r="K75" s="7" t="str">
        <f>IFERROR(LEFT(SUBSTITUTE(SUBSTITUTE(Table2[[#This Row],[Website]],"www.",""),"https://",""), FIND(".", SUBSTITUTE(SUBSTITUTE(Table2[[#This Row],[Website]],"www.",""),"https://","")) - 1),"")</f>
        <v>bergerat-used</v>
      </c>
      <c r="L75" s="7"/>
      <c r="M75" s="7" t="s">
        <v>5425</v>
      </c>
      <c r="N75" s="7">
        <v>3090</v>
      </c>
      <c r="O75" s="7">
        <v>0</v>
      </c>
      <c r="P75" s="7">
        <v>201.6</v>
      </c>
      <c r="Q75" s="7"/>
      <c r="R75" s="7" t="str">
        <f>LOWER(Table2[[#This Row],[Straat]]&amp;Table2[[#This Row],[Huisnummer]]&amp;Table2[[#This Row],[Postcode]])</f>
        <v>brusselsesteenweg3403090</v>
      </c>
      <c r="S75" s="7"/>
      <c r="T75" s="7" t="s">
        <v>29</v>
      </c>
      <c r="U75" s="7" t="s">
        <v>1258</v>
      </c>
      <c r="V75" s="7">
        <v>340</v>
      </c>
      <c r="W75" s="7"/>
      <c r="X75" s="7" t="s">
        <v>4771</v>
      </c>
      <c r="Y75" s="7" t="s">
        <v>4779</v>
      </c>
      <c r="Z75" s="7" t="str">
        <f>_xlfn.XLOOKUP(Table2[[#This Row],[Bedrijfsnummer]],Table15[Bedrijfsnummer],Table15[Teamrol],"",0)</f>
        <v>HR Director</v>
      </c>
    </row>
    <row r="76" spans="1:26" ht="17.45" customHeight="1" x14ac:dyDescent="0.45">
      <c r="A76" s="7" t="s">
        <v>4758</v>
      </c>
      <c r="B76" s="7" t="s">
        <v>5426</v>
      </c>
      <c r="C76" s="7" t="str">
        <f>SUBSTITUTE(SUBSTITUTE(SUBSTITUTE(SUBSTITUTE(SUBSTITUTE(SUBSTITUTE(SUBSTITUTE(SUBSTITUTE(SUBSTITUTE(SUBSTITUTE(SUBSTITUTE(SUBSTITUTE(SUBSTITUTE(LOWER(Table2[[#This Row],[Naam]]),".",""),"-","")," bvba",""),"belgië",""),"belgium","")," nv","")," bv",""),"group",""),"groep","")," ", ""),"é","e"),"è","e"),"à","a")</f>
        <v>besixinfra</v>
      </c>
      <c r="D76" s="7" t="s">
        <v>5427</v>
      </c>
      <c r="E76" s="7" t="s">
        <v>5428</v>
      </c>
      <c r="F76" s="7" t="s">
        <v>5429</v>
      </c>
      <c r="G76" s="7" t="s">
        <v>4763</v>
      </c>
      <c r="H76" s="7" t="s">
        <v>5430</v>
      </c>
      <c r="I76" s="7" t="s">
        <v>4763</v>
      </c>
      <c r="J76" s="7" t="s">
        <v>5431</v>
      </c>
      <c r="K76" s="7" t="str">
        <f>IFERROR(LEFT(SUBSTITUTE(SUBSTITUTE(Table2[[#This Row],[Website]],"www.",""),"https://",""), FIND(".", SUBSTITUTE(SUBSTITUTE(Table2[[#This Row],[Website]],"www.",""),"https://","")) - 1),"")</f>
        <v>besixinfra</v>
      </c>
      <c r="L76" s="7" t="s">
        <v>5432</v>
      </c>
      <c r="M76" s="7" t="s">
        <v>5433</v>
      </c>
      <c r="N76" s="7" t="s">
        <v>5434</v>
      </c>
      <c r="O76" s="7">
        <v>60</v>
      </c>
      <c r="P76" s="7">
        <v>101</v>
      </c>
      <c r="Q76" s="7" t="s">
        <v>5435</v>
      </c>
      <c r="R76" s="7" t="str">
        <f>LOWER(Table2[[#This Row],[Straat]]&amp;Table2[[#This Row],[Huisnummer]]&amp;Table2[[#This Row],[Postcode]])</f>
        <v>steenwinkelstraat6402627</v>
      </c>
      <c r="S76" s="7" t="s">
        <v>18</v>
      </c>
      <c r="T76" s="7" t="s">
        <v>66</v>
      </c>
      <c r="U76" s="7" t="s">
        <v>5436</v>
      </c>
      <c r="V76" s="7" t="s">
        <v>5437</v>
      </c>
      <c r="W76" s="7" t="s">
        <v>5438</v>
      </c>
      <c r="X76" s="7" t="s">
        <v>4771</v>
      </c>
      <c r="Y76" s="7" t="s">
        <v>4779</v>
      </c>
      <c r="Z76" s="7" t="str">
        <f>_xlfn.XLOOKUP(Table2[[#This Row],[Bedrijfsnummer]],Table15[Bedrijfsnummer],Table15[Teamrol],"",0)</f>
        <v/>
      </c>
    </row>
    <row r="77" spans="1:26" ht="17.45" customHeight="1" x14ac:dyDescent="0.45">
      <c r="A77" s="7" t="s">
        <v>4758</v>
      </c>
      <c r="B77" s="7" t="s">
        <v>5439</v>
      </c>
      <c r="C77" s="7" t="str">
        <f>SUBSTITUTE(SUBSTITUTE(SUBSTITUTE(SUBSTITUTE(SUBSTITUTE(SUBSTITUTE(SUBSTITUTE(SUBSTITUTE(SUBSTITUTE(SUBSTITUTE(SUBSTITUTE(SUBSTITUTE(SUBSTITUTE(LOWER(Table2[[#This Row],[Naam]]),".",""),"-","")," bvba",""),"belgië",""),"belgium","")," nv","")," bv",""),"group",""),"groep","")," ", ""),"é","e"),"è","e"),"à","a")</f>
        <v>besixunitec</v>
      </c>
      <c r="D77" s="7" t="s">
        <v>5440</v>
      </c>
      <c r="E77" s="7" t="s">
        <v>5441</v>
      </c>
      <c r="F77" s="7" t="s">
        <v>5442</v>
      </c>
      <c r="G77" s="7" t="s">
        <v>4763</v>
      </c>
      <c r="H77" s="7" t="s">
        <v>5443</v>
      </c>
      <c r="I77" s="7" t="s">
        <v>4763</v>
      </c>
      <c r="J77" s="7" t="s">
        <v>5444</v>
      </c>
      <c r="K77" s="7" t="str">
        <f>IFERROR(LEFT(SUBSTITUTE(SUBSTITUTE(Table2[[#This Row],[Website]],"www.",""),"https://",""), FIND(".", SUBSTITUTE(SUBSTITUTE(Table2[[#This Row],[Website]],"www.",""),"https://","")) - 1),"")</f>
        <v>besixunitec</v>
      </c>
      <c r="L77" s="7" t="s">
        <v>5445</v>
      </c>
      <c r="M77" s="7" t="s">
        <v>5433</v>
      </c>
      <c r="N77" s="7" t="s">
        <v>5434</v>
      </c>
      <c r="O77" s="7">
        <v>37</v>
      </c>
      <c r="P77" s="7">
        <v>232</v>
      </c>
      <c r="Q77" s="7" t="s">
        <v>5435</v>
      </c>
      <c r="R77" s="7" t="str">
        <f>LOWER(Table2[[#This Row],[Straat]]&amp;Table2[[#This Row],[Huisnummer]]&amp;Table2[[#This Row],[Postcode]])</f>
        <v>steenwinkelstraat6402627</v>
      </c>
      <c r="S77" s="7" t="s">
        <v>18</v>
      </c>
      <c r="T77" s="7" t="s">
        <v>66</v>
      </c>
      <c r="U77" s="7" t="s">
        <v>5436</v>
      </c>
      <c r="V77" s="7" t="s">
        <v>5437</v>
      </c>
      <c r="W77" s="7" t="s">
        <v>5446</v>
      </c>
      <c r="X77" s="7" t="s">
        <v>4825</v>
      </c>
      <c r="Y77" s="7" t="s">
        <v>4779</v>
      </c>
      <c r="Z77" s="7" t="str">
        <f>_xlfn.XLOOKUP(Table2[[#This Row],[Bedrijfsnummer]],Table15[Bedrijfsnummer],Table15[Teamrol],"",0)</f>
        <v>HR Business Partner</v>
      </c>
    </row>
    <row r="78" spans="1:26" ht="17.45" customHeight="1" x14ac:dyDescent="0.45">
      <c r="A78" s="7" t="s">
        <v>4758</v>
      </c>
      <c r="B78" s="7" t="s">
        <v>5447</v>
      </c>
      <c r="C78" s="7" t="str">
        <f>SUBSTITUTE(SUBSTITUTE(SUBSTITUTE(SUBSTITUTE(SUBSTITUTE(SUBSTITUTE(SUBSTITUTE(SUBSTITUTE(SUBSTITUTE(SUBSTITUTE(SUBSTITUTE(SUBSTITUTE(SUBSTITUTE(LOWER(Table2[[#This Row],[Naam]]),".",""),"-","")," bvba",""),"belgië",""),"belgium","")," nv","")," bv",""),"group",""),"groep","")," ", ""),"é","e"),"è","e"),"à","a")</f>
        <v>betcenter</v>
      </c>
      <c r="D78" s="7" t="s">
        <v>5448</v>
      </c>
      <c r="E78" s="7" t="s">
        <v>5449</v>
      </c>
      <c r="F78" s="7" t="s">
        <v>5450</v>
      </c>
      <c r="G78" s="7" t="s">
        <v>4763</v>
      </c>
      <c r="H78" s="7" t="s">
        <v>5451</v>
      </c>
      <c r="I78" s="7" t="s">
        <v>4763</v>
      </c>
      <c r="J78" s="7" t="s">
        <v>5452</v>
      </c>
      <c r="K78" s="7" t="str">
        <f>IFERROR(LEFT(SUBSTITUTE(SUBSTITUTE(Table2[[#This Row],[Website]],"www.",""),"https://",""), FIND(".", SUBSTITUTE(SUBSTITUTE(Table2[[#This Row],[Website]],"www.",""),"https://","")) - 1),"")</f>
        <v>gauselmann</v>
      </c>
      <c r="L78" s="7" t="s">
        <v>5453</v>
      </c>
      <c r="M78" s="7" t="s">
        <v>1062</v>
      </c>
      <c r="N78" s="7">
        <v>3500</v>
      </c>
      <c r="O78" s="7">
        <v>0</v>
      </c>
      <c r="P78" s="7">
        <v>118.5</v>
      </c>
      <c r="Q78" s="7"/>
      <c r="R78" s="7" t="str">
        <f>LOWER(Table2[[#This Row],[Straat]]&amp;Table2[[#This Row],[Huisnummer]]&amp;Table2[[#This Row],[Postcode]])</f>
        <v>leopoldplein163500</v>
      </c>
      <c r="S78" s="7"/>
      <c r="T78" s="7" t="s">
        <v>565</v>
      </c>
      <c r="U78" s="7" t="s">
        <v>5454</v>
      </c>
      <c r="V78" s="7">
        <v>16</v>
      </c>
      <c r="W78" s="7" t="s">
        <v>5455</v>
      </c>
      <c r="X78" s="7" t="s">
        <v>4807</v>
      </c>
      <c r="Y78" s="7" t="s">
        <v>4779</v>
      </c>
      <c r="Z78" s="7" t="str">
        <f>_xlfn.XLOOKUP(Table2[[#This Row],[Bedrijfsnummer]],Table15[Bedrijfsnummer],Table15[Teamrol],"",0)</f>
        <v/>
      </c>
    </row>
    <row r="79" spans="1:26" ht="17.45" customHeight="1" x14ac:dyDescent="0.45">
      <c r="A79" s="7" t="s">
        <v>4758</v>
      </c>
      <c r="B79" s="7" t="s">
        <v>5456</v>
      </c>
      <c r="C79" s="7" t="str">
        <f>SUBSTITUTE(SUBSTITUTE(SUBSTITUTE(SUBSTITUTE(SUBSTITUTE(SUBSTITUTE(SUBSTITUTE(SUBSTITUTE(SUBSTITUTE(SUBSTITUTE(SUBSTITUTE(SUBSTITUTE(SUBSTITUTE(LOWER(Table2[[#This Row],[Naam]]),".",""),"-","")," bvba",""),"belgië",""),"belgium","")," nv","")," bv",""),"group",""),"groep","")," ", ""),"é","e"),"è","e"),"à","a")</f>
        <v>biobest</v>
      </c>
      <c r="D79" s="7" t="s">
        <v>5457</v>
      </c>
      <c r="E79" s="7" t="s">
        <v>5458</v>
      </c>
      <c r="F79" s="7" t="s">
        <v>5459</v>
      </c>
      <c r="G79" s="7" t="s">
        <v>4763</v>
      </c>
      <c r="H79" s="7"/>
      <c r="I79" s="7"/>
      <c r="J79" s="7" t="s">
        <v>5460</v>
      </c>
      <c r="K79" s="7" t="str">
        <f>IFERROR(LEFT(SUBSTITUTE(SUBSTITUTE(Table2[[#This Row],[Website]],"www.",""),"https://",""), FIND(".", SUBSTITUTE(SUBSTITUTE(Table2[[#This Row],[Website]],"www.",""),"https://","")) - 1),"")</f>
        <v>biobestgroup</v>
      </c>
      <c r="L79" s="7"/>
      <c r="M79" s="7" t="s">
        <v>5461</v>
      </c>
      <c r="N79" s="7" t="s">
        <v>5462</v>
      </c>
      <c r="O79" s="7">
        <v>14</v>
      </c>
      <c r="P79" s="7">
        <v>144</v>
      </c>
      <c r="Q79" s="7" t="s">
        <v>5463</v>
      </c>
      <c r="R79" s="7" t="str">
        <f>LOWER(Table2[[#This Row],[Straat]]&amp;Table2[[#This Row],[Huisnummer]]&amp;Table2[[#This Row],[Postcode]])</f>
        <v>ilse velden182260</v>
      </c>
      <c r="S79" s="7" t="s">
        <v>18</v>
      </c>
      <c r="T79" s="7" t="s">
        <v>66</v>
      </c>
      <c r="U79" s="7" t="s">
        <v>5464</v>
      </c>
      <c r="V79" s="7" t="s">
        <v>248</v>
      </c>
      <c r="W79" s="7" t="s">
        <v>5465</v>
      </c>
      <c r="X79" s="7" t="s">
        <v>4771</v>
      </c>
      <c r="Y79" s="7" t="s">
        <v>4791</v>
      </c>
      <c r="Z79" s="7" t="str">
        <f>_xlfn.XLOOKUP(Table2[[#This Row],[Bedrijfsnummer]],Table15[Bedrijfsnummer],Table15[Teamrol],"",0)</f>
        <v>CHRO</v>
      </c>
    </row>
    <row r="80" spans="1:26" ht="17.45" customHeight="1" x14ac:dyDescent="0.45">
      <c r="A80" s="7" t="s">
        <v>4758</v>
      </c>
      <c r="B80" s="7" t="s">
        <v>5466</v>
      </c>
      <c r="C80" s="7" t="str">
        <f>SUBSTITUTE(SUBSTITUTE(SUBSTITUTE(SUBSTITUTE(SUBSTITUTE(SUBSTITUTE(SUBSTITUTE(SUBSTITUTE(SUBSTITUTE(SUBSTITUTE(SUBSTITUTE(SUBSTITUTE(SUBSTITUTE(LOWER(Table2[[#This Row],[Naam]]),".",""),"-","")," bvba",""),"belgië",""),"belgium","")," nv","")," bv",""),"group",""),"groep","")," ", ""),"é","e"),"è","e"),"à","a")</f>
        <v>black&amp;deckerlimited</v>
      </c>
      <c r="D80" s="7" t="s">
        <v>5467</v>
      </c>
      <c r="E80" s="7" t="s">
        <v>5468</v>
      </c>
      <c r="F80" s="7" t="s">
        <v>5469</v>
      </c>
      <c r="G80" s="7" t="s">
        <v>4763</v>
      </c>
      <c r="H80" s="7" t="s">
        <v>5470</v>
      </c>
      <c r="I80" s="7" t="s">
        <v>4763</v>
      </c>
      <c r="J80" s="7" t="s">
        <v>4776</v>
      </c>
      <c r="K80" s="7" t="str">
        <f>IFERROR(LEFT(SUBSTITUTE(SUBSTITUTE(Table2[[#This Row],[Website]],"www.",""),"https://",""), FIND(".", SUBSTITUTE(SUBSTITUTE(Table2[[#This Row],[Website]],"www.",""),"https://","")) - 1),"")</f>
        <v>Empty</v>
      </c>
      <c r="L80" s="7"/>
      <c r="M80" s="7" t="s">
        <v>5471</v>
      </c>
      <c r="N80" s="7">
        <v>3980</v>
      </c>
      <c r="O80" s="7">
        <v>0</v>
      </c>
      <c r="P80" s="7">
        <v>377.1</v>
      </c>
      <c r="Q80" s="7"/>
      <c r="R80" s="7" t="str">
        <f>LOWER(Table2[[#This Row],[Straat]]&amp;Table2[[#This Row],[Huisnummer]]&amp;Table2[[#This Row],[Postcode]])</f>
        <v>kanaalweg1123980</v>
      </c>
      <c r="S80" s="7"/>
      <c r="T80" s="7" t="s">
        <v>565</v>
      </c>
      <c r="U80" s="7" t="s">
        <v>5472</v>
      </c>
      <c r="V80" s="7">
        <v>112</v>
      </c>
      <c r="W80" s="7" t="s">
        <v>5043</v>
      </c>
      <c r="X80" s="7" t="s">
        <v>4771</v>
      </c>
      <c r="Y80" s="7" t="s">
        <v>4836</v>
      </c>
      <c r="Z80" s="7" t="str">
        <f>_xlfn.XLOOKUP(Table2[[#This Row],[Bedrijfsnummer]],Table15[Bedrijfsnummer],Table15[Teamrol],"",0)</f>
        <v/>
      </c>
    </row>
    <row r="81" spans="1:26" ht="17.45" customHeight="1" x14ac:dyDescent="0.45">
      <c r="A81" s="7" t="s">
        <v>4758</v>
      </c>
      <c r="B81" s="7" t="s">
        <v>5473</v>
      </c>
      <c r="C81" s="7" t="str">
        <f>SUBSTITUTE(SUBSTITUTE(SUBSTITUTE(SUBSTITUTE(SUBSTITUTE(SUBSTITUTE(SUBSTITUTE(SUBSTITUTE(SUBSTITUTE(SUBSTITUTE(SUBSTITUTE(SUBSTITUTE(SUBSTITUTE(LOWER(Table2[[#This Row],[Naam]]),".",""),"-","")," bvba",""),"belgië",""),"belgium","")," nv","")," bv",""),"group",""),"groep","")," ", ""),"é","e"),"è","e"),"à","a")</f>
        <v>bleckmann</v>
      </c>
      <c r="D81" s="7" t="s">
        <v>5474</v>
      </c>
      <c r="E81" s="7" t="s">
        <v>5475</v>
      </c>
      <c r="F81" s="7" t="s">
        <v>5476</v>
      </c>
      <c r="G81" s="7" t="s">
        <v>4763</v>
      </c>
      <c r="H81" s="7" t="s">
        <v>5477</v>
      </c>
      <c r="I81" s="7" t="s">
        <v>4763</v>
      </c>
      <c r="J81" s="7" t="s">
        <v>5478</v>
      </c>
      <c r="K81" s="7" t="str">
        <f>IFERROR(LEFT(SUBSTITUTE(SUBSTITUTE(Table2[[#This Row],[Website]],"www.",""),"https://",""), FIND(".", SUBSTITUTE(SUBSTITUTE(Table2[[#This Row],[Website]],"www.",""),"https://","")) - 1),"")</f>
        <v>bleckmann</v>
      </c>
      <c r="L81" s="7" t="s">
        <v>5479</v>
      </c>
      <c r="M81" s="7" t="s">
        <v>5480</v>
      </c>
      <c r="N81" s="7" t="s">
        <v>5481</v>
      </c>
      <c r="O81" s="7">
        <v>46</v>
      </c>
      <c r="P81" s="7">
        <v>767</v>
      </c>
      <c r="Q81" s="7" t="s">
        <v>5482</v>
      </c>
      <c r="R81" s="7" t="str">
        <f>LOWER(Table2[[#This Row],[Straat]]&amp;Table2[[#This Row],[Huisnummer]]&amp;Table2[[#This Row],[Postcode]])</f>
        <v>industriezone69770</v>
      </c>
      <c r="S81" s="7" t="s">
        <v>18</v>
      </c>
      <c r="T81" s="7" t="s">
        <v>40</v>
      </c>
      <c r="U81" s="7" t="s">
        <v>5483</v>
      </c>
      <c r="V81" s="7" t="s">
        <v>616</v>
      </c>
      <c r="W81" s="7" t="s">
        <v>5484</v>
      </c>
      <c r="X81" s="7" t="s">
        <v>4825</v>
      </c>
      <c r="Y81" s="7" t="s">
        <v>4779</v>
      </c>
      <c r="Z81" s="7" t="str">
        <f>_xlfn.XLOOKUP(Table2[[#This Row],[Bedrijfsnummer]],Table15[Bedrijfsnummer],Table15[Teamrol],"",0)</f>
        <v>HR Business Partner</v>
      </c>
    </row>
    <row r="82" spans="1:26" ht="17.45" customHeight="1" x14ac:dyDescent="0.45">
      <c r="A82" s="7" t="s">
        <v>4758</v>
      </c>
      <c r="B82" s="7" t="s">
        <v>5485</v>
      </c>
      <c r="C82" s="7" t="str">
        <f>SUBSTITUTE(SUBSTITUTE(SUBSTITUTE(SUBSTITUTE(SUBSTITUTE(SUBSTITUTE(SUBSTITUTE(SUBSTITUTE(SUBSTITUTE(SUBSTITUTE(SUBSTITUTE(SUBSTITUTE(SUBSTITUTE(LOWER(Table2[[#This Row],[Naam]]),".",""),"-","")," bvba",""),"belgië",""),"belgium","")," nv","")," bv",""),"group",""),"groep","")," ", ""),"é","e"),"è","e"),"à","a")</f>
        <v>bmbbouwmaterialen</v>
      </c>
      <c r="D82" s="7" t="s">
        <v>5486</v>
      </c>
      <c r="E82" s="7" t="s">
        <v>5487</v>
      </c>
      <c r="F82" s="7" t="s">
        <v>5488</v>
      </c>
      <c r="G82" s="7" t="s">
        <v>4763</v>
      </c>
      <c r="H82" s="7" t="s">
        <v>5489</v>
      </c>
      <c r="I82" s="7" t="s">
        <v>4763</v>
      </c>
      <c r="J82" s="7" t="s">
        <v>5490</v>
      </c>
      <c r="K82" s="7" t="str">
        <f>IFERROR(LEFT(SUBSTITUTE(SUBSTITUTE(Table2[[#This Row],[Website]],"www.",""),"https://",""), FIND(".", SUBSTITUTE(SUBSTITUTE(Table2[[#This Row],[Website]],"www.",""),"https://","")) - 1),"")</f>
        <v>bmb-bouwmaterialen</v>
      </c>
      <c r="L82" s="7" t="s">
        <v>5491</v>
      </c>
      <c r="M82" s="7" t="s">
        <v>66</v>
      </c>
      <c r="N82" s="7" t="s">
        <v>4787</v>
      </c>
      <c r="O82" s="7">
        <v>7</v>
      </c>
      <c r="P82" s="7">
        <v>131</v>
      </c>
      <c r="Q82" s="7" t="s">
        <v>5492</v>
      </c>
      <c r="R82" s="7" t="str">
        <f>LOWER(Table2[[#This Row],[Straat]]&amp;Table2[[#This Row],[Huisnummer]]&amp;Table2[[#This Row],[Postcode]])</f>
        <v>d'herbouvillekaai502020</v>
      </c>
      <c r="S82" s="7" t="s">
        <v>18</v>
      </c>
      <c r="T82" s="7" t="s">
        <v>66</v>
      </c>
      <c r="U82" s="7" t="s">
        <v>5493</v>
      </c>
      <c r="V82" s="7" t="s">
        <v>878</v>
      </c>
      <c r="W82" s="7" t="s">
        <v>5115</v>
      </c>
      <c r="X82" s="7" t="s">
        <v>4771</v>
      </c>
      <c r="Y82" s="7" t="s">
        <v>4779</v>
      </c>
      <c r="Z82" s="7" t="str">
        <f>_xlfn.XLOOKUP(Table2[[#This Row],[Bedrijfsnummer]],Table15[Bedrijfsnummer],Table15[Teamrol],"",0)</f>
        <v>HR Manager</v>
      </c>
    </row>
    <row r="83" spans="1:26" ht="17.45" customHeight="1" x14ac:dyDescent="0.45">
      <c r="A83" s="7" t="s">
        <v>4758</v>
      </c>
      <c r="B83" s="7" t="s">
        <v>5494</v>
      </c>
      <c r="C83" s="7" t="str">
        <f>SUBSTITUTE(SUBSTITUTE(SUBSTITUTE(SUBSTITUTE(SUBSTITUTE(SUBSTITUTE(SUBSTITUTE(SUBSTITUTE(SUBSTITUTE(SUBSTITUTE(SUBSTITUTE(SUBSTITUTE(SUBSTITUTE(LOWER(Table2[[#This Row],[Naam]]),".",""),"-","")," bvba",""),"belgië",""),"belgium","")," nv","")," bv",""),"group",""),"groep","")," ", ""),"é","e"),"è","e"),"à","a")</f>
        <v>bmwluxembourg</v>
      </c>
      <c r="D83" s="7" t="s">
        <v>5495</v>
      </c>
      <c r="E83" s="7" t="s">
        <v>5496</v>
      </c>
      <c r="F83" s="7"/>
      <c r="G83" s="7"/>
      <c r="H83" s="7"/>
      <c r="I83" s="7"/>
      <c r="J83" s="7" t="s">
        <v>5497</v>
      </c>
      <c r="K83" s="7" t="str">
        <f>IFERROR(LEFT(SUBSTITUTE(SUBSTITUTE(Table2[[#This Row],[Website]],"www.",""),"https://",""), FIND(".", SUBSTITUTE(SUBSTITUTE(Table2[[#This Row],[Website]],"www.",""),"https://","")) - 1),"")</f>
        <v>bmw</v>
      </c>
      <c r="L83" s="7" t="s">
        <v>5498</v>
      </c>
      <c r="M83" s="7" t="s">
        <v>5499</v>
      </c>
      <c r="N83" s="7">
        <v>2880</v>
      </c>
      <c r="O83" s="7">
        <v>5</v>
      </c>
      <c r="P83" s="7">
        <v>164.9</v>
      </c>
      <c r="Q83" s="7"/>
      <c r="R83" s="7" t="str">
        <f>LOWER(Table2[[#This Row],[Straat]]&amp;Table2[[#This Row],[Huisnummer]]&amp;Table2[[#This Row],[Postcode]])</f>
        <v>lodderstraat162880</v>
      </c>
      <c r="S83" s="7"/>
      <c r="T83" s="7" t="s">
        <v>66</v>
      </c>
      <c r="U83" s="7" t="s">
        <v>5500</v>
      </c>
      <c r="V83" s="7">
        <v>16</v>
      </c>
      <c r="W83" s="7"/>
      <c r="X83" s="7" t="s">
        <v>4807</v>
      </c>
      <c r="Y83" s="7" t="s">
        <v>4836</v>
      </c>
      <c r="Z83" s="7" t="str">
        <f>_xlfn.XLOOKUP(Table2[[#This Row],[Bedrijfsnummer]],Table15[Bedrijfsnummer],Table15[Teamrol],"",0)</f>
        <v>HR Manager</v>
      </c>
    </row>
    <row r="84" spans="1:26" ht="17.45" customHeight="1" x14ac:dyDescent="0.45">
      <c r="A84" s="7" t="s">
        <v>4758</v>
      </c>
      <c r="B84" s="7" t="s">
        <v>5501</v>
      </c>
      <c r="C84" s="7" t="str">
        <f>SUBSTITUTE(SUBSTITUTE(SUBSTITUTE(SUBSTITUTE(SUBSTITUTE(SUBSTITUTE(SUBSTITUTE(SUBSTITUTE(SUBSTITUTE(SUBSTITUTE(SUBSTITUTE(SUBSTITUTE(SUBSTITUTE(LOWER(Table2[[#This Row],[Naam]]),".",""),"-","")," bvba",""),"belgië",""),"belgium","")," nv","")," bv",""),"group",""),"groep","")," ", ""),"é","e"),"è","e"),"à","a")</f>
        <v>bofrostzentralebelgien</v>
      </c>
      <c r="D84" s="7" t="s">
        <v>5502</v>
      </c>
      <c r="E84" s="7" t="s">
        <v>5503</v>
      </c>
      <c r="F84" s="7" t="s">
        <v>5504</v>
      </c>
      <c r="G84" s="7" t="s">
        <v>4763</v>
      </c>
      <c r="H84" s="7" t="s">
        <v>5505</v>
      </c>
      <c r="I84" s="7" t="s">
        <v>4763</v>
      </c>
      <c r="J84" s="7" t="s">
        <v>5506</v>
      </c>
      <c r="K84" s="7" t="str">
        <f>IFERROR(LEFT(SUBSTITUTE(SUBSTITUTE(Table2[[#This Row],[Website]],"www.",""),"https://",""), FIND(".", SUBSTITUTE(SUBSTITUTE(Table2[[#This Row],[Website]],"www.",""),"https://","")) - 1),"")</f>
        <v>bofrost</v>
      </c>
      <c r="L84" s="7" t="s">
        <v>5507</v>
      </c>
      <c r="M84" s="7" t="s">
        <v>838</v>
      </c>
      <c r="N84" s="7" t="s">
        <v>837</v>
      </c>
      <c r="O84" s="7">
        <v>31</v>
      </c>
      <c r="P84" s="7">
        <v>411</v>
      </c>
      <c r="Q84" s="7" t="s">
        <v>5508</v>
      </c>
      <c r="R84" s="7" t="str">
        <f>LOWER(Table2[[#This Row],[Straat]]&amp;Table2[[#This Row],[Huisnummer]]&amp;Table2[[#This Row],[Postcode]])</f>
        <v>wingepark27d3110</v>
      </c>
      <c r="S84" s="7" t="s">
        <v>18</v>
      </c>
      <c r="T84" s="7" t="s">
        <v>29</v>
      </c>
      <c r="U84" s="7" t="s">
        <v>835</v>
      </c>
      <c r="V84" s="7" t="s">
        <v>5509</v>
      </c>
      <c r="W84" s="7" t="s">
        <v>5510</v>
      </c>
      <c r="X84" s="7" t="s">
        <v>4771</v>
      </c>
      <c r="Y84" s="7" t="s">
        <v>4791</v>
      </c>
      <c r="Z84" s="7" t="str">
        <f>_xlfn.XLOOKUP(Table2[[#This Row],[Bedrijfsnummer]],Table15[Bedrijfsnummer],Table15[Teamrol],"",0)</f>
        <v/>
      </c>
    </row>
    <row r="85" spans="1:26" ht="17.45" customHeight="1" x14ac:dyDescent="0.45">
      <c r="A85" s="7" t="s">
        <v>4758</v>
      </c>
      <c r="B85" s="7" t="s">
        <v>5511</v>
      </c>
      <c r="C85" s="7" t="str">
        <f>SUBSTITUTE(SUBSTITUTE(SUBSTITUTE(SUBSTITUTE(SUBSTITUTE(SUBSTITUTE(SUBSTITUTE(SUBSTITUTE(SUBSTITUTE(SUBSTITUTE(SUBSTITUTE(SUBSTITUTE(SUBSTITUTE(LOWER(Table2[[#This Row],[Naam]]),".",""),"-","")," bvba",""),"belgië",""),"belgium","")," nv","")," bv",""),"group",""),"groep","")," ", ""),"é","e"),"è","e"),"à","a")</f>
        <v>bollorelogistics</v>
      </c>
      <c r="D85" s="7" t="s">
        <v>5512</v>
      </c>
      <c r="E85" s="7" t="s">
        <v>5513</v>
      </c>
      <c r="F85" s="7" t="s">
        <v>5514</v>
      </c>
      <c r="G85" s="7" t="s">
        <v>4763</v>
      </c>
      <c r="H85" s="7" t="s">
        <v>5515</v>
      </c>
      <c r="I85" s="7" t="s">
        <v>4763</v>
      </c>
      <c r="J85" s="7" t="s">
        <v>5516</v>
      </c>
      <c r="K85" s="7" t="str">
        <f>IFERROR(LEFT(SUBSTITUTE(SUBSTITUTE(Table2[[#This Row],[Website]],"www.",""),"https://",""), FIND(".", SUBSTITUTE(SUBSTITUTE(Table2[[#This Row],[Website]],"www.",""),"https://","")) - 1),"")</f>
        <v>bollore-logistics</v>
      </c>
      <c r="L85" s="7" t="s">
        <v>5517</v>
      </c>
      <c r="M85" s="7" t="s">
        <v>66</v>
      </c>
      <c r="N85" s="7">
        <v>2000</v>
      </c>
      <c r="O85" s="7">
        <v>0</v>
      </c>
      <c r="P85" s="7">
        <v>159.30000000000001</v>
      </c>
      <c r="Q85" s="7"/>
      <c r="R85" s="7" t="str">
        <f>LOWER(Table2[[#This Row],[Straat]]&amp;Table2[[#This Row],[Huisnummer]]&amp;Table2[[#This Row],[Postcode]])</f>
        <v>italiëlei1242000</v>
      </c>
      <c r="S85" s="7"/>
      <c r="T85" s="7" t="s">
        <v>66</v>
      </c>
      <c r="U85" s="7" t="s">
        <v>5518</v>
      </c>
      <c r="V85" s="7">
        <v>124</v>
      </c>
      <c r="W85" s="7" t="s">
        <v>5519</v>
      </c>
      <c r="X85" s="7" t="s">
        <v>4807</v>
      </c>
      <c r="Y85" s="7" t="s">
        <v>4779</v>
      </c>
      <c r="Z85" s="7" t="str">
        <f>_xlfn.XLOOKUP(Table2[[#This Row],[Bedrijfsnummer]],Table15[Bedrijfsnummer],Table15[Teamrol],"",0)</f>
        <v>HR Director Belgium &amp; the Nordics</v>
      </c>
    </row>
    <row r="86" spans="1:26" ht="17.45" customHeight="1" x14ac:dyDescent="0.45">
      <c r="A86" s="7" t="s">
        <v>4758</v>
      </c>
      <c r="B86" s="7" t="s">
        <v>5520</v>
      </c>
      <c r="C86" s="7" t="str">
        <f>SUBSTITUTE(SUBSTITUTE(SUBSTITUTE(SUBSTITUTE(SUBSTITUTE(SUBSTITUTE(SUBSTITUTE(SUBSTITUTE(SUBSTITUTE(SUBSTITUTE(SUBSTITUTE(SUBSTITUTE(SUBSTITUTE(LOWER(Table2[[#This Row],[Naam]]),".",""),"-","")," bvba",""),"belgië",""),"belgium","")," nv","")," bv",""),"group",""),"groep","")," ", ""),"é","e"),"è","e"),"à","a")</f>
        <v>boma</v>
      </c>
      <c r="D86" s="7" t="s">
        <v>5521</v>
      </c>
      <c r="E86" s="7" t="s">
        <v>5522</v>
      </c>
      <c r="F86" s="7" t="s">
        <v>5523</v>
      </c>
      <c r="G86" s="7" t="s">
        <v>4763</v>
      </c>
      <c r="H86" s="7" t="s">
        <v>5524</v>
      </c>
      <c r="I86" s="7" t="s">
        <v>4763</v>
      </c>
      <c r="J86" s="7" t="s">
        <v>5525</v>
      </c>
      <c r="K86" s="7" t="str">
        <f>IFERROR(LEFT(SUBSTITUTE(SUBSTITUTE(Table2[[#This Row],[Website]],"www.",""),"https://",""), FIND(".", SUBSTITUTE(SUBSTITUTE(Table2[[#This Row],[Website]],"www.",""),"https://","")) - 1),"")</f>
        <v>boma</v>
      </c>
      <c r="L86" s="7" t="s">
        <v>5526</v>
      </c>
      <c r="M86" s="7" t="s">
        <v>66</v>
      </c>
      <c r="N86" s="7">
        <v>2030</v>
      </c>
      <c r="O86" s="7">
        <v>0</v>
      </c>
      <c r="P86" s="7">
        <v>100.7</v>
      </c>
      <c r="Q86" s="7"/>
      <c r="R86" s="7" t="str">
        <f>LOWER(Table2[[#This Row],[Straat]]&amp;Table2[[#This Row],[Huisnummer]]&amp;Table2[[#This Row],[Postcode]])</f>
        <v>noorderlaan1312030</v>
      </c>
      <c r="S86" s="7"/>
      <c r="T86" s="7" t="s">
        <v>66</v>
      </c>
      <c r="U86" s="7" t="s">
        <v>5527</v>
      </c>
      <c r="V86" s="7">
        <v>131</v>
      </c>
      <c r="W86" s="7" t="s">
        <v>5528</v>
      </c>
      <c r="X86" s="7" t="s">
        <v>4807</v>
      </c>
      <c r="Y86" s="7" t="s">
        <v>4791</v>
      </c>
      <c r="Z86" s="7" t="str">
        <f>_xlfn.XLOOKUP(Table2[[#This Row],[Bedrijfsnummer]],Table15[Bedrijfsnummer],Table15[Teamrol],"",0)</f>
        <v/>
      </c>
    </row>
    <row r="87" spans="1:26" ht="17.45" customHeight="1" x14ac:dyDescent="0.45">
      <c r="A87" s="7" t="s">
        <v>4758</v>
      </c>
      <c r="B87" s="7" t="s">
        <v>5529</v>
      </c>
      <c r="C87" s="7" t="str">
        <f>SUBSTITUTE(SUBSTITUTE(SUBSTITUTE(SUBSTITUTE(SUBSTITUTE(SUBSTITUTE(SUBSTITUTE(SUBSTITUTE(SUBSTITUTE(SUBSTITUTE(SUBSTITUTE(SUBSTITUTE(SUBSTITUTE(LOWER(Table2[[#This Row],[Naam]]),".",""),"-","")," bvba",""),"belgië",""),"belgium","")," nv","")," bv",""),"group",""),"groep","")," ", ""),"é","e"),"è","e"),"à","a")</f>
        <v>borealispolymers</v>
      </c>
      <c r="D87" s="7" t="s">
        <v>5530</v>
      </c>
      <c r="E87" s="7" t="s">
        <v>5531</v>
      </c>
      <c r="F87" s="7" t="s">
        <v>5532</v>
      </c>
      <c r="G87" s="7" t="s">
        <v>4763</v>
      </c>
      <c r="H87" s="7" t="s">
        <v>5533</v>
      </c>
      <c r="I87" s="7" t="s">
        <v>4763</v>
      </c>
      <c r="J87" s="7" t="s">
        <v>5534</v>
      </c>
      <c r="K87" s="7" t="str">
        <f>IFERROR(LEFT(SUBSTITUTE(SUBSTITUTE(Table2[[#This Row],[Website]],"www.",""),"https://",""), FIND(".", SUBSTITUTE(SUBSTITUTE(Table2[[#This Row],[Website]],"www.",""),"https://","")) - 1),"")</f>
        <v>borealisgroup</v>
      </c>
      <c r="L87" s="7" t="s">
        <v>5535</v>
      </c>
      <c r="M87" s="7" t="s">
        <v>5536</v>
      </c>
      <c r="N87" s="7" t="s">
        <v>5537</v>
      </c>
      <c r="O87" s="7">
        <v>13</v>
      </c>
      <c r="P87" s="7">
        <v>440</v>
      </c>
      <c r="Q87" s="7" t="s">
        <v>5538</v>
      </c>
      <c r="R87" s="7" t="str">
        <f>LOWER(Table2[[#This Row],[Straat]]&amp;Table2[[#This Row],[Huisnummer]]&amp;Table2[[#This Row],[Postcode]])</f>
        <v>industrieweg1483583</v>
      </c>
      <c r="S87" s="7" t="s">
        <v>18</v>
      </c>
      <c r="T87" s="7" t="s">
        <v>565</v>
      </c>
      <c r="U87" s="7" t="s">
        <v>453</v>
      </c>
      <c r="V87" s="7" t="s">
        <v>5539</v>
      </c>
      <c r="W87" s="7" t="s">
        <v>4918</v>
      </c>
      <c r="X87" s="7" t="s">
        <v>4825</v>
      </c>
      <c r="Y87" s="7" t="s">
        <v>4779</v>
      </c>
      <c r="Z87" s="7" t="str">
        <f>_xlfn.XLOOKUP(Table2[[#This Row],[Bedrijfsnummer]],Table15[Bedrijfsnummer],Table15[Teamrol],"",0)</f>
        <v>HR Business Partner Kallo/Antwerp</v>
      </c>
    </row>
    <row r="88" spans="1:26" ht="17.45" customHeight="1" x14ac:dyDescent="0.45">
      <c r="A88" s="7" t="s">
        <v>4758</v>
      </c>
      <c r="B88" s="7" t="s">
        <v>5540</v>
      </c>
      <c r="C88" s="7" t="str">
        <f>SUBSTITUTE(SUBSTITUTE(SUBSTITUTE(SUBSTITUTE(SUBSTITUTE(SUBSTITUTE(SUBSTITUTE(SUBSTITUTE(SUBSTITUTE(SUBSTITUTE(SUBSTITUTE(SUBSTITUTE(SUBSTITUTE(LOWER(Table2[[#This Row],[Naam]]),".",""),"-","")," bvba",""),"belgië",""),"belgium","")," nv","")," bv",""),"group",""),"groep","")," ", ""),"é","e"),"è","e"),"à","a")</f>
        <v>boschthermotechnology</v>
      </c>
      <c r="D88" s="7" t="s">
        <v>5541</v>
      </c>
      <c r="E88" s="7" t="s">
        <v>5542</v>
      </c>
      <c r="F88" s="7" t="s">
        <v>5543</v>
      </c>
      <c r="G88" s="7" t="s">
        <v>4763</v>
      </c>
      <c r="H88" s="7" t="s">
        <v>5544</v>
      </c>
      <c r="I88" s="7" t="s">
        <v>4763</v>
      </c>
      <c r="J88" s="7" t="s">
        <v>5545</v>
      </c>
      <c r="K88" s="7" t="str">
        <f>IFERROR(LEFT(SUBSTITUTE(SUBSTITUTE(Table2[[#This Row],[Website]],"www.",""),"https://",""), FIND(".", SUBSTITUTE(SUBSTITUTE(Table2[[#This Row],[Website]],"www.",""),"https://","")) - 1),"")</f>
        <v>bosch-thermotechnology</v>
      </c>
      <c r="L88" s="7" t="s">
        <v>5546</v>
      </c>
      <c r="M88" s="7" t="s">
        <v>164</v>
      </c>
      <c r="N88" s="7">
        <v>2800</v>
      </c>
      <c r="O88" s="7">
        <v>0</v>
      </c>
      <c r="P88" s="7">
        <v>169</v>
      </c>
      <c r="Q88" s="7"/>
      <c r="R88" s="7" t="str">
        <f>LOWER(Table2[[#This Row],[Straat]]&amp;Table2[[#This Row],[Huisnummer]]&amp;Table2[[#This Row],[Postcode]])</f>
        <v>zandvoortstraat472800</v>
      </c>
      <c r="S88" s="7"/>
      <c r="T88" s="7" t="s">
        <v>66</v>
      </c>
      <c r="U88" s="7" t="s">
        <v>5547</v>
      </c>
      <c r="V88" s="7">
        <v>47</v>
      </c>
      <c r="W88" s="7" t="s">
        <v>5548</v>
      </c>
      <c r="X88" s="7" t="s">
        <v>4807</v>
      </c>
      <c r="Y88" s="7" t="s">
        <v>4791</v>
      </c>
      <c r="Z88" s="7" t="str">
        <f>_xlfn.XLOOKUP(Table2[[#This Row],[Bedrijfsnummer]],Table15[Bedrijfsnummer],Table15[Teamrol],"",0)</f>
        <v/>
      </c>
    </row>
    <row r="89" spans="1:26" ht="17.45" customHeight="1" x14ac:dyDescent="0.45">
      <c r="A89" s="7" t="s">
        <v>4758</v>
      </c>
      <c r="B89" s="7" t="s">
        <v>5549</v>
      </c>
      <c r="C89" s="7" t="str">
        <f>SUBSTITUTE(SUBSTITUTE(SUBSTITUTE(SUBSTITUTE(SUBSTITUTE(SUBSTITUTE(SUBSTITUTE(SUBSTITUTE(SUBSTITUTE(SUBSTITUTE(SUBSTITUTE(SUBSTITUTE(SUBSTITUTE(LOWER(Table2[[#This Row],[Naam]]),".",""),"-","")," bvba",""),"belgië",""),"belgium","")," nv","")," bv",""),"group",""),"groep","")," ", ""),"é","e"),"è","e"),"à","a")</f>
        <v>bpc</v>
      </c>
      <c r="D89" s="7" t="s">
        <v>5550</v>
      </c>
      <c r="E89" s="7" t="s">
        <v>5551</v>
      </c>
      <c r="F89" s="7" t="s">
        <v>5552</v>
      </c>
      <c r="G89" s="7" t="s">
        <v>4763</v>
      </c>
      <c r="H89" s="7" t="s">
        <v>5553</v>
      </c>
      <c r="I89" s="7" t="s">
        <v>4763</v>
      </c>
      <c r="J89" s="7" t="s">
        <v>5554</v>
      </c>
      <c r="K89" s="7" t="str">
        <f>IFERROR(LEFT(SUBSTITUTE(SUBSTITUTE(Table2[[#This Row],[Website]],"www.",""),"https://",""), FIND(".", SUBSTITUTE(SUBSTITUTE(Table2[[#This Row],[Website]],"www.",""),"https://","")) - 1),"")</f>
        <v>bpcgroup</v>
      </c>
      <c r="L89" s="7" t="s">
        <v>5555</v>
      </c>
      <c r="M89" s="7" t="s">
        <v>5556</v>
      </c>
      <c r="N89" s="7" t="s">
        <v>355</v>
      </c>
      <c r="O89" s="7">
        <v>7</v>
      </c>
      <c r="P89" s="7">
        <v>232</v>
      </c>
      <c r="Q89" s="7" t="s">
        <v>5557</v>
      </c>
      <c r="R89" s="7" t="str">
        <f>LOWER(Table2[[#This Row],[Straat]]&amp;Table2[[#This Row],[Huisnummer]]&amp;Table2[[#This Row],[Postcode]])</f>
        <v>av. edmond van nieuwenhuyse301160</v>
      </c>
      <c r="S89" s="7" t="s">
        <v>18</v>
      </c>
      <c r="T89" s="7" t="s">
        <v>51</v>
      </c>
      <c r="U89" s="7" t="s">
        <v>5558</v>
      </c>
      <c r="V89" s="7" t="s">
        <v>662</v>
      </c>
      <c r="W89" s="7" t="s">
        <v>5559</v>
      </c>
      <c r="X89" s="7" t="s">
        <v>4771</v>
      </c>
      <c r="Y89" s="7" t="s">
        <v>4779</v>
      </c>
      <c r="Z89" s="7" t="str">
        <f>_xlfn.XLOOKUP(Table2[[#This Row],[Bedrijfsnummer]],Table15[Bedrijfsnummer],Table15[Teamrol],"",0)</f>
        <v>HR Director</v>
      </c>
    </row>
    <row r="90" spans="1:26" ht="17.45" customHeight="1" x14ac:dyDescent="0.45">
      <c r="A90" s="7" t="s">
        <v>4758</v>
      </c>
      <c r="B90" s="7" t="s">
        <v>5560</v>
      </c>
      <c r="C90" s="7" t="str">
        <f>SUBSTITUTE(SUBSTITUTE(SUBSTITUTE(SUBSTITUTE(SUBSTITUTE(SUBSTITUTE(SUBSTITUTE(SUBSTITUTE(SUBSTITUTE(SUBSTITUTE(SUBSTITUTE(SUBSTITUTE(SUBSTITUTE(LOWER(Table2[[#This Row],[Naam]]),".",""),"-","")," bvba",""),"belgië",""),"belgium","")," nv","")," bv",""),"group",""),"groep","")," ", ""),"é","e"),"è","e"),"à","a")</f>
        <v>brantano</v>
      </c>
      <c r="D90" s="7" t="s">
        <v>5561</v>
      </c>
      <c r="E90" s="7" t="s">
        <v>5562</v>
      </c>
      <c r="F90" s="7" t="s">
        <v>5563</v>
      </c>
      <c r="G90" s="7" t="s">
        <v>4763</v>
      </c>
      <c r="H90" s="7" t="s">
        <v>5564</v>
      </c>
      <c r="I90" s="7" t="s">
        <v>4763</v>
      </c>
      <c r="J90" s="7" t="s">
        <v>5565</v>
      </c>
      <c r="K90" s="7" t="str">
        <f>IFERROR(LEFT(SUBSTITUTE(SUBSTITUTE(Table2[[#This Row],[Website]],"www.",""),"https://",""), FIND(".", SUBSTITUTE(SUBSTITUTE(Table2[[#This Row],[Website]],"www.",""),"https://","")) - 1),"")</f>
        <v>brantano</v>
      </c>
      <c r="L90" s="7"/>
      <c r="M90" s="7" t="s">
        <v>5566</v>
      </c>
      <c r="N90" s="7">
        <v>9320</v>
      </c>
      <c r="O90" s="7">
        <v>0</v>
      </c>
      <c r="P90" s="7">
        <v>664</v>
      </c>
      <c r="Q90" s="7"/>
      <c r="R90" s="7" t="str">
        <f>LOWER(Table2[[#This Row],[Straat]]&amp;Table2[[#This Row],[Huisnummer]]&amp;Table2[[#This Row],[Postcode]])</f>
        <v>kwadelapstraat29320</v>
      </c>
      <c r="S90" s="7"/>
      <c r="T90" s="7" t="s">
        <v>40</v>
      </c>
      <c r="U90" s="7" t="s">
        <v>5567</v>
      </c>
      <c r="V90" s="7">
        <v>2</v>
      </c>
      <c r="W90" s="7" t="s">
        <v>5568</v>
      </c>
      <c r="X90" s="7" t="s">
        <v>4825</v>
      </c>
      <c r="Y90" s="7" t="s">
        <v>4779</v>
      </c>
      <c r="Z90" s="7" t="str">
        <f>_xlfn.XLOOKUP(Table2[[#This Row],[Bedrijfsnummer]],Table15[Bedrijfsnummer],Table15[Teamrol],"",0)</f>
        <v>HR-manager</v>
      </c>
    </row>
    <row r="91" spans="1:26" ht="17.45" customHeight="1" x14ac:dyDescent="0.45">
      <c r="A91" s="7" t="s">
        <v>4758</v>
      </c>
      <c r="B91" s="7" t="s">
        <v>5569</v>
      </c>
      <c r="C91" s="7" t="str">
        <f>SUBSTITUTE(SUBSTITUTE(SUBSTITUTE(SUBSTITUTE(SUBSTITUTE(SUBSTITUTE(SUBSTITUTE(SUBSTITUTE(SUBSTITUTE(SUBSTITUTE(SUBSTITUTE(SUBSTITUTE(SUBSTITUTE(LOWER(Table2[[#This Row],[Naam]]),".",""),"-","")," bvba",""),"belgië",""),"belgium","")," nv","")," bv",""),"group",""),"groep","")," ", ""),"é","e"),"è","e"),"à","a")</f>
        <v>brico</v>
      </c>
      <c r="D91" s="7" t="s">
        <v>5570</v>
      </c>
      <c r="E91" s="7" t="s">
        <v>5571</v>
      </c>
      <c r="F91" s="7" t="s">
        <v>5572</v>
      </c>
      <c r="G91" s="7" t="s">
        <v>4763</v>
      </c>
      <c r="H91" s="7" t="s">
        <v>5573</v>
      </c>
      <c r="I91" s="7" t="s">
        <v>4763</v>
      </c>
      <c r="J91" s="7" t="s">
        <v>5574</v>
      </c>
      <c r="K91" s="7" t="str">
        <f>IFERROR(LEFT(SUBSTITUTE(SUBSTITUTE(Table2[[#This Row],[Website]],"www.",""),"https://",""), FIND(".", SUBSTITUTE(SUBSTITUTE(Table2[[#This Row],[Website]],"www.",""),"https://","")) - 1),"")</f>
        <v>brico</v>
      </c>
      <c r="L91" s="7" t="s">
        <v>5575</v>
      </c>
      <c r="M91" s="7" t="s">
        <v>4848</v>
      </c>
      <c r="N91" s="7">
        <v>1702</v>
      </c>
      <c r="O91" s="7">
        <v>189</v>
      </c>
      <c r="P91" s="7">
        <v>1461.3</v>
      </c>
      <c r="Q91" s="7"/>
      <c r="R91" s="7" t="str">
        <f>LOWER(Table2[[#This Row],[Straat]]&amp;Table2[[#This Row],[Huisnummer]]&amp;Table2[[#This Row],[Postcode]])</f>
        <v>alfons gossetlaan461702</v>
      </c>
      <c r="S91" s="7"/>
      <c r="T91" s="7" t="s">
        <v>29</v>
      </c>
      <c r="U91" s="7" t="s">
        <v>191</v>
      </c>
      <c r="V91" s="7">
        <v>46</v>
      </c>
      <c r="W91" s="7" t="s">
        <v>5576</v>
      </c>
      <c r="X91" s="7" t="s">
        <v>4950</v>
      </c>
      <c r="Y91" s="7" t="s">
        <v>4779</v>
      </c>
      <c r="Z91" s="7" t="str">
        <f>_xlfn.XLOOKUP(Table2[[#This Row],[Bedrijfsnummer]],Table15[Bedrijfsnummer],Table15[Teamrol],"",0)</f>
        <v/>
      </c>
    </row>
    <row r="92" spans="1:26" ht="17.45" customHeight="1" x14ac:dyDescent="0.45">
      <c r="A92" s="7" t="s">
        <v>4758</v>
      </c>
      <c r="B92" s="7" t="s">
        <v>5577</v>
      </c>
      <c r="C92" s="7" t="str">
        <f>SUBSTITUTE(SUBSTITUTE(SUBSTITUTE(SUBSTITUTE(SUBSTITUTE(SUBSTITUTE(SUBSTITUTE(SUBSTITUTE(SUBSTITUTE(SUBSTITUTE(SUBSTITUTE(SUBSTITUTE(SUBSTITUTE(LOWER(Table2[[#This Row],[Naam]]),".",""),"-","")," bvba",""),"belgië",""),"belgium","")," nv","")," bv",""),"group",""),"groep","")," ", ""),"é","e"),"è","e"),"à","a")</f>
        <v>bricsys</v>
      </c>
      <c r="D92" s="7" t="s">
        <v>5578</v>
      </c>
      <c r="E92" s="7" t="s">
        <v>5579</v>
      </c>
      <c r="F92" s="7" t="s">
        <v>5580</v>
      </c>
      <c r="G92" s="7" t="s">
        <v>4763</v>
      </c>
      <c r="H92" s="7" t="s">
        <v>5581</v>
      </c>
      <c r="I92" s="7" t="s">
        <v>4763</v>
      </c>
      <c r="J92" s="7" t="s">
        <v>5582</v>
      </c>
      <c r="K92" s="7" t="str">
        <f>IFERROR(LEFT(SUBSTITUTE(SUBSTITUTE(Table2[[#This Row],[Website]],"www.",""),"https://",""), FIND(".", SUBSTITUTE(SUBSTITUTE(Table2[[#This Row],[Website]],"www.",""),"https://","")) - 1),"")</f>
        <v>bricsys</v>
      </c>
      <c r="L92" s="7" t="s">
        <v>5583</v>
      </c>
      <c r="M92" s="7" t="s">
        <v>5584</v>
      </c>
      <c r="N92" s="7">
        <v>9050</v>
      </c>
      <c r="O92" s="7">
        <v>5</v>
      </c>
      <c r="P92" s="7">
        <v>103</v>
      </c>
      <c r="Q92" s="7"/>
      <c r="R92" s="7" t="str">
        <f>LOWER(Table2[[#This Row],[Straat]]&amp;Table2[[#This Row],[Huisnummer]]&amp;Table2[[#This Row],[Postcode]])</f>
        <v>bellevue59050</v>
      </c>
      <c r="S92" s="7"/>
      <c r="T92" s="7" t="s">
        <v>40</v>
      </c>
      <c r="U92" s="7" t="s">
        <v>5585</v>
      </c>
      <c r="V92" s="7">
        <v>5</v>
      </c>
      <c r="W92" s="7" t="s">
        <v>5143</v>
      </c>
      <c r="X92" s="7" t="s">
        <v>4807</v>
      </c>
      <c r="Y92" s="7" t="s">
        <v>4772</v>
      </c>
      <c r="Z92" s="7" t="str">
        <f>_xlfn.XLOOKUP(Table2[[#This Row],[Bedrijfsnummer]],Table15[Bedrijfsnummer],Table15[Teamrol],"",0)</f>
        <v/>
      </c>
    </row>
    <row r="93" spans="1:26" ht="17.45" customHeight="1" x14ac:dyDescent="0.45">
      <c r="A93" s="7" t="s">
        <v>4758</v>
      </c>
      <c r="B93" s="7" t="s">
        <v>5586</v>
      </c>
      <c r="C93" s="7" t="str">
        <f>SUBSTITUTE(SUBSTITUTE(SUBSTITUTE(SUBSTITUTE(SUBSTITUTE(SUBSTITUTE(SUBSTITUTE(SUBSTITUTE(SUBSTITUTE(SUBSTITUTE(SUBSTITUTE(SUBSTITUTE(SUBSTITUTE(LOWER(Table2[[#This Row],[Naam]]),".",""),"-","")," bvba",""),"belgië",""),"belgium","")," nv","")," bv",""),"group",""),"groep","")," ", ""),"é","e"),"è","e"),"à","a")</f>
        <v>bridgestoneeurope/sa</v>
      </c>
      <c r="D93" s="7" t="s">
        <v>5587</v>
      </c>
      <c r="E93" s="7" t="s">
        <v>5588</v>
      </c>
      <c r="F93" s="7" t="s">
        <v>5589</v>
      </c>
      <c r="G93" s="7" t="s">
        <v>4763</v>
      </c>
      <c r="H93" s="7" t="s">
        <v>5590</v>
      </c>
      <c r="I93" s="7" t="s">
        <v>4763</v>
      </c>
      <c r="J93" s="7" t="s">
        <v>5591</v>
      </c>
      <c r="K93" s="7" t="str">
        <f>IFERROR(LEFT(SUBSTITUTE(SUBSTITUTE(Table2[[#This Row],[Website]],"www.",""),"https://",""), FIND(".", SUBSTITUTE(SUBSTITUTE(Table2[[#This Row],[Website]],"www.",""),"https://","")) - 1),"")</f>
        <v>bridgestone</v>
      </c>
      <c r="L93" s="7" t="s">
        <v>5592</v>
      </c>
      <c r="M93" s="7" t="s">
        <v>136</v>
      </c>
      <c r="N93" s="7" t="s">
        <v>135</v>
      </c>
      <c r="O93" s="7">
        <v>98</v>
      </c>
      <c r="P93" s="7">
        <v>443</v>
      </c>
      <c r="Q93" s="7" t="s">
        <v>5593</v>
      </c>
      <c r="R93" s="7" t="str">
        <f>LOWER(Table2[[#This Row],[Straat]]&amp;Table2[[#This Row],[Huisnummer]]&amp;Table2[[#This Row],[Postcode]])</f>
        <v>da vincilaan11930</v>
      </c>
      <c r="S93" s="7" t="s">
        <v>18</v>
      </c>
      <c r="T93" s="7" t="s">
        <v>29</v>
      </c>
      <c r="U93" s="7" t="s">
        <v>5387</v>
      </c>
      <c r="V93" s="7" t="s">
        <v>21</v>
      </c>
      <c r="W93" s="7" t="s">
        <v>5594</v>
      </c>
      <c r="X93" s="7" t="s">
        <v>4771</v>
      </c>
      <c r="Y93" s="7" t="s">
        <v>4836</v>
      </c>
      <c r="Z93" s="7" t="str">
        <f>_xlfn.XLOOKUP(Table2[[#This Row],[Bedrijfsnummer]],Table15[Bedrijfsnummer],Table15[Teamrol],"",0)</f>
        <v>Executive Assistant to the CHRO</v>
      </c>
    </row>
    <row r="94" spans="1:26" ht="17.45" customHeight="1" x14ac:dyDescent="0.45">
      <c r="A94" s="7" t="s">
        <v>4758</v>
      </c>
      <c r="B94" s="7" t="s">
        <v>5595</v>
      </c>
      <c r="C94" s="7" t="str">
        <f>SUBSTITUTE(SUBSTITUTE(SUBSTITUTE(SUBSTITUTE(SUBSTITUTE(SUBSTITUTE(SUBSTITUTE(SUBSTITUTE(SUBSTITUTE(SUBSTITUTE(SUBSTITUTE(SUBSTITUTE(SUBSTITUTE(LOWER(Table2[[#This Row],[Naam]]),".",""),"-","")," bvba",""),"belgië",""),"belgium","")," nv","")," bv",""),"group",""),"groep","")," ", ""),"é","e"),"è","e"),"à","a")</f>
        <v>brightplusoutsourcingsolutions</v>
      </c>
      <c r="D94" s="7" t="s">
        <v>5596</v>
      </c>
      <c r="E94" s="7" t="s">
        <v>5597</v>
      </c>
      <c r="F94" s="7" t="s">
        <v>5598</v>
      </c>
      <c r="G94" s="7" t="s">
        <v>4763</v>
      </c>
      <c r="H94" s="7" t="s">
        <v>5599</v>
      </c>
      <c r="I94" s="7" t="s">
        <v>4763</v>
      </c>
      <c r="J94" s="7" t="s">
        <v>5600</v>
      </c>
      <c r="K94" s="7" t="str">
        <f>IFERROR(LEFT(SUBSTITUTE(SUBSTITUTE(Table2[[#This Row],[Website]],"www.",""),"https://",""), FIND(".", SUBSTITUTE(SUBSTITUTE(Table2[[#This Row],[Website]],"www.",""),"https://","")) - 1),"")</f>
        <v>brightplus</v>
      </c>
      <c r="L94" s="7" t="s">
        <v>5601</v>
      </c>
      <c r="M94" s="7" t="s">
        <v>66</v>
      </c>
      <c r="N94" s="7">
        <v>2000</v>
      </c>
      <c r="O94" s="7">
        <v>0</v>
      </c>
      <c r="P94" s="7">
        <v>504.6</v>
      </c>
      <c r="Q94" s="7"/>
      <c r="R94" s="7" t="str">
        <f>LOWER(Table2[[#This Row],[Straat]]&amp;Table2[[#This Row],[Huisnummer]]&amp;Table2[[#This Row],[Postcode]])</f>
        <v>frankrijklei1012000</v>
      </c>
      <c r="S94" s="7"/>
      <c r="T94" s="7" t="s">
        <v>66</v>
      </c>
      <c r="U94" s="7" t="s">
        <v>1009</v>
      </c>
      <c r="V94" s="7">
        <v>101</v>
      </c>
      <c r="W94" s="7" t="s">
        <v>5602</v>
      </c>
      <c r="X94" s="7" t="s">
        <v>4825</v>
      </c>
      <c r="Y94" s="7" t="s">
        <v>4791</v>
      </c>
      <c r="Z94" s="7" t="str">
        <f>_xlfn.XLOOKUP(Table2[[#This Row],[Bedrijfsnummer]],Table15[Bedrijfsnummer],Table15[Teamrol],"",0)</f>
        <v>HR manager</v>
      </c>
    </row>
    <row r="95" spans="1:26" ht="17.45" customHeight="1" x14ac:dyDescent="0.45">
      <c r="A95" s="7" t="s">
        <v>4758</v>
      </c>
      <c r="B95" s="7" t="s">
        <v>5603</v>
      </c>
      <c r="C95" s="7" t="str">
        <f>SUBSTITUTE(SUBSTITUTE(SUBSTITUTE(SUBSTITUTE(SUBSTITUTE(SUBSTITUTE(SUBSTITUTE(SUBSTITUTE(SUBSTITUTE(SUBSTITUTE(SUBSTITUTE(SUBSTITUTE(SUBSTITUTE(LOWER(Table2[[#This Row],[Naam]]),".",""),"-","")," bvba",""),"belgië",""),"belgium","")," nv","")," bv",""),"group",""),"groep","")," ", ""),"é","e"),"è","e"),"à","a")</f>
        <v>brutextiles</v>
      </c>
      <c r="D95" s="7" t="s">
        <v>5604</v>
      </c>
      <c r="E95" s="7" t="s">
        <v>5605</v>
      </c>
      <c r="F95" s="7"/>
      <c r="G95" s="7"/>
      <c r="H95" s="7" t="s">
        <v>5606</v>
      </c>
      <c r="I95" s="7" t="s">
        <v>4763</v>
      </c>
      <c r="J95" s="7" t="s">
        <v>5607</v>
      </c>
      <c r="K95" s="7" t="str">
        <f>IFERROR(LEFT(SUBSTITUTE(SUBSTITUTE(Table2[[#This Row],[Website]],"www.",""),"https://",""), FIND(".", SUBSTITUTE(SUBSTITUTE(Table2[[#This Row],[Website]],"www.",""),"https://","")) - 1),"")</f>
        <v>brutex</v>
      </c>
      <c r="L95" s="7" t="s">
        <v>5608</v>
      </c>
      <c r="M95" s="7" t="s">
        <v>521</v>
      </c>
      <c r="N95" s="7">
        <v>2550</v>
      </c>
      <c r="O95" s="7">
        <v>0</v>
      </c>
      <c r="P95" s="7">
        <v>100.4</v>
      </c>
      <c r="Q95" s="7"/>
      <c r="R95" s="7" t="str">
        <f>LOWER(Table2[[#This Row],[Straat]]&amp;Table2[[#This Row],[Huisnummer]]&amp;Table2[[#This Row],[Postcode]])</f>
        <v>satenrozen2a2550</v>
      </c>
      <c r="S95" s="7"/>
      <c r="T95" s="7" t="s">
        <v>66</v>
      </c>
      <c r="U95" s="7" t="s">
        <v>753</v>
      </c>
      <c r="V95" s="7" t="s">
        <v>5609</v>
      </c>
      <c r="W95" s="7"/>
      <c r="X95" s="7" t="s">
        <v>4807</v>
      </c>
      <c r="Y95" s="7" t="s">
        <v>4779</v>
      </c>
      <c r="Z95" s="7" t="str">
        <f>_xlfn.XLOOKUP(Table2[[#This Row],[Bedrijfsnummer]],Table15[Bedrijfsnummer],Table15[Teamrol],"",0)</f>
        <v/>
      </c>
    </row>
    <row r="96" spans="1:26" ht="17.45" customHeight="1" x14ac:dyDescent="0.45">
      <c r="A96" s="7" t="s">
        <v>4758</v>
      </c>
      <c r="B96" s="7" t="s">
        <v>5610</v>
      </c>
      <c r="C96" s="7" t="str">
        <f>SUBSTITUTE(SUBSTITUTE(SUBSTITUTE(SUBSTITUTE(SUBSTITUTE(SUBSTITUTE(SUBSTITUTE(SUBSTITUTE(SUBSTITUTE(SUBSTITUTE(SUBSTITUTE(SUBSTITUTE(SUBSTITUTE(LOWER(Table2[[#This Row],[Naam]]),".",""),"-","")," bvba",""),"belgië",""),"belgium","")," nv","")," bv",""),"group",""),"groep","")," ", ""),"é","e"),"è","e"),"à","a")</f>
        <v>btglobalservices</v>
      </c>
      <c r="D96" s="7" t="s">
        <v>5611</v>
      </c>
      <c r="E96" s="7" t="s">
        <v>5612</v>
      </c>
      <c r="F96" s="7"/>
      <c r="G96" s="7"/>
      <c r="H96" s="7"/>
      <c r="I96" s="7"/>
      <c r="J96" s="7" t="s">
        <v>5613</v>
      </c>
      <c r="K96" s="7" t="str">
        <f>IFERROR(LEFT(SUBSTITUTE(SUBSTITUTE(Table2[[#This Row],[Website]],"www.",""),"https://",""), FIND(".", SUBSTITUTE(SUBSTITUTE(Table2[[#This Row],[Website]],"www.",""),"https://","")) - 1),"")</f>
        <v>globalservices</v>
      </c>
      <c r="L96" s="7"/>
      <c r="M96" s="7" t="s">
        <v>4777</v>
      </c>
      <c r="N96" s="7">
        <v>1831</v>
      </c>
      <c r="O96" s="7">
        <v>0</v>
      </c>
      <c r="P96" s="7">
        <v>144.80000000000001</v>
      </c>
      <c r="Q96" s="7"/>
      <c r="R96" s="7" t="str">
        <f>LOWER(Table2[[#This Row],[Straat]]&amp;Table2[[#This Row],[Huisnummer]]&amp;Table2[[#This Row],[Postcode]])</f>
        <v>telecomlaan91831</v>
      </c>
      <c r="S96" s="7"/>
      <c r="T96" s="7" t="s">
        <v>29</v>
      </c>
      <c r="U96" s="7" t="s">
        <v>711</v>
      </c>
      <c r="V96" s="7">
        <v>9</v>
      </c>
      <c r="W96" s="7"/>
      <c r="X96" s="7" t="s">
        <v>4807</v>
      </c>
      <c r="Y96" s="7" t="s">
        <v>4779</v>
      </c>
      <c r="Z96" s="7" t="str">
        <f>_xlfn.XLOOKUP(Table2[[#This Row],[Bedrijfsnummer]],Table15[Bedrijfsnummer],Table15[Teamrol],"",0)</f>
        <v>HR Manager</v>
      </c>
    </row>
    <row r="97" spans="1:26" ht="17.45" customHeight="1" x14ac:dyDescent="0.45">
      <c r="A97" s="7" t="s">
        <v>4758</v>
      </c>
      <c r="B97" s="7" t="s">
        <v>5614</v>
      </c>
      <c r="C97" s="7" t="str">
        <f>SUBSTITUTE(SUBSTITUTE(SUBSTITUTE(SUBSTITUTE(SUBSTITUTE(SUBSTITUTE(SUBSTITUTE(SUBSTITUTE(SUBSTITUTE(SUBSTITUTE(SUBSTITUTE(SUBSTITUTE(SUBSTITUTE(LOWER(Table2[[#This Row],[Naam]]),".",""),"-","")," bvba",""),"belgië",""),"belgium","")," nv","")," bv",""),"group",""),"groep","")," ", ""),"é","e"),"è","e"),"à","a")</f>
        <v>buurtwinkelsokay</v>
      </c>
      <c r="D97" s="7" t="s">
        <v>5615</v>
      </c>
      <c r="E97" s="7" t="s">
        <v>5616</v>
      </c>
      <c r="F97" s="7" t="s">
        <v>5617</v>
      </c>
      <c r="G97" s="7" t="s">
        <v>4763</v>
      </c>
      <c r="H97" s="7" t="s">
        <v>2403</v>
      </c>
      <c r="I97" s="7" t="s">
        <v>4763</v>
      </c>
      <c r="J97" s="7" t="s">
        <v>5618</v>
      </c>
      <c r="K97" s="7" t="str">
        <f>IFERROR(LEFT(SUBSTITUTE(SUBSTITUTE(Table2[[#This Row],[Website]],"www.",""),"https://",""), FIND(".", SUBSTITUTE(SUBSTITUTE(Table2[[#This Row],[Website]],"www.",""),"https://","")) - 1),"")</f>
        <v>colruytgroup</v>
      </c>
      <c r="L97" s="7" t="s">
        <v>5619</v>
      </c>
      <c r="M97" s="7" t="s">
        <v>996</v>
      </c>
      <c r="N97" s="7">
        <v>1500</v>
      </c>
      <c r="O97" s="7">
        <v>1800</v>
      </c>
      <c r="P97" s="7">
        <v>2153.5</v>
      </c>
      <c r="Q97" s="7"/>
      <c r="R97" s="7" t="str">
        <f>LOWER(Table2[[#This Row],[Straat]]&amp;Table2[[#This Row],[Huisnummer]]&amp;Table2[[#This Row],[Postcode]])</f>
        <v>demesmaekerstraat1671500</v>
      </c>
      <c r="S97" s="7"/>
      <c r="T97" s="7" t="s">
        <v>29</v>
      </c>
      <c r="U97" s="7" t="s">
        <v>5620</v>
      </c>
      <c r="V97" s="7">
        <v>167</v>
      </c>
      <c r="W97" s="7" t="s">
        <v>4834</v>
      </c>
      <c r="X97" s="7" t="s">
        <v>4835</v>
      </c>
      <c r="Y97" s="7" t="s">
        <v>4836</v>
      </c>
      <c r="Z97" s="7" t="str">
        <f>_xlfn.XLOOKUP(Table2[[#This Row],[Bedrijfsnummer]],Table15[Bedrijfsnummer],Table15[Teamrol],"",0)</f>
        <v/>
      </c>
    </row>
    <row r="98" spans="1:26" ht="17.45" customHeight="1" x14ac:dyDescent="0.45">
      <c r="A98" s="7" t="s">
        <v>4758</v>
      </c>
      <c r="B98" s="7" t="s">
        <v>5621</v>
      </c>
      <c r="C98" s="7" t="str">
        <f>SUBSTITUTE(SUBSTITUTE(SUBSTITUTE(SUBSTITUTE(SUBSTITUTE(SUBSTITUTE(SUBSTITUTE(SUBSTITUTE(SUBSTITUTE(SUBSTITUTE(SUBSTITUTE(SUBSTITUTE(SUBSTITUTE(LOWER(Table2[[#This Row],[Naam]]),".",""),"-","")," bvba",""),"belgië",""),"belgium","")," nv","")," bv",""),"group",""),"groep","")," ", ""),"é","e"),"è","e"),"à","a")</f>
        <v>c&amp;abelgique</v>
      </c>
      <c r="D98" s="7" t="s">
        <v>5622</v>
      </c>
      <c r="E98" s="7" t="s">
        <v>5623</v>
      </c>
      <c r="F98" s="7"/>
      <c r="G98" s="7"/>
      <c r="H98" s="7"/>
      <c r="I98" s="7"/>
      <c r="J98" s="7" t="s">
        <v>4776</v>
      </c>
      <c r="K98" s="7" t="str">
        <f>IFERROR(LEFT(SUBSTITUTE(SUBSTITUTE(Table2[[#This Row],[Website]],"www.",""),"https://",""), FIND(".", SUBSTITUTE(SUBSTITUTE(Table2[[#This Row],[Website]],"www.",""),"https://","")) - 1),"")</f>
        <v>Empty</v>
      </c>
      <c r="L98" s="7"/>
      <c r="M98" s="7" t="s">
        <v>798</v>
      </c>
      <c r="N98" s="7">
        <v>1800</v>
      </c>
      <c r="O98" s="7">
        <v>0</v>
      </c>
      <c r="P98" s="7">
        <v>1046.0999999999999</v>
      </c>
      <c r="Q98" s="7"/>
      <c r="R98" s="7" t="str">
        <f>LOWER(Table2[[#This Row],[Straat]]&amp;Table2[[#This Row],[Huisnummer]]&amp;Table2[[#This Row],[Postcode]])</f>
        <v>j. monnetlaan11800</v>
      </c>
      <c r="S98" s="7"/>
      <c r="T98" s="7" t="s">
        <v>29</v>
      </c>
      <c r="U98" s="7" t="s">
        <v>5624</v>
      </c>
      <c r="V98" s="7">
        <v>1</v>
      </c>
      <c r="W98" s="7"/>
      <c r="X98" s="7" t="s">
        <v>4950</v>
      </c>
      <c r="Y98" s="7" t="s">
        <v>4779</v>
      </c>
      <c r="Z98" s="7" t="str">
        <f>_xlfn.XLOOKUP(Table2[[#This Row],[Bedrijfsnummer]],Table15[Bedrijfsnummer],Table15[Teamrol],"",0)</f>
        <v/>
      </c>
    </row>
    <row r="99" spans="1:26" ht="17.45" customHeight="1" x14ac:dyDescent="0.45">
      <c r="A99" s="7" t="s">
        <v>4758</v>
      </c>
      <c r="B99" s="7" t="s">
        <v>5625</v>
      </c>
      <c r="C99" s="7" t="str">
        <f>SUBSTITUTE(SUBSTITUTE(SUBSTITUTE(SUBSTITUTE(SUBSTITUTE(SUBSTITUTE(SUBSTITUTE(SUBSTITUTE(SUBSTITUTE(SUBSTITUTE(SUBSTITUTE(SUBSTITUTE(SUBSTITUTE(LOWER(Table2[[#This Row],[Naam]]),".",""),"-","")," bvba",""),"belgië",""),"belgium","")," nv","")," bv",""),"group",""),"groep","")," ", ""),"é","e"),"è","e"),"à","a")</f>
        <v>cairox</v>
      </c>
      <c r="D99" s="7" t="s">
        <v>5626</v>
      </c>
      <c r="E99" s="7" t="s">
        <v>5627</v>
      </c>
      <c r="F99" s="7" t="s">
        <v>5628</v>
      </c>
      <c r="G99" s="7" t="s">
        <v>4763</v>
      </c>
      <c r="H99" s="7" t="s">
        <v>5629</v>
      </c>
      <c r="I99" s="7" t="s">
        <v>4763</v>
      </c>
      <c r="J99" s="7" t="s">
        <v>5630</v>
      </c>
      <c r="K99" s="7" t="str">
        <f>IFERROR(LEFT(SUBSTITUTE(SUBSTITUTE(Table2[[#This Row],[Website]],"www.",""),"https://",""), FIND(".", SUBSTITUTE(SUBSTITUTE(Table2[[#This Row],[Website]],"www.",""),"https://","")) - 1),"")</f>
        <v>cairox</v>
      </c>
      <c r="L99" s="7" t="s">
        <v>5631</v>
      </c>
      <c r="M99" s="7" t="s">
        <v>136</v>
      </c>
      <c r="N99" s="7">
        <v>1930</v>
      </c>
      <c r="O99" s="7">
        <v>1</v>
      </c>
      <c r="P99" s="7">
        <v>200.9</v>
      </c>
      <c r="Q99" s="7"/>
      <c r="R99" s="7" t="str">
        <f>LOWER(Table2[[#This Row],[Straat]]&amp;Table2[[#This Row],[Huisnummer]]&amp;Table2[[#This Row],[Postcode]])</f>
        <v>hoogstraat1801930</v>
      </c>
      <c r="S99" s="7"/>
      <c r="T99" s="7" t="s">
        <v>29</v>
      </c>
      <c r="U99" s="7" t="s">
        <v>552</v>
      </c>
      <c r="V99" s="7">
        <v>180</v>
      </c>
      <c r="W99" s="7" t="s">
        <v>5321</v>
      </c>
      <c r="X99" s="7" t="s">
        <v>4771</v>
      </c>
      <c r="Y99" s="7" t="s">
        <v>4779</v>
      </c>
      <c r="Z99" s="7" t="str">
        <f>_xlfn.XLOOKUP(Table2[[#This Row],[Bedrijfsnummer]],Table15[Bedrijfsnummer],Table15[Teamrol],"",0)</f>
        <v/>
      </c>
    </row>
    <row r="100" spans="1:26" ht="17.45" customHeight="1" x14ac:dyDescent="0.45">
      <c r="A100" s="7" t="s">
        <v>4758</v>
      </c>
      <c r="B100" s="7" t="s">
        <v>5632</v>
      </c>
      <c r="C100" s="7" t="str">
        <f>SUBSTITUTE(SUBSTITUTE(SUBSTITUTE(SUBSTITUTE(SUBSTITUTE(SUBSTITUTE(SUBSTITUTE(SUBSTITUTE(SUBSTITUTE(SUBSTITUTE(SUBSTITUTE(SUBSTITUTE(SUBSTITUTE(LOWER(Table2[[#This Row],[Naam]]),".",""),"-","")," bvba",""),"belgië",""),"belgium","")," nv","")," bv",""),"group",""),"groep","")," ", ""),"é","e"),"è","e"),"à","a")</f>
        <v>callenswilly</v>
      </c>
      <c r="D100" s="7" t="s">
        <v>5633</v>
      </c>
      <c r="E100" s="7" t="s">
        <v>5634</v>
      </c>
      <c r="F100" s="7" t="s">
        <v>5635</v>
      </c>
      <c r="G100" s="7" t="s">
        <v>4763</v>
      </c>
      <c r="H100" s="7" t="s">
        <v>5636</v>
      </c>
      <c r="I100" s="7" t="s">
        <v>4763</v>
      </c>
      <c r="J100" s="7" t="s">
        <v>5637</v>
      </c>
      <c r="K100" s="7" t="str">
        <f>IFERROR(LEFT(SUBSTITUTE(SUBSTITUTE(Table2[[#This Row],[Website]],"www.",""),"https://",""), FIND(".", SUBSTITUTE(SUBSTITUTE(Table2[[#This Row],[Website]],"www.",""),"https://","")) - 1),"")</f>
        <v>callens</v>
      </c>
      <c r="L100" s="7" t="s">
        <v>5638</v>
      </c>
      <c r="M100" s="7" t="s">
        <v>265</v>
      </c>
      <c r="N100" s="7">
        <v>8790</v>
      </c>
      <c r="O100" s="7">
        <v>15</v>
      </c>
      <c r="P100" s="7">
        <v>100.8</v>
      </c>
      <c r="Q100" s="7"/>
      <c r="R100" s="7" t="str">
        <f>LOWER(Table2[[#This Row],[Straat]]&amp;Table2[[#This Row],[Huisnummer]]&amp;Table2[[#This Row],[Postcode]])</f>
        <v>industrielaan218790</v>
      </c>
      <c r="S100" s="7"/>
      <c r="T100" s="7" t="s">
        <v>260</v>
      </c>
      <c r="U100" s="7" t="s">
        <v>5639</v>
      </c>
      <c r="V100" s="7">
        <v>21</v>
      </c>
      <c r="W100" s="7" t="s">
        <v>5640</v>
      </c>
      <c r="X100" s="7" t="s">
        <v>4807</v>
      </c>
      <c r="Y100" s="7" t="s">
        <v>4791</v>
      </c>
      <c r="Z100" s="7" t="str">
        <f>_xlfn.XLOOKUP(Table2[[#This Row],[Bedrijfsnummer]],Table15[Bedrijfsnummer],Table15[Teamrol],"",0)</f>
        <v/>
      </c>
    </row>
    <row r="101" spans="1:26" ht="17.45" customHeight="1" x14ac:dyDescent="0.45">
      <c r="A101" s="7" t="s">
        <v>4758</v>
      </c>
      <c r="B101" s="7" t="s">
        <v>5641</v>
      </c>
      <c r="C101" s="7" t="str">
        <f>SUBSTITUTE(SUBSTITUTE(SUBSTITUTE(SUBSTITUTE(SUBSTITUTE(SUBSTITUTE(SUBSTITUTE(SUBSTITUTE(SUBSTITUTE(SUBSTITUTE(SUBSTITUTE(SUBSTITUTE(SUBSTITUTE(LOWER(Table2[[#This Row],[Naam]]),".",""),"-","")," bvba",""),"belgië",""),"belgium","")," nv","")," bv",""),"group",""),"groep","")," ", ""),"é","e"),"è","e"),"à","a")</f>
        <v>capgemini</v>
      </c>
      <c r="D101" s="7" t="s">
        <v>5642</v>
      </c>
      <c r="E101" s="7" t="s">
        <v>5643</v>
      </c>
      <c r="F101" s="7" t="s">
        <v>5644</v>
      </c>
      <c r="G101" s="7" t="s">
        <v>4763</v>
      </c>
      <c r="H101" s="7" t="s">
        <v>5645</v>
      </c>
      <c r="I101" s="7" t="s">
        <v>4763</v>
      </c>
      <c r="J101" s="7" t="s">
        <v>5646</v>
      </c>
      <c r="K101" s="7" t="str">
        <f>IFERROR(LEFT(SUBSTITUTE(SUBSTITUTE(Table2[[#This Row],[Website]],"www.",""),"https://",""), FIND(".", SUBSTITUTE(SUBSTITUTE(Table2[[#This Row],[Website]],"www.",""),"https://","")) - 1),"")</f>
        <v>capgemini</v>
      </c>
      <c r="L101" s="7" t="s">
        <v>5647</v>
      </c>
      <c r="M101" s="7" t="s">
        <v>4777</v>
      </c>
      <c r="N101" s="7">
        <v>1831</v>
      </c>
      <c r="O101" s="7">
        <v>1310</v>
      </c>
      <c r="P101" s="7">
        <v>2055</v>
      </c>
      <c r="Q101" s="7"/>
      <c r="R101" s="7" t="str">
        <f>LOWER(Table2[[#This Row],[Straat]]&amp;Table2[[#This Row],[Huisnummer]]&amp;Table2[[#This Row],[Postcode]])</f>
        <v>hermeslaan91831</v>
      </c>
      <c r="S101" s="7"/>
      <c r="T101" s="7" t="s">
        <v>29</v>
      </c>
      <c r="U101" s="7" t="s">
        <v>4778</v>
      </c>
      <c r="V101" s="7">
        <v>9</v>
      </c>
      <c r="W101" s="7" t="s">
        <v>5648</v>
      </c>
      <c r="X101" s="7" t="s">
        <v>4835</v>
      </c>
      <c r="Y101" s="7" t="s">
        <v>4779</v>
      </c>
      <c r="Z101" s="7" t="str">
        <f>_xlfn.XLOOKUP(Table2[[#This Row],[Bedrijfsnummer]],Table15[Bedrijfsnummer],Table15[Teamrol],"",0)</f>
        <v>HR Manager</v>
      </c>
    </row>
    <row r="102" spans="1:26" ht="17.45" customHeight="1" x14ac:dyDescent="0.45">
      <c r="A102" s="7" t="s">
        <v>4758</v>
      </c>
      <c r="B102" s="7" t="s">
        <v>5649</v>
      </c>
      <c r="C102" s="7" t="str">
        <f>SUBSTITUTE(SUBSTITUTE(SUBSTITUTE(SUBSTITUTE(SUBSTITUTE(SUBSTITUTE(SUBSTITUTE(SUBSTITUTE(SUBSTITUTE(SUBSTITUTE(SUBSTITUTE(SUBSTITUTE(SUBSTITUTE(LOWER(Table2[[#This Row],[Naam]]),".",""),"-","")," bvba",""),"belgië",""),"belgium","")," nv","")," bv",""),"group",""),"groep","")," ", ""),"é","e"),"è","e"),"à","a")</f>
        <v>capsugel</v>
      </c>
      <c r="D102" s="7" t="s">
        <v>5650</v>
      </c>
      <c r="E102" s="7" t="s">
        <v>5651</v>
      </c>
      <c r="F102" s="7"/>
      <c r="G102" s="7"/>
      <c r="H102" s="7" t="s">
        <v>5652</v>
      </c>
      <c r="I102" s="7" t="s">
        <v>4763</v>
      </c>
      <c r="J102" s="7" t="s">
        <v>5653</v>
      </c>
      <c r="K102" s="7" t="str">
        <f>IFERROR(LEFT(SUBSTITUTE(SUBSTITUTE(Table2[[#This Row],[Website]],"www.",""),"https://",""), FIND(".", SUBSTITUTE(SUBSTITUTE(Table2[[#This Row],[Website]],"www.",""),"https://","")) - 1),"")</f>
        <v>capsugel</v>
      </c>
      <c r="L102" s="7" t="s">
        <v>5654</v>
      </c>
      <c r="M102" s="7" t="s">
        <v>5499</v>
      </c>
      <c r="N102" s="7">
        <v>2880</v>
      </c>
      <c r="O102" s="7">
        <v>0</v>
      </c>
      <c r="P102" s="7">
        <v>178.6</v>
      </c>
      <c r="Q102" s="7"/>
      <c r="R102" s="7" t="str">
        <f>LOWER(Table2[[#This Row],[Straat]]&amp;Table2[[#This Row],[Huisnummer]]&amp;Table2[[#This Row],[Postcode]])</f>
        <v>rijksweg112880</v>
      </c>
      <c r="S102" s="7"/>
      <c r="T102" s="7" t="s">
        <v>66</v>
      </c>
      <c r="U102" s="7" t="s">
        <v>4958</v>
      </c>
      <c r="V102" s="7">
        <v>11</v>
      </c>
      <c r="W102" s="7"/>
      <c r="X102" s="7" t="s">
        <v>4825</v>
      </c>
      <c r="Y102" s="7" t="s">
        <v>4779</v>
      </c>
      <c r="Z102" s="7" t="str">
        <f>_xlfn.XLOOKUP(Table2[[#This Row],[Bedrijfsnummer]],Table15[Bedrijfsnummer],Table15[Teamrol],"",0)</f>
        <v/>
      </c>
    </row>
    <row r="103" spans="1:26" ht="17.45" customHeight="1" x14ac:dyDescent="0.45">
      <c r="A103" s="7" t="s">
        <v>4758</v>
      </c>
      <c r="B103" s="7" t="s">
        <v>5655</v>
      </c>
      <c r="C103" s="7" t="str">
        <f>SUBSTITUTE(SUBSTITUTE(SUBSTITUTE(SUBSTITUTE(SUBSTITUTE(SUBSTITUTE(SUBSTITUTE(SUBSTITUTE(SUBSTITUTE(SUBSTITUTE(SUBSTITUTE(SUBSTITUTE(SUBSTITUTE(LOWER(Table2[[#This Row],[Naam]]),".",""),"-","")," bvba",""),"belgië",""),"belgium","")," nv","")," bv",""),"group",""),"groep","")," ", ""),"é","e"),"è","e"),"à","a")</f>
        <v>cargill</v>
      </c>
      <c r="D103" s="7" t="s">
        <v>5656</v>
      </c>
      <c r="E103" s="7" t="s">
        <v>5657</v>
      </c>
      <c r="F103" s="7"/>
      <c r="G103" s="7"/>
      <c r="H103" s="7" t="s">
        <v>5658</v>
      </c>
      <c r="I103" s="7" t="s">
        <v>4763</v>
      </c>
      <c r="J103" s="7" t="s">
        <v>5659</v>
      </c>
      <c r="K103" s="7" t="str">
        <f>IFERROR(LEFT(SUBSTITUTE(SUBSTITUTE(Table2[[#This Row],[Website]],"www.",""),"https://",""), FIND(".", SUBSTITUTE(SUBSTITUTE(Table2[[#This Row],[Website]],"www.",""),"https://","")) - 1),"")</f>
        <v>cargill</v>
      </c>
      <c r="L103" s="7" t="s">
        <v>5660</v>
      </c>
      <c r="M103" s="7" t="s">
        <v>164</v>
      </c>
      <c r="N103" s="7" t="s">
        <v>163</v>
      </c>
      <c r="O103" s="7">
        <v>27</v>
      </c>
      <c r="P103" s="7">
        <v>764</v>
      </c>
      <c r="Q103" s="7" t="s">
        <v>5661</v>
      </c>
      <c r="R103" s="7" t="str">
        <f>LOWER(Table2[[#This Row],[Straat]]&amp;Table2[[#This Row],[Huisnummer]]&amp;Table2[[#This Row],[Postcode]])</f>
        <v>bedrijvenlaan7-92800</v>
      </c>
      <c r="S103" s="7" t="s">
        <v>18</v>
      </c>
      <c r="T103" s="7" t="s">
        <v>66</v>
      </c>
      <c r="U103" s="7" t="s">
        <v>5662</v>
      </c>
      <c r="V103" s="7" t="s">
        <v>5663</v>
      </c>
      <c r="W103" s="7" t="s">
        <v>5664</v>
      </c>
      <c r="X103" s="7" t="s">
        <v>4825</v>
      </c>
      <c r="Y103" s="7" t="s">
        <v>4836</v>
      </c>
      <c r="Z103" s="7" t="str">
        <f>_xlfn.XLOOKUP(Table2[[#This Row],[Bedrijfsnummer]],Table15[Bedrijfsnummer],Table15[Teamrol],"",0)</f>
        <v>HR Manager</v>
      </c>
    </row>
    <row r="104" spans="1:26" ht="17.45" customHeight="1" x14ac:dyDescent="0.45">
      <c r="A104" s="7" t="s">
        <v>4758</v>
      </c>
      <c r="B104" s="7" t="s">
        <v>5665</v>
      </c>
      <c r="C104" s="7" t="str">
        <f>SUBSTITUTE(SUBSTITUTE(SUBSTITUTE(SUBSTITUTE(SUBSTITUTE(SUBSTITUTE(SUBSTITUTE(SUBSTITUTE(SUBSTITUTE(SUBSTITUTE(SUBSTITUTE(SUBSTITUTE(SUBSTITUTE(LOWER(Table2[[#This Row],[Naam]]),".",""),"-","")," bvba",""),"belgië",""),"belgium","")," nv","")," bv",""),"group",""),"groep","")," ", ""),"é","e"),"è","e"),"à","a")</f>
        <v>cargillr&amp;dcentreeurope</v>
      </c>
      <c r="D104" s="7" t="s">
        <v>5666</v>
      </c>
      <c r="E104" s="7" t="s">
        <v>5667</v>
      </c>
      <c r="F104" s="7"/>
      <c r="G104" s="7"/>
      <c r="H104" s="7" t="s">
        <v>5668</v>
      </c>
      <c r="I104" s="7" t="s">
        <v>4763</v>
      </c>
      <c r="J104" s="7" t="s">
        <v>5669</v>
      </c>
      <c r="K104" s="7" t="str">
        <f>IFERROR(LEFT(SUBSTITUTE(SUBSTITUTE(Table2[[#This Row],[Website]],"www.",""),"https://",""), FIND(".", SUBSTITUTE(SUBSTITUTE(Table2[[#This Row],[Website]],"www.",""),"https://","")) - 1),"")</f>
        <v>cargill</v>
      </c>
      <c r="L104" s="7" t="s">
        <v>5670</v>
      </c>
      <c r="M104" s="7" t="s">
        <v>798</v>
      </c>
      <c r="N104" s="7">
        <v>1800</v>
      </c>
      <c r="O104" s="7">
        <v>0</v>
      </c>
      <c r="P104" s="7">
        <v>183.4</v>
      </c>
      <c r="Q104" s="7"/>
      <c r="R104" s="7" t="str">
        <f>LOWER(Table2[[#This Row],[Straat]]&amp;Table2[[#This Row],[Huisnummer]]&amp;Table2[[#This Row],[Postcode]])</f>
        <v>havenstraat841800</v>
      </c>
      <c r="S104" s="7"/>
      <c r="T104" s="7" t="s">
        <v>29</v>
      </c>
      <c r="U104" s="7" t="s">
        <v>5671</v>
      </c>
      <c r="V104" s="7">
        <v>84</v>
      </c>
      <c r="W104" s="7"/>
      <c r="X104" s="7" t="s">
        <v>4807</v>
      </c>
      <c r="Y104" s="7" t="s">
        <v>4791</v>
      </c>
      <c r="Z104" s="7" t="str">
        <f>_xlfn.XLOOKUP(Table2[[#This Row],[Bedrijfsnummer]],Table15[Bedrijfsnummer],Table15[Teamrol],"",0)</f>
        <v>HR Manager</v>
      </c>
    </row>
    <row r="105" spans="1:26" ht="17.45" customHeight="1" x14ac:dyDescent="0.45">
      <c r="A105" s="7" t="s">
        <v>4758</v>
      </c>
      <c r="B105" s="7" t="s">
        <v>5672</v>
      </c>
      <c r="C105" s="7" t="str">
        <f>SUBSTITUTE(SUBSTITUTE(SUBSTITUTE(SUBSTITUTE(SUBSTITUTE(SUBSTITUTE(SUBSTITUTE(SUBSTITUTE(SUBSTITUTE(SUBSTITUTE(SUBSTITUTE(SUBSTITUTE(SUBSTITUTE(LOWER(Table2[[#This Row],[Naam]]),".",""),"-","")," bvba",""),"belgië",""),"belgium","")," nv","")," bv",""),"group",""),"groep","")," ", ""),"é","e"),"è","e"),"à","a")</f>
        <v>carglass</v>
      </c>
      <c r="D105" s="7" t="s">
        <v>5673</v>
      </c>
      <c r="E105" s="7" t="s">
        <v>5674</v>
      </c>
      <c r="F105" s="7" t="s">
        <v>5675</v>
      </c>
      <c r="G105" s="7" t="s">
        <v>4763</v>
      </c>
      <c r="H105" s="7" t="s">
        <v>5676</v>
      </c>
      <c r="I105" s="7" t="s">
        <v>4763</v>
      </c>
      <c r="J105" s="7" t="s">
        <v>5677</v>
      </c>
      <c r="K105" s="7" t="str">
        <f>IFERROR(LEFT(SUBSTITUTE(SUBSTITUTE(Table2[[#This Row],[Website]],"www.",""),"https://",""), FIND(".", SUBSTITUTE(SUBSTITUTE(Table2[[#This Row],[Website]],"www.",""),"https://","")) - 1),"")</f>
        <v>carglass</v>
      </c>
      <c r="L105" s="7" t="s">
        <v>5678</v>
      </c>
      <c r="M105" s="7" t="s">
        <v>5679</v>
      </c>
      <c r="N105" s="7">
        <v>3740</v>
      </c>
      <c r="O105" s="7">
        <v>0</v>
      </c>
      <c r="P105" s="7">
        <v>316.7</v>
      </c>
      <c r="Q105" s="7"/>
      <c r="R105" s="7" t="str">
        <f>LOWER(Table2[[#This Row],[Straat]]&amp;Table2[[#This Row],[Huisnummer]]&amp;Table2[[#This Row],[Postcode]])</f>
        <v>kruisbosstraat53740</v>
      </c>
      <c r="S105" s="7"/>
      <c r="T105" s="7" t="s">
        <v>565</v>
      </c>
      <c r="U105" s="7" t="s">
        <v>5680</v>
      </c>
      <c r="V105" s="7">
        <v>5</v>
      </c>
      <c r="W105" s="7" t="s">
        <v>5681</v>
      </c>
      <c r="X105" s="7" t="s">
        <v>4825</v>
      </c>
      <c r="Y105" s="7" t="s">
        <v>4779</v>
      </c>
      <c r="Z105" s="7" t="str">
        <f>_xlfn.XLOOKUP(Table2[[#This Row],[Bedrijfsnummer]],Table15[Bedrijfsnummer],Table15[Teamrol],"",0)</f>
        <v/>
      </c>
    </row>
    <row r="106" spans="1:26" ht="17.45" customHeight="1" x14ac:dyDescent="0.45">
      <c r="A106" s="7" t="s">
        <v>4758</v>
      </c>
      <c r="B106" s="7" t="s">
        <v>5682</v>
      </c>
      <c r="C106" s="7" t="str">
        <f>SUBSTITUTE(SUBSTITUTE(SUBSTITUTE(SUBSTITUTE(SUBSTITUTE(SUBSTITUTE(SUBSTITUTE(SUBSTITUTE(SUBSTITUTE(SUBSTITUTE(SUBSTITUTE(SUBSTITUTE(SUBSTITUTE(LOWER(Table2[[#This Row],[Naam]]),".",""),"-","")," bvba",""),"belgië",""),"belgium","")," nv","")," bv",""),"group",""),"groep","")," ", ""),"é","e"),"è","e"),"à","a")</f>
        <v>carpenterengineeredfoams</v>
      </c>
      <c r="D106" s="7" t="s">
        <v>5683</v>
      </c>
      <c r="E106" s="7" t="s">
        <v>5684</v>
      </c>
      <c r="F106" s="7"/>
      <c r="G106" s="7"/>
      <c r="H106" s="7" t="s">
        <v>5685</v>
      </c>
      <c r="I106" s="7" t="s">
        <v>4763</v>
      </c>
      <c r="J106" s="7" t="s">
        <v>5686</v>
      </c>
      <c r="K106" s="7" t="str">
        <f>IFERROR(LEFT(SUBSTITUTE(SUBSTITUTE(Table2[[#This Row],[Website]],"www.",""),"https://",""), FIND(".", SUBSTITUTE(SUBSTITUTE(Table2[[#This Row],[Website]],"www.",""),"https://","")) - 1),"")</f>
        <v>recticelflexiblefoams</v>
      </c>
      <c r="L106" s="7" t="s">
        <v>5687</v>
      </c>
      <c r="M106" s="7" t="s">
        <v>4777</v>
      </c>
      <c r="N106" s="7">
        <v>1831</v>
      </c>
      <c r="O106" s="7">
        <v>0</v>
      </c>
      <c r="P106" s="7">
        <v>172.3</v>
      </c>
      <c r="Q106" s="7"/>
      <c r="R106" s="7" t="str">
        <f>LOWER(Table2[[#This Row],[Straat]]&amp;Table2[[#This Row],[Huisnummer]]&amp;Table2[[#This Row],[Postcode]])</f>
        <v>culliganlaan2 f1831</v>
      </c>
      <c r="S106" s="7"/>
      <c r="T106" s="7" t="s">
        <v>29</v>
      </c>
      <c r="U106" s="7" t="s">
        <v>5688</v>
      </c>
      <c r="V106" s="7" t="s">
        <v>5689</v>
      </c>
      <c r="W106" s="7"/>
      <c r="X106" s="7" t="s">
        <v>4771</v>
      </c>
      <c r="Y106" s="7" t="s">
        <v>4791</v>
      </c>
      <c r="Z106" s="7" t="str">
        <f>_xlfn.XLOOKUP(Table2[[#This Row],[Bedrijfsnummer]],Table15[Bedrijfsnummer],Table15[Teamrol],"",0)</f>
        <v/>
      </c>
    </row>
    <row r="107" spans="1:26" ht="17.45" customHeight="1" x14ac:dyDescent="0.45">
      <c r="A107" s="7" t="s">
        <v>4758</v>
      </c>
      <c r="B107" s="7" t="s">
        <v>5690</v>
      </c>
      <c r="C107" s="7" t="str">
        <f>SUBSTITUTE(SUBSTITUTE(SUBSTITUTE(SUBSTITUTE(SUBSTITUTE(SUBSTITUTE(SUBSTITUTE(SUBSTITUTE(SUBSTITUTE(SUBSTITUTE(SUBSTITUTE(SUBSTITUTE(SUBSTITUTE(LOWER(Table2[[#This Row],[Naam]]),".",""),"-","")," bvba",""),"belgië",""),"belgium","")," nv","")," bv",""),"group",""),"groep","")," ", ""),"é","e"),"è","e"),"à","a")</f>
        <v>carrefour</v>
      </c>
      <c r="D107" s="7" t="s">
        <v>5691</v>
      </c>
      <c r="E107" s="7" t="s">
        <v>5692</v>
      </c>
      <c r="F107" s="7"/>
      <c r="G107" s="7"/>
      <c r="H107" s="7" t="s">
        <v>5693</v>
      </c>
      <c r="I107" s="7" t="s">
        <v>4763</v>
      </c>
      <c r="J107" s="7" t="s">
        <v>5694</v>
      </c>
      <c r="K107" s="7" t="str">
        <f>IFERROR(LEFT(SUBSTITUTE(SUBSTITUTE(Table2[[#This Row],[Website]],"www.",""),"https://",""), FIND(".", SUBSTITUTE(SUBSTITUTE(Table2[[#This Row],[Website]],"www.",""),"https://","")) - 1),"")</f>
        <v>carrefour</v>
      </c>
      <c r="L107" s="7" t="s">
        <v>5695</v>
      </c>
      <c r="M107" s="7" t="s">
        <v>136</v>
      </c>
      <c r="N107" s="7">
        <v>1930</v>
      </c>
      <c r="O107" s="7">
        <v>141</v>
      </c>
      <c r="P107" s="7">
        <v>7348.6</v>
      </c>
      <c r="Q107" s="7"/>
      <c r="R107" s="7" t="str">
        <f>LOWER(Table2[[#This Row],[Straat]]&amp;Table2[[#This Row],[Huisnummer]]&amp;Table2[[#This Row],[Postcode]])</f>
        <v>da vincilaan31930</v>
      </c>
      <c r="S107" s="7"/>
      <c r="T107" s="7" t="s">
        <v>29</v>
      </c>
      <c r="U107" s="7" t="s">
        <v>5387</v>
      </c>
      <c r="V107" s="7">
        <v>3</v>
      </c>
      <c r="W107" s="7" t="s">
        <v>4834</v>
      </c>
      <c r="X107" s="7" t="s">
        <v>5696</v>
      </c>
      <c r="Y107" s="7" t="s">
        <v>4836</v>
      </c>
      <c r="Z107" s="7" t="str">
        <f>_xlfn.XLOOKUP(Table2[[#This Row],[Bedrijfsnummer]],Table15[Bedrijfsnummer],Table15[Teamrol],"",0)</f>
        <v>CHRO</v>
      </c>
    </row>
    <row r="108" spans="1:26" ht="17.45" customHeight="1" x14ac:dyDescent="0.45">
      <c r="A108" s="7" t="s">
        <v>4758</v>
      </c>
      <c r="B108" s="7" t="s">
        <v>5697</v>
      </c>
      <c r="C108" s="7" t="str">
        <f>SUBSTITUTE(SUBSTITUTE(SUBSTITUTE(SUBSTITUTE(SUBSTITUTE(SUBSTITUTE(SUBSTITUTE(SUBSTITUTE(SUBSTITUTE(SUBSTITUTE(SUBSTITUTE(SUBSTITUTE(SUBSTITUTE(LOWER(Table2[[#This Row],[Naam]]),".",""),"-","")," bvba",""),"belgië",""),"belgium","")," nv","")," bv",""),"group",""),"groep","")," ", ""),"é","e"),"è","e"),"à","a")</f>
        <v>castrol</v>
      </c>
      <c r="D108" s="7" t="s">
        <v>5698</v>
      </c>
      <c r="E108" s="7" t="s">
        <v>5699</v>
      </c>
      <c r="F108" s="7"/>
      <c r="G108" s="7"/>
      <c r="H108" s="7" t="s">
        <v>5700</v>
      </c>
      <c r="I108" s="7" t="s">
        <v>4763</v>
      </c>
      <c r="J108" s="7" t="s">
        <v>5701</v>
      </c>
      <c r="K108" s="7" t="str">
        <f>IFERROR(LEFT(SUBSTITUTE(SUBSTITUTE(Table2[[#This Row],[Website]],"www.",""),"https://",""), FIND(".", SUBSTITUTE(SUBSTITUTE(Table2[[#This Row],[Website]],"www.",""),"https://","")) - 1),"")</f>
        <v>castrol</v>
      </c>
      <c r="L108" s="7"/>
      <c r="M108" s="7" t="s">
        <v>186</v>
      </c>
      <c r="N108" s="7">
        <v>9000</v>
      </c>
      <c r="O108" s="7">
        <v>0</v>
      </c>
      <c r="P108" s="7">
        <v>113.2</v>
      </c>
      <c r="Q108" s="7"/>
      <c r="R108" s="7" t="str">
        <f>LOWER(Table2[[#This Row],[Straat]]&amp;Table2[[#This Row],[Huisnummer]]&amp;Table2[[#This Row],[Postcode]])</f>
        <v>langerbruggekaai189000</v>
      </c>
      <c r="S108" s="7"/>
      <c r="T108" s="7" t="s">
        <v>40</v>
      </c>
      <c r="U108" s="7" t="s">
        <v>5702</v>
      </c>
      <c r="V108" s="7">
        <v>18</v>
      </c>
      <c r="W108" s="7"/>
      <c r="X108" s="7" t="s">
        <v>4771</v>
      </c>
      <c r="Y108" s="7" t="s">
        <v>4836</v>
      </c>
      <c r="Z108" s="7" t="str">
        <f>_xlfn.XLOOKUP(Table2[[#This Row],[Bedrijfsnummer]],Table15[Bedrijfsnummer],Table15[Teamrol],"",0)</f>
        <v/>
      </c>
    </row>
    <row r="109" spans="1:26" ht="17.45" customHeight="1" x14ac:dyDescent="0.45">
      <c r="A109" s="7" t="s">
        <v>4758</v>
      </c>
      <c r="B109" s="7" t="s">
        <v>5703</v>
      </c>
      <c r="C109" s="7" t="str">
        <f>SUBSTITUTE(SUBSTITUTE(SUBSTITUTE(SUBSTITUTE(SUBSTITUTE(SUBSTITUTE(SUBSTITUTE(SUBSTITUTE(SUBSTITUTE(SUBSTITUTE(SUBSTITUTE(SUBSTITUTE(SUBSTITUTE(LOWER(Table2[[#This Row],[Naam]]),".",""),"-","")," bvba",""),"belgië",""),"belgium","")," nv","")," bv",""),"group",""),"groep","")," ", ""),"é","e"),"è","e"),"à","a")</f>
        <v>catalent</v>
      </c>
      <c r="D109" s="7" t="s">
        <v>5704</v>
      </c>
      <c r="E109" s="7" t="s">
        <v>5705</v>
      </c>
      <c r="F109" s="7" t="s">
        <v>5706</v>
      </c>
      <c r="G109" s="7" t="s">
        <v>4763</v>
      </c>
      <c r="H109" s="7" t="s">
        <v>5707</v>
      </c>
      <c r="I109" s="7" t="s">
        <v>4763</v>
      </c>
      <c r="J109" s="7" t="s">
        <v>5708</v>
      </c>
      <c r="K109" s="7" t="str">
        <f>IFERROR(LEFT(SUBSTITUTE(SUBSTITUTE(Table2[[#This Row],[Website]],"www.",""),"https://",""), FIND(".", SUBSTITUTE(SUBSTITUTE(Table2[[#This Row],[Website]],"www.",""),"https://","")) - 1),"")</f>
        <v>catalent</v>
      </c>
      <c r="L109" s="7" t="s">
        <v>5709</v>
      </c>
      <c r="M109" s="7" t="s">
        <v>5710</v>
      </c>
      <c r="N109" s="7" t="s">
        <v>1110</v>
      </c>
      <c r="O109" s="7">
        <v>17</v>
      </c>
      <c r="P109" s="7">
        <v>341</v>
      </c>
      <c r="Q109" s="7" t="s">
        <v>5711</v>
      </c>
      <c r="R109" s="7" t="str">
        <f>LOWER(Table2[[#This Row],[Straat]]&amp;Table2[[#This Row],[Huisnummer]]&amp;Table2[[#This Row],[Postcode]])</f>
        <v>sint lendriksborre101120</v>
      </c>
      <c r="S109" s="7" t="s">
        <v>18</v>
      </c>
      <c r="T109" s="7" t="s">
        <v>51</v>
      </c>
      <c r="U109" s="7" t="s">
        <v>5712</v>
      </c>
      <c r="V109" s="7" t="s">
        <v>117</v>
      </c>
      <c r="W109" s="7" t="s">
        <v>4959</v>
      </c>
      <c r="X109" s="7" t="s">
        <v>4825</v>
      </c>
      <c r="Y109" s="7" t="s">
        <v>4791</v>
      </c>
      <c r="Z109" s="7" t="str">
        <f>_xlfn.XLOOKUP(Table2[[#This Row],[Bedrijfsnummer]],Table15[Bedrijfsnummer],Table15[Teamrol],"",0)</f>
        <v>HR Director, Belgium</v>
      </c>
    </row>
    <row r="110" spans="1:26" ht="17.45" customHeight="1" x14ac:dyDescent="0.45">
      <c r="A110" s="7" t="s">
        <v>4758</v>
      </c>
      <c r="B110" s="7" t="s">
        <v>5713</v>
      </c>
      <c r="C110" s="7" t="str">
        <f>SUBSTITUTE(SUBSTITUTE(SUBSTITUTE(SUBSTITUTE(SUBSTITUTE(SUBSTITUTE(SUBSTITUTE(SUBSTITUTE(SUBSTITUTE(SUBSTITUTE(SUBSTITUTE(SUBSTITUTE(SUBSTITUTE(LOWER(Table2[[#This Row],[Naam]]),".",""),"-","")," bvba",""),"belgië",""),"belgium","")," nv","")," bv",""),"group",""),"groep","")," ", ""),"é","e"),"è","e"),"à","a")</f>
        <v>cebeo</v>
      </c>
      <c r="D110" s="7" t="s">
        <v>5714</v>
      </c>
      <c r="E110" s="7" t="s">
        <v>5715</v>
      </c>
      <c r="F110" s="7" t="s">
        <v>5716</v>
      </c>
      <c r="G110" s="7" t="s">
        <v>4763</v>
      </c>
      <c r="H110" s="7" t="s">
        <v>5717</v>
      </c>
      <c r="I110" s="7" t="s">
        <v>4763</v>
      </c>
      <c r="J110" s="7" t="s">
        <v>5718</v>
      </c>
      <c r="K110" s="7" t="str">
        <f>IFERROR(LEFT(SUBSTITUTE(SUBSTITUTE(Table2[[#This Row],[Website]],"www.",""),"https://",""), FIND(".", SUBSTITUTE(SUBSTITUTE(Table2[[#This Row],[Website]],"www.",""),"https://","")) - 1),"")</f>
        <v>cebeo</v>
      </c>
      <c r="L110" s="7" t="s">
        <v>5719</v>
      </c>
      <c r="M110" s="7" t="s">
        <v>265</v>
      </c>
      <c r="N110" s="7" t="s">
        <v>264</v>
      </c>
      <c r="O110" s="7">
        <v>5</v>
      </c>
      <c r="P110" s="7">
        <v>784</v>
      </c>
      <c r="Q110" s="7" t="s">
        <v>5720</v>
      </c>
      <c r="R110" s="7" t="str">
        <f>LOWER(Table2[[#This Row],[Straat]]&amp;Table2[[#This Row],[Huisnummer]]&amp;Table2[[#This Row],[Postcode]])</f>
        <v>eugène bekaertlaan638790</v>
      </c>
      <c r="S110" s="7" t="s">
        <v>18</v>
      </c>
      <c r="T110" s="7" t="s">
        <v>260</v>
      </c>
      <c r="U110" s="7" t="s">
        <v>262</v>
      </c>
      <c r="V110" s="7" t="s">
        <v>5721</v>
      </c>
      <c r="W110" s="7" t="s">
        <v>4877</v>
      </c>
      <c r="X110" s="7" t="s">
        <v>4825</v>
      </c>
      <c r="Y110" s="7" t="s">
        <v>4836</v>
      </c>
      <c r="Z110" s="7" t="str">
        <f>_xlfn.XLOOKUP(Table2[[#This Row],[Bedrijfsnummer]],Table15[Bedrijfsnummer],Table15[Teamrol],"",0)</f>
        <v>HR Manager</v>
      </c>
    </row>
    <row r="111" spans="1:26" ht="17.45" customHeight="1" x14ac:dyDescent="0.45">
      <c r="A111" s="7" t="s">
        <v>4758</v>
      </c>
      <c r="B111" s="7" t="s">
        <v>5722</v>
      </c>
      <c r="C111" s="7" t="str">
        <f>SUBSTITUTE(SUBSTITUTE(SUBSTITUTE(SUBSTITUTE(SUBSTITUTE(SUBSTITUTE(SUBSTITUTE(SUBSTITUTE(SUBSTITUTE(SUBSTITUTE(SUBSTITUTE(SUBSTITUTE(SUBSTITUTE(LOWER(Table2[[#This Row],[Naam]]),".",""),"-","")," bvba",""),"belgië",""),"belgium","")," nv","")," bv",""),"group",""),"groep","")," ", ""),"é","e"),"è","e"),"à","a")</f>
        <v>cegeka</v>
      </c>
      <c r="D111" s="7" t="s">
        <v>5723</v>
      </c>
      <c r="E111" s="7" t="s">
        <v>5724</v>
      </c>
      <c r="F111" s="7" t="s">
        <v>5725</v>
      </c>
      <c r="G111" s="7" t="s">
        <v>4763</v>
      </c>
      <c r="H111" s="7" t="s">
        <v>5726</v>
      </c>
      <c r="I111" s="7" t="s">
        <v>4763</v>
      </c>
      <c r="J111" s="7" t="s">
        <v>5727</v>
      </c>
      <c r="K111" s="7" t="str">
        <f>IFERROR(LEFT(SUBSTITUTE(SUBSTITUTE(Table2[[#This Row],[Website]],"www.",""),"https://",""), FIND(".", SUBSTITUTE(SUBSTITUTE(Table2[[#This Row],[Website]],"www.",""),"https://","")) - 1),"")</f>
        <v>cegeka</v>
      </c>
      <c r="L111" s="7" t="s">
        <v>5728</v>
      </c>
      <c r="M111" s="7" t="s">
        <v>1062</v>
      </c>
      <c r="N111" s="7" t="s">
        <v>1061</v>
      </c>
      <c r="O111" s="7">
        <v>242</v>
      </c>
      <c r="P111" s="7">
        <v>439</v>
      </c>
      <c r="Q111" s="7" t="s">
        <v>5729</v>
      </c>
      <c r="R111" s="7" t="str">
        <f>LOWER(Table2[[#This Row],[Straat]]&amp;Table2[[#This Row],[Huisnummer]]&amp;Table2[[#This Row],[Postcode]])</f>
        <v>kempische steenweg3073500</v>
      </c>
      <c r="S111" s="7" t="s">
        <v>18</v>
      </c>
      <c r="T111" s="7" t="s">
        <v>565</v>
      </c>
      <c r="U111" s="7" t="s">
        <v>5730</v>
      </c>
      <c r="V111" s="7" t="s">
        <v>5731</v>
      </c>
      <c r="W111" s="7" t="s">
        <v>5732</v>
      </c>
      <c r="X111" s="7" t="s">
        <v>4771</v>
      </c>
      <c r="Y111" s="7" t="s">
        <v>4779</v>
      </c>
      <c r="Z111" s="7" t="str">
        <f>_xlfn.XLOOKUP(Table2[[#This Row],[Bedrijfsnummer]],Table15[Bedrijfsnummer],Table15[Teamrol],"",0)</f>
        <v>HR Business Partner</v>
      </c>
    </row>
    <row r="112" spans="1:26" ht="17.45" customHeight="1" x14ac:dyDescent="0.45">
      <c r="A112" s="7" t="s">
        <v>4758</v>
      </c>
      <c r="B112" s="7" t="s">
        <v>5733</v>
      </c>
      <c r="C112" s="7" t="str">
        <f>SUBSTITUTE(SUBSTITUTE(SUBSTITUTE(SUBSTITUTE(SUBSTITUTE(SUBSTITUTE(SUBSTITUTE(SUBSTITUTE(SUBSTITUTE(SUBSTITUTE(SUBSTITUTE(SUBSTITUTE(SUBSTITUTE(LOWER(Table2[[#This Row],[Naam]]),".",""),"-","")," bvba",""),"belgië",""),"belgium","")," nv","")," bv",""),"group",""),"groep","")," ", ""),"é","e"),"è","e"),"à","a")</f>
        <v>cegelec</v>
      </c>
      <c r="D112" s="7" t="s">
        <v>5734</v>
      </c>
      <c r="E112" s="7" t="s">
        <v>5735</v>
      </c>
      <c r="F112" s="7" t="s">
        <v>5736</v>
      </c>
      <c r="G112" s="7" t="s">
        <v>4763</v>
      </c>
      <c r="H112" s="7" t="s">
        <v>5737</v>
      </c>
      <c r="I112" s="7" t="s">
        <v>4763</v>
      </c>
      <c r="J112" s="7" t="s">
        <v>5738</v>
      </c>
      <c r="K112" s="7" t="str">
        <f>IFERROR(LEFT(SUBSTITUTE(SUBSTITUTE(Table2[[#This Row],[Website]],"www.",""),"https://",""), FIND(".", SUBSTITUTE(SUBSTITUTE(Table2[[#This Row],[Website]],"www.",""),"https://","")) - 1),"")</f>
        <v>vinci-energies</v>
      </c>
      <c r="L112" s="7" t="s">
        <v>5739</v>
      </c>
      <c r="M112" s="7" t="s">
        <v>4904</v>
      </c>
      <c r="N112" s="7" t="s">
        <v>1091</v>
      </c>
      <c r="O112" s="7">
        <v>73</v>
      </c>
      <c r="P112" s="7">
        <v>269</v>
      </c>
      <c r="Q112" s="7" t="s">
        <v>5740</v>
      </c>
      <c r="R112" s="7" t="str">
        <f>LOWER(Table2[[#This Row],[Straat]]&amp;Table2[[#This Row],[Huisnummer]]&amp;Table2[[#This Row],[Postcode]])</f>
        <v>bourgetlaan421130</v>
      </c>
      <c r="S112" s="7" t="s">
        <v>18</v>
      </c>
      <c r="T112" s="7" t="s">
        <v>51</v>
      </c>
      <c r="U112" s="7" t="s">
        <v>4906</v>
      </c>
      <c r="V112" s="7" t="s">
        <v>5741</v>
      </c>
      <c r="W112" s="7" t="s">
        <v>4844</v>
      </c>
      <c r="X112" s="7" t="s">
        <v>4771</v>
      </c>
      <c r="Y112" s="7" t="s">
        <v>4779</v>
      </c>
      <c r="Z112" s="7" t="str">
        <f>_xlfn.XLOOKUP(Table2[[#This Row],[Bedrijfsnummer]],Table15[Bedrijfsnummer],Table15[Teamrol],"",0)</f>
        <v>HR Manager</v>
      </c>
    </row>
    <row r="113" spans="1:26" ht="17.45" customHeight="1" x14ac:dyDescent="0.45">
      <c r="A113" s="7" t="s">
        <v>4758</v>
      </c>
      <c r="B113" s="7" t="s">
        <v>5742</v>
      </c>
      <c r="C113" s="7" t="str">
        <f>SUBSTITUTE(SUBSTITUTE(SUBSTITUTE(SUBSTITUTE(SUBSTITUTE(SUBSTITUTE(SUBSTITUTE(SUBSTITUTE(SUBSTITUTE(SUBSTITUTE(SUBSTITUTE(SUBSTITUTE(SUBSTITUTE(LOWER(Table2[[#This Row],[Naam]]),".",""),"-","")," bvba",""),"belgië",""),"belgium","")," nv","")," bv",""),"group",""),"groep","")," ", ""),"é","e"),"è","e"),"à","a")</f>
        <v>cellcarta</v>
      </c>
      <c r="D113" s="7" t="s">
        <v>5743</v>
      </c>
      <c r="E113" s="7" t="s">
        <v>5744</v>
      </c>
      <c r="F113" s="7" t="s">
        <v>5745</v>
      </c>
      <c r="G113" s="7" t="s">
        <v>4763</v>
      </c>
      <c r="H113" s="7" t="s">
        <v>5746</v>
      </c>
      <c r="I113" s="7" t="s">
        <v>4763</v>
      </c>
      <c r="J113" s="7" t="s">
        <v>5747</v>
      </c>
      <c r="K113" s="7" t="str">
        <f>IFERROR(LEFT(SUBSTITUTE(SUBSTITUTE(Table2[[#This Row],[Website]],"www.",""),"https://",""), FIND(".", SUBSTITUTE(SUBSTITUTE(Table2[[#This Row],[Website]],"www.",""),"https://","")) - 1),"")</f>
        <v>cellcarta</v>
      </c>
      <c r="L113" s="7" t="s">
        <v>5748</v>
      </c>
      <c r="M113" s="7" t="s">
        <v>5204</v>
      </c>
      <c r="N113" s="7" t="s">
        <v>926</v>
      </c>
      <c r="O113" s="7">
        <v>10</v>
      </c>
      <c r="P113" s="7">
        <v>237</v>
      </c>
      <c r="Q113" s="7" t="s">
        <v>5749</v>
      </c>
      <c r="R113" s="7" t="str">
        <f>LOWER(Table2[[#This Row],[Straat]]&amp;Table2[[#This Row],[Huisnummer]]&amp;Table2[[#This Row],[Postcode]])</f>
        <v>sint-bavostraat782610</v>
      </c>
      <c r="S113" s="7" t="s">
        <v>18</v>
      </c>
      <c r="T113" s="7" t="s">
        <v>66</v>
      </c>
      <c r="U113" s="7" t="s">
        <v>5750</v>
      </c>
      <c r="V113" s="7" t="s">
        <v>5751</v>
      </c>
      <c r="W113" s="7" t="s">
        <v>5752</v>
      </c>
      <c r="X113" s="7" t="s">
        <v>4771</v>
      </c>
      <c r="Y113" s="7" t="s">
        <v>4791</v>
      </c>
      <c r="Z113" s="7" t="str">
        <f>_xlfn.XLOOKUP(Table2[[#This Row],[Bedrijfsnummer]],Table15[Bedrijfsnummer],Table15[Teamrol],"",0)</f>
        <v/>
      </c>
    </row>
    <row r="114" spans="1:26" ht="17.45" customHeight="1" x14ac:dyDescent="0.45">
      <c r="A114" s="7" t="s">
        <v>4758</v>
      </c>
      <c r="B114" s="7" t="s">
        <v>5753</v>
      </c>
      <c r="C114" s="7" t="str">
        <f>SUBSTITUTE(SUBSTITUTE(SUBSTITUTE(SUBSTITUTE(SUBSTITUTE(SUBSTITUTE(SUBSTITUTE(SUBSTITUTE(SUBSTITUTE(SUBSTITUTE(SUBSTITUTE(SUBSTITUTE(SUBSTITUTE(LOWER(Table2[[#This Row],[Naam]]),".",""),"-","")," bvba",""),"belgië",""),"belgium","")," nv","")," bv",""),"group",""),"groep","")," ", ""),"é","e"),"è","e"),"à","a")</f>
        <v>centrumvoorinformatica</v>
      </c>
      <c r="D114" s="7" t="s">
        <v>5754</v>
      </c>
      <c r="E114" s="7" t="s">
        <v>5755</v>
      </c>
      <c r="F114" s="7" t="s">
        <v>5756</v>
      </c>
      <c r="G114" s="7" t="s">
        <v>4763</v>
      </c>
      <c r="H114" s="7" t="s">
        <v>5757</v>
      </c>
      <c r="I114" s="7" t="s">
        <v>4763</v>
      </c>
      <c r="J114" s="7" t="s">
        <v>5758</v>
      </c>
      <c r="K114" s="7" t="str">
        <f>IFERROR(LEFT(SUBSTITUTE(SUBSTITUTE(Table2[[#This Row],[Website]],"www.",""),"https://",""), FIND(".", SUBSTITUTE(SUBSTITUTE(Table2[[#This Row],[Website]],"www.",""),"https://","")) - 1),"")</f>
        <v>cevi</v>
      </c>
      <c r="L114" s="7" t="s">
        <v>5759</v>
      </c>
      <c r="M114" s="7" t="s">
        <v>186</v>
      </c>
      <c r="N114" s="7">
        <v>9000</v>
      </c>
      <c r="O114" s="7">
        <v>0</v>
      </c>
      <c r="P114" s="7">
        <v>256.2</v>
      </c>
      <c r="Q114" s="7"/>
      <c r="R114" s="7" t="str">
        <f>LOWER(Table2[[#This Row],[Straat]]&amp;Table2[[#This Row],[Huisnummer]]&amp;Table2[[#This Row],[Postcode]])</f>
        <v>bisdomplein39000</v>
      </c>
      <c r="S114" s="7"/>
      <c r="T114" s="7" t="s">
        <v>40</v>
      </c>
      <c r="U114" s="7" t="s">
        <v>5760</v>
      </c>
      <c r="V114" s="7">
        <v>3</v>
      </c>
      <c r="W114" s="7" t="s">
        <v>5761</v>
      </c>
      <c r="X114" s="7" t="s">
        <v>4771</v>
      </c>
      <c r="Y114" s="7" t="s">
        <v>4772</v>
      </c>
      <c r="Z114" s="7" t="str">
        <f>_xlfn.XLOOKUP(Table2[[#This Row],[Bedrijfsnummer]],Table15[Bedrijfsnummer],Table15[Teamrol],"",0)</f>
        <v>HR Manager</v>
      </c>
    </row>
    <row r="115" spans="1:26" ht="17.45" customHeight="1" x14ac:dyDescent="0.45">
      <c r="A115" s="7" t="s">
        <v>4758</v>
      </c>
      <c r="B115" s="7" t="s">
        <v>5762</v>
      </c>
      <c r="C115" s="7" t="str">
        <f>SUBSTITUTE(SUBSTITUTE(SUBSTITUTE(SUBSTITUTE(SUBSTITUTE(SUBSTITUTE(SUBSTITUTE(SUBSTITUTE(SUBSTITUTE(SUBSTITUTE(SUBSTITUTE(SUBSTITUTE(SUBSTITUTE(LOWER(Table2[[#This Row],[Naam]]),".",""),"-","")," bvba",""),"belgië",""),"belgium","")," nv","")," bv",""),"group",""),"groep","")," ", ""),"é","e"),"è","e"),"à","a")</f>
        <v>cerbahealthcare</v>
      </c>
      <c r="D115" s="7" t="s">
        <v>5763</v>
      </c>
      <c r="E115" s="7" t="s">
        <v>5764</v>
      </c>
      <c r="F115" s="7"/>
      <c r="G115" s="7"/>
      <c r="H115" s="7" t="s">
        <v>5765</v>
      </c>
      <c r="I115" s="7" t="s">
        <v>4763</v>
      </c>
      <c r="J115" s="7" t="s">
        <v>5766</v>
      </c>
      <c r="K115" s="7" t="str">
        <f>IFERROR(LEFT(SUBSTITUTE(SUBSTITUTE(Table2[[#This Row],[Website]],"www.",""),"https://",""), FIND(".", SUBSTITUTE(SUBSTITUTE(Table2[[#This Row],[Website]],"www.",""),"https://","")) - 1),"")</f>
        <v>cerbahealthcare</v>
      </c>
      <c r="L115" s="7" t="s">
        <v>5767</v>
      </c>
      <c r="M115" s="7" t="s">
        <v>5076</v>
      </c>
      <c r="N115" s="7" t="s">
        <v>462</v>
      </c>
      <c r="O115" s="7">
        <v>153</v>
      </c>
      <c r="P115" s="7">
        <v>241</v>
      </c>
      <c r="Q115" s="7" t="s">
        <v>5768</v>
      </c>
      <c r="R115" s="7" t="str">
        <f>LOWER(Table2[[#This Row],[Straat]]&amp;Table2[[#This Row],[Huisnummer]]&amp;Table2[[#This Row],[Postcode]])</f>
        <v>humaniteitslaan1161070</v>
      </c>
      <c r="S115" s="7" t="s">
        <v>18</v>
      </c>
      <c r="T115" s="7" t="s">
        <v>51</v>
      </c>
      <c r="U115" s="7" t="s">
        <v>5769</v>
      </c>
      <c r="V115" s="7" t="s">
        <v>5770</v>
      </c>
      <c r="W115" s="7" t="s">
        <v>4790</v>
      </c>
      <c r="X115" s="7" t="s">
        <v>4771</v>
      </c>
      <c r="Y115" s="7" t="s">
        <v>4772</v>
      </c>
      <c r="Z115" s="7" t="str">
        <f>_xlfn.XLOOKUP(Table2[[#This Row],[Bedrijfsnummer]],Table15[Bedrijfsnummer],Table15[Teamrol],"",0)</f>
        <v/>
      </c>
    </row>
    <row r="116" spans="1:26" ht="17.45" customHeight="1" x14ac:dyDescent="0.45">
      <c r="A116" s="7" t="s">
        <v>4758</v>
      </c>
      <c r="B116" s="7" t="s">
        <v>5771</v>
      </c>
      <c r="C116" s="7" t="str">
        <f>SUBSTITUTE(SUBSTITUTE(SUBSTITUTE(SUBSTITUTE(SUBSTITUTE(SUBSTITUTE(SUBSTITUTE(SUBSTITUTE(SUBSTITUTE(SUBSTITUTE(SUBSTITUTE(SUBSTITUTE(SUBSTITUTE(LOWER(Table2[[#This Row],[Naam]]),".",""),"-","")," bvba",""),"belgië",""),"belgium","")," nv","")," bv",""),"group",""),"groep","")," ", ""),"é","e"),"è","e"),"à","a")</f>
        <v>certisbelchim</v>
      </c>
      <c r="D116" s="7" t="s">
        <v>5772</v>
      </c>
      <c r="E116" s="7" t="s">
        <v>5773</v>
      </c>
      <c r="F116" s="7" t="s">
        <v>5774</v>
      </c>
      <c r="G116" s="7" t="s">
        <v>4763</v>
      </c>
      <c r="H116" s="7" t="s">
        <v>5775</v>
      </c>
      <c r="I116" s="7" t="s">
        <v>4763</v>
      </c>
      <c r="J116" s="7" t="s">
        <v>5776</v>
      </c>
      <c r="K116" s="7" t="str">
        <f>IFERROR(LEFT(SUBSTITUTE(SUBSTITUTE(Table2[[#This Row],[Website]],"www.",""),"https://",""), FIND(".", SUBSTITUTE(SUBSTITUTE(Table2[[#This Row],[Website]],"www.",""),"https://","")) - 1),"")</f>
        <v>certisbelchim</v>
      </c>
      <c r="L116" s="7" t="s">
        <v>5777</v>
      </c>
      <c r="M116" s="7" t="s">
        <v>862</v>
      </c>
      <c r="N116" s="7">
        <v>1840</v>
      </c>
      <c r="O116" s="7">
        <v>0</v>
      </c>
      <c r="P116" s="7">
        <v>111.9</v>
      </c>
      <c r="Q116" s="7"/>
      <c r="R116" s="7" t="str">
        <f>LOWER(Table2[[#This Row],[Straat]]&amp;Table2[[#This Row],[Huisnummer]]&amp;Table2[[#This Row],[Postcode]])</f>
        <v>technologielaan71840</v>
      </c>
      <c r="S116" s="7"/>
      <c r="T116" s="7" t="s">
        <v>29</v>
      </c>
      <c r="U116" s="7" t="s">
        <v>5778</v>
      </c>
      <c r="V116" s="7">
        <v>7</v>
      </c>
      <c r="W116" s="7" t="s">
        <v>5528</v>
      </c>
      <c r="X116" s="7" t="s">
        <v>4807</v>
      </c>
      <c r="Y116" s="7" t="s">
        <v>4791</v>
      </c>
      <c r="Z116" s="7" t="str">
        <f>_xlfn.XLOOKUP(Table2[[#This Row],[Bedrijfsnummer]],Table15[Bedrijfsnummer],Table15[Teamrol],"",0)</f>
        <v/>
      </c>
    </row>
    <row r="117" spans="1:26" ht="17.45" customHeight="1" x14ac:dyDescent="0.45">
      <c r="A117" s="7" t="s">
        <v>4758</v>
      </c>
      <c r="B117" s="7" t="s">
        <v>5779</v>
      </c>
      <c r="C117" s="7" t="str">
        <f>SUBSTITUTE(SUBSTITUTE(SUBSTITUTE(SUBSTITUTE(SUBSTITUTE(SUBSTITUTE(SUBSTITUTE(SUBSTITUTE(SUBSTITUTE(SUBSTITUTE(SUBSTITUTE(SUBSTITUTE(SUBSTITUTE(LOWER(Table2[[#This Row],[Naam]]),".",""),"-","")," bvba",""),"belgië",""),"belgium","")," nv","")," bv",""),"group",""),"groep","")," ", ""),"é","e"),"è","e"),"à","a")</f>
        <v>cevalogistics</v>
      </c>
      <c r="D117" s="7" t="s">
        <v>5780</v>
      </c>
      <c r="E117" s="7" t="s">
        <v>5781</v>
      </c>
      <c r="F117" s="7"/>
      <c r="G117" s="7"/>
      <c r="H117" s="7" t="s">
        <v>5782</v>
      </c>
      <c r="I117" s="7" t="s">
        <v>4763</v>
      </c>
      <c r="J117" s="7" t="s">
        <v>5783</v>
      </c>
      <c r="K117" s="7" t="str">
        <f>IFERROR(LEFT(SUBSTITUTE(SUBSTITUTE(Table2[[#This Row],[Website]],"www.",""),"https://",""), FIND(".", SUBSTITUTE(SUBSTITUTE(Table2[[#This Row],[Website]],"www.",""),"https://","")) - 1),"")</f>
        <v>cevalogistics</v>
      </c>
      <c r="L117" s="7"/>
      <c r="M117" s="7" t="s">
        <v>5297</v>
      </c>
      <c r="N117" s="7" t="s">
        <v>5298</v>
      </c>
      <c r="O117" s="7">
        <v>72</v>
      </c>
      <c r="P117" s="7">
        <v>258</v>
      </c>
      <c r="Q117" s="7" t="s">
        <v>5784</v>
      </c>
      <c r="R117" s="7" t="str">
        <f>LOWER(Table2[[#This Row],[Straat]]&amp;Table2[[#This Row],[Huisnummer]]&amp;Table2[[#This Row],[Postcode]])</f>
        <v>koningin astridlaan122830</v>
      </c>
      <c r="S117" s="7" t="s">
        <v>18</v>
      </c>
      <c r="T117" s="7" t="s">
        <v>66</v>
      </c>
      <c r="U117" s="7" t="s">
        <v>1184</v>
      </c>
      <c r="V117" s="7" t="s">
        <v>899</v>
      </c>
      <c r="W117" s="7" t="s">
        <v>5785</v>
      </c>
      <c r="X117" s="7" t="s">
        <v>4825</v>
      </c>
      <c r="Y117" s="7" t="s">
        <v>4791</v>
      </c>
      <c r="Z117" s="7" t="str">
        <f>_xlfn.XLOOKUP(Table2[[#This Row],[Bedrijfsnummer]],Table15[Bedrijfsnummer],Table15[Teamrol],"",0)</f>
        <v>HR Business Partner</v>
      </c>
    </row>
    <row r="118" spans="1:26" ht="17.45" customHeight="1" x14ac:dyDescent="0.45">
      <c r="A118" s="7" t="s">
        <v>4758</v>
      </c>
      <c r="B118" s="7" t="s">
        <v>5786</v>
      </c>
      <c r="C118" s="7" t="str">
        <f>SUBSTITUTE(SUBSTITUTE(SUBSTITUTE(SUBSTITUTE(SUBSTITUTE(SUBSTITUTE(SUBSTITUTE(SUBSTITUTE(SUBSTITUTE(SUBSTITUTE(SUBSTITUTE(SUBSTITUTE(SUBSTITUTE(LOWER(Table2[[#This Row],[Naam]]),".",""),"-","")," bvba",""),"belgië",""),"belgium","")," nv","")," bv",""),"group",""),"groep","")," ", ""),"é","e"),"è","e"),"à","a")</f>
        <v>cgpowersystems</v>
      </c>
      <c r="D118" s="7" t="s">
        <v>5787</v>
      </c>
      <c r="E118" s="7" t="s">
        <v>5788</v>
      </c>
      <c r="F118" s="7" t="s">
        <v>5789</v>
      </c>
      <c r="G118" s="7" t="s">
        <v>4763</v>
      </c>
      <c r="H118" s="7" t="s">
        <v>5790</v>
      </c>
      <c r="I118" s="7" t="s">
        <v>4763</v>
      </c>
      <c r="J118" s="7" t="s">
        <v>5791</v>
      </c>
      <c r="K118" s="7" t="str">
        <f>IFERROR(LEFT(SUBSTITUTE(SUBSTITUTE(Table2[[#This Row],[Website]],"www.",""),"https://",""), FIND(".", SUBSTITUTE(SUBSTITUTE(Table2[[#This Row],[Website]],"www.",""),"https://","")) - 1),"")</f>
        <v>http://cgglobal</v>
      </c>
      <c r="L118" s="7" t="s">
        <v>5792</v>
      </c>
      <c r="M118" s="7" t="s">
        <v>164</v>
      </c>
      <c r="N118" s="7" t="s">
        <v>163</v>
      </c>
      <c r="O118" s="7">
        <v>17</v>
      </c>
      <c r="P118" s="7">
        <v>176</v>
      </c>
      <c r="Q118" s="7" t="s">
        <v>5793</v>
      </c>
      <c r="R118" s="7" t="str">
        <f>LOWER(Table2[[#This Row],[Straat]]&amp;Table2[[#This Row],[Huisnummer]]&amp;Table2[[#This Row],[Postcode]])</f>
        <v>antwerpsesteenweg1672800</v>
      </c>
      <c r="S118" s="7" t="s">
        <v>18</v>
      </c>
      <c r="T118" s="7" t="s">
        <v>66</v>
      </c>
      <c r="U118" s="7" t="s">
        <v>855</v>
      </c>
      <c r="V118" s="7" t="s">
        <v>5794</v>
      </c>
      <c r="W118" s="7" t="s">
        <v>4844</v>
      </c>
      <c r="X118" s="7" t="s">
        <v>4771</v>
      </c>
      <c r="Y118" s="7" t="s">
        <v>4791</v>
      </c>
      <c r="Z118" s="7" t="str">
        <f>_xlfn.XLOOKUP(Table2[[#This Row],[Bedrijfsnummer]],Table15[Bedrijfsnummer],Table15[Teamrol],"",0)</f>
        <v/>
      </c>
    </row>
    <row r="119" spans="1:26" ht="17.45" customHeight="1" x14ac:dyDescent="0.45">
      <c r="A119" s="7" t="s">
        <v>4758</v>
      </c>
      <c r="B119" s="7" t="s">
        <v>5795</v>
      </c>
      <c r="C119" s="7" t="str">
        <f>SUBSTITUTE(SUBSTITUTE(SUBSTITUTE(SUBSTITUTE(SUBSTITUTE(SUBSTITUTE(SUBSTITUTE(SUBSTITUTE(SUBSTITUTE(SUBSTITUTE(SUBSTITUTE(SUBSTITUTE(SUBSTITUTE(LOWER(Table2[[#This Row],[Naam]]),".",""),"-","")," bvba",""),"belgië",""),"belgium","")," nv","")," bv",""),"group",""),"groep","")," ", ""),"é","e"),"è","e"),"à","a")</f>
        <v>chausseabrt</v>
      </c>
      <c r="D119" s="7" t="s">
        <v>5796</v>
      </c>
      <c r="E119" s="7" t="s">
        <v>5797</v>
      </c>
      <c r="F119" s="7" t="s">
        <v>5798</v>
      </c>
      <c r="G119" s="7" t="s">
        <v>4763</v>
      </c>
      <c r="H119" s="7" t="s">
        <v>5799</v>
      </c>
      <c r="I119" s="7" t="s">
        <v>4763</v>
      </c>
      <c r="J119" s="7" t="s">
        <v>5800</v>
      </c>
      <c r="K119" s="7" t="str">
        <f>IFERROR(LEFT(SUBSTITUTE(SUBSTITUTE(Table2[[#This Row],[Website]],"www.",""),"https://",""), FIND(".", SUBSTITUTE(SUBSTITUTE(Table2[[#This Row],[Website]],"www.",""),"https://","")) - 1),"")</f>
        <v>chaussea</v>
      </c>
      <c r="L119" s="7" t="s">
        <v>5801</v>
      </c>
      <c r="M119" s="7" t="s">
        <v>51</v>
      </c>
      <c r="N119" s="7" t="s">
        <v>87</v>
      </c>
      <c r="O119" s="7">
        <v>138</v>
      </c>
      <c r="P119" s="7">
        <v>235</v>
      </c>
      <c r="Q119" s="7" t="s">
        <v>5802</v>
      </c>
      <c r="R119" s="7" t="str">
        <f>LOWER(Table2[[#This Row],[Straat]]&amp;Table2[[#This Row],[Huisnummer]]&amp;Table2[[#This Row],[Postcode]])</f>
        <v>rue neuve36-381000</v>
      </c>
      <c r="S119" s="7" t="s">
        <v>18</v>
      </c>
      <c r="T119" s="7" t="s">
        <v>51</v>
      </c>
      <c r="U119" s="7" t="s">
        <v>5803</v>
      </c>
      <c r="V119" s="7" t="s">
        <v>5804</v>
      </c>
      <c r="W119" s="7" t="s">
        <v>5805</v>
      </c>
      <c r="X119" s="7" t="s">
        <v>4771</v>
      </c>
      <c r="Y119" s="7" t="s">
        <v>4772</v>
      </c>
      <c r="Z119" s="7" t="str">
        <f>_xlfn.XLOOKUP(Table2[[#This Row],[Bedrijfsnummer]],Table15[Bedrijfsnummer],Table15[Teamrol],"",0)</f>
        <v/>
      </c>
    </row>
    <row r="120" spans="1:26" ht="17.45" customHeight="1" x14ac:dyDescent="0.45">
      <c r="A120" s="7" t="s">
        <v>4758</v>
      </c>
      <c r="B120" s="7" t="s">
        <v>5806</v>
      </c>
      <c r="C120" s="7" t="str">
        <f>SUBSTITUTE(SUBSTITUTE(SUBSTITUTE(SUBSTITUTE(SUBSTITUTE(SUBSTITUTE(SUBSTITUTE(SUBSTITUTE(SUBSTITUTE(SUBSTITUTE(SUBSTITUTE(SUBSTITUTE(SUBSTITUTE(LOWER(Table2[[#This Row],[Naam]]),".",""),"-","")," bvba",""),"belgië",""),"belgium","")," nv","")," bv",""),"group",""),"groep","")," ", ""),"é","e"),"è","e"),"à","a")</f>
        <v>cheopstechnology</v>
      </c>
      <c r="D120" s="7" t="s">
        <v>5807</v>
      </c>
      <c r="E120" s="7" t="s">
        <v>5808</v>
      </c>
      <c r="F120" s="7" t="s">
        <v>5809</v>
      </c>
      <c r="G120" s="7" t="s">
        <v>4763</v>
      </c>
      <c r="H120" s="7" t="s">
        <v>5810</v>
      </c>
      <c r="I120" s="7" t="s">
        <v>4763</v>
      </c>
      <c r="J120" s="7" t="s">
        <v>5811</v>
      </c>
      <c r="K120" s="7" t="str">
        <f>IFERROR(LEFT(SUBSTITUTE(SUBSTITUTE(Table2[[#This Row],[Website]],"www.",""),"https://",""), FIND(".", SUBSTITUTE(SUBSTITUTE(Table2[[#This Row],[Website]],"www.",""),"https://","")) - 1),"")</f>
        <v>cheops</v>
      </c>
      <c r="L120" s="7" t="s">
        <v>5812</v>
      </c>
      <c r="M120" s="7" t="s">
        <v>521</v>
      </c>
      <c r="N120" s="7">
        <v>2550</v>
      </c>
      <c r="O120" s="7">
        <v>0</v>
      </c>
      <c r="P120" s="7">
        <v>339.7</v>
      </c>
      <c r="Q120" s="7"/>
      <c r="R120" s="7" t="str">
        <f>LOWER(Table2[[#This Row],[Straat]]&amp;Table2[[#This Row],[Huisnummer]]&amp;Table2[[#This Row],[Postcode]])</f>
        <v>prins boudewijnlaan7b2550</v>
      </c>
      <c r="S120" s="7"/>
      <c r="T120" s="7" t="s">
        <v>66</v>
      </c>
      <c r="U120" s="7" t="s">
        <v>5813</v>
      </c>
      <c r="V120" s="7" t="s">
        <v>5814</v>
      </c>
      <c r="W120" s="7" t="s">
        <v>5815</v>
      </c>
      <c r="X120" s="7" t="s">
        <v>4771</v>
      </c>
      <c r="Y120" s="7" t="s">
        <v>4791</v>
      </c>
      <c r="Z120" s="7" t="str">
        <f>_xlfn.XLOOKUP(Table2[[#This Row],[Bedrijfsnummer]],Table15[Bedrijfsnummer],Table15[Teamrol],"",0)</f>
        <v>HR Manager</v>
      </c>
    </row>
    <row r="121" spans="1:26" ht="17.45" customHeight="1" x14ac:dyDescent="0.45">
      <c r="A121" s="7" t="s">
        <v>4758</v>
      </c>
      <c r="B121" s="7" t="s">
        <v>5816</v>
      </c>
      <c r="C121" s="7" t="str">
        <f>SUBSTITUTE(SUBSTITUTE(SUBSTITUTE(SUBSTITUTE(SUBSTITUTE(SUBSTITUTE(SUBSTITUTE(SUBSTITUTE(SUBSTITUTE(SUBSTITUTE(SUBSTITUTE(SUBSTITUTE(SUBSTITUTE(LOWER(Table2[[#This Row],[Naam]]),".",""),"-","")," bvba",""),"belgië",""),"belgium","")," nv","")," bv",""),"group",""),"groep","")," ", ""),"é","e"),"è","e"),"à","a")</f>
        <v>chevronphillipschemicalsinternational</v>
      </c>
      <c r="D121" s="7" t="s">
        <v>5817</v>
      </c>
      <c r="E121" s="7" t="s">
        <v>5818</v>
      </c>
      <c r="F121" s="7" t="s">
        <v>5819</v>
      </c>
      <c r="G121" s="7" t="s">
        <v>4763</v>
      </c>
      <c r="H121" s="7" t="s">
        <v>5820</v>
      </c>
      <c r="I121" s="7" t="s">
        <v>4763</v>
      </c>
      <c r="J121" s="7" t="s">
        <v>5821</v>
      </c>
      <c r="K121" s="7" t="str">
        <f>IFERROR(LEFT(SUBSTITUTE(SUBSTITUTE(Table2[[#This Row],[Website]],"www.",""),"https://",""), FIND(".", SUBSTITUTE(SUBSTITUTE(Table2[[#This Row],[Website]],"www.",""),"https://","")) - 1),"")</f>
        <v>cpchem</v>
      </c>
      <c r="L121" s="7" t="s">
        <v>5822</v>
      </c>
      <c r="M121" s="7" t="s">
        <v>4777</v>
      </c>
      <c r="N121" s="7" t="s">
        <v>713</v>
      </c>
      <c r="O121" s="7">
        <v>8</v>
      </c>
      <c r="P121" s="7">
        <v>342</v>
      </c>
      <c r="Q121" s="7" t="s">
        <v>5823</v>
      </c>
      <c r="R121" s="7" t="str">
        <f>LOWER(Table2[[#This Row],[Straat]]&amp;Table2[[#This Row],[Huisnummer]]&amp;Table2[[#This Row],[Postcode]])</f>
        <v>leonardo da vincilaan191831</v>
      </c>
      <c r="S121" s="7" t="s">
        <v>18</v>
      </c>
      <c r="T121" s="7" t="s">
        <v>29</v>
      </c>
      <c r="U121" s="7" t="s">
        <v>134</v>
      </c>
      <c r="V121" s="7" t="s">
        <v>162</v>
      </c>
      <c r="W121" s="7" t="s">
        <v>5824</v>
      </c>
      <c r="X121" s="7" t="s">
        <v>4771</v>
      </c>
      <c r="Y121" s="7" t="s">
        <v>4836</v>
      </c>
      <c r="Z121" s="7" t="str">
        <f>_xlfn.XLOOKUP(Table2[[#This Row],[Bedrijfsnummer]],Table15[Bedrijfsnummer],Table15[Teamrol],"",0)</f>
        <v>EA HR Manager</v>
      </c>
    </row>
    <row r="122" spans="1:26" ht="17.45" customHeight="1" x14ac:dyDescent="0.45">
      <c r="A122" s="7" t="s">
        <v>4758</v>
      </c>
      <c r="B122" s="7" t="s">
        <v>5825</v>
      </c>
      <c r="C122" s="7" t="str">
        <f>SUBSTITUTE(SUBSTITUTE(SUBSTITUTE(SUBSTITUTE(SUBSTITUTE(SUBSTITUTE(SUBSTITUTE(SUBSTITUTE(SUBSTITUTE(SUBSTITUTE(SUBSTITUTE(SUBSTITUTE(SUBSTITUTE(LOWER(Table2[[#This Row],[Naam]]),".",""),"-","")," bvba",""),"belgië",""),"belgium","")," nv","")," bv",""),"group",""),"groep","")," ", ""),"é","e"),"è","e"),"à","a")</f>
        <v>cignainternationalhealthservices</v>
      </c>
      <c r="D122" s="7" t="s">
        <v>5826</v>
      </c>
      <c r="E122" s="7" t="s">
        <v>5827</v>
      </c>
      <c r="F122" s="7"/>
      <c r="G122" s="7"/>
      <c r="H122" s="7" t="s">
        <v>5828</v>
      </c>
      <c r="I122" s="7" t="s">
        <v>4763</v>
      </c>
      <c r="J122" s="7" t="s">
        <v>5829</v>
      </c>
      <c r="K122" s="7" t="str">
        <f>IFERROR(LEFT(SUBSTITUTE(SUBSTITUTE(Table2[[#This Row],[Website]],"www.",""),"https://",""), FIND(".", SUBSTITUTE(SUBSTITUTE(Table2[[#This Row],[Website]],"www.",""),"https://","")) - 1),"")</f>
        <v>cignahealthbenefits</v>
      </c>
      <c r="L122" s="7" t="s">
        <v>5830</v>
      </c>
      <c r="M122" s="7" t="s">
        <v>5831</v>
      </c>
      <c r="N122" s="7">
        <v>2140</v>
      </c>
      <c r="O122" s="7">
        <v>0</v>
      </c>
      <c r="P122" s="7">
        <v>212.7</v>
      </c>
      <c r="Q122" s="7"/>
      <c r="R122" s="7" t="str">
        <f>LOWER(Table2[[#This Row],[Straat]]&amp;Table2[[#This Row],[Huisnummer]]&amp;Table2[[#This Row],[Postcode]])</f>
        <v>plantin en moretuslei2992140</v>
      </c>
      <c r="S122" s="7"/>
      <c r="T122" s="7" t="s">
        <v>66</v>
      </c>
      <c r="U122" s="7" t="s">
        <v>1248</v>
      </c>
      <c r="V122" s="7">
        <v>299</v>
      </c>
      <c r="W122" s="7"/>
      <c r="X122" s="7" t="s">
        <v>4771</v>
      </c>
      <c r="Y122" s="7" t="s">
        <v>4791</v>
      </c>
      <c r="Z122" s="7" t="str">
        <f>_xlfn.XLOOKUP(Table2[[#This Row],[Bedrijfsnummer]],Table15[Bedrijfsnummer],Table15[Teamrol],"",0)</f>
        <v/>
      </c>
    </row>
    <row r="123" spans="1:26" ht="17.45" customHeight="1" x14ac:dyDescent="0.45">
      <c r="A123" s="7" t="s">
        <v>4758</v>
      </c>
      <c r="B123" s="7" t="s">
        <v>5832</v>
      </c>
      <c r="C123" s="7" t="str">
        <f>SUBSTITUTE(SUBSTITUTE(SUBSTITUTE(SUBSTITUTE(SUBSTITUTE(SUBSTITUTE(SUBSTITUTE(SUBSTITUTE(SUBSTITUTE(SUBSTITUTE(SUBSTITUTE(SUBSTITUTE(SUBSTITUTE(LOWER(Table2[[#This Row],[Naam]]),".",""),"-","")," bvba",""),"belgië",""),"belgium","")," nv","")," bv",""),"group",""),"groep","")," ", ""),"é","e"),"è","e"),"à","a")</f>
        <v>cipalschaubroeck</v>
      </c>
      <c r="D123" s="7" t="s">
        <v>5833</v>
      </c>
      <c r="E123" s="7" t="s">
        <v>5834</v>
      </c>
      <c r="F123" s="7" t="s">
        <v>5835</v>
      </c>
      <c r="G123" s="7" t="s">
        <v>4763</v>
      </c>
      <c r="H123" s="7" t="s">
        <v>5836</v>
      </c>
      <c r="I123" s="7" t="s">
        <v>4763</v>
      </c>
      <c r="J123" s="7" t="s">
        <v>5837</v>
      </c>
      <c r="K123" s="7" t="str">
        <f>IFERROR(LEFT(SUBSTITUTE(SUBSTITUTE(Table2[[#This Row],[Website]],"www.",""),"https://",""), FIND(".", SUBSTITUTE(SUBSTITUTE(Table2[[#This Row],[Website]],"www.",""),"https://","")) - 1),"")</f>
        <v>cipalschaubroeck</v>
      </c>
      <c r="L123" s="7" t="s">
        <v>5838</v>
      </c>
      <c r="M123" s="7" t="s">
        <v>4814</v>
      </c>
      <c r="N123" s="7" t="s">
        <v>5839</v>
      </c>
      <c r="O123" s="7">
        <v>13</v>
      </c>
      <c r="P123" s="7">
        <v>390</v>
      </c>
      <c r="Q123" s="7" t="s">
        <v>5840</v>
      </c>
      <c r="R123" s="7" t="str">
        <f>LOWER(Table2[[#This Row],[Straat]]&amp;Table2[[#This Row],[Huisnummer]]&amp;Table2[[#This Row],[Postcode]])</f>
        <v>cipalstraat32440</v>
      </c>
      <c r="S123" s="7" t="s">
        <v>18</v>
      </c>
      <c r="T123" s="7" t="s">
        <v>66</v>
      </c>
      <c r="U123" s="7" t="s">
        <v>5841</v>
      </c>
      <c r="V123" s="7" t="s">
        <v>247</v>
      </c>
      <c r="W123" s="7" t="s">
        <v>5143</v>
      </c>
      <c r="X123" s="7" t="s">
        <v>4771</v>
      </c>
      <c r="Y123" s="7" t="s">
        <v>4791</v>
      </c>
      <c r="Z123" s="7" t="str">
        <f>_xlfn.XLOOKUP(Table2[[#This Row],[Bedrijfsnummer]],Table15[Bedrijfsnummer],Table15[Teamrol],"",0)</f>
        <v>HR Manager</v>
      </c>
    </row>
    <row r="124" spans="1:26" ht="17.45" customHeight="1" x14ac:dyDescent="0.45">
      <c r="A124" s="7" t="s">
        <v>4758</v>
      </c>
      <c r="B124" s="7" t="s">
        <v>5842</v>
      </c>
      <c r="C124" s="7" t="str">
        <f>SUBSTITUTE(SUBSTITUTE(SUBSTITUTE(SUBSTITUTE(SUBSTITUTE(SUBSTITUTE(SUBSTITUTE(SUBSTITUTE(SUBSTITUTE(SUBSTITUTE(SUBSTITUTE(SUBSTITUTE(SUBSTITUTE(LOWER(Table2[[#This Row],[Naam]]),".",""),"-","")," bvba",""),"belgië",""),"belgium","")," nv","")," bv",""),"group",""),"groep","")," ", ""),"é","e"),"è","e"),"à","a")</f>
        <v>circet</v>
      </c>
      <c r="D124" s="7" t="s">
        <v>5843</v>
      </c>
      <c r="E124" s="7" t="s">
        <v>5844</v>
      </c>
      <c r="F124" s="7" t="s">
        <v>5845</v>
      </c>
      <c r="G124" s="7" t="s">
        <v>4763</v>
      </c>
      <c r="H124" s="7" t="s">
        <v>5846</v>
      </c>
      <c r="I124" s="7" t="s">
        <v>4763</v>
      </c>
      <c r="J124" s="7" t="s">
        <v>5847</v>
      </c>
      <c r="K124" s="7" t="str">
        <f>IFERROR(LEFT(SUBSTITUTE(SUBSTITUTE(Table2[[#This Row],[Website]],"www.",""),"https://",""), FIND(".", SUBSTITUTE(SUBSTITUTE(Table2[[#This Row],[Website]],"www.",""),"https://","")) - 1),"")</f>
        <v>careers</v>
      </c>
      <c r="L124" s="7" t="s">
        <v>5848</v>
      </c>
      <c r="M124" s="7" t="s">
        <v>5536</v>
      </c>
      <c r="N124" s="7">
        <v>3583</v>
      </c>
      <c r="O124" s="7">
        <v>0</v>
      </c>
      <c r="P124" s="7">
        <v>193.4</v>
      </c>
      <c r="Q124" s="7"/>
      <c r="R124" s="7" t="str">
        <f>LOWER(Table2[[#This Row],[Straat]]&amp;Table2[[#This Row],[Huisnummer]]&amp;Table2[[#This Row],[Postcode]])</f>
        <v>schoebroekstraat623583</v>
      </c>
      <c r="S124" s="7"/>
      <c r="T124" s="7" t="s">
        <v>565</v>
      </c>
      <c r="U124" s="7" t="s">
        <v>5849</v>
      </c>
      <c r="V124" s="7">
        <v>62</v>
      </c>
      <c r="W124" s="7" t="s">
        <v>5850</v>
      </c>
      <c r="X124" s="7" t="s">
        <v>4771</v>
      </c>
      <c r="Y124" s="7" t="s">
        <v>4791</v>
      </c>
      <c r="Z124" s="7" t="str">
        <f>_xlfn.XLOOKUP(Table2[[#This Row],[Bedrijfsnummer]],Table15[Bedrijfsnummer],Table15[Teamrol],"",0)</f>
        <v>HR Manager</v>
      </c>
    </row>
    <row r="125" spans="1:26" ht="17.45" customHeight="1" x14ac:dyDescent="0.45">
      <c r="A125" s="7" t="s">
        <v>4758</v>
      </c>
      <c r="B125" s="7" t="s">
        <v>5851</v>
      </c>
      <c r="C125" s="7" t="str">
        <f>SUBSTITUTE(SUBSTITUTE(SUBSTITUTE(SUBSTITUTE(SUBSTITUTE(SUBSTITUTE(SUBSTITUTE(SUBSTITUTE(SUBSTITUTE(SUBSTITUTE(SUBSTITUTE(SUBSTITUTE(SUBSTITUTE(LOWER(Table2[[#This Row],[Naam]]),".",""),"-","")," bvba",""),"belgië",""),"belgium","")," nv","")," bv",""),"group",""),"groep","")," ", ""),"é","e"),"è","e"),"à","a")</f>
        <v>ciscosystems</v>
      </c>
      <c r="D125" s="7" t="s">
        <v>5852</v>
      </c>
      <c r="E125" s="7" t="s">
        <v>5853</v>
      </c>
      <c r="F125" s="7"/>
      <c r="G125" s="7"/>
      <c r="H125" s="7" t="s">
        <v>5854</v>
      </c>
      <c r="I125" s="7" t="s">
        <v>4763</v>
      </c>
      <c r="J125" s="7" t="s">
        <v>5855</v>
      </c>
      <c r="K125" s="7" t="str">
        <f>IFERROR(LEFT(SUBSTITUTE(SUBSTITUTE(Table2[[#This Row],[Website]],"www.",""),"https://",""), FIND(".", SUBSTITUTE(SUBSTITUTE(Table2[[#This Row],[Website]],"www.",""),"https://","")) - 1),"")</f>
        <v>cisco</v>
      </c>
      <c r="L125" s="7" t="s">
        <v>5856</v>
      </c>
      <c r="M125" s="7" t="s">
        <v>4777</v>
      </c>
      <c r="N125" s="7" t="s">
        <v>713</v>
      </c>
      <c r="O125" s="7">
        <v>11</v>
      </c>
      <c r="P125" s="7">
        <v>447</v>
      </c>
      <c r="Q125" s="7" t="s">
        <v>5857</v>
      </c>
      <c r="R125" s="7" t="str">
        <f>LOWER(Table2[[#This Row],[Straat]]&amp;Table2[[#This Row],[Huisnummer]]&amp;Table2[[#This Row],[Postcode]])</f>
        <v>de kleetlaan6a1831</v>
      </c>
      <c r="S125" s="7" t="s">
        <v>18</v>
      </c>
      <c r="T125" s="7" t="s">
        <v>29</v>
      </c>
      <c r="U125" s="7" t="s">
        <v>5858</v>
      </c>
      <c r="V125" s="7" t="s">
        <v>519</v>
      </c>
      <c r="W125" s="7" t="s">
        <v>5143</v>
      </c>
      <c r="X125" s="7" t="s">
        <v>4771</v>
      </c>
      <c r="Y125" s="7" t="s">
        <v>4779</v>
      </c>
      <c r="Z125" s="7" t="str">
        <f>_xlfn.XLOOKUP(Table2[[#This Row],[Bedrijfsnummer]],Table15[Bedrijfsnummer],Table15[Teamrol],"",0)</f>
        <v/>
      </c>
    </row>
    <row r="126" spans="1:26" ht="17.45" customHeight="1" x14ac:dyDescent="0.45">
      <c r="A126" s="7" t="s">
        <v>4758</v>
      </c>
      <c r="B126" s="7" t="s">
        <v>5859</v>
      </c>
      <c r="C126" s="7" t="str">
        <f>SUBSTITUTE(SUBSTITUTE(SUBSTITUTE(SUBSTITUTE(SUBSTITUTE(SUBSTITUTE(SUBSTITUTE(SUBSTITUTE(SUBSTITUTE(SUBSTITUTE(SUBSTITUTE(SUBSTITUTE(SUBSTITUTE(LOWER(Table2[[#This Row],[Naam]]),".",""),"-","")," bvba",""),"belgië",""),"belgium","")," nv","")," bv",""),"group",""),"groep","")," ", ""),"é","e"),"è","e"),"à","a")</f>
        <v>citribel</v>
      </c>
      <c r="D126" s="7" t="s">
        <v>5860</v>
      </c>
      <c r="E126" s="7" t="s">
        <v>5861</v>
      </c>
      <c r="F126" s="7" t="s">
        <v>5862</v>
      </c>
      <c r="G126" s="7" t="s">
        <v>4763</v>
      </c>
      <c r="H126" s="7"/>
      <c r="I126" s="7"/>
      <c r="J126" s="7" t="s">
        <v>5863</v>
      </c>
      <c r="K126" s="7" t="str">
        <f>IFERROR(LEFT(SUBSTITUTE(SUBSTITUTE(Table2[[#This Row],[Website]],"www.",""),"https://",""), FIND(".", SUBSTITUTE(SUBSTITUTE(Table2[[#This Row],[Website]],"www.",""),"https://","")) - 1),"")</f>
        <v>citriquebelge</v>
      </c>
      <c r="L126" s="7" t="s">
        <v>5864</v>
      </c>
      <c r="M126" s="7" t="s">
        <v>5865</v>
      </c>
      <c r="N126" s="7">
        <v>3300</v>
      </c>
      <c r="O126" s="7">
        <v>0</v>
      </c>
      <c r="P126" s="7">
        <v>147.9</v>
      </c>
      <c r="Q126" s="7"/>
      <c r="R126" s="7" t="str">
        <f>LOWER(Table2[[#This Row],[Straat]]&amp;Table2[[#This Row],[Huisnummer]]&amp;Table2[[#This Row],[Postcode]])</f>
        <v>pastorijstraat2493300</v>
      </c>
      <c r="S126" s="7"/>
      <c r="T126" s="7" t="s">
        <v>29</v>
      </c>
      <c r="U126" s="7" t="s">
        <v>5866</v>
      </c>
      <c r="V126" s="7">
        <v>249</v>
      </c>
      <c r="W126" s="7"/>
      <c r="X126" s="7" t="s">
        <v>4771</v>
      </c>
      <c r="Y126" s="7" t="s">
        <v>4779</v>
      </c>
      <c r="Z126" s="7" t="str">
        <f>_xlfn.XLOOKUP(Table2[[#This Row],[Bedrijfsnummer]],Table15[Bedrijfsnummer],Table15[Teamrol],"",0)</f>
        <v>Human Resources Manager</v>
      </c>
    </row>
    <row r="127" spans="1:26" ht="17.45" customHeight="1" x14ac:dyDescent="0.45">
      <c r="A127" s="7" t="s">
        <v>4758</v>
      </c>
      <c r="B127" s="7" t="s">
        <v>5867</v>
      </c>
      <c r="C127" s="7" t="str">
        <f>SUBSTITUTE(SUBSTITUTE(SUBSTITUTE(SUBSTITUTE(SUBSTITUTE(SUBSTITUTE(SUBSTITUTE(SUBSTITUTE(SUBSTITUTE(SUBSTITUTE(SUBSTITUTE(SUBSTITUTE(SUBSTITUTE(LOWER(Table2[[#This Row],[Naam]]),".",""),"-","")," bvba",""),"belgië",""),"belgium","")," nv","")," bv",""),"group",""),"groep","")," ", ""),"é","e"),"è","e"),"à","a")</f>
        <v>clareboutpotatoes</v>
      </c>
      <c r="D127" s="7" t="s">
        <v>5868</v>
      </c>
      <c r="E127" s="7" t="s">
        <v>5869</v>
      </c>
      <c r="F127" s="7" t="s">
        <v>5870</v>
      </c>
      <c r="G127" s="7" t="s">
        <v>4763</v>
      </c>
      <c r="H127" s="7" t="s">
        <v>5871</v>
      </c>
      <c r="I127" s="7" t="s">
        <v>4763</v>
      </c>
      <c r="J127" s="7" t="s">
        <v>5872</v>
      </c>
      <c r="K127" s="7" t="str">
        <f>IFERROR(LEFT(SUBSTITUTE(SUBSTITUTE(Table2[[#This Row],[Website]],"www.",""),"https://",""), FIND(".", SUBSTITUTE(SUBSTITUTE(Table2[[#This Row],[Website]],"www.",""),"https://","")) - 1),"")</f>
        <v>clarebout</v>
      </c>
      <c r="L127" s="7" t="s">
        <v>5873</v>
      </c>
      <c r="M127" s="7" t="s">
        <v>5874</v>
      </c>
      <c r="N127" s="7" t="s">
        <v>5875</v>
      </c>
      <c r="O127" s="7">
        <v>52</v>
      </c>
      <c r="P127" s="7">
        <v>218</v>
      </c>
      <c r="Q127" s="7" t="s">
        <v>5876</v>
      </c>
      <c r="R127" s="7" t="str">
        <f>LOWER(Table2[[#This Row],[Straat]]&amp;Table2[[#This Row],[Huisnummer]]&amp;Table2[[#This Row],[Postcode]])</f>
        <v>heirweg268950</v>
      </c>
      <c r="S127" s="7" t="s">
        <v>18</v>
      </c>
      <c r="T127" s="7" t="s">
        <v>260</v>
      </c>
      <c r="U127" s="7" t="s">
        <v>5877</v>
      </c>
      <c r="V127" s="7" t="s">
        <v>5878</v>
      </c>
      <c r="W127" s="7" t="s">
        <v>4896</v>
      </c>
      <c r="X127" s="7" t="s">
        <v>4825</v>
      </c>
      <c r="Y127" s="7" t="s">
        <v>4836</v>
      </c>
      <c r="Z127" s="7" t="str">
        <f>_xlfn.XLOOKUP(Table2[[#This Row],[Bedrijfsnummer]],Table15[Bedrijfsnummer],Table15[Teamrol],"",0)</f>
        <v>HR Business Partner</v>
      </c>
    </row>
    <row r="128" spans="1:26" ht="17.45" customHeight="1" x14ac:dyDescent="0.45">
      <c r="A128" s="7" t="s">
        <v>4758</v>
      </c>
      <c r="B128" s="7" t="s">
        <v>5879</v>
      </c>
      <c r="C128" s="7" t="str">
        <f>SUBSTITUTE(SUBSTITUTE(SUBSTITUTE(SUBSTITUTE(SUBSTITUTE(SUBSTITUTE(SUBSTITUTE(SUBSTITUTE(SUBSTITUTE(SUBSTITUTE(SUBSTITUTE(SUBSTITUTE(SUBSTITUTE(LOWER(Table2[[#This Row],[Naam]]),".",""),"-","")," bvba",""),"belgië",""),"belgium","")," nv","")," bv",""),"group",""),"groep","")," ", ""),"é","e"),"è","e"),"à","a")</f>
        <v>cleaningmasters</v>
      </c>
      <c r="D128" s="7" t="s">
        <v>5880</v>
      </c>
      <c r="E128" s="7" t="s">
        <v>5881</v>
      </c>
      <c r="F128" s="7"/>
      <c r="G128" s="7"/>
      <c r="H128" s="7"/>
      <c r="I128" s="7"/>
      <c r="J128" s="7" t="s">
        <v>5882</v>
      </c>
      <c r="K128" s="7" t="str">
        <f>IFERROR(LEFT(SUBSTITUTE(SUBSTITUTE(Table2[[#This Row],[Website]],"www.",""),"https://",""), FIND(".", SUBSTITUTE(SUBSTITUTE(Table2[[#This Row],[Website]],"www.",""),"https://","")) - 1),"")</f>
        <v>multimasters</v>
      </c>
      <c r="L128" s="7" t="s">
        <v>5883</v>
      </c>
      <c r="M128" s="7" t="s">
        <v>5884</v>
      </c>
      <c r="N128" s="7">
        <v>2170</v>
      </c>
      <c r="O128" s="7">
        <v>0</v>
      </c>
      <c r="P128" s="7">
        <v>160.30000000000001</v>
      </c>
      <c r="Q128" s="7"/>
      <c r="R128" s="7" t="str">
        <f>LOWER(Table2[[#This Row],[Straat]]&amp;Table2[[#This Row],[Huisnummer]]&amp;Table2[[#This Row],[Postcode]])</f>
        <v>westkaai112170</v>
      </c>
      <c r="S128" s="7"/>
      <c r="T128" s="7" t="s">
        <v>66</v>
      </c>
      <c r="U128" s="7" t="s">
        <v>5885</v>
      </c>
      <c r="V128" s="7">
        <v>11</v>
      </c>
      <c r="W128" s="7"/>
      <c r="X128" s="7" t="s">
        <v>4835</v>
      </c>
      <c r="Y128" s="7" t="s">
        <v>4779</v>
      </c>
      <c r="Z128" s="7" t="str">
        <f>_xlfn.XLOOKUP(Table2[[#This Row],[Bedrijfsnummer]],Table15[Bedrijfsnummer],Table15[Teamrol],"",0)</f>
        <v>HR Manager</v>
      </c>
    </row>
    <row r="129" spans="1:26" ht="17.45" customHeight="1" x14ac:dyDescent="0.45">
      <c r="A129" s="7" t="s">
        <v>4758</v>
      </c>
      <c r="B129" s="7" t="s">
        <v>5886</v>
      </c>
      <c r="C129" s="7" t="str">
        <f>SUBSTITUTE(SUBSTITUTE(SUBSTITUTE(SUBSTITUTE(SUBSTITUTE(SUBSTITUTE(SUBSTITUTE(SUBSTITUTE(SUBSTITUTE(SUBSTITUTE(SUBSTITUTE(SUBSTITUTE(SUBSTITUTE(LOWER(Table2[[#This Row],[Naam]]),".",""),"-","")," bvba",""),"belgië",""),"belgium","")," nv","")," bv",""),"group",""),"groep","")," ", ""),"é","e"),"è","e"),"à","a")</f>
        <v>clearchannel</v>
      </c>
      <c r="D129" s="7" t="s">
        <v>5887</v>
      </c>
      <c r="E129" s="7" t="s">
        <v>5888</v>
      </c>
      <c r="F129" s="7" t="s">
        <v>5889</v>
      </c>
      <c r="G129" s="7" t="s">
        <v>4763</v>
      </c>
      <c r="H129" s="7" t="s">
        <v>5890</v>
      </c>
      <c r="I129" s="7" t="s">
        <v>4763</v>
      </c>
      <c r="J129" s="7" t="s">
        <v>5891</v>
      </c>
      <c r="K129" s="7" t="str">
        <f>IFERROR(LEFT(SUBSTITUTE(SUBSTITUTE(Table2[[#This Row],[Website]],"www.",""),"https://",""), FIND(".", SUBSTITUTE(SUBSTITUTE(Table2[[#This Row],[Website]],"www.",""),"https://","")) - 1),"")</f>
        <v>clearchannel</v>
      </c>
      <c r="L129" s="7" t="s">
        <v>5892</v>
      </c>
      <c r="M129" s="7" t="s">
        <v>798</v>
      </c>
      <c r="N129" s="7">
        <v>1800</v>
      </c>
      <c r="O129" s="7">
        <v>0</v>
      </c>
      <c r="P129" s="7">
        <v>104</v>
      </c>
      <c r="Q129" s="7"/>
      <c r="R129" s="7" t="str">
        <f>LOWER(Table2[[#This Row],[Straat]]&amp;Table2[[#This Row],[Huisnummer]]&amp;Table2[[#This Row],[Postcode]])</f>
        <v>laurent-benoit dewezplein51800</v>
      </c>
      <c r="S129" s="7"/>
      <c r="T129" s="7" t="s">
        <v>29</v>
      </c>
      <c r="U129" s="7" t="s">
        <v>5893</v>
      </c>
      <c r="V129" s="7">
        <v>5</v>
      </c>
      <c r="W129" s="7" t="s">
        <v>5894</v>
      </c>
      <c r="X129" s="7" t="s">
        <v>4771</v>
      </c>
      <c r="Y129" s="7" t="s">
        <v>4791</v>
      </c>
      <c r="Z129" s="7" t="str">
        <f>_xlfn.XLOOKUP(Table2[[#This Row],[Bedrijfsnummer]],Table15[Bedrijfsnummer],Table15[Teamrol],"",0)</f>
        <v/>
      </c>
    </row>
    <row r="130" spans="1:26" ht="17.45" customHeight="1" x14ac:dyDescent="0.45">
      <c r="A130" s="7" t="s">
        <v>4758</v>
      </c>
      <c r="B130" s="7" t="s">
        <v>5895</v>
      </c>
      <c r="C130" s="7" t="str">
        <f>SUBSTITUTE(SUBSTITUTE(SUBSTITUTE(SUBSTITUTE(SUBSTITUTE(SUBSTITUTE(SUBSTITUTE(SUBSTITUTE(SUBSTITUTE(SUBSTITUTE(SUBSTITUTE(SUBSTITUTE(SUBSTITUTE(LOWER(Table2[[#This Row],[Naam]]),".",""),"-","")," bvba",""),"belgië",""),"belgium","")," nv","")," bv",""),"group",""),"groep","")," ", ""),"é","e"),"è","e"),"à","a")</f>
        <v>clinisys</v>
      </c>
      <c r="D130" s="7" t="s">
        <v>5896</v>
      </c>
      <c r="E130" s="7" t="s">
        <v>5897</v>
      </c>
      <c r="F130" s="7"/>
      <c r="G130" s="7"/>
      <c r="H130" s="7" t="s">
        <v>5898</v>
      </c>
      <c r="I130" s="7" t="s">
        <v>4763</v>
      </c>
      <c r="J130" s="7" t="s">
        <v>5899</v>
      </c>
      <c r="K130" s="7" t="str">
        <f>IFERROR(LEFT(SUBSTITUTE(SUBSTITUTE(Table2[[#This Row],[Website]],"www.",""),"https://",""), FIND(".", SUBSTITUTE(SUBSTITUTE(Table2[[#This Row],[Website]],"www.",""),"https://","")) - 1),"")</f>
        <v>mips</v>
      </c>
      <c r="L130" s="7" t="s">
        <v>5900</v>
      </c>
      <c r="M130" s="7" t="s">
        <v>186</v>
      </c>
      <c r="N130" s="7">
        <v>9000</v>
      </c>
      <c r="O130" s="7">
        <v>0</v>
      </c>
      <c r="P130" s="7">
        <v>121.9</v>
      </c>
      <c r="Q130" s="7"/>
      <c r="R130" s="7" t="str">
        <f>LOWER(Table2[[#This Row],[Straat]]&amp;Table2[[#This Row],[Huisnummer]]&amp;Table2[[#This Row],[Postcode]])</f>
        <v>sluisweg29000</v>
      </c>
      <c r="S130" s="7"/>
      <c r="T130" s="7" t="s">
        <v>40</v>
      </c>
      <c r="U130" s="7" t="s">
        <v>5901</v>
      </c>
      <c r="V130" s="7">
        <v>2</v>
      </c>
      <c r="W130" s="7"/>
      <c r="X130" s="7" t="s">
        <v>4807</v>
      </c>
      <c r="Y130" s="7" t="s">
        <v>4772</v>
      </c>
      <c r="Z130" s="7" t="str">
        <f>_xlfn.XLOOKUP(Table2[[#This Row],[Bedrijfsnummer]],Table15[Bedrijfsnummer],Table15[Teamrol],"",0)</f>
        <v>Senior HR Manager Europe</v>
      </c>
    </row>
    <row r="131" spans="1:26" ht="17.45" customHeight="1" x14ac:dyDescent="0.45">
      <c r="A131" s="7" t="s">
        <v>4758</v>
      </c>
      <c r="B131" s="7" t="s">
        <v>5902</v>
      </c>
      <c r="C131" s="7" t="str">
        <f>SUBSTITUTE(SUBSTITUTE(SUBSTITUTE(SUBSTITUTE(SUBSTITUTE(SUBSTITUTE(SUBSTITUTE(SUBSTITUTE(SUBSTITUTE(SUBSTITUTE(SUBSTITUTE(SUBSTITUTE(SUBSTITUTE(LOWER(Table2[[#This Row],[Naam]]),".",""),"-","")," bvba",""),"belgië",""),"belgium","")," nv","")," bv",""),"group",""),"groep","")," ", ""),"é","e"),"è","e"),"à","a")</f>
        <v>clubbrugge</v>
      </c>
      <c r="D131" s="7" t="s">
        <v>5903</v>
      </c>
      <c r="E131" s="7" t="s">
        <v>5904</v>
      </c>
      <c r="F131" s="7" t="s">
        <v>5905</v>
      </c>
      <c r="G131" s="7" t="s">
        <v>4763</v>
      </c>
      <c r="H131" s="7" t="s">
        <v>5906</v>
      </c>
      <c r="I131" s="7" t="s">
        <v>4763</v>
      </c>
      <c r="J131" s="7" t="s">
        <v>5907</v>
      </c>
      <c r="K131" s="7" t="str">
        <f>IFERROR(LEFT(SUBSTITUTE(SUBSTITUTE(Table2[[#This Row],[Website]],"www.",""),"https://",""), FIND(".", SUBSTITUTE(SUBSTITUTE(Table2[[#This Row],[Website]],"www.",""),"https://","")) - 1),"")</f>
        <v>clubbrugge</v>
      </c>
      <c r="L131" s="7" t="s">
        <v>5908</v>
      </c>
      <c r="M131" s="7" t="s">
        <v>5909</v>
      </c>
      <c r="N131" s="7">
        <v>8300</v>
      </c>
      <c r="O131" s="7">
        <v>0</v>
      </c>
      <c r="P131" s="7">
        <v>135.19999999999999</v>
      </c>
      <c r="Q131" s="7"/>
      <c r="R131" s="7" t="str">
        <f>LOWER(Table2[[#This Row],[Straat]]&amp;Table2[[#This Row],[Huisnummer]]&amp;Table2[[#This Row],[Postcode]])</f>
        <v>herenweg98300</v>
      </c>
      <c r="S131" s="7"/>
      <c r="T131" s="7" t="s">
        <v>260</v>
      </c>
      <c r="U131" s="7" t="s">
        <v>5910</v>
      </c>
      <c r="V131" s="7">
        <v>9</v>
      </c>
      <c r="W131" s="7" t="s">
        <v>5911</v>
      </c>
      <c r="X131" s="7" t="s">
        <v>4807</v>
      </c>
      <c r="Y131" s="7" t="s">
        <v>4779</v>
      </c>
      <c r="Z131" s="7" t="str">
        <f>_xlfn.XLOOKUP(Table2[[#This Row],[Bedrijfsnummer]],Table15[Bedrijfsnummer],Table15[Teamrol],"",0)</f>
        <v>HR Manager</v>
      </c>
    </row>
    <row r="132" spans="1:26" ht="17.45" customHeight="1" x14ac:dyDescent="0.45">
      <c r="A132" s="7" t="s">
        <v>4758</v>
      </c>
      <c r="B132" s="7" t="s">
        <v>5912</v>
      </c>
      <c r="C132" s="7" t="str">
        <f>SUBSTITUTE(SUBSTITUTE(SUBSTITUTE(SUBSTITUTE(SUBSTITUTE(SUBSTITUTE(SUBSTITUTE(SUBSTITUTE(SUBSTITUTE(SUBSTITUTE(SUBSTITUTE(SUBSTITUTE(SUBSTITUTE(LOWER(Table2[[#This Row],[Naam]]),".",""),"-","")," bvba",""),"belgië",""),"belgium","")," nv","")," bv",""),"group",""),"groep","")," ", ""),"é","e"),"è","e"),"à","a")</f>
        <v>cnhindustrial</v>
      </c>
      <c r="D132" s="7" t="s">
        <v>5913</v>
      </c>
      <c r="E132" s="7" t="s">
        <v>5914</v>
      </c>
      <c r="F132" s="7"/>
      <c r="G132" s="7"/>
      <c r="H132" s="7" t="s">
        <v>5915</v>
      </c>
      <c r="I132" s="7" t="s">
        <v>4763</v>
      </c>
      <c r="J132" s="7" t="s">
        <v>5916</v>
      </c>
      <c r="K132" s="7" t="str">
        <f>IFERROR(LEFT(SUBSTITUTE(SUBSTITUTE(Table2[[#This Row],[Website]],"www.",""),"https://",""), FIND(".", SUBSTITUTE(SUBSTITUTE(Table2[[#This Row],[Website]],"www.",""),"https://","")) - 1),"")</f>
        <v>cnhindustrial</v>
      </c>
      <c r="L132" s="7" t="s">
        <v>5917</v>
      </c>
      <c r="M132" s="7" t="s">
        <v>5918</v>
      </c>
      <c r="N132" s="7">
        <v>8210</v>
      </c>
      <c r="O132" s="7">
        <v>0</v>
      </c>
      <c r="P132" s="7">
        <v>861.9</v>
      </c>
      <c r="Q132" s="7"/>
      <c r="R132" s="7" t="str">
        <f>LOWER(Table2[[#This Row],[Straat]]&amp;Table2[[#This Row],[Huisnummer]]&amp;Table2[[#This Row],[Postcode]])</f>
        <v>léon claeysstraat3a8210</v>
      </c>
      <c r="S132" s="7"/>
      <c r="T132" s="7" t="s">
        <v>260</v>
      </c>
      <c r="U132" s="7" t="s">
        <v>5919</v>
      </c>
      <c r="V132" s="7" t="s">
        <v>5920</v>
      </c>
      <c r="W132" s="7" t="s">
        <v>5068</v>
      </c>
      <c r="X132" s="7" t="s">
        <v>4835</v>
      </c>
      <c r="Y132" s="7" t="s">
        <v>4836</v>
      </c>
      <c r="Z132" s="7" t="str">
        <f>_xlfn.XLOOKUP(Table2[[#This Row],[Bedrijfsnummer]],Table15[Bedrijfsnummer],Table15[Teamrol],"",0)</f>
        <v>HR Manager</v>
      </c>
    </row>
    <row r="133" spans="1:26" ht="17.45" customHeight="1" x14ac:dyDescent="0.45">
      <c r="A133" s="7" t="s">
        <v>4758</v>
      </c>
      <c r="B133" s="7" t="s">
        <v>5921</v>
      </c>
      <c r="C133" s="7" t="str">
        <f>SUBSTITUTE(SUBSTITUTE(SUBSTITUTE(SUBSTITUTE(SUBSTITUTE(SUBSTITUTE(SUBSTITUTE(SUBSTITUTE(SUBSTITUTE(SUBSTITUTE(SUBSTITUTE(SUBSTITUTE(SUBSTITUTE(LOWER(Table2[[#This Row],[Naam]]),".",""),"-","")," bvba",""),"belgië",""),"belgium","")," nv","")," bv",""),"group",""),"groep","")," ", ""),"é","e"),"è","e"),"à","a")</f>
        <v>cognizanttechnologysolutions</v>
      </c>
      <c r="D133" s="7" t="s">
        <v>5922</v>
      </c>
      <c r="E133" s="7" t="s">
        <v>5923</v>
      </c>
      <c r="F133" s="7" t="s">
        <v>5924</v>
      </c>
      <c r="G133" s="7" t="s">
        <v>4763</v>
      </c>
      <c r="H133" s="7" t="s">
        <v>5925</v>
      </c>
      <c r="I133" s="7" t="s">
        <v>4763</v>
      </c>
      <c r="J133" s="7" t="s">
        <v>5926</v>
      </c>
      <c r="K133" s="7" t="str">
        <f>IFERROR(LEFT(SUBSTITUTE(SUBSTITUTE(Table2[[#This Row],[Website]],"www.",""),"https://",""), FIND(".", SUBSTITUTE(SUBSTITUTE(Table2[[#This Row],[Website]],"www.",""),"https://","")) - 1),"")</f>
        <v>cognizant</v>
      </c>
      <c r="L133" s="7" t="s">
        <v>5927</v>
      </c>
      <c r="M133" s="7" t="s">
        <v>51</v>
      </c>
      <c r="N133" s="7" t="s">
        <v>87</v>
      </c>
      <c r="O133" s="7">
        <v>23</v>
      </c>
      <c r="P133" s="7">
        <v>287</v>
      </c>
      <c r="Q133" s="7" t="s">
        <v>5928</v>
      </c>
      <c r="R133" s="7" t="str">
        <f>LOWER(Table2[[#This Row],[Straat]]&amp;Table2[[#This Row],[Huisnummer]]&amp;Table2[[#This Row],[Postcode]])</f>
        <v>havenlaan86c1000</v>
      </c>
      <c r="S133" s="7" t="s">
        <v>18</v>
      </c>
      <c r="T133" s="7" t="s">
        <v>51</v>
      </c>
      <c r="U133" s="7" t="s">
        <v>5929</v>
      </c>
      <c r="V133" s="7" t="s">
        <v>5930</v>
      </c>
      <c r="W133" s="7" t="s">
        <v>5931</v>
      </c>
      <c r="X133" s="7" t="s">
        <v>4771</v>
      </c>
      <c r="Y133" s="7" t="s">
        <v>4791</v>
      </c>
      <c r="Z133" s="7" t="str">
        <f>_xlfn.XLOOKUP(Table2[[#This Row],[Bedrijfsnummer]],Table15[Bedrijfsnummer],Table15[Teamrol],"",0)</f>
        <v/>
      </c>
    </row>
    <row r="134" spans="1:26" ht="17.45" customHeight="1" x14ac:dyDescent="0.45">
      <c r="A134" s="7" t="s">
        <v>4758</v>
      </c>
      <c r="B134" s="7" t="s">
        <v>5932</v>
      </c>
      <c r="C134" s="7" t="str">
        <f>SUBSTITUTE(SUBSTITUTE(SUBSTITUTE(SUBSTITUTE(SUBSTITUTE(SUBSTITUTE(SUBSTITUTE(SUBSTITUTE(SUBSTITUTE(SUBSTITUTE(SUBSTITUTE(SUBSTITUTE(SUBSTITUTE(LOWER(Table2[[#This Row],[Naam]]),".",""),"-","")," bvba",""),"belgië",""),"belgium","")," nv","")," bv",""),"group",""),"groep","")," ", ""),"é","e"),"è","e"),"à","a")</f>
        <v>colasnoord</v>
      </c>
      <c r="D134" s="7" t="s">
        <v>5933</v>
      </c>
      <c r="E134" s="7" t="s">
        <v>5934</v>
      </c>
      <c r="F134" s="7" t="s">
        <v>5935</v>
      </c>
      <c r="G134" s="7" t="s">
        <v>4763</v>
      </c>
      <c r="H134" s="7" t="s">
        <v>5936</v>
      </c>
      <c r="I134" s="7" t="s">
        <v>4763</v>
      </c>
      <c r="J134" s="7" t="s">
        <v>5937</v>
      </c>
      <c r="K134" s="7" t="str">
        <f>IFERROR(LEFT(SUBSTITUTE(SUBSTITUTE(Table2[[#This Row],[Website]],"www.",""),"https://",""), FIND(".", SUBSTITUTE(SUBSTITUTE(Table2[[#This Row],[Website]],"www.",""),"https://","")) - 1),"")</f>
        <v>colas</v>
      </c>
      <c r="L134" s="7" t="s">
        <v>5938</v>
      </c>
      <c r="M134" s="7" t="s">
        <v>5939</v>
      </c>
      <c r="N134" s="7" t="s">
        <v>5940</v>
      </c>
      <c r="O134" s="7">
        <v>28</v>
      </c>
      <c r="P134" s="7">
        <v>144</v>
      </c>
      <c r="Q134" s="7" t="s">
        <v>5941</v>
      </c>
      <c r="R134" s="7" t="str">
        <f>LOWER(Table2[[#This Row],[Straat]]&amp;Table2[[#This Row],[Huisnummer]]&amp;Table2[[#This Row],[Postcode]])</f>
        <v>dellestraat253550</v>
      </c>
      <c r="S134" s="7" t="s">
        <v>18</v>
      </c>
      <c r="T134" s="7" t="s">
        <v>565</v>
      </c>
      <c r="U134" s="7" t="s">
        <v>5942</v>
      </c>
      <c r="V134" s="7" t="s">
        <v>410</v>
      </c>
      <c r="W134" s="7" t="s">
        <v>5438</v>
      </c>
      <c r="X134" s="7" t="s">
        <v>4825</v>
      </c>
      <c r="Y134" s="7" t="s">
        <v>4779</v>
      </c>
      <c r="Z134" s="7" t="str">
        <f>_xlfn.XLOOKUP(Table2[[#This Row],[Bedrijfsnummer]],Table15[Bedrijfsnummer],Table15[Teamrol],"",0)</f>
        <v>HR Director</v>
      </c>
    </row>
    <row r="135" spans="1:26" ht="17.45" customHeight="1" x14ac:dyDescent="0.45">
      <c r="A135" s="7" t="s">
        <v>4758</v>
      </c>
      <c r="B135" s="7" t="s">
        <v>5943</v>
      </c>
      <c r="C135" s="7" t="str">
        <f>SUBSTITUTE(SUBSTITUTE(SUBSTITUTE(SUBSTITUTE(SUBSTITUTE(SUBSTITUTE(SUBSTITUTE(SUBSTITUTE(SUBSTITUTE(SUBSTITUTE(SUBSTITUTE(SUBSTITUTE(SUBSTITUTE(LOWER(Table2[[#This Row],[Naam]]),".",""),"-","")," bvba",""),"belgië",""),"belgium","")," nv","")," bv",""),"group",""),"groep","")," ", ""),"é","e"),"è","e"),"à","a")</f>
        <v>collaborationbetterstheworld</v>
      </c>
      <c r="D135" s="7" t="s">
        <v>5944</v>
      </c>
      <c r="E135" s="7" t="s">
        <v>5945</v>
      </c>
      <c r="F135" s="7" t="s">
        <v>5946</v>
      </c>
      <c r="G135" s="7" t="s">
        <v>4763</v>
      </c>
      <c r="H135" s="7"/>
      <c r="I135" s="7"/>
      <c r="J135" s="7" t="s">
        <v>5947</v>
      </c>
      <c r="K135" s="7" t="str">
        <f>IFERROR(LEFT(SUBSTITUTE(SUBSTITUTE(Table2[[#This Row],[Website]],"www.",""),"https://",""), FIND(".", SUBSTITUTE(SUBSTITUTE(Table2[[#This Row],[Website]],"www.",""),"https://","")) - 1),"")</f>
        <v>collaborationbetterstheworld</v>
      </c>
      <c r="L135" s="7" t="s">
        <v>5948</v>
      </c>
      <c r="M135" s="7" t="s">
        <v>5949</v>
      </c>
      <c r="N135" s="7" t="s">
        <v>632</v>
      </c>
      <c r="O135" s="7">
        <v>21</v>
      </c>
      <c r="P135" s="7">
        <v>501</v>
      </c>
      <c r="Q135" s="7" t="s">
        <v>5950</v>
      </c>
      <c r="R135" s="7" t="str">
        <f>LOWER(Table2[[#This Row],[Straat]]&amp;Table2[[#This Row],[Huisnummer]]&amp;Table2[[#This Row],[Postcode]])</f>
        <v>charleroise steenweg1121060</v>
      </c>
      <c r="S135" s="7" t="s">
        <v>18</v>
      </c>
      <c r="T135" s="7" t="s">
        <v>51</v>
      </c>
      <c r="U135" s="7" t="s">
        <v>5951</v>
      </c>
      <c r="V135" s="7" t="s">
        <v>650</v>
      </c>
      <c r="W135" s="7" t="s">
        <v>5952</v>
      </c>
      <c r="X135" s="7" t="s">
        <v>4825</v>
      </c>
      <c r="Y135" s="7" t="s">
        <v>4791</v>
      </c>
      <c r="Z135" s="7" t="str">
        <f>_xlfn.XLOOKUP(Table2[[#This Row],[Bedrijfsnummer]],Table15[Bedrijfsnummer],Table15[Teamrol],"",0)</f>
        <v/>
      </c>
    </row>
    <row r="136" spans="1:26" ht="17.45" customHeight="1" x14ac:dyDescent="0.45">
      <c r="A136" s="7" t="s">
        <v>4758</v>
      </c>
      <c r="B136" s="7" t="s">
        <v>5953</v>
      </c>
      <c r="C136" s="7" t="str">
        <f>SUBSTITUTE(SUBSTITUTE(SUBSTITUTE(SUBSTITUTE(SUBSTITUTE(SUBSTITUTE(SUBSTITUTE(SUBSTITUTE(SUBSTITUTE(SUBSTITUTE(SUBSTITUTE(SUBSTITUTE(SUBSTITUTE(LOWER(Table2[[#This Row],[Naam]]),".",""),"-","")," bvba",""),"belgië",""),"belgium","")," nv","")," bv",""),"group",""),"groep","")," ", ""),"é","e"),"è","e"),"à","a")</f>
        <v>colruyt</v>
      </c>
      <c r="D136" s="7" t="s">
        <v>5954</v>
      </c>
      <c r="E136" s="7" t="s">
        <v>5955</v>
      </c>
      <c r="F136" s="7" t="s">
        <v>5617</v>
      </c>
      <c r="G136" s="7" t="s">
        <v>4763</v>
      </c>
      <c r="H136" s="7" t="s">
        <v>2403</v>
      </c>
      <c r="I136" s="7" t="s">
        <v>4763</v>
      </c>
      <c r="J136" s="7" t="s">
        <v>5956</v>
      </c>
      <c r="K136" s="7" t="str">
        <f>IFERROR(LEFT(SUBSTITUTE(SUBSTITUTE(Table2[[#This Row],[Website]],"www.",""),"https://",""), FIND(".", SUBSTITUTE(SUBSTITUTE(Table2[[#This Row],[Website]],"www.",""),"https://","")) - 1),"")</f>
        <v>colruytgroup</v>
      </c>
      <c r="L136" s="7" t="s">
        <v>5957</v>
      </c>
      <c r="M136" s="7" t="s">
        <v>996</v>
      </c>
      <c r="N136" s="7">
        <v>1500</v>
      </c>
      <c r="O136" s="7">
        <v>1800</v>
      </c>
      <c r="P136" s="7">
        <v>14716.8</v>
      </c>
      <c r="Q136" s="7"/>
      <c r="R136" s="7" t="str">
        <f>LOWER(Table2[[#This Row],[Straat]]&amp;Table2[[#This Row],[Huisnummer]]&amp;Table2[[#This Row],[Postcode]])</f>
        <v>edingensesteenweg1961500</v>
      </c>
      <c r="S136" s="7"/>
      <c r="T136" s="7" t="s">
        <v>29</v>
      </c>
      <c r="U136" s="7" t="s">
        <v>5958</v>
      </c>
      <c r="V136" s="7">
        <v>196</v>
      </c>
      <c r="W136" s="7" t="s">
        <v>5959</v>
      </c>
      <c r="X136" s="7" t="s">
        <v>5696</v>
      </c>
      <c r="Y136" s="7" t="s">
        <v>4836</v>
      </c>
      <c r="Z136" s="7" t="str">
        <f>_xlfn.XLOOKUP(Table2[[#This Row],[Bedrijfsnummer]],Table15[Bedrijfsnummer],Table15[Teamrol],"",0)</f>
        <v>HR-manager business partnership</v>
      </c>
    </row>
    <row r="137" spans="1:26" ht="17.45" customHeight="1" x14ac:dyDescent="0.45">
      <c r="A137" s="7" t="s">
        <v>4758</v>
      </c>
      <c r="B137" s="7" t="s">
        <v>5960</v>
      </c>
      <c r="C137" s="7" t="str">
        <f>SUBSTITUTE(SUBSTITUTE(SUBSTITUTE(SUBSTITUTE(SUBSTITUTE(SUBSTITUTE(SUBSTITUTE(SUBSTITUTE(SUBSTITUTE(SUBSTITUTE(SUBSTITUTE(SUBSTITUTE(SUBSTITUTE(LOWER(Table2[[#This Row],[Naam]]),".",""),"-","")," bvba",""),"belgië",""),"belgium","")," nv","")," bv",""),"group",""),"groep","")," ", ""),"é","e"),"è","e"),"à","a")</f>
        <v>combell</v>
      </c>
      <c r="D137" s="7" t="s">
        <v>5961</v>
      </c>
      <c r="E137" s="7" t="s">
        <v>5962</v>
      </c>
      <c r="F137" s="7" t="s">
        <v>5963</v>
      </c>
      <c r="G137" s="7" t="s">
        <v>4763</v>
      </c>
      <c r="H137" s="7" t="s">
        <v>5964</v>
      </c>
      <c r="I137" s="7" t="s">
        <v>4763</v>
      </c>
      <c r="J137" s="7" t="s">
        <v>5965</v>
      </c>
      <c r="K137" s="7" t="str">
        <f>IFERROR(LEFT(SUBSTITUTE(SUBSTITUTE(Table2[[#This Row],[Website]],"www.",""),"https://",""), FIND(".", SUBSTITUTE(SUBSTITUTE(Table2[[#This Row],[Website]],"www.",""),"https://","")) - 1),"")</f>
        <v>combell</v>
      </c>
      <c r="L137" s="7" t="s">
        <v>5966</v>
      </c>
      <c r="M137" s="7" t="s">
        <v>5967</v>
      </c>
      <c r="N137" s="7">
        <v>9042</v>
      </c>
      <c r="O137" s="7">
        <v>5</v>
      </c>
      <c r="P137" s="7">
        <v>126.9</v>
      </c>
      <c r="Q137" s="7"/>
      <c r="R137" s="7" t="str">
        <f>LOWER(Table2[[#This Row],[Straat]]&amp;Table2[[#This Row],[Huisnummer]]&amp;Table2[[#This Row],[Postcode]])</f>
        <v>skaldenstraat1219042</v>
      </c>
      <c r="S137" s="7"/>
      <c r="T137" s="7" t="s">
        <v>40</v>
      </c>
      <c r="U137" s="7" t="s">
        <v>5968</v>
      </c>
      <c r="V137" s="7">
        <v>121</v>
      </c>
      <c r="W137" s="7" t="s">
        <v>5969</v>
      </c>
      <c r="X137" s="7" t="s">
        <v>4807</v>
      </c>
      <c r="Y137" s="7" t="s">
        <v>4772</v>
      </c>
      <c r="Z137" s="7" t="str">
        <f>_xlfn.XLOOKUP(Table2[[#This Row],[Bedrijfsnummer]],Table15[Bedrijfsnummer],Table15[Teamrol],"",0)</f>
        <v/>
      </c>
    </row>
    <row r="138" spans="1:26" ht="17.45" customHeight="1" x14ac:dyDescent="0.45">
      <c r="A138" s="7" t="s">
        <v>4758</v>
      </c>
      <c r="B138" s="7" t="s">
        <v>5970</v>
      </c>
      <c r="C138" s="7" t="str">
        <f>SUBSTITUTE(SUBSTITUTE(SUBSTITUTE(SUBSTITUTE(SUBSTITUTE(SUBSTITUTE(SUBSTITUTE(SUBSTITUTE(SUBSTITUTE(SUBSTITUTE(SUBSTITUTE(SUBSTITUTE(SUBSTITUTE(LOWER(Table2[[#This Row],[Naam]]),".",""),"-","")," bvba",""),"belgië",""),"belgium","")," nv","")," bv",""),"group",""),"groep","")," ", ""),"é","e"),"è","e"),"à","a")</f>
        <v>commscopeconnectivity</v>
      </c>
      <c r="D138" s="7" t="s">
        <v>5971</v>
      </c>
      <c r="E138" s="7" t="s">
        <v>5972</v>
      </c>
      <c r="F138" s="7" t="s">
        <v>5973</v>
      </c>
      <c r="G138" s="7" t="s">
        <v>4763</v>
      </c>
      <c r="H138" s="7" t="s">
        <v>5974</v>
      </c>
      <c r="I138" s="7" t="s">
        <v>4763</v>
      </c>
      <c r="J138" s="7" t="s">
        <v>5975</v>
      </c>
      <c r="K138" s="7" t="str">
        <f>IFERROR(LEFT(SUBSTITUTE(SUBSTITUTE(Table2[[#This Row],[Website]],"www.",""),"https://",""), FIND(".", SUBSTITUTE(SUBSTITUTE(Table2[[#This Row],[Website]],"www.",""),"https://","")) - 1),"")</f>
        <v>commscope</v>
      </c>
      <c r="L138" s="7" t="s">
        <v>5976</v>
      </c>
      <c r="M138" s="7" t="s">
        <v>5977</v>
      </c>
      <c r="N138" s="7">
        <v>3010</v>
      </c>
      <c r="O138" s="7">
        <v>8</v>
      </c>
      <c r="P138" s="7">
        <v>169.9</v>
      </c>
      <c r="Q138" s="7"/>
      <c r="R138" s="7" t="str">
        <f>LOWER(Table2[[#This Row],[Straat]]&amp;Table2[[#This Row],[Huisnummer]]&amp;Table2[[#This Row],[Postcode]])</f>
        <v>diestsesteenweg6923010</v>
      </c>
      <c r="S138" s="7"/>
      <c r="T138" s="7" t="s">
        <v>29</v>
      </c>
      <c r="U138" s="7" t="s">
        <v>5978</v>
      </c>
      <c r="V138" s="7">
        <v>692</v>
      </c>
      <c r="W138" s="7" t="s">
        <v>5399</v>
      </c>
      <c r="X138" s="7" t="s">
        <v>4807</v>
      </c>
      <c r="Y138" s="7" t="s">
        <v>5979</v>
      </c>
      <c r="Z138" s="7" t="str">
        <f>_xlfn.XLOOKUP(Table2[[#This Row],[Bedrijfsnummer]],Table15[Bedrijfsnummer],Table15[Teamrol],"",0)</f>
        <v/>
      </c>
    </row>
    <row r="139" spans="1:26" ht="17.45" customHeight="1" x14ac:dyDescent="0.45">
      <c r="A139" s="7" t="s">
        <v>4758</v>
      </c>
      <c r="B139" s="7" t="s">
        <v>5980</v>
      </c>
      <c r="C139" s="7" t="str">
        <f>SUBSTITUTE(SUBSTITUTE(SUBSTITUTE(SUBSTITUTE(SUBSTITUTE(SUBSTITUTE(SUBSTITUTE(SUBSTITUTE(SUBSTITUTE(SUBSTITUTE(SUBSTITUTE(SUBSTITUTE(SUBSTITUTE(LOWER(Table2[[#This Row],[Naam]]),".",""),"-","")," bvba",""),"belgië",""),"belgium","")," nv","")," bv",""),"group",""),"groep","")," ", ""),"é","e"),"è","e"),"à","a")</f>
        <v>compass</v>
      </c>
      <c r="D139" s="7" t="s">
        <v>5981</v>
      </c>
      <c r="E139" s="7" t="s">
        <v>5982</v>
      </c>
      <c r="F139" s="7" t="s">
        <v>5983</v>
      </c>
      <c r="G139" s="7" t="s">
        <v>4763</v>
      </c>
      <c r="H139" s="7" t="s">
        <v>5984</v>
      </c>
      <c r="I139" s="7" t="s">
        <v>4763</v>
      </c>
      <c r="J139" s="7" t="s">
        <v>5985</v>
      </c>
      <c r="K139" s="7" t="str">
        <f>IFERROR(LEFT(SUBSTITUTE(SUBSTITUTE(Table2[[#This Row],[Website]],"www.",""),"https://",""), FIND(".", SUBSTITUTE(SUBSTITUTE(Table2[[#This Row],[Website]],"www.",""),"https://","")) - 1),"")</f>
        <v>compass-group</v>
      </c>
      <c r="L139" s="7" t="s">
        <v>5986</v>
      </c>
      <c r="M139" s="7" t="s">
        <v>4777</v>
      </c>
      <c r="N139" s="7">
        <v>1831</v>
      </c>
      <c r="O139" s="7">
        <v>0</v>
      </c>
      <c r="P139" s="7">
        <v>268.3</v>
      </c>
      <c r="Q139" s="7"/>
      <c r="R139" s="7" t="str">
        <f>LOWER(Table2[[#This Row],[Straat]]&amp;Table2[[#This Row],[Huisnummer]]&amp;Table2[[#This Row],[Postcode]])</f>
        <v>hermeslaan1h1831</v>
      </c>
      <c r="S139" s="7"/>
      <c r="T139" s="7" t="s">
        <v>29</v>
      </c>
      <c r="U139" s="7" t="s">
        <v>4778</v>
      </c>
      <c r="V139" s="7" t="s">
        <v>5987</v>
      </c>
      <c r="W139" s="7" t="s">
        <v>5988</v>
      </c>
      <c r="X139" s="7" t="s">
        <v>4950</v>
      </c>
      <c r="Y139" s="7" t="s">
        <v>4779</v>
      </c>
      <c r="Z139" s="7" t="str">
        <f>_xlfn.XLOOKUP(Table2[[#This Row],[Bedrijfsnummer]],Table15[Bedrijfsnummer],Table15[Teamrol],"",0)</f>
        <v>HR director</v>
      </c>
    </row>
    <row r="140" spans="1:26" ht="17.45" customHeight="1" x14ac:dyDescent="0.45">
      <c r="A140" s="7" t="s">
        <v>4758</v>
      </c>
      <c r="B140" s="7" t="s">
        <v>5989</v>
      </c>
      <c r="C140" s="7" t="str">
        <f>SUBSTITUTE(SUBSTITUTE(SUBSTITUTE(SUBSTITUTE(SUBSTITUTE(SUBSTITUTE(SUBSTITUTE(SUBSTITUTE(SUBSTITUTE(SUBSTITUTE(SUBSTITUTE(SUBSTITUTE(SUBSTITUTE(LOWER(Table2[[#This Row],[Naam]]),".",""),"-","")," bvba",""),"belgië",""),"belgium","")," nv","")," bv",""),"group",""),"groep","")," ", ""),"é","e"),"è","e"),"à","a")</f>
        <v>confiserieleonidas</v>
      </c>
      <c r="D140" s="7" t="s">
        <v>5990</v>
      </c>
      <c r="E140" s="7" t="s">
        <v>5991</v>
      </c>
      <c r="F140" s="7"/>
      <c r="G140" s="7"/>
      <c r="H140" s="7" t="s">
        <v>5992</v>
      </c>
      <c r="I140" s="7" t="s">
        <v>4763</v>
      </c>
      <c r="J140" s="7" t="s">
        <v>5993</v>
      </c>
      <c r="K140" s="7" t="str">
        <f>IFERROR(LEFT(SUBSTITUTE(SUBSTITUTE(Table2[[#This Row],[Website]],"www.",""),"https://",""), FIND(".", SUBSTITUTE(SUBSTITUTE(Table2[[#This Row],[Website]],"www.",""),"https://","")) - 1),"")</f>
        <v>leonidas</v>
      </c>
      <c r="L140" s="7" t="s">
        <v>5994</v>
      </c>
      <c r="M140" s="7" t="s">
        <v>5076</v>
      </c>
      <c r="N140" s="7" t="s">
        <v>462</v>
      </c>
      <c r="O140" s="7">
        <v>24</v>
      </c>
      <c r="P140" s="7">
        <v>225</v>
      </c>
      <c r="Q140" s="7" t="s">
        <v>5995</v>
      </c>
      <c r="R140" s="7" t="str">
        <f>LOWER(Table2[[#This Row],[Straat]]&amp;Table2[[#This Row],[Huisnummer]]&amp;Table2[[#This Row],[Postcode]])</f>
        <v>jules graindorlaan431070</v>
      </c>
      <c r="S140" s="7" t="s">
        <v>18</v>
      </c>
      <c r="T140" s="7" t="s">
        <v>51</v>
      </c>
      <c r="U140" s="7" t="s">
        <v>5996</v>
      </c>
      <c r="V140" s="7" t="s">
        <v>432</v>
      </c>
      <c r="W140" s="7" t="s">
        <v>5184</v>
      </c>
      <c r="X140" s="7" t="s">
        <v>4771</v>
      </c>
      <c r="Y140" s="7" t="s">
        <v>4791</v>
      </c>
      <c r="Z140" s="7" t="str">
        <f>_xlfn.XLOOKUP(Table2[[#This Row],[Bedrijfsnummer]],Table15[Bedrijfsnummer],Table15[Teamrol],"",0)</f>
        <v>HR Business Partner</v>
      </c>
    </row>
    <row r="141" spans="1:26" ht="17.45" customHeight="1" x14ac:dyDescent="0.45">
      <c r="A141" s="7" t="s">
        <v>4758</v>
      </c>
      <c r="B141" s="7" t="s">
        <v>5997</v>
      </c>
      <c r="C141" s="7" t="str">
        <f>SUBSTITUTE(SUBSTITUTE(SUBSTITUTE(SUBSTITUTE(SUBSTITUTE(SUBSTITUTE(SUBSTITUTE(SUBSTITUTE(SUBSTITUTE(SUBSTITUTE(SUBSTITUTE(SUBSTITUTE(SUBSTITUTE(LOWER(Table2[[#This Row],[Naam]]),".",""),"-","")," bvba",""),"belgië",""),"belgium","")," nv","")," bv",""),"group",""),"groep","")," ", ""),"é","e"),"è","e"),"à","a")</f>
        <v>connect</v>
      </c>
      <c r="D141" s="7" t="s">
        <v>5998</v>
      </c>
      <c r="E141" s="7" t="s">
        <v>5999</v>
      </c>
      <c r="F141" s="7" t="s">
        <v>6000</v>
      </c>
      <c r="G141" s="7" t="s">
        <v>4763</v>
      </c>
      <c r="H141" s="7" t="s">
        <v>6001</v>
      </c>
      <c r="I141" s="7" t="s">
        <v>4763</v>
      </c>
      <c r="J141" s="7" t="s">
        <v>6002</v>
      </c>
      <c r="K141" s="7" t="str">
        <f>IFERROR(LEFT(SUBSTITUTE(SUBSTITUTE(Table2[[#This Row],[Website]],"www.",""),"https://",""), FIND(".", SUBSTITUTE(SUBSTITUTE(Table2[[#This Row],[Website]],"www.",""),"https://","")) - 1),"")</f>
        <v>http://connectgroup-ir</v>
      </c>
      <c r="L141" s="7" t="s">
        <v>6003</v>
      </c>
      <c r="M141" s="7" t="s">
        <v>1024</v>
      </c>
      <c r="N141" s="7" t="s">
        <v>1023</v>
      </c>
      <c r="O141" s="7">
        <v>10</v>
      </c>
      <c r="P141" s="7">
        <v>109</v>
      </c>
      <c r="Q141" s="7" t="s">
        <v>6004</v>
      </c>
      <c r="R141" s="7" t="str">
        <f>LOWER(Table2[[#This Row],[Straat]]&amp;Table2[[#This Row],[Huisnummer]]&amp;Table2[[#This Row],[Postcode]])</f>
        <v>industriestraat41910</v>
      </c>
      <c r="S141" s="7" t="s">
        <v>18</v>
      </c>
      <c r="T141" s="7" t="s">
        <v>29</v>
      </c>
      <c r="U141" s="7" t="s">
        <v>6005</v>
      </c>
      <c r="V141" s="7" t="s">
        <v>548</v>
      </c>
      <c r="W141" s="7" t="s">
        <v>5411</v>
      </c>
      <c r="X141" s="7" t="s">
        <v>4771</v>
      </c>
      <c r="Y141" s="7" t="s">
        <v>4779</v>
      </c>
      <c r="Z141" s="7" t="str">
        <f>_xlfn.XLOOKUP(Table2[[#This Row],[Bedrijfsnummer]],Table15[Bedrijfsnummer],Table15[Teamrol],"",0)</f>
        <v>Hr business partner</v>
      </c>
    </row>
    <row r="142" spans="1:26" ht="17.45" customHeight="1" x14ac:dyDescent="0.45">
      <c r="A142" s="7" t="s">
        <v>4758</v>
      </c>
      <c r="B142" s="7" t="s">
        <v>6006</v>
      </c>
      <c r="C142" s="7" t="str">
        <f>SUBSTITUTE(SUBSTITUTE(SUBSTITUTE(SUBSTITUTE(SUBSTITUTE(SUBSTITUTE(SUBSTITUTE(SUBSTITUTE(SUBSTITUTE(SUBSTITUTE(SUBSTITUTE(SUBSTITUTE(SUBSTITUTE(LOWER(Table2[[#This Row],[Naam]]),".",""),"-","")," bvba",""),"belgië",""),"belgium","")," nv","")," bv",""),"group",""),"groep","")," ", ""),"é","e"),"è","e"),"à","a")</f>
        <v>continentalautomotivebenelux</v>
      </c>
      <c r="D142" s="7" t="s">
        <v>6007</v>
      </c>
      <c r="E142" s="7" t="s">
        <v>6008</v>
      </c>
      <c r="F142" s="7" t="s">
        <v>6009</v>
      </c>
      <c r="G142" s="7" t="s">
        <v>4763</v>
      </c>
      <c r="H142" s="7" t="s">
        <v>6010</v>
      </c>
      <c r="I142" s="7" t="s">
        <v>4763</v>
      </c>
      <c r="J142" s="7" t="s">
        <v>6011</v>
      </c>
      <c r="K142" s="7" t="str">
        <f>IFERROR(LEFT(SUBSTITUTE(SUBSTITUTE(Table2[[#This Row],[Website]],"www.",""),"https://",""), FIND(".", SUBSTITUTE(SUBSTITUTE(Table2[[#This Row],[Website]],"www.",""),"https://","")) - 1),"")</f>
        <v>continental-automotive</v>
      </c>
      <c r="L142" s="7" t="s">
        <v>6012</v>
      </c>
      <c r="M142" s="7" t="s">
        <v>164</v>
      </c>
      <c r="N142" s="7">
        <v>2800</v>
      </c>
      <c r="O142" s="7">
        <v>0</v>
      </c>
      <c r="P142" s="7">
        <v>131.4</v>
      </c>
      <c r="Q142" s="7"/>
      <c r="R142" s="7" t="str">
        <f>LOWER(Table2[[#This Row],[Straat]]&amp;Table2[[#This Row],[Huisnummer]]&amp;Table2[[#This Row],[Postcode]])</f>
        <v>generaal de wittelaan52800</v>
      </c>
      <c r="S142" s="7"/>
      <c r="T142" s="7" t="s">
        <v>66</v>
      </c>
      <c r="U142" s="7" t="s">
        <v>6013</v>
      </c>
      <c r="V142" s="7">
        <v>5</v>
      </c>
      <c r="W142" s="7" t="s">
        <v>6014</v>
      </c>
      <c r="X142" s="7" t="s">
        <v>4771</v>
      </c>
      <c r="Y142" s="7" t="s">
        <v>4779</v>
      </c>
      <c r="Z142" s="7" t="str">
        <f>_xlfn.XLOOKUP(Table2[[#This Row],[Bedrijfsnummer]],Table15[Bedrijfsnummer],Table15[Teamrol],"",0)</f>
        <v/>
      </c>
    </row>
    <row r="143" spans="1:26" ht="17.45" customHeight="1" x14ac:dyDescent="0.45">
      <c r="A143" s="7" t="s">
        <v>4758</v>
      </c>
      <c r="B143" s="7" t="s">
        <v>6015</v>
      </c>
      <c r="C143" s="7" t="str">
        <f>SUBSTITUTE(SUBSTITUTE(SUBSTITUTE(SUBSTITUTE(SUBSTITUTE(SUBSTITUTE(SUBSTITUTE(SUBSTITUTE(SUBSTITUTE(SUBSTITUTE(SUBSTITUTE(SUBSTITUTE(SUBSTITUTE(LOWER(Table2[[#This Row],[Naam]]),".",""),"-","")," bvba",""),"belgië",""),"belgium","")," nv","")," bv",""),"group",""),"groep","")," ", ""),"é","e"),"è","e"),"à","a")</f>
        <v>conwaytheconveniencecompany</v>
      </c>
      <c r="D143" s="7" t="s">
        <v>6016</v>
      </c>
      <c r="E143" s="7" t="s">
        <v>6017</v>
      </c>
      <c r="F143" s="7" t="s">
        <v>6018</v>
      </c>
      <c r="G143" s="7" t="s">
        <v>4763</v>
      </c>
      <c r="H143" s="7" t="s">
        <v>6019</v>
      </c>
      <c r="I143" s="7" t="s">
        <v>4763</v>
      </c>
      <c r="J143" s="7" t="s">
        <v>6020</v>
      </c>
      <c r="K143" s="7" t="str">
        <f>IFERROR(LEFT(SUBSTITUTE(SUBSTITUTE(Table2[[#This Row],[Website]],"www.",""),"https://",""), FIND(".", SUBSTITUTE(SUBSTITUTE(Table2[[#This Row],[Website]],"www.",""),"https://","")) - 1),"")</f>
        <v>conway</v>
      </c>
      <c r="L143" s="7" t="s">
        <v>6021</v>
      </c>
      <c r="M143" s="7" t="s">
        <v>821</v>
      </c>
      <c r="N143" s="7">
        <v>9140</v>
      </c>
      <c r="O143" s="7">
        <v>0</v>
      </c>
      <c r="P143" s="7">
        <v>208.3</v>
      </c>
      <c r="Q143" s="7"/>
      <c r="R143" s="7" t="str">
        <f>LOWER(Table2[[#This Row],[Straat]]&amp;Table2[[#This Row],[Huisnummer]]&amp;Table2[[#This Row],[Postcode]])</f>
        <v>laagstraat639140</v>
      </c>
      <c r="S143" s="7"/>
      <c r="T143" s="7" t="s">
        <v>40</v>
      </c>
      <c r="U143" s="7" t="s">
        <v>6022</v>
      </c>
      <c r="V143" s="7">
        <v>63</v>
      </c>
      <c r="W143" s="7" t="s">
        <v>6023</v>
      </c>
      <c r="X143" s="7" t="s">
        <v>4771</v>
      </c>
      <c r="Y143" s="7" t="s">
        <v>4836</v>
      </c>
      <c r="Z143" s="7" t="str">
        <f>_xlfn.XLOOKUP(Table2[[#This Row],[Bedrijfsnummer]],Table15[Bedrijfsnummer],Table15[Teamrol],"",0)</f>
        <v>Human Resources Manager</v>
      </c>
    </row>
    <row r="144" spans="1:26" ht="17.45" customHeight="1" x14ac:dyDescent="0.45">
      <c r="A144" s="7" t="s">
        <v>4758</v>
      </c>
      <c r="B144" s="7" t="s">
        <v>6024</v>
      </c>
      <c r="C144" s="7" t="str">
        <f>SUBSTITUTE(SUBSTITUTE(SUBSTITUTE(SUBSTITUTE(SUBSTITUTE(SUBSTITUTE(SUBSTITUTE(SUBSTITUTE(SUBSTITUTE(SUBSTITUTE(SUBSTITUTE(SUBSTITUTE(SUBSTITUTE(LOWER(Table2[[#This Row],[Naam]]),".",""),"-","")," bvba",""),"belgië",""),"belgium","")," nv","")," bv",""),"group",""),"groep","")," ", ""),"é","e"),"è","e"),"à","a")</f>
        <v>coopapotheken</v>
      </c>
      <c r="D144" s="7" t="s">
        <v>6025</v>
      </c>
      <c r="E144" s="7" t="s">
        <v>6026</v>
      </c>
      <c r="F144" s="7" t="s">
        <v>6027</v>
      </c>
      <c r="G144" s="7" t="s">
        <v>4763</v>
      </c>
      <c r="H144" s="7" t="s">
        <v>6028</v>
      </c>
      <c r="I144" s="7" t="s">
        <v>4763</v>
      </c>
      <c r="J144" s="7" t="s">
        <v>6029</v>
      </c>
      <c r="K144" s="7" t="str">
        <f>IFERROR(LEFT(SUBSTITUTE(SUBSTITUTE(Table2[[#This Row],[Website]],"www.",""),"https://",""), FIND(".", SUBSTITUTE(SUBSTITUTE(Table2[[#This Row],[Website]],"www.",""),"https://","")) - 1),"")</f>
        <v>coopapotheken</v>
      </c>
      <c r="L144" s="7" t="s">
        <v>6030</v>
      </c>
      <c r="M144" s="7" t="s">
        <v>186</v>
      </c>
      <c r="N144" s="7" t="s">
        <v>185</v>
      </c>
      <c r="O144" s="7">
        <v>17</v>
      </c>
      <c r="P144" s="7">
        <v>245</v>
      </c>
      <c r="Q144" s="7" t="s">
        <v>6031</v>
      </c>
      <c r="R144" s="7" t="str">
        <f>LOWER(Table2[[#This Row],[Straat]]&amp;Table2[[#This Row],[Huisnummer]]&amp;Table2[[#This Row],[Postcode]])</f>
        <v>nieuwevaart1519000</v>
      </c>
      <c r="S144" s="7" t="s">
        <v>18</v>
      </c>
      <c r="T144" s="7" t="s">
        <v>40</v>
      </c>
      <c r="U144" s="7" t="s">
        <v>6032</v>
      </c>
      <c r="V144" s="7" t="s">
        <v>6033</v>
      </c>
      <c r="W144" s="7" t="s">
        <v>6034</v>
      </c>
      <c r="X144" s="7" t="s">
        <v>4771</v>
      </c>
      <c r="Y144" s="7" t="s">
        <v>4791</v>
      </c>
      <c r="Z144" s="7" t="str">
        <f>_xlfn.XLOOKUP(Table2[[#This Row],[Bedrijfsnummer]],Table15[Bedrijfsnummer],Table15[Teamrol],"",0)</f>
        <v/>
      </c>
    </row>
    <row r="145" spans="1:26" ht="17.45" customHeight="1" x14ac:dyDescent="0.45">
      <c r="A145" s="7" t="s">
        <v>4758</v>
      </c>
      <c r="B145" s="7" t="s">
        <v>6035</v>
      </c>
      <c r="C145" s="7" t="str">
        <f>SUBSTITUTE(SUBSTITUTE(SUBSTITUTE(SUBSTITUTE(SUBSTITUTE(SUBSTITUTE(SUBSTITUTE(SUBSTITUTE(SUBSTITUTE(SUBSTITUTE(SUBSTITUTE(SUBSTITUTE(SUBSTITUTE(LOWER(Table2[[#This Row],[Naam]]),".",""),"-","")," bvba",""),"belgië",""),"belgium","")," nv","")," bv",""),"group",""),"groep","")," ", ""),"é","e"),"è","e"),"à","a")</f>
        <v>cordeelzeteltemse</v>
      </c>
      <c r="D145" s="7" t="s">
        <v>6036</v>
      </c>
      <c r="E145" s="7" t="s">
        <v>6037</v>
      </c>
      <c r="F145" s="7" t="s">
        <v>6038</v>
      </c>
      <c r="G145" s="7" t="s">
        <v>4763</v>
      </c>
      <c r="H145" s="7" t="s">
        <v>6039</v>
      </c>
      <c r="I145" s="7" t="s">
        <v>4763</v>
      </c>
      <c r="J145" s="7" t="s">
        <v>6040</v>
      </c>
      <c r="K145" s="7" t="str">
        <f>IFERROR(LEFT(SUBSTITUTE(SUBSTITUTE(Table2[[#This Row],[Website]],"www.",""),"https://",""), FIND(".", SUBSTITUTE(SUBSTITUTE(Table2[[#This Row],[Website]],"www.",""),"https://","")) - 1),"")</f>
        <v>cordeel</v>
      </c>
      <c r="L145" s="7" t="s">
        <v>6041</v>
      </c>
      <c r="M145" s="7" t="s">
        <v>821</v>
      </c>
      <c r="N145" s="7">
        <v>9140</v>
      </c>
      <c r="O145" s="7">
        <v>0</v>
      </c>
      <c r="P145" s="7">
        <v>112.5</v>
      </c>
      <c r="Q145" s="7"/>
      <c r="R145" s="7" t="str">
        <f>LOWER(Table2[[#This Row],[Straat]]&amp;Table2[[#This Row],[Huisnummer]]&amp;Table2[[#This Row],[Postcode]])</f>
        <v>frank van dyckelaan159140</v>
      </c>
      <c r="S145" s="7"/>
      <c r="T145" s="7" t="s">
        <v>40</v>
      </c>
      <c r="U145" s="7" t="s">
        <v>818</v>
      </c>
      <c r="V145" s="7">
        <v>15</v>
      </c>
      <c r="W145" s="7" t="s">
        <v>6042</v>
      </c>
      <c r="X145" s="7" t="s">
        <v>4807</v>
      </c>
      <c r="Y145" s="7" t="s">
        <v>4779</v>
      </c>
      <c r="Z145" s="7" t="str">
        <f>_xlfn.XLOOKUP(Table2[[#This Row],[Bedrijfsnummer]],Table15[Bedrijfsnummer],Table15[Teamrol],"",0)</f>
        <v/>
      </c>
    </row>
    <row r="146" spans="1:26" ht="17.45" customHeight="1" x14ac:dyDescent="0.45">
      <c r="A146" s="7" t="s">
        <v>4758</v>
      </c>
      <c r="B146" s="7" t="s">
        <v>6043</v>
      </c>
      <c r="C146" s="7" t="str">
        <f>SUBSTITUTE(SUBSTITUTE(SUBSTITUTE(SUBSTITUTE(SUBSTITUTE(SUBSTITUTE(SUBSTITUTE(SUBSTITUTE(SUBSTITUTE(SUBSTITUTE(SUBSTITUTE(SUBSTITUTE(SUBSTITUTE(LOWER(Table2[[#This Row],[Naam]]),".",""),"-","")," bvba",""),"belgië",""),"belgium","")," nv","")," bv",""),"group",""),"groep","")," ", ""),"é","e"),"è","e"),"à","a")</f>
        <v>corilus</v>
      </c>
      <c r="D146" s="7" t="s">
        <v>6044</v>
      </c>
      <c r="E146" s="7" t="s">
        <v>6045</v>
      </c>
      <c r="F146" s="7" t="s">
        <v>6046</v>
      </c>
      <c r="G146" s="7" t="s">
        <v>4763</v>
      </c>
      <c r="H146" s="7" t="s">
        <v>6047</v>
      </c>
      <c r="I146" s="7" t="s">
        <v>4763</v>
      </c>
      <c r="J146" s="7" t="s">
        <v>6048</v>
      </c>
      <c r="K146" s="7" t="str">
        <f>IFERROR(LEFT(SUBSTITUTE(SUBSTITUTE(Table2[[#This Row],[Website]],"www.",""),"https://",""), FIND(".", SUBSTITUTE(SUBSTITUTE(Table2[[#This Row],[Website]],"www.",""),"https://","")) - 1),"")</f>
        <v>corilus</v>
      </c>
      <c r="L146" s="7" t="s">
        <v>6049</v>
      </c>
      <c r="M146" s="7" t="s">
        <v>5584</v>
      </c>
      <c r="N146" s="7" t="s">
        <v>981</v>
      </c>
      <c r="O146" s="7">
        <v>10</v>
      </c>
      <c r="P146" s="7">
        <v>241</v>
      </c>
      <c r="Q146" s="7" t="s">
        <v>6050</v>
      </c>
      <c r="R146" s="7" t="str">
        <f>LOWER(Table2[[#This Row],[Straat]]&amp;Table2[[#This Row],[Huisnummer]]&amp;Table2[[#This Row],[Postcode]])</f>
        <v>gaston crommenlaan49050</v>
      </c>
      <c r="S146" s="7" t="s">
        <v>18</v>
      </c>
      <c r="T146" s="7" t="s">
        <v>40</v>
      </c>
      <c r="U146" s="7" t="s">
        <v>6051</v>
      </c>
      <c r="V146" s="7" t="s">
        <v>548</v>
      </c>
      <c r="W146" s="7" t="s">
        <v>5321</v>
      </c>
      <c r="X146" s="7" t="s">
        <v>4771</v>
      </c>
      <c r="Y146" s="7" t="s">
        <v>4772</v>
      </c>
      <c r="Z146" s="7" t="str">
        <f>_xlfn.XLOOKUP(Table2[[#This Row],[Bedrijfsnummer]],Table15[Bedrijfsnummer],Table15[Teamrol],"",0)</f>
        <v>HR Business Partner</v>
      </c>
    </row>
    <row r="147" spans="1:26" ht="17.45" customHeight="1" x14ac:dyDescent="0.45">
      <c r="A147" s="7" t="s">
        <v>4758</v>
      </c>
      <c r="B147" s="7" t="s">
        <v>6052</v>
      </c>
      <c r="C147" s="7" t="str">
        <f>SUBSTITUTE(SUBSTITUTE(SUBSTITUTE(SUBSTITUTE(SUBSTITUTE(SUBSTITUTE(SUBSTITUTE(SUBSTITUTE(SUBSTITUTE(SUBSTITUTE(SUBSTITUTE(SUBSTITUTE(SUBSTITUTE(LOWER(Table2[[#This Row],[Naam]]),".",""),"-","")," bvba",""),"belgië",""),"belgium","")," nv","")," bv",""),"group",""),"groep","")," ", ""),"é","e"),"è","e"),"à","a")</f>
        <v>courir</v>
      </c>
      <c r="D147" s="7" t="s">
        <v>6053</v>
      </c>
      <c r="E147" s="7" t="s">
        <v>6054</v>
      </c>
      <c r="F147" s="7"/>
      <c r="G147" s="7"/>
      <c r="H147" s="7"/>
      <c r="I147" s="7"/>
      <c r="J147" s="7" t="s">
        <v>6055</v>
      </c>
      <c r="K147" s="7" t="str">
        <f>IFERROR(LEFT(SUBSTITUTE(SUBSTITUTE(Table2[[#This Row],[Website]],"www.",""),"https://",""), FIND(".", SUBSTITUTE(SUBSTITUTE(Table2[[#This Row],[Website]],"www.",""),"https://","")) - 1),"")</f>
        <v>jobs</v>
      </c>
      <c r="L147" s="7" t="s">
        <v>6056</v>
      </c>
      <c r="M147" s="7" t="s">
        <v>6057</v>
      </c>
      <c r="N147" s="7" t="s">
        <v>47</v>
      </c>
      <c r="O147" s="7">
        <v>172</v>
      </c>
      <c r="P147" s="7">
        <v>241</v>
      </c>
      <c r="Q147" s="7" t="s">
        <v>6058</v>
      </c>
      <c r="R147" s="7" t="str">
        <f>LOWER(Table2[[#This Row],[Straat]]&amp;Table2[[#This Row],[Huisnummer]]&amp;Table2[[#This Row],[Postcode]])</f>
        <v>elsense steenweg571050</v>
      </c>
      <c r="S147" s="7" t="s">
        <v>18</v>
      </c>
      <c r="T147" s="7" t="s">
        <v>51</v>
      </c>
      <c r="U147" s="7" t="s">
        <v>6059</v>
      </c>
      <c r="V147" s="7" t="s">
        <v>6060</v>
      </c>
      <c r="W147" s="7" t="s">
        <v>6061</v>
      </c>
      <c r="X147" s="7" t="s">
        <v>4771</v>
      </c>
      <c r="Y147" s="7" t="s">
        <v>4772</v>
      </c>
      <c r="Z147" s="7" t="str">
        <f>_xlfn.XLOOKUP(Table2[[#This Row],[Bedrijfsnummer]],Table15[Bedrijfsnummer],Table15[Teamrol],"",0)</f>
        <v/>
      </c>
    </row>
    <row r="148" spans="1:26" ht="17.45" customHeight="1" x14ac:dyDescent="0.45">
      <c r="A148" s="7" t="s">
        <v>4758</v>
      </c>
      <c r="B148" s="7" t="s">
        <v>385</v>
      </c>
      <c r="C148" s="7" t="str">
        <f>SUBSTITUTE(SUBSTITUTE(SUBSTITUTE(SUBSTITUTE(SUBSTITUTE(SUBSTITUTE(SUBSTITUTE(SUBSTITUTE(SUBSTITUTE(SUBSTITUTE(SUBSTITUTE(SUBSTITUTE(SUBSTITUTE(LOWER(Table2[[#This Row],[Naam]]),".",""),"-","")," bvba",""),"belgië",""),"belgium","")," nv","")," bv",""),"group",""),"groep","")," ", ""),"é","e"),"è","e"),"à","a")</f>
        <v>covestro</v>
      </c>
      <c r="D148" s="7" t="s">
        <v>6062</v>
      </c>
      <c r="E148" s="7" t="s">
        <v>6063</v>
      </c>
      <c r="F148" s="7" t="s">
        <v>6064</v>
      </c>
      <c r="G148" s="7" t="s">
        <v>4763</v>
      </c>
      <c r="H148" s="7" t="s">
        <v>6065</v>
      </c>
      <c r="I148" s="7" t="s">
        <v>4763</v>
      </c>
      <c r="J148" s="7" t="s">
        <v>6066</v>
      </c>
      <c r="K148" s="7" t="str">
        <f>IFERROR(LEFT(SUBSTITUTE(SUBSTITUTE(Table2[[#This Row],[Website]],"www.",""),"https://",""), FIND(".", SUBSTITUTE(SUBSTITUTE(Table2[[#This Row],[Website]],"www.",""),"https://","")) - 1),"")</f>
        <v>covestro</v>
      </c>
      <c r="L148" s="7" t="s">
        <v>6067</v>
      </c>
      <c r="M148" s="7" t="s">
        <v>66</v>
      </c>
      <c r="N148" s="7">
        <v>2040</v>
      </c>
      <c r="O148" s="7">
        <v>0</v>
      </c>
      <c r="P148" s="7">
        <v>918.4</v>
      </c>
      <c r="Q148" s="7"/>
      <c r="R148" s="7" t="str">
        <f>LOWER(Table2[[#This Row],[Straat]]&amp;Table2[[#This Row],[Huisnummer]]&amp;Table2[[#This Row],[Postcode]])</f>
        <v>scheldelaan4202040</v>
      </c>
      <c r="S148" s="7"/>
      <c r="T148" s="7" t="s">
        <v>66</v>
      </c>
      <c r="U148" s="7" t="s">
        <v>791</v>
      </c>
      <c r="V148" s="7">
        <v>420</v>
      </c>
      <c r="W148" s="7" t="s">
        <v>4918</v>
      </c>
      <c r="X148" s="7" t="s">
        <v>4825</v>
      </c>
      <c r="Y148" s="7" t="s">
        <v>4836</v>
      </c>
      <c r="Z148" s="7" t="str">
        <f>_xlfn.XLOOKUP(Table2[[#This Row],[Bedrijfsnummer]],Table15[Bedrijfsnummer],Table15[Teamrol],"",0)</f>
        <v/>
      </c>
    </row>
    <row r="149" spans="1:26" ht="17.45" customHeight="1" x14ac:dyDescent="0.45">
      <c r="A149" s="7" t="s">
        <v>4758</v>
      </c>
      <c r="B149" s="7" t="s">
        <v>6068</v>
      </c>
      <c r="C149" s="7" t="str">
        <f>SUBSTITUTE(SUBSTITUTE(SUBSTITUTE(SUBSTITUTE(SUBSTITUTE(SUBSTITUTE(SUBSTITUTE(SUBSTITUTE(SUBSTITUTE(SUBSTITUTE(SUBSTITUTE(SUBSTITUTE(SUBSTITUTE(LOWER(Table2[[#This Row],[Naam]]),".",""),"-","")," bvba",""),"belgië",""),"belgium","")," nv","")," bv",""),"group",""),"groep","")," ", ""),"é","e"),"è","e"),"à","a")</f>
        <v>cpsp</v>
      </c>
      <c r="D149" s="7" t="s">
        <v>6069</v>
      </c>
      <c r="E149" s="7" t="s">
        <v>6070</v>
      </c>
      <c r="F149" s="7"/>
      <c r="G149" s="7"/>
      <c r="H149" s="7" t="s">
        <v>6071</v>
      </c>
      <c r="I149" s="7" t="s">
        <v>4763</v>
      </c>
      <c r="J149" s="7" t="s">
        <v>6072</v>
      </c>
      <c r="K149" s="7" t="str">
        <f>IFERROR(LEFT(SUBSTITUTE(SUBSTITUTE(Table2[[#This Row],[Website]],"www.",""),"https://",""), FIND(".", SUBSTITUTE(SUBSTITUTE(Table2[[#This Row],[Website]],"www.",""),"https://","")) - 1),"")</f>
        <v>centerparcs</v>
      </c>
      <c r="L149" s="7" t="s">
        <v>6073</v>
      </c>
      <c r="M149" s="7" t="s">
        <v>1275</v>
      </c>
      <c r="N149" s="7">
        <v>2400</v>
      </c>
      <c r="O149" s="7">
        <v>0</v>
      </c>
      <c r="P149" s="7">
        <v>324.10000000000002</v>
      </c>
      <c r="Q149" s="7"/>
      <c r="R149" s="7" t="str">
        <f>LOWER(Table2[[#This Row],[Straat]]&amp;Table2[[#This Row],[Huisnummer]]&amp;Table2[[#This Row],[Postcode]])</f>
        <v>postelsesteenweg1002400</v>
      </c>
      <c r="S149" s="7"/>
      <c r="T149" s="7" t="s">
        <v>66</v>
      </c>
      <c r="U149" s="7" t="s">
        <v>6074</v>
      </c>
      <c r="V149" s="7">
        <v>100</v>
      </c>
      <c r="W149" s="7"/>
      <c r="X149" s="7" t="s">
        <v>4825</v>
      </c>
      <c r="Y149" s="7" t="s">
        <v>4779</v>
      </c>
      <c r="Z149" s="7" t="str">
        <f>_xlfn.XLOOKUP(Table2[[#This Row],[Bedrijfsnummer]],Table15[Bedrijfsnummer],Table15[Teamrol],"",0)</f>
        <v>HR Manager</v>
      </c>
    </row>
    <row r="150" spans="1:26" ht="17.45" customHeight="1" x14ac:dyDescent="0.45">
      <c r="A150" s="7" t="s">
        <v>4758</v>
      </c>
      <c r="B150" s="7" t="s">
        <v>6075</v>
      </c>
      <c r="C150" s="7" t="str">
        <f>SUBSTITUTE(SUBSTITUTE(SUBSTITUTE(SUBSTITUTE(SUBSTITUTE(SUBSTITUTE(SUBSTITUTE(SUBSTITUTE(SUBSTITUTE(SUBSTITUTE(SUBSTITUTE(SUBSTITUTE(SUBSTITUTE(LOWER(Table2[[#This Row],[Naam]]),".",""),"-","")," bvba",""),"belgië",""),"belgium","")," nv","")," bv",""),"group",""),"groep","")," ", ""),"é","e"),"è","e"),"à","a")</f>
        <v>crefius</v>
      </c>
      <c r="D150" s="7" t="s">
        <v>6076</v>
      </c>
      <c r="E150" s="7" t="s">
        <v>6077</v>
      </c>
      <c r="F150" s="7"/>
      <c r="G150" s="7"/>
      <c r="H150" s="7" t="s">
        <v>6078</v>
      </c>
      <c r="I150" s="7" t="s">
        <v>4763</v>
      </c>
      <c r="J150" s="7" t="s">
        <v>6079</v>
      </c>
      <c r="K150" s="7" t="str">
        <f>IFERROR(LEFT(SUBSTITUTE(SUBSTITUTE(Table2[[#This Row],[Website]],"www.",""),"https://",""), FIND(".", SUBSTITUTE(SUBSTITUTE(Table2[[#This Row],[Website]],"www.",""),"https://","")) - 1),"")</f>
        <v>crefius</v>
      </c>
      <c r="L150" s="7" t="s">
        <v>6080</v>
      </c>
      <c r="M150" s="7" t="s">
        <v>6081</v>
      </c>
      <c r="N150" s="7" t="s">
        <v>377</v>
      </c>
      <c r="O150" s="7">
        <v>7</v>
      </c>
      <c r="P150" s="7">
        <v>201</v>
      </c>
      <c r="Q150" s="7" t="s">
        <v>6082</v>
      </c>
      <c r="R150" s="7" t="str">
        <f>LOWER(Table2[[#This Row],[Straat]]&amp;Table2[[#This Row],[Huisnummer]]&amp;Table2[[#This Row],[Postcode]])</f>
        <v>karel rogierplein111210</v>
      </c>
      <c r="S150" s="7" t="s">
        <v>18</v>
      </c>
      <c r="T150" s="7" t="s">
        <v>51</v>
      </c>
      <c r="U150" s="7" t="s">
        <v>6083</v>
      </c>
      <c r="V150" s="7" t="s">
        <v>5114</v>
      </c>
      <c r="W150" s="7" t="s">
        <v>5006</v>
      </c>
      <c r="X150" s="7" t="s">
        <v>4771</v>
      </c>
      <c r="Y150" s="7" t="s">
        <v>4772</v>
      </c>
      <c r="Z150" s="7" t="str">
        <f>_xlfn.XLOOKUP(Table2[[#This Row],[Bedrijfsnummer]],Table15[Bedrijfsnummer],Table15[Teamrol],"",0)</f>
        <v/>
      </c>
    </row>
    <row r="151" spans="1:26" ht="17.45" customHeight="1" x14ac:dyDescent="0.45">
      <c r="A151" s="7" t="s">
        <v>4758</v>
      </c>
      <c r="B151" s="7" t="s">
        <v>6084</v>
      </c>
      <c r="C151" s="7" t="str">
        <f>SUBSTITUTE(SUBSTITUTE(SUBSTITUTE(SUBSTITUTE(SUBSTITUTE(SUBSTITUTE(SUBSTITUTE(SUBSTITUTE(SUBSTITUTE(SUBSTITUTE(SUBSTITUTE(SUBSTITUTE(SUBSTITUTE(LOWER(Table2[[#This Row],[Naam]]),".",""),"-","")," bvba",""),"belgië",""),"belgium","")," nv","")," bv",""),"group",""),"groep","")," ", ""),"é","e"),"è","e"),"à","a")</f>
        <v>cronoseuropa</v>
      </c>
      <c r="D151" s="7" t="s">
        <v>6085</v>
      </c>
      <c r="E151" s="7" t="s">
        <v>6086</v>
      </c>
      <c r="F151" s="7" t="s">
        <v>6087</v>
      </c>
      <c r="G151" s="7" t="s">
        <v>4763</v>
      </c>
      <c r="H151" s="7" t="s">
        <v>6088</v>
      </c>
      <c r="I151" s="7" t="s">
        <v>4763</v>
      </c>
      <c r="J151" s="7" t="s">
        <v>6089</v>
      </c>
      <c r="K151" s="7" t="str">
        <f>IFERROR(LEFT(SUBSTITUTE(SUBSTITUTE(Table2[[#This Row],[Website]],"www.",""),"https://",""), FIND(".", SUBSTITUTE(SUBSTITUTE(Table2[[#This Row],[Website]],"www.",""),"https://","")) - 1),"")</f>
        <v>cronoseuropa</v>
      </c>
      <c r="L151" s="7" t="s">
        <v>6090</v>
      </c>
      <c r="M151" s="7" t="s">
        <v>51</v>
      </c>
      <c r="N151" s="7" t="s">
        <v>87</v>
      </c>
      <c r="O151" s="7">
        <v>17</v>
      </c>
      <c r="P151" s="7">
        <v>312</v>
      </c>
      <c r="Q151" s="7" t="s">
        <v>6091</v>
      </c>
      <c r="R151" s="7" t="str">
        <f>LOWER(Table2[[#This Row],[Straat]]&amp;Table2[[#This Row],[Huisnummer]]&amp;Table2[[#This Row],[Postcode]])</f>
        <v>avenue des arts461000</v>
      </c>
      <c r="S151" s="7" t="s">
        <v>18</v>
      </c>
      <c r="T151" s="7" t="s">
        <v>51</v>
      </c>
      <c r="U151" s="7" t="s">
        <v>6092</v>
      </c>
      <c r="V151" s="7" t="s">
        <v>1033</v>
      </c>
      <c r="W151" s="7" t="s">
        <v>6093</v>
      </c>
      <c r="X151" s="7" t="s">
        <v>4771</v>
      </c>
      <c r="Y151" s="7" t="s">
        <v>4791</v>
      </c>
      <c r="Z151" s="7" t="str">
        <f>_xlfn.XLOOKUP(Table2[[#This Row],[Bedrijfsnummer]],Table15[Bedrijfsnummer],Table15[Teamrol],"",0)</f>
        <v/>
      </c>
    </row>
    <row r="152" spans="1:26" ht="17.45" customHeight="1" x14ac:dyDescent="0.45">
      <c r="A152" s="7" t="s">
        <v>4758</v>
      </c>
      <c r="B152" s="7" t="s">
        <v>6094</v>
      </c>
      <c r="C152" s="7" t="str">
        <f>SUBSTITUTE(SUBSTITUTE(SUBSTITUTE(SUBSTITUTE(SUBSTITUTE(SUBSTITUTE(SUBSTITUTE(SUBSTITUTE(SUBSTITUTE(SUBSTITUTE(SUBSTITUTE(SUBSTITUTE(SUBSTITUTE(LOWER(Table2[[#This Row],[Naam]]),".",""),"-","")," bvba",""),"belgië",""),"belgium","")," nv","")," bv",""),"group",""),"groep","")," ", ""),"é","e"),"è","e"),"à","a")</f>
        <v>cummins</v>
      </c>
      <c r="D152" s="7" t="s">
        <v>6095</v>
      </c>
      <c r="E152" s="7" t="s">
        <v>6096</v>
      </c>
      <c r="F152" s="7"/>
      <c r="G152" s="7"/>
      <c r="H152" s="7"/>
      <c r="I152" s="7"/>
      <c r="J152" s="7" t="s">
        <v>6097</v>
      </c>
      <c r="K152" s="7" t="str">
        <f>IFERROR(LEFT(SUBSTITUTE(SUBSTITUTE(Table2[[#This Row],[Website]],"www.",""),"https://",""), FIND(".", SUBSTITUTE(SUBSTITUTE(Table2[[#This Row],[Website]],"www.",""),"https://","")) - 1),"")</f>
        <v>cummins</v>
      </c>
      <c r="L152" s="7" t="s">
        <v>6098</v>
      </c>
      <c r="M152" s="7" t="s">
        <v>6099</v>
      </c>
      <c r="N152" s="7" t="s">
        <v>6100</v>
      </c>
      <c r="O152" s="7">
        <v>87</v>
      </c>
      <c r="P152" s="7">
        <v>326</v>
      </c>
      <c r="Q152" s="7" t="s">
        <v>6101</v>
      </c>
      <c r="R152" s="7" t="str">
        <f>LOWER(Table2[[#This Row],[Straat]]&amp;Table2[[#This Row],[Huisnummer]]&amp;Table2[[#This Row],[Postcode]])</f>
        <v>catenbergstraat12840</v>
      </c>
      <c r="S152" s="7" t="s">
        <v>18</v>
      </c>
      <c r="T152" s="7" t="s">
        <v>66</v>
      </c>
      <c r="U152" s="7" t="s">
        <v>6102</v>
      </c>
      <c r="V152" s="7" t="s">
        <v>21</v>
      </c>
      <c r="W152" s="7" t="s">
        <v>5594</v>
      </c>
      <c r="X152" s="7" t="s">
        <v>4771</v>
      </c>
      <c r="Y152" s="7" t="s">
        <v>4836</v>
      </c>
      <c r="Z152" s="7" t="str">
        <f>_xlfn.XLOOKUP(Table2[[#This Row],[Bedrijfsnummer]],Table15[Bedrijfsnummer],Table15[Teamrol],"",0)</f>
        <v>HR Manager Belgium</v>
      </c>
    </row>
    <row r="153" spans="1:26" ht="17.45" customHeight="1" x14ac:dyDescent="0.45">
      <c r="A153" s="7" t="s">
        <v>4758</v>
      </c>
      <c r="B153" s="7" t="s">
        <v>6103</v>
      </c>
      <c r="C153" s="7" t="str">
        <f>SUBSTITUTE(SUBSTITUTE(SUBSTITUTE(SUBSTITUTE(SUBSTITUTE(SUBSTITUTE(SUBSTITUTE(SUBSTITUTE(SUBSTITUTE(SUBSTITUTE(SUBSTITUTE(SUBSTITUTE(SUBSTITUTE(LOWER(Table2[[#This Row],[Naam]]),".",""),"-","")," bvba",""),"belgië",""),"belgium","")," nv","")," bv",""),"group",""),"groep","")," ", ""),"é","e"),"è","e"),"à","a")</f>
        <v>cwsworkwearbelgie</v>
      </c>
      <c r="D153" s="7" t="s">
        <v>6104</v>
      </c>
      <c r="E153" s="7" t="s">
        <v>6105</v>
      </c>
      <c r="F153" s="7" t="s">
        <v>6106</v>
      </c>
      <c r="G153" s="7" t="s">
        <v>4763</v>
      </c>
      <c r="H153" s="7" t="s">
        <v>6107</v>
      </c>
      <c r="I153" s="7" t="s">
        <v>4763</v>
      </c>
      <c r="J153" s="7" t="s">
        <v>6108</v>
      </c>
      <c r="K153" s="7" t="str">
        <f>IFERROR(LEFT(SUBSTITUTE(SUBSTITUTE(Table2[[#This Row],[Website]],"www.",""),"https://",""), FIND(".", SUBSTITUTE(SUBSTITUTE(Table2[[#This Row],[Website]],"www.",""),"https://","")) - 1),"")</f>
        <v>cws</v>
      </c>
      <c r="L153" s="7" t="s">
        <v>6109</v>
      </c>
      <c r="M153" s="7" t="s">
        <v>6110</v>
      </c>
      <c r="N153" s="7" t="s">
        <v>171</v>
      </c>
      <c r="O153" s="7">
        <v>32</v>
      </c>
      <c r="P153" s="7">
        <v>114</v>
      </c>
      <c r="Q153" s="7" t="s">
        <v>6111</v>
      </c>
      <c r="R153" s="7" t="str">
        <f>LOWER(Table2[[#This Row],[Straat]]&amp;Table2[[#This Row],[Huisnummer]]&amp;Table2[[#This Row],[Postcode]])</f>
        <v>berchemstadionstraat782600</v>
      </c>
      <c r="S153" s="7" t="s">
        <v>18</v>
      </c>
      <c r="T153" s="7" t="s">
        <v>66</v>
      </c>
      <c r="U153" s="7" t="s">
        <v>6112</v>
      </c>
      <c r="V153" s="7" t="s">
        <v>5751</v>
      </c>
      <c r="W153" s="7" t="s">
        <v>6113</v>
      </c>
      <c r="X153" s="7" t="s">
        <v>4771</v>
      </c>
      <c r="Y153" s="7" t="s">
        <v>4791</v>
      </c>
      <c r="Z153" s="7" t="str">
        <f>_xlfn.XLOOKUP(Table2[[#This Row],[Bedrijfsnummer]],Table15[Bedrijfsnummer],Table15[Teamrol],"",0)</f>
        <v/>
      </c>
    </row>
    <row r="154" spans="1:26" ht="17.45" customHeight="1" x14ac:dyDescent="0.45">
      <c r="A154" s="7" t="s">
        <v>4758</v>
      </c>
      <c r="B154" s="7" t="s">
        <v>6114</v>
      </c>
      <c r="C154" s="7" t="str">
        <f>SUBSTITUTE(SUBSTITUTE(SUBSTITUTE(SUBSTITUTE(SUBSTITUTE(SUBSTITUTE(SUBSTITUTE(SUBSTITUTE(SUBSTITUTE(SUBSTITUTE(SUBSTITUTE(SUBSTITUTE(SUBSTITUTE(LOWER(Table2[[#This Row],[Naam]]),".",""),"-","")," bvba",""),"belgië",""),"belgium","")," nv","")," bv",""),"group",""),"groep","")," ", ""),"é","e"),"è","e"),"à","a")</f>
        <v>daftrucksvlaanderen</v>
      </c>
      <c r="D154" s="7" t="s">
        <v>6115</v>
      </c>
      <c r="E154" s="7" t="s">
        <v>6116</v>
      </c>
      <c r="F154" s="7" t="s">
        <v>6117</v>
      </c>
      <c r="G154" s="7" t="s">
        <v>4763</v>
      </c>
      <c r="H154" s="7" t="s">
        <v>6118</v>
      </c>
      <c r="I154" s="7" t="s">
        <v>4763</v>
      </c>
      <c r="J154" s="7" t="s">
        <v>6119</v>
      </c>
      <c r="K154" s="7" t="str">
        <f>IFERROR(LEFT(SUBSTITUTE(SUBSTITUTE(Table2[[#This Row],[Website]],"www.",""),"https://",""), FIND(".", SUBSTITUTE(SUBSTITUTE(Table2[[#This Row],[Website]],"www.",""),"https://","")) - 1),"")</f>
        <v>daf</v>
      </c>
      <c r="L154" s="7"/>
      <c r="M154" s="7" t="s">
        <v>5461</v>
      </c>
      <c r="N154" s="7">
        <v>2260</v>
      </c>
      <c r="O154" s="7">
        <v>52</v>
      </c>
      <c r="P154" s="7">
        <v>454.4</v>
      </c>
      <c r="Q154" s="7"/>
      <c r="R154" s="7" t="str">
        <f>LOWER(Table2[[#This Row],[Straat]]&amp;Table2[[#This Row],[Huisnummer]]&amp;Table2[[#This Row],[Postcode]])</f>
        <v>van doornelaan12260</v>
      </c>
      <c r="S154" s="7"/>
      <c r="T154" s="7" t="s">
        <v>66</v>
      </c>
      <c r="U154" s="7" t="s">
        <v>6120</v>
      </c>
      <c r="V154" s="7">
        <v>1</v>
      </c>
      <c r="W154" s="7" t="s">
        <v>6014</v>
      </c>
      <c r="X154" s="7" t="s">
        <v>4835</v>
      </c>
      <c r="Y154" s="7" t="s">
        <v>4836</v>
      </c>
      <c r="Z154" s="7" t="str">
        <f>_xlfn.XLOOKUP(Table2[[#This Row],[Bedrijfsnummer]],Table15[Bedrijfsnummer],Table15[Teamrol],"",0)</f>
        <v>HR Manager</v>
      </c>
    </row>
    <row r="155" spans="1:26" ht="17.45" customHeight="1" x14ac:dyDescent="0.45">
      <c r="A155" s="7" t="s">
        <v>4758</v>
      </c>
      <c r="B155" s="7" t="s">
        <v>6121</v>
      </c>
      <c r="C155" s="7" t="str">
        <f>SUBSTITUTE(SUBSTITUTE(SUBSTITUTE(SUBSTITUTE(SUBSTITUTE(SUBSTITUTE(SUBSTITUTE(SUBSTITUTE(SUBSTITUTE(SUBSTITUTE(SUBSTITUTE(SUBSTITUTE(SUBSTITUTE(LOWER(Table2[[#This Row],[Naam]]),".",""),"-","")," bvba",""),"belgië",""),"belgium","")," nv","")," bv",""),"group",""),"groep","")," ", ""),"é","e"),"è","e"),"à","a")</f>
        <v>daikinairconditioning</v>
      </c>
      <c r="D155" s="7" t="s">
        <v>6122</v>
      </c>
      <c r="E155" s="7" t="s">
        <v>6123</v>
      </c>
      <c r="F155" s="7" t="s">
        <v>6124</v>
      </c>
      <c r="G155" s="7" t="s">
        <v>4763</v>
      </c>
      <c r="H155" s="7" t="s">
        <v>6125</v>
      </c>
      <c r="I155" s="7" t="s">
        <v>4763</v>
      </c>
      <c r="J155" s="7" t="s">
        <v>6126</v>
      </c>
      <c r="K155" s="7" t="str">
        <f>IFERROR(LEFT(SUBSTITUTE(SUBSTITUTE(Table2[[#This Row],[Website]],"www.",""),"https://",""), FIND(".", SUBSTITUTE(SUBSTITUTE(Table2[[#This Row],[Website]],"www.",""),"https://","")) - 1),"")</f>
        <v>daikin</v>
      </c>
      <c r="L155" s="7" t="s">
        <v>6127</v>
      </c>
      <c r="M155" s="7" t="s">
        <v>6128</v>
      </c>
      <c r="N155" s="7">
        <v>8400</v>
      </c>
      <c r="O155" s="7">
        <v>0</v>
      </c>
      <c r="P155" s="7">
        <v>189.9</v>
      </c>
      <c r="Q155" s="7"/>
      <c r="R155" s="7" t="str">
        <f>LOWER(Table2[[#This Row],[Straat]]&amp;Table2[[#This Row],[Huisnummer]]&amp;Table2[[#This Row],[Postcode]])</f>
        <v>zandvoordestraat3008400</v>
      </c>
      <c r="S155" s="7"/>
      <c r="T155" s="7" t="s">
        <v>260</v>
      </c>
      <c r="U155" s="7" t="s">
        <v>6129</v>
      </c>
      <c r="V155" s="7">
        <v>300</v>
      </c>
      <c r="W155" s="7" t="s">
        <v>6130</v>
      </c>
      <c r="X155" s="7" t="s">
        <v>4807</v>
      </c>
      <c r="Y155" s="7" t="s">
        <v>4779</v>
      </c>
      <c r="Z155" s="7" t="str">
        <f>_xlfn.XLOOKUP(Table2[[#This Row],[Bedrijfsnummer]],Table15[Bedrijfsnummer],Table15[Teamrol],"",0)</f>
        <v>HR manager</v>
      </c>
    </row>
    <row r="156" spans="1:26" ht="17.45" customHeight="1" x14ac:dyDescent="0.45">
      <c r="A156" s="7" t="s">
        <v>4758</v>
      </c>
      <c r="B156" s="7" t="s">
        <v>6131</v>
      </c>
      <c r="C156" s="7" t="str">
        <f>SUBSTITUTE(SUBSTITUTE(SUBSTITUTE(SUBSTITUTE(SUBSTITUTE(SUBSTITUTE(SUBSTITUTE(SUBSTITUTE(SUBSTITUTE(SUBSTITUTE(SUBSTITUTE(SUBSTITUTE(SUBSTITUTE(LOWER(Table2[[#This Row],[Naam]]),".",""),"-","")," bvba",""),"belgië",""),"belgium","")," nv","")," bv",""),"group",""),"groep","")," ", ""),"é","e"),"è","e"),"à","a")</f>
        <v>dana</v>
      </c>
      <c r="D156" s="7" t="s">
        <v>6132</v>
      </c>
      <c r="E156" s="7" t="s">
        <v>6133</v>
      </c>
      <c r="F156" s="7"/>
      <c r="G156" s="7"/>
      <c r="H156" s="7" t="s">
        <v>6134</v>
      </c>
      <c r="I156" s="7" t="s">
        <v>4763</v>
      </c>
      <c r="J156" s="7" t="s">
        <v>6135</v>
      </c>
      <c r="K156" s="7" t="str">
        <f>IFERROR(LEFT(SUBSTITUTE(SUBSTITUTE(Table2[[#This Row],[Website]],"www.",""),"https://",""), FIND(".", SUBSTITUTE(SUBSTITUTE(Table2[[#This Row],[Website]],"www.",""),"https://","")) - 1),"")</f>
        <v>dana</v>
      </c>
      <c r="L156" s="7" t="s">
        <v>6136</v>
      </c>
      <c r="M156" s="7" t="s">
        <v>6137</v>
      </c>
      <c r="N156" s="7">
        <v>8200</v>
      </c>
      <c r="O156" s="7">
        <v>0</v>
      </c>
      <c r="P156" s="7">
        <v>163.19999999999999</v>
      </c>
      <c r="Q156" s="7"/>
      <c r="R156" s="7" t="str">
        <f>LOWER(Table2[[#This Row],[Straat]]&amp;Table2[[#This Row],[Huisnummer]]&amp;Table2[[#This Row],[Postcode]])</f>
        <v>ten briele38200</v>
      </c>
      <c r="S156" s="7"/>
      <c r="T156" s="7" t="s">
        <v>260</v>
      </c>
      <c r="U156" s="7" t="s">
        <v>6138</v>
      </c>
      <c r="V156" s="7">
        <v>3</v>
      </c>
      <c r="W156" s="7"/>
      <c r="X156" s="7" t="s">
        <v>4825</v>
      </c>
      <c r="Y156" s="7" t="s">
        <v>4779</v>
      </c>
      <c r="Z156" s="7" t="str">
        <f>_xlfn.XLOOKUP(Table2[[#This Row],[Bedrijfsnummer]],Table15[Bedrijfsnummer],Table15[Teamrol],"",0)</f>
        <v/>
      </c>
    </row>
    <row r="157" spans="1:26" ht="17.45" customHeight="1" x14ac:dyDescent="0.45">
      <c r="A157" s="7" t="s">
        <v>4758</v>
      </c>
      <c r="B157" s="7" t="s">
        <v>6139</v>
      </c>
      <c r="C157" s="7" t="str">
        <f>SUBSTITUTE(SUBSTITUTE(SUBSTITUTE(SUBSTITUTE(SUBSTITUTE(SUBSTITUTE(SUBSTITUTE(SUBSTITUTE(SUBSTITUTE(SUBSTITUTE(SUBSTITUTE(SUBSTITUTE(SUBSTITUTE(LOWER(Table2[[#This Row],[Naam]]),".",""),"-","")," bvba",""),"belgië",""),"belgium","")," nv","")," bv",""),"group",""),"groep","")," ", ""),"é","e"),"è","e"),"à","a")</f>
        <v>danonerotselaarsp</v>
      </c>
      <c r="D157" s="7" t="s">
        <v>6140</v>
      </c>
      <c r="E157" s="7" t="s">
        <v>6141</v>
      </c>
      <c r="F157" s="7" t="s">
        <v>6142</v>
      </c>
      <c r="G157" s="7" t="s">
        <v>4763</v>
      </c>
      <c r="H157" s="7"/>
      <c r="I157" s="7"/>
      <c r="J157" s="7" t="s">
        <v>6143</v>
      </c>
      <c r="K157" s="7" t="str">
        <f>IFERROR(LEFT(SUBSTITUTE(SUBSTITUTE(Table2[[#This Row],[Website]],"www.",""),"https://",""), FIND(".", SUBSTITUTE(SUBSTITUTE(Table2[[#This Row],[Website]],"www.",""),"https://","")) - 1),"")</f>
        <v>danone</v>
      </c>
      <c r="L157" s="7" t="s">
        <v>6144</v>
      </c>
      <c r="M157" s="7" t="s">
        <v>838</v>
      </c>
      <c r="N157" s="7">
        <v>3110</v>
      </c>
      <c r="O157" s="7">
        <v>0</v>
      </c>
      <c r="P157" s="7">
        <v>157.5</v>
      </c>
      <c r="Q157" s="7"/>
      <c r="R157" s="7" t="str">
        <f>LOWER(Table2[[#This Row],[Straat]]&amp;Table2[[#This Row],[Huisnummer]]&amp;Table2[[#This Row],[Postcode]])</f>
        <v>stationsstraat1703110</v>
      </c>
      <c r="S157" s="7"/>
      <c r="T157" s="7" t="s">
        <v>29</v>
      </c>
      <c r="U157" s="7" t="s">
        <v>649</v>
      </c>
      <c r="V157" s="7">
        <v>170</v>
      </c>
      <c r="W157" s="7"/>
      <c r="X157" s="7" t="s">
        <v>4771</v>
      </c>
      <c r="Y157" s="7" t="s">
        <v>4779</v>
      </c>
      <c r="Z157" s="7" t="str">
        <f>_xlfn.XLOOKUP(Table2[[#This Row],[Bedrijfsnummer]],Table15[Bedrijfsnummer],Table15[Teamrol],"",0)</f>
        <v>HR Manager</v>
      </c>
    </row>
    <row r="158" spans="1:26" ht="17.45" customHeight="1" x14ac:dyDescent="0.45">
      <c r="A158" s="7" t="s">
        <v>4758</v>
      </c>
      <c r="B158" s="7" t="s">
        <v>6145</v>
      </c>
      <c r="C158" s="7" t="str">
        <f>SUBSTITUTE(SUBSTITUTE(SUBSTITUTE(SUBSTITUTE(SUBSTITUTE(SUBSTITUTE(SUBSTITUTE(SUBSTITUTE(SUBSTITUTE(SUBSTITUTE(SUBSTITUTE(SUBSTITUTE(SUBSTITUTE(LOWER(Table2[[#This Row],[Naam]]),".",""),"-","")," bvba",""),"belgië",""),"belgium","")," nv","")," bv",""),"group",""),"groep","")," ", ""),"é","e"),"è","e"),"à","a")</f>
        <v>datwylerpharmapackaging</v>
      </c>
      <c r="D158" s="7" t="s">
        <v>6146</v>
      </c>
      <c r="E158" s="7" t="s">
        <v>6147</v>
      </c>
      <c r="F158" s="7"/>
      <c r="G158" s="7"/>
      <c r="H158" s="7"/>
      <c r="I158" s="7"/>
      <c r="J158" s="7" t="s">
        <v>6148</v>
      </c>
      <c r="K158" s="7" t="str">
        <f>IFERROR(LEFT(SUBSTITUTE(SUBSTITUTE(Table2[[#This Row],[Website]],"www.",""),"https://",""), FIND(".", SUBSTITUTE(SUBSTITUTE(Table2[[#This Row],[Website]],"www.",""),"https://","")) - 1),"")</f>
        <v>datwyler</v>
      </c>
      <c r="L158" s="7" t="s">
        <v>6149</v>
      </c>
      <c r="M158" s="7" t="s">
        <v>6150</v>
      </c>
      <c r="N158" s="7" t="s">
        <v>6151</v>
      </c>
      <c r="O158" s="7">
        <v>21</v>
      </c>
      <c r="P158" s="7">
        <v>249</v>
      </c>
      <c r="Q158" s="7" t="s">
        <v>6152</v>
      </c>
      <c r="R158" s="7" t="str">
        <f>LOWER(Table2[[#This Row],[Straat]]&amp;Table2[[#This Row],[Huisnummer]]&amp;Table2[[#This Row],[Postcode]])</f>
        <v>industrieterrein kolmen15193570</v>
      </c>
      <c r="S158" s="7" t="s">
        <v>18</v>
      </c>
      <c r="T158" s="7" t="s">
        <v>565</v>
      </c>
      <c r="U158" s="7" t="s">
        <v>6153</v>
      </c>
      <c r="V158" s="7" t="s">
        <v>6154</v>
      </c>
      <c r="W158" s="7" t="s">
        <v>6155</v>
      </c>
      <c r="X158" s="7" t="s">
        <v>4825</v>
      </c>
      <c r="Y158" s="7" t="s">
        <v>4779</v>
      </c>
      <c r="Z158" s="7" t="str">
        <f>_xlfn.XLOOKUP(Table2[[#This Row],[Bedrijfsnummer]],Table15[Bedrijfsnummer],Table15[Teamrol],"",0)</f>
        <v>HR Business Partner Recruitment</v>
      </c>
    </row>
    <row r="159" spans="1:26" ht="17.45" customHeight="1" x14ac:dyDescent="0.45">
      <c r="A159" s="7" t="s">
        <v>4758</v>
      </c>
      <c r="B159" s="7" t="s">
        <v>6156</v>
      </c>
      <c r="C159" s="7" t="str">
        <f>SUBSTITUTE(SUBSTITUTE(SUBSTITUTE(SUBSTITUTE(SUBSTITUTE(SUBSTITUTE(SUBSTITUTE(SUBSTITUTE(SUBSTITUTE(SUBSTITUTE(SUBSTITUTE(SUBSTITUTE(SUBSTITUTE(LOWER(Table2[[#This Row],[Naam]]),".",""),"-","")," bvba",""),"belgië",""),"belgium","")," nv","")," bv",""),"group",""),"groep","")," ", ""),"é","e"),"è","e"),"à","a")</f>
        <v>dbcargo</v>
      </c>
      <c r="D159" s="7" t="s">
        <v>6157</v>
      </c>
      <c r="E159" s="7" t="s">
        <v>6158</v>
      </c>
      <c r="F159" s="7" t="s">
        <v>6159</v>
      </c>
      <c r="G159" s="7" t="s">
        <v>4763</v>
      </c>
      <c r="H159" s="7"/>
      <c r="I159" s="7"/>
      <c r="J159" s="7" t="s">
        <v>6160</v>
      </c>
      <c r="K159" s="7" t="str">
        <f>IFERROR(LEFT(SUBSTITUTE(SUBSTITUTE(Table2[[#This Row],[Website]],"www.",""),"https://",""), FIND(".", SUBSTITUTE(SUBSTITUTE(Table2[[#This Row],[Website]],"www.",""),"https://","")) - 1),"")</f>
        <v>wisselvanspoor</v>
      </c>
      <c r="L159" s="7" t="s">
        <v>6161</v>
      </c>
      <c r="M159" s="7" t="s">
        <v>66</v>
      </c>
      <c r="N159" s="7" t="s">
        <v>272</v>
      </c>
      <c r="O159" s="7">
        <v>3</v>
      </c>
      <c r="P159" s="7">
        <v>274</v>
      </c>
      <c r="Q159" s="7" t="s">
        <v>6162</v>
      </c>
      <c r="R159" s="7" t="str">
        <f>LOWER(Table2[[#This Row],[Straat]]&amp;Table2[[#This Row],[Huisnummer]]&amp;Table2[[#This Row],[Postcode]])</f>
        <v>noorderlaan1112030</v>
      </c>
      <c r="S159" s="7" t="s">
        <v>18</v>
      </c>
      <c r="T159" s="7" t="s">
        <v>66</v>
      </c>
      <c r="U159" s="7" t="s">
        <v>5527</v>
      </c>
      <c r="V159" s="7" t="s">
        <v>65</v>
      </c>
      <c r="W159" s="7" t="s">
        <v>6163</v>
      </c>
      <c r="X159" s="7" t="s">
        <v>4771</v>
      </c>
      <c r="Y159" s="7" t="s">
        <v>4791</v>
      </c>
      <c r="Z159" s="7" t="str">
        <f>_xlfn.XLOOKUP(Table2[[#This Row],[Bedrijfsnummer]],Table15[Bedrijfsnummer],Table15[Teamrol],"",0)</f>
        <v>HR Business Partner</v>
      </c>
    </row>
    <row r="160" spans="1:26" ht="17.45" customHeight="1" x14ac:dyDescent="0.45">
      <c r="A160" s="7" t="s">
        <v>4758</v>
      </c>
      <c r="B160" s="7" t="s">
        <v>6164</v>
      </c>
      <c r="C160" s="7" t="str">
        <f>SUBSTITUTE(SUBSTITUTE(SUBSTITUTE(SUBSTITUTE(SUBSTITUTE(SUBSTITUTE(SUBSTITUTE(SUBSTITUTE(SUBSTITUTE(SUBSTITUTE(SUBSTITUTE(SUBSTITUTE(SUBSTITUTE(LOWER(Table2[[#This Row],[Naam]]),".",""),"-","")," bvba",""),"belgië",""),"belgium","")," nv","")," bv",""),"group",""),"groep","")," ", ""),"é","e"),"è","e"),"à","a")</f>
        <v>dca</v>
      </c>
      <c r="D160" s="7" t="s">
        <v>6165</v>
      </c>
      <c r="E160" s="7" t="s">
        <v>6166</v>
      </c>
      <c r="F160" s="7" t="s">
        <v>6167</v>
      </c>
      <c r="G160" s="7" t="s">
        <v>4763</v>
      </c>
      <c r="H160" s="7" t="s">
        <v>6168</v>
      </c>
      <c r="I160" s="7" t="s">
        <v>4763</v>
      </c>
      <c r="J160" s="7" t="s">
        <v>6169</v>
      </c>
      <c r="K160" s="7" t="str">
        <f>IFERROR(LEFT(SUBSTITUTE(SUBSTITUTE(Table2[[#This Row],[Website]],"www.",""),"https://",""), FIND(".", SUBSTITUTE(SUBSTITUTE(Table2[[#This Row],[Website]],"www.",""),"https://","")) - 1),"")</f>
        <v>dca</v>
      </c>
      <c r="L160" s="7" t="s">
        <v>6170</v>
      </c>
      <c r="M160" s="7" t="s">
        <v>5220</v>
      </c>
      <c r="N160" s="7" t="s">
        <v>6171</v>
      </c>
      <c r="O160" s="7">
        <v>15</v>
      </c>
      <c r="P160" s="7">
        <v>119</v>
      </c>
      <c r="Q160" s="7" t="s">
        <v>6172</v>
      </c>
      <c r="R160" s="7" t="str">
        <f>LOWER(Table2[[#This Row],[Straat]]&amp;Table2[[#This Row],[Huisnummer]]&amp;Table2[[#This Row],[Postcode]])</f>
        <v>lilsedijk502340</v>
      </c>
      <c r="S160" s="7" t="s">
        <v>18</v>
      </c>
      <c r="T160" s="7" t="s">
        <v>66</v>
      </c>
      <c r="U160" s="7" t="s">
        <v>6173</v>
      </c>
      <c r="V160" s="7" t="s">
        <v>878</v>
      </c>
      <c r="W160" s="7" t="s">
        <v>6174</v>
      </c>
      <c r="X160" s="7" t="s">
        <v>4771</v>
      </c>
      <c r="Y160" s="7" t="s">
        <v>4779</v>
      </c>
      <c r="Z160" s="7" t="str">
        <f>_xlfn.XLOOKUP(Table2[[#This Row],[Bedrijfsnummer]],Table15[Bedrijfsnummer],Table15[Teamrol],"",0)</f>
        <v>HR Manager</v>
      </c>
    </row>
    <row r="161" spans="1:26" ht="17.45" customHeight="1" x14ac:dyDescent="0.45">
      <c r="A161" s="7" t="s">
        <v>4758</v>
      </c>
      <c r="B161" s="7" t="s">
        <v>6175</v>
      </c>
      <c r="C161" s="7" t="str">
        <f>SUBSTITUTE(SUBSTITUTE(SUBSTITUTE(SUBSTITUTE(SUBSTITUTE(SUBSTITUTE(SUBSTITUTE(SUBSTITUTE(SUBSTITUTE(SUBSTITUTE(SUBSTITUTE(SUBSTITUTE(SUBSTITUTE(LOWER(Table2[[#This Row],[Naam]]),".",""),"-","")," bvba",""),"belgië",""),"belgium","")," nv","")," bv",""),"group",""),"groep","")," ", ""),"é","e"),"è","e"),"à","a")</f>
        <v>decatenergytechnics</v>
      </c>
      <c r="D161" s="7" t="s">
        <v>6176</v>
      </c>
      <c r="E161" s="7" t="s">
        <v>6177</v>
      </c>
      <c r="F161" s="7" t="s">
        <v>6178</v>
      </c>
      <c r="G161" s="7" t="s">
        <v>4763</v>
      </c>
      <c r="H161" s="7" t="s">
        <v>6179</v>
      </c>
      <c r="I161" s="7" t="s">
        <v>4763</v>
      </c>
      <c r="J161" s="7" t="s">
        <v>6180</v>
      </c>
      <c r="K161" s="7" t="str">
        <f>IFERROR(LEFT(SUBSTITUTE(SUBSTITUTE(Table2[[#This Row],[Website]],"www.",""),"https://",""), FIND(".", SUBSTITUTE(SUBSTITUTE(Table2[[#This Row],[Website]],"www.",""),"https://","")) - 1),"")</f>
        <v>decat</v>
      </c>
      <c r="L161" s="7" t="s">
        <v>6181</v>
      </c>
      <c r="M161" s="7" t="s">
        <v>6182</v>
      </c>
      <c r="N161" s="7" t="s">
        <v>6183</v>
      </c>
      <c r="O161" s="7">
        <v>81</v>
      </c>
      <c r="P161" s="7">
        <v>109</v>
      </c>
      <c r="Q161" s="7" t="s">
        <v>6184</v>
      </c>
      <c r="R161" s="7" t="str">
        <f>LOWER(Table2[[#This Row],[Straat]]&amp;Table2[[#This Row],[Huisnummer]]&amp;Table2[[#This Row],[Postcode]])</f>
        <v>handelsstraat158630</v>
      </c>
      <c r="S161" s="7" t="s">
        <v>18</v>
      </c>
      <c r="T161" s="7" t="s">
        <v>260</v>
      </c>
      <c r="U161" s="7" t="s">
        <v>6185</v>
      </c>
      <c r="V161" s="7" t="s">
        <v>819</v>
      </c>
      <c r="W161" s="7" t="s">
        <v>6186</v>
      </c>
      <c r="X161" s="7" t="s">
        <v>4771</v>
      </c>
      <c r="Y161" s="7" t="s">
        <v>4791</v>
      </c>
      <c r="Z161" s="7" t="str">
        <f>_xlfn.XLOOKUP(Table2[[#This Row],[Bedrijfsnummer]],Table15[Bedrijfsnummer],Table15[Teamrol],"",0)</f>
        <v>HR Manager</v>
      </c>
    </row>
    <row r="162" spans="1:26" ht="17.45" customHeight="1" x14ac:dyDescent="0.45">
      <c r="A162" s="7" t="s">
        <v>4758</v>
      </c>
      <c r="B162" s="7" t="s">
        <v>6187</v>
      </c>
      <c r="C162" s="7" t="str">
        <f>SUBSTITUTE(SUBSTITUTE(SUBSTITUTE(SUBSTITUTE(SUBSTITUTE(SUBSTITUTE(SUBSTITUTE(SUBSTITUTE(SUBSTITUTE(SUBSTITUTE(SUBSTITUTE(SUBSTITUTE(SUBSTITUTE(LOWER(Table2[[#This Row],[Naam]]),".",""),"-","")," bvba",""),"belgië",""),"belgium","")," nv","")," bv",""),"group",""),"groep","")," ", ""),"é","e"),"è","e"),"à","a")</f>
        <v>delafuneralsassistance1</v>
      </c>
      <c r="D162" s="7" t="s">
        <v>6188</v>
      </c>
      <c r="E162" s="7" t="s">
        <v>6189</v>
      </c>
      <c r="F162" s="7" t="s">
        <v>6190</v>
      </c>
      <c r="G162" s="7" t="s">
        <v>4763</v>
      </c>
      <c r="H162" s="7" t="s">
        <v>6191</v>
      </c>
      <c r="I162" s="7" t="s">
        <v>4763</v>
      </c>
      <c r="J162" s="7" t="s">
        <v>417</v>
      </c>
      <c r="K162" s="7" t="str">
        <f>IFERROR(LEFT(SUBSTITUTE(SUBSTITUTE(Table2[[#This Row],[Website]],"www.",""),"https://",""), FIND(".", SUBSTITUTE(SUBSTITUTE(Table2[[#This Row],[Website]],"www.",""),"https://","")) - 1),"")</f>
        <v>dela</v>
      </c>
      <c r="L162" s="7" t="s">
        <v>6192</v>
      </c>
      <c r="M162" s="7" t="s">
        <v>66</v>
      </c>
      <c r="N162" s="7" t="s">
        <v>54</v>
      </c>
      <c r="O162" s="7">
        <v>6</v>
      </c>
      <c r="P162" s="7">
        <v>262</v>
      </c>
      <c r="Q162" s="7" t="s">
        <v>6193</v>
      </c>
      <c r="R162" s="7" t="str">
        <f>LOWER(Table2[[#This Row],[Straat]]&amp;Table2[[#This Row],[Huisnummer]]&amp;Table2[[#This Row],[Postcode]])</f>
        <v>noorderplaats52000</v>
      </c>
      <c r="S162" s="7" t="s">
        <v>18</v>
      </c>
      <c r="T162" s="7" t="s">
        <v>66</v>
      </c>
      <c r="U162" s="7" t="s">
        <v>415</v>
      </c>
      <c r="V162" s="7" t="s">
        <v>416</v>
      </c>
      <c r="W162" s="7" t="s">
        <v>6194</v>
      </c>
      <c r="X162" s="7" t="s">
        <v>4771</v>
      </c>
      <c r="Y162" s="7" t="s">
        <v>4791</v>
      </c>
      <c r="Z162" s="7" t="str">
        <f>_xlfn.XLOOKUP(Table2[[#This Row],[Bedrijfsnummer]],Table15[Bedrijfsnummer],Table15[Teamrol],"",0)</f>
        <v/>
      </c>
    </row>
    <row r="163" spans="1:26" ht="17.45" customHeight="1" x14ac:dyDescent="0.45">
      <c r="A163" s="7" t="s">
        <v>4758</v>
      </c>
      <c r="B163" s="7" t="s">
        <v>6195</v>
      </c>
      <c r="C163" s="7" t="str">
        <f>SUBSTITUTE(SUBSTITUTE(SUBSTITUTE(SUBSTITUTE(SUBSTITUTE(SUBSTITUTE(SUBSTITUTE(SUBSTITUTE(SUBSTITUTE(SUBSTITUTE(SUBSTITUTE(SUBSTITUTE(SUBSTITUTE(LOWER(Table2[[#This Row],[Naam]]),".",""),"-","")," bvba",""),"belgië",""),"belgium","")," nv","")," bv",""),"group",""),"groep","")," ", ""),"é","e"),"è","e"),"à","a")</f>
        <v>delawareconsulting</v>
      </c>
      <c r="D163" s="7" t="s">
        <v>6196</v>
      </c>
      <c r="E163" s="7" t="s">
        <v>6197</v>
      </c>
      <c r="F163" s="7" t="s">
        <v>6198</v>
      </c>
      <c r="G163" s="7" t="s">
        <v>4763</v>
      </c>
      <c r="H163" s="7" t="s">
        <v>6199</v>
      </c>
      <c r="I163" s="7" t="s">
        <v>4763</v>
      </c>
      <c r="J163" s="7" t="s">
        <v>6200</v>
      </c>
      <c r="K163" s="7" t="str">
        <f>IFERROR(LEFT(SUBSTITUTE(SUBSTITUTE(Table2[[#This Row],[Website]],"www.",""),"https://",""), FIND(".", SUBSTITUTE(SUBSTITUTE(Table2[[#This Row],[Website]],"www.",""),"https://","")) - 1),"")</f>
        <v>delaware</v>
      </c>
      <c r="L163" s="7" t="s">
        <v>6201</v>
      </c>
      <c r="M163" s="7" t="s">
        <v>434</v>
      </c>
      <c r="N163" s="7">
        <v>8500</v>
      </c>
      <c r="O163" s="7">
        <v>3</v>
      </c>
      <c r="P163" s="7">
        <v>1495.2</v>
      </c>
      <c r="Q163" s="7"/>
      <c r="R163" s="7" t="str">
        <f>LOWER(Table2[[#This Row],[Straat]]&amp;Table2[[#This Row],[Huisnummer]]&amp;Table2[[#This Row],[Postcode]])</f>
        <v>kapel ter bede868500</v>
      </c>
      <c r="S163" s="7"/>
      <c r="T163" s="7" t="s">
        <v>260</v>
      </c>
      <c r="U163" s="7" t="s">
        <v>6202</v>
      </c>
      <c r="V163" s="7">
        <v>86</v>
      </c>
      <c r="W163" s="7" t="s">
        <v>4868</v>
      </c>
      <c r="X163" s="7" t="s">
        <v>4950</v>
      </c>
      <c r="Y163" s="7" t="s">
        <v>4779</v>
      </c>
      <c r="Z163" s="7" t="str">
        <f>_xlfn.XLOOKUP(Table2[[#This Row],[Bedrijfsnummer]],Table15[Bedrijfsnummer],Table15[Teamrol],"",0)</f>
        <v>HR Director</v>
      </c>
    </row>
    <row r="164" spans="1:26" ht="17.45" customHeight="1" x14ac:dyDescent="0.45">
      <c r="A164" s="7" t="s">
        <v>4758</v>
      </c>
      <c r="B164" s="7" t="s">
        <v>6203</v>
      </c>
      <c r="C164" s="7" t="str">
        <f>SUBSTITUTE(SUBSTITUTE(SUBSTITUTE(SUBSTITUTE(SUBSTITUTE(SUBSTITUTE(SUBSTITUTE(SUBSTITUTE(SUBSTITUTE(SUBSTITUTE(SUBSTITUTE(SUBSTITUTE(SUBSTITUTE(LOWER(Table2[[#This Row],[Naam]]),".",""),"-","")," bvba",""),"belgië",""),"belgium","")," nv","")," bv",""),"group",""),"groep","")," ", ""),"é","e"),"è","e"),"à","a")</f>
        <v>dell</v>
      </c>
      <c r="D164" s="7" t="s">
        <v>6204</v>
      </c>
      <c r="E164" s="7" t="s">
        <v>6205</v>
      </c>
      <c r="F164" s="7"/>
      <c r="G164" s="7"/>
      <c r="H164" s="7" t="s">
        <v>6206</v>
      </c>
      <c r="I164" s="7" t="s">
        <v>4763</v>
      </c>
      <c r="J164" s="7" t="s">
        <v>6207</v>
      </c>
      <c r="K164" s="7" t="str">
        <f>IFERROR(LEFT(SUBSTITUTE(SUBSTITUTE(Table2[[#This Row],[Website]],"www.",""),"https://",""), FIND(".", SUBSTITUTE(SUBSTITUTE(Table2[[#This Row],[Website]],"www.",""),"https://","")) - 1),"")</f>
        <v>delltechnologies</v>
      </c>
      <c r="L164" s="7" t="s">
        <v>6208</v>
      </c>
      <c r="M164" s="7" t="s">
        <v>6209</v>
      </c>
      <c r="N164" s="7">
        <v>1780</v>
      </c>
      <c r="O164" s="7">
        <v>0</v>
      </c>
      <c r="P164" s="7">
        <v>208.4</v>
      </c>
      <c r="Q164" s="7"/>
      <c r="R164" s="7" t="str">
        <f>LOWER(Table2[[#This Row],[Straat]]&amp;Table2[[#This Row],[Huisnummer]]&amp;Table2[[#This Row],[Postcode]])</f>
        <v>avenue reine astrid1641780</v>
      </c>
      <c r="S164" s="7"/>
      <c r="T164" s="7" t="s">
        <v>29</v>
      </c>
      <c r="U164" s="7" t="s">
        <v>6210</v>
      </c>
      <c r="V164" s="7">
        <v>164</v>
      </c>
      <c r="W164" s="7"/>
      <c r="X164" s="7" t="s">
        <v>4771</v>
      </c>
      <c r="Y164" s="7" t="s">
        <v>4779</v>
      </c>
      <c r="Z164" s="7" t="str">
        <f>_xlfn.XLOOKUP(Table2[[#This Row],[Bedrijfsnummer]],Table15[Bedrijfsnummer],Table15[Teamrol],"",0)</f>
        <v>HR-manager</v>
      </c>
    </row>
    <row r="165" spans="1:26" ht="17.45" customHeight="1" x14ac:dyDescent="0.45">
      <c r="A165" s="7" t="s">
        <v>4758</v>
      </c>
      <c r="B165" s="7" t="s">
        <v>6211</v>
      </c>
      <c r="C165" s="7" t="str">
        <f>SUBSTITUTE(SUBSTITUTE(SUBSTITUTE(SUBSTITUTE(SUBSTITUTE(SUBSTITUTE(SUBSTITUTE(SUBSTITUTE(SUBSTITUTE(SUBSTITUTE(SUBSTITUTE(SUBSTITUTE(SUBSTITUTE(LOWER(Table2[[#This Row],[Naam]]),".",""),"-","")," bvba",""),"belgië",""),"belgium","")," nv","")," bv",""),"group",""),"groep","")," ", ""),"é","e"),"è","e"),"à","a")</f>
        <v>deloitteconsulting&amp;advisory</v>
      </c>
      <c r="D165" s="7" t="s">
        <v>6212</v>
      </c>
      <c r="E165" s="7" t="s">
        <v>6213</v>
      </c>
      <c r="F165" s="7" t="s">
        <v>6214</v>
      </c>
      <c r="G165" s="7" t="s">
        <v>4763</v>
      </c>
      <c r="H165" s="7" t="s">
        <v>6215</v>
      </c>
      <c r="I165" s="7" t="s">
        <v>4763</v>
      </c>
      <c r="J165" s="7" t="s">
        <v>6216</v>
      </c>
      <c r="K165" s="7" t="str">
        <f>IFERROR(LEFT(SUBSTITUTE(SUBSTITUTE(Table2[[#This Row],[Website]],"www.",""),"https://",""), FIND(".", SUBSTITUTE(SUBSTITUTE(Table2[[#This Row],[Website]],"www.",""),"https://","")) - 1),"")</f>
        <v>www2</v>
      </c>
      <c r="L165" s="7"/>
      <c r="M165" s="7" t="s">
        <v>136</v>
      </c>
      <c r="N165" s="7">
        <v>1930</v>
      </c>
      <c r="O165" s="7">
        <v>0</v>
      </c>
      <c r="P165" s="7">
        <v>2324.5</v>
      </c>
      <c r="Q165" s="7"/>
      <c r="R165" s="7" t="str">
        <f>LOWER(Table2[[#This Row],[Straat]]&amp;Table2[[#This Row],[Huisnummer]]&amp;Table2[[#This Row],[Postcode]])</f>
        <v>luchthaven brussel nationaal1 j1930</v>
      </c>
      <c r="S165" s="7"/>
      <c r="T165" s="7" t="s">
        <v>29</v>
      </c>
      <c r="U165" s="7" t="s">
        <v>5247</v>
      </c>
      <c r="V165" s="7" t="s">
        <v>6217</v>
      </c>
      <c r="W165" s="7" t="s">
        <v>4868</v>
      </c>
      <c r="X165" s="7" t="s">
        <v>4835</v>
      </c>
      <c r="Y165" s="7" t="s">
        <v>4836</v>
      </c>
      <c r="Z165" s="7" t="str">
        <f>_xlfn.XLOOKUP(Table2[[#This Row],[Bedrijfsnummer]],Table15[Bedrijfsnummer],Table15[Teamrol],"",0)</f>
        <v>HR Manager</v>
      </c>
    </row>
    <row r="166" spans="1:26" ht="17.45" customHeight="1" x14ac:dyDescent="0.45">
      <c r="A166" s="7" t="s">
        <v>4758</v>
      </c>
      <c r="B166" s="7" t="s">
        <v>6218</v>
      </c>
      <c r="C166" s="7" t="str">
        <f>SUBSTITUTE(SUBSTITUTE(SUBSTITUTE(SUBSTITUTE(SUBSTITUTE(SUBSTITUTE(SUBSTITUTE(SUBSTITUTE(SUBSTITUTE(SUBSTITUTE(SUBSTITUTE(SUBSTITUTE(SUBSTITUTE(LOWER(Table2[[#This Row],[Naam]]),".",""),"-","")," bvba",""),"belgië",""),"belgium","")," nv","")," bv",""),"group",""),"groep","")," ", ""),"é","e"),"è","e"),"à","a")</f>
        <v>dematic</v>
      </c>
      <c r="D166" s="7" t="s">
        <v>6219</v>
      </c>
      <c r="E166" s="7" t="s">
        <v>6220</v>
      </c>
      <c r="F166" s="7" t="s">
        <v>6221</v>
      </c>
      <c r="G166" s="7" t="s">
        <v>4763</v>
      </c>
      <c r="H166" s="7" t="s">
        <v>4245</v>
      </c>
      <c r="I166" s="7" t="s">
        <v>4763</v>
      </c>
      <c r="J166" s="7" t="s">
        <v>6222</v>
      </c>
      <c r="K166" s="7" t="str">
        <f>IFERROR(LEFT(SUBSTITUTE(SUBSTITUTE(Table2[[#This Row],[Website]],"www.",""),"https://",""), FIND(".", SUBSTITUTE(SUBSTITUTE(Table2[[#This Row],[Website]],"www.",""),"https://","")) - 1),"")</f>
        <v>dematic</v>
      </c>
      <c r="L166" s="7" t="s">
        <v>6223</v>
      </c>
      <c r="M166" s="7" t="s">
        <v>66</v>
      </c>
      <c r="N166" s="7" t="s">
        <v>6224</v>
      </c>
      <c r="O166" s="7">
        <v>61</v>
      </c>
      <c r="P166" s="7">
        <v>408</v>
      </c>
      <c r="Q166" s="7" t="s">
        <v>6225</v>
      </c>
      <c r="R166" s="7" t="str">
        <f>LOWER(Table2[[#This Row],[Straat]]&amp;Table2[[#This Row],[Huisnummer]]&amp;Table2[[#This Row],[Postcode]])</f>
        <v>katwilgweg3c2050</v>
      </c>
      <c r="S166" s="7" t="s">
        <v>18</v>
      </c>
      <c r="T166" s="7" t="s">
        <v>66</v>
      </c>
      <c r="U166" s="7" t="s">
        <v>5320</v>
      </c>
      <c r="V166" s="7" t="s">
        <v>6226</v>
      </c>
      <c r="W166" s="7" t="s">
        <v>5850</v>
      </c>
      <c r="X166" s="7" t="s">
        <v>4771</v>
      </c>
      <c r="Y166" s="7" t="s">
        <v>4791</v>
      </c>
      <c r="Z166" s="7" t="str">
        <f>_xlfn.XLOOKUP(Table2[[#This Row],[Bedrijfsnummer]],Table15[Bedrijfsnummer],Table15[Teamrol],"",0)</f>
        <v/>
      </c>
    </row>
    <row r="167" spans="1:26" ht="17.45" customHeight="1" x14ac:dyDescent="0.45">
      <c r="A167" s="7" t="s">
        <v>4758</v>
      </c>
      <c r="B167" s="7" t="s">
        <v>6227</v>
      </c>
      <c r="C167" s="7" t="str">
        <f>SUBSTITUTE(SUBSTITUTE(SUBSTITUTE(SUBSTITUTE(SUBSTITUTE(SUBSTITUTE(SUBSTITUTE(SUBSTITUTE(SUBSTITUTE(SUBSTITUTE(SUBSTITUTE(SUBSTITUTE(SUBSTITUTE(LOWER(Table2[[#This Row],[Naam]]),".",""),"-","")," bvba",""),"belgië",""),"belgium","")," nv","")," bv",""),"group",""),"groep","")," ", ""),"é","e"),"è","e"),"à","a")</f>
        <v>demeoffshorebe</v>
      </c>
      <c r="D167" s="7" t="s">
        <v>6228</v>
      </c>
      <c r="E167" s="7" t="s">
        <v>6229</v>
      </c>
      <c r="F167" s="7" t="s">
        <v>6230</v>
      </c>
      <c r="G167" s="7" t="s">
        <v>4763</v>
      </c>
      <c r="H167" s="7" t="s">
        <v>6231</v>
      </c>
      <c r="I167" s="7" t="s">
        <v>4763</v>
      </c>
      <c r="J167" s="7" t="s">
        <v>6232</v>
      </c>
      <c r="K167" s="7" t="str">
        <f>IFERROR(LEFT(SUBSTITUTE(SUBSTITUTE(Table2[[#This Row],[Website]],"www.",""),"https://",""), FIND(".", SUBSTITUTE(SUBSTITUTE(Table2[[#This Row],[Website]],"www.",""),"https://","")) - 1),"")</f>
        <v>deme-group</v>
      </c>
      <c r="L167" s="7" t="s">
        <v>6233</v>
      </c>
      <c r="M167" s="7" t="s">
        <v>334</v>
      </c>
      <c r="N167" s="7" t="s">
        <v>333</v>
      </c>
      <c r="O167" s="7">
        <v>197</v>
      </c>
      <c r="P167" s="7">
        <v>341</v>
      </c>
      <c r="Q167" s="7" t="s">
        <v>6234</v>
      </c>
      <c r="R167" s="7" t="str">
        <f>LOWER(Table2[[#This Row],[Straat]]&amp;Table2[[#This Row],[Huisnummer]]&amp;Table2[[#This Row],[Postcode]])</f>
        <v>scheldedijk302070</v>
      </c>
      <c r="S167" s="7" t="s">
        <v>18</v>
      </c>
      <c r="T167" s="7" t="s">
        <v>66</v>
      </c>
      <c r="U167" s="7" t="s">
        <v>6235</v>
      </c>
      <c r="V167" s="7" t="s">
        <v>662</v>
      </c>
      <c r="W167" s="7" t="s">
        <v>6236</v>
      </c>
      <c r="X167" s="7" t="s">
        <v>4771</v>
      </c>
      <c r="Y167" s="7" t="s">
        <v>4836</v>
      </c>
      <c r="Z167" s="7" t="str">
        <f>_xlfn.XLOOKUP(Table2[[#This Row],[Bedrijfsnummer]],Table15[Bedrijfsnummer],Table15[Teamrol],"",0)</f>
        <v>Chief Human Resources Officer</v>
      </c>
    </row>
    <row r="168" spans="1:26" ht="17.45" customHeight="1" x14ac:dyDescent="0.45">
      <c r="A168" s="7" t="s">
        <v>4758</v>
      </c>
      <c r="B168" s="7" t="s">
        <v>422</v>
      </c>
      <c r="C168" s="7" t="str">
        <f>SUBSTITUTE(SUBSTITUTE(SUBSTITUTE(SUBSTITUTE(SUBSTITUTE(SUBSTITUTE(SUBSTITUTE(SUBSTITUTE(SUBSTITUTE(SUBSTITUTE(SUBSTITUTE(SUBSTITUTE(SUBSTITUTE(LOWER(Table2[[#This Row],[Naam]]),".",""),"-","")," bvba",""),"belgië",""),"belgium","")," nv","")," bv",""),"group",""),"groep","")," ", ""),"é","e"),"è","e"),"à","a")</f>
        <v>dentius</v>
      </c>
      <c r="D168" s="7" t="s">
        <v>6237</v>
      </c>
      <c r="E168" s="7" t="s">
        <v>6238</v>
      </c>
      <c r="F168" s="7" t="s">
        <v>6239</v>
      </c>
      <c r="G168" s="7" t="s">
        <v>4763</v>
      </c>
      <c r="H168" s="7" t="s">
        <v>6240</v>
      </c>
      <c r="I168" s="7" t="s">
        <v>4763</v>
      </c>
      <c r="J168" s="7" t="s">
        <v>6241</v>
      </c>
      <c r="K168" s="7" t="str">
        <f>IFERROR(LEFT(SUBSTITUTE(SUBSTITUTE(Table2[[#This Row],[Website]],"www.",""),"https://",""), FIND(".", SUBSTITUTE(SUBSTITUTE(Table2[[#This Row],[Website]],"www.",""),"https://","")) - 1),"")</f>
        <v>dentius</v>
      </c>
      <c r="L168" s="7" t="s">
        <v>6242</v>
      </c>
      <c r="M168" s="7" t="s">
        <v>66</v>
      </c>
      <c r="N168" s="7" t="s">
        <v>54</v>
      </c>
      <c r="O168" s="7">
        <v>24</v>
      </c>
      <c r="P168" s="7">
        <v>250</v>
      </c>
      <c r="Q168" s="7" t="s">
        <v>6243</v>
      </c>
      <c r="R168" s="7" t="str">
        <f>LOWER(Table2[[#This Row],[Straat]]&amp;Table2[[#This Row],[Huisnummer]]&amp;Table2[[#This Row],[Postcode]])</f>
        <v>jan van gentstraat72000</v>
      </c>
      <c r="S168" s="7" t="s">
        <v>18</v>
      </c>
      <c r="T168" s="7" t="s">
        <v>66</v>
      </c>
      <c r="U168" s="7" t="s">
        <v>6244</v>
      </c>
      <c r="V168" s="7" t="s">
        <v>142</v>
      </c>
      <c r="W168" s="7" t="s">
        <v>6245</v>
      </c>
      <c r="X168" s="7" t="s">
        <v>4771</v>
      </c>
      <c r="Y168" s="7" t="s">
        <v>4791</v>
      </c>
      <c r="Z168" s="7" t="str">
        <f>_xlfn.XLOOKUP(Table2[[#This Row],[Bedrijfsnummer]],Table15[Bedrijfsnummer],Table15[Teamrol],"",0)</f>
        <v>HR Manager</v>
      </c>
    </row>
    <row r="169" spans="1:26" ht="17.45" customHeight="1" x14ac:dyDescent="0.45">
      <c r="A169" s="7" t="s">
        <v>4758</v>
      </c>
      <c r="B169" s="7" t="s">
        <v>2377</v>
      </c>
      <c r="C169" s="7" t="str">
        <f>SUBSTITUTE(SUBSTITUTE(SUBSTITUTE(SUBSTITUTE(SUBSTITUTE(SUBSTITUTE(SUBSTITUTE(SUBSTITUTE(SUBSTITUTE(SUBSTITUTE(SUBSTITUTE(SUBSTITUTE(SUBSTITUTE(LOWER(Table2[[#This Row],[Naam]]),".",""),"-","")," bvba",""),"belgië",""),"belgium","")," nv","")," bv",""),"group",""),"groep","")," ", ""),"é","e"),"è","e"),"à","a")</f>
        <v>denys</v>
      </c>
      <c r="D169" s="7" t="s">
        <v>6246</v>
      </c>
      <c r="E169" s="7" t="s">
        <v>6247</v>
      </c>
      <c r="F169" s="7" t="s">
        <v>6248</v>
      </c>
      <c r="G169" s="7" t="s">
        <v>4763</v>
      </c>
      <c r="H169" s="7" t="s">
        <v>6249</v>
      </c>
      <c r="I169" s="7" t="s">
        <v>4763</v>
      </c>
      <c r="J169" s="7" t="s">
        <v>6250</v>
      </c>
      <c r="K169" s="7" t="str">
        <f>IFERROR(LEFT(SUBSTITUTE(SUBSTITUTE(Table2[[#This Row],[Website]],"www.",""),"https://",""), FIND(".", SUBSTITUTE(SUBSTITUTE(Table2[[#This Row],[Website]],"www.",""),"https://","")) - 1),"")</f>
        <v>denys</v>
      </c>
      <c r="L169" s="7" t="s">
        <v>6251</v>
      </c>
      <c r="M169" s="7" t="s">
        <v>6252</v>
      </c>
      <c r="N169" s="7">
        <v>9032</v>
      </c>
      <c r="O169" s="7">
        <v>0</v>
      </c>
      <c r="P169" s="7">
        <v>369.2</v>
      </c>
      <c r="Q169" s="7"/>
      <c r="R169" s="7" t="str">
        <f>LOWER(Table2[[#This Row],[Straat]]&amp;Table2[[#This Row],[Huisnummer]]&amp;Table2[[#This Row],[Postcode]])</f>
        <v>industrieweg1249032</v>
      </c>
      <c r="S169" s="7"/>
      <c r="T169" s="7" t="s">
        <v>40</v>
      </c>
      <c r="U169" s="7" t="s">
        <v>453</v>
      </c>
      <c r="V169" s="7">
        <v>124</v>
      </c>
      <c r="W169" s="7" t="s">
        <v>6253</v>
      </c>
      <c r="X169" s="7" t="s">
        <v>4825</v>
      </c>
      <c r="Y169" s="7" t="s">
        <v>4779</v>
      </c>
      <c r="Z169" s="7" t="str">
        <f>_xlfn.XLOOKUP(Table2[[#This Row],[Bedrijfsnummer]],Table15[Bedrijfsnummer],Table15[Teamrol],"",0)</f>
        <v/>
      </c>
    </row>
    <row r="170" spans="1:26" ht="17.45" customHeight="1" x14ac:dyDescent="0.45">
      <c r="A170" s="7" t="s">
        <v>4758</v>
      </c>
      <c r="B170" s="7" t="s">
        <v>6254</v>
      </c>
      <c r="C170" s="7" t="str">
        <f>SUBSTITUTE(SUBSTITUTE(SUBSTITUTE(SUBSTITUTE(SUBSTITUTE(SUBSTITUTE(SUBSTITUTE(SUBSTITUTE(SUBSTITUTE(SUBSTITUTE(SUBSTITUTE(SUBSTITUTE(SUBSTITUTE(LOWER(Table2[[#This Row],[Naam]]),".",""),"-","")," bvba",""),"belgië",""),"belgium","")," nv","")," bv",""),"group",""),"groep","")," ", ""),"é","e"),"è","e"),"à","a")</f>
        <v>desco</v>
      </c>
      <c r="D170" s="7" t="s">
        <v>6255</v>
      </c>
      <c r="E170" s="7" t="s">
        <v>6256</v>
      </c>
      <c r="F170" s="7" t="s">
        <v>6257</v>
      </c>
      <c r="G170" s="7" t="s">
        <v>4763</v>
      </c>
      <c r="H170" s="7" t="s">
        <v>6258</v>
      </c>
      <c r="I170" s="7" t="s">
        <v>4763</v>
      </c>
      <c r="J170" s="7" t="s">
        <v>6259</v>
      </c>
      <c r="K170" s="7" t="str">
        <f>IFERROR(LEFT(SUBSTITUTE(SUBSTITUTE(Table2[[#This Row],[Website]],"www.",""),"https://",""), FIND(".", SUBSTITUTE(SUBSTITUTE(Table2[[#This Row],[Website]],"www.",""),"https://","")) - 1),"")</f>
        <v>desco</v>
      </c>
      <c r="L170" s="7" t="s">
        <v>6260</v>
      </c>
      <c r="M170" s="7" t="s">
        <v>6261</v>
      </c>
      <c r="N170" s="7">
        <v>2110</v>
      </c>
      <c r="O170" s="7">
        <v>0</v>
      </c>
      <c r="P170" s="7">
        <v>359.2</v>
      </c>
      <c r="Q170" s="7"/>
      <c r="R170" s="7" t="str">
        <f>LOWER(Table2[[#This Row],[Straat]]&amp;Table2[[#This Row],[Huisnummer]]&amp;Table2[[#This Row],[Postcode]])</f>
        <v>bijkhoevelaan22110</v>
      </c>
      <c r="S170" s="7"/>
      <c r="T170" s="7" t="s">
        <v>66</v>
      </c>
      <c r="U170" s="7" t="s">
        <v>6262</v>
      </c>
      <c r="V170" s="7">
        <v>2</v>
      </c>
      <c r="W170" s="7" t="s">
        <v>6263</v>
      </c>
      <c r="X170" s="7" t="s">
        <v>4825</v>
      </c>
      <c r="Y170" s="7" t="s">
        <v>4779</v>
      </c>
      <c r="Z170" s="7" t="str">
        <f>_xlfn.XLOOKUP(Table2[[#This Row],[Bedrijfsnummer]],Table15[Bedrijfsnummer],Table15[Teamrol],"",0)</f>
        <v/>
      </c>
    </row>
    <row r="171" spans="1:26" ht="17.45" customHeight="1" x14ac:dyDescent="0.45">
      <c r="A171" s="7" t="s">
        <v>4758</v>
      </c>
      <c r="B171" s="7" t="s">
        <v>6264</v>
      </c>
      <c r="C171" s="7" t="str">
        <f>SUBSTITUTE(SUBSTITUTE(SUBSTITUTE(SUBSTITUTE(SUBSTITUTE(SUBSTITUTE(SUBSTITUTE(SUBSTITUTE(SUBSTITUTE(SUBSTITUTE(SUBSTITUTE(SUBSTITUTE(SUBSTITUTE(LOWER(Table2[[#This Row],[Naam]]),".",""),"-","")," bvba",""),"belgië",""),"belgium","")," nv","")," bv",""),"group",""),"groep","")," ", ""),"é","e"),"è","e"),"à","a")</f>
        <v>desmet</v>
      </c>
      <c r="D171" s="7" t="s">
        <v>6265</v>
      </c>
      <c r="E171" s="7" t="s">
        <v>6266</v>
      </c>
      <c r="F171" s="7" t="s">
        <v>6267</v>
      </c>
      <c r="G171" s="7" t="s">
        <v>4763</v>
      </c>
      <c r="H171" s="7" t="s">
        <v>6268</v>
      </c>
      <c r="I171" s="7" t="s">
        <v>4763</v>
      </c>
      <c r="J171" s="7" t="s">
        <v>6269</v>
      </c>
      <c r="K171" s="7" t="str">
        <f>IFERROR(LEFT(SUBSTITUTE(SUBSTITUTE(Table2[[#This Row],[Website]],"www.",""),"https://",""), FIND(".", SUBSTITUTE(SUBSTITUTE(Table2[[#This Row],[Website]],"www.",""),"https://","")) - 1),"")</f>
        <v>desmetballestra</v>
      </c>
      <c r="L171" s="7" t="s">
        <v>6270</v>
      </c>
      <c r="M171" s="7" t="s">
        <v>136</v>
      </c>
      <c r="N171" s="7">
        <v>1930</v>
      </c>
      <c r="O171" s="7">
        <v>6</v>
      </c>
      <c r="P171" s="7">
        <v>125.9</v>
      </c>
      <c r="Q171" s="7"/>
      <c r="R171" s="7" t="str">
        <f>LOWER(Table2[[#This Row],[Straat]]&amp;Table2[[#This Row],[Huisnummer]]&amp;Table2[[#This Row],[Postcode]])</f>
        <v>belgicastraat31930</v>
      </c>
      <c r="S171" s="7"/>
      <c r="T171" s="7" t="s">
        <v>29</v>
      </c>
      <c r="U171" s="7" t="s">
        <v>592</v>
      </c>
      <c r="V171" s="7">
        <v>3</v>
      </c>
      <c r="W171" s="7" t="s">
        <v>5133</v>
      </c>
      <c r="X171" s="7" t="s">
        <v>4807</v>
      </c>
      <c r="Y171" s="7" t="s">
        <v>4779</v>
      </c>
      <c r="Z171" s="7" t="str">
        <f>_xlfn.XLOOKUP(Table2[[#This Row],[Bedrijfsnummer]],Table15[Bedrijfsnummer],Table15[Teamrol],"",0)</f>
        <v/>
      </c>
    </row>
    <row r="172" spans="1:26" ht="17.45" customHeight="1" x14ac:dyDescent="0.45">
      <c r="A172" s="7" t="s">
        <v>4758</v>
      </c>
      <c r="B172" s="7" t="s">
        <v>6271</v>
      </c>
      <c r="C172" s="7" t="str">
        <f>SUBSTITUTE(SUBSTITUTE(SUBSTITUTE(SUBSTITUTE(SUBSTITUTE(SUBSTITUTE(SUBSTITUTE(SUBSTITUTE(SUBSTITUTE(SUBSTITUTE(SUBSTITUTE(SUBSTITUTE(SUBSTITUTE(LOWER(Table2[[#This Row],[Naam]]),".",""),"-","")," bvba",""),"belgië",""),"belgium","")," nv","")," bv",""),"group",""),"groep","")," ", ""),"é","e"),"è","e"),"à","a")</f>
        <v>desotec</v>
      </c>
      <c r="D172" s="7" t="s">
        <v>6272</v>
      </c>
      <c r="E172" s="7" t="s">
        <v>6273</v>
      </c>
      <c r="F172" s="7" t="s">
        <v>6274</v>
      </c>
      <c r="G172" s="7" t="s">
        <v>4763</v>
      </c>
      <c r="H172" s="7" t="s">
        <v>6275</v>
      </c>
      <c r="I172" s="7" t="s">
        <v>4763</v>
      </c>
      <c r="J172" s="7" t="s">
        <v>6276</v>
      </c>
      <c r="K172" s="7" t="str">
        <f>IFERROR(LEFT(SUBSTITUTE(SUBSTITUTE(Table2[[#This Row],[Website]],"www.",""),"https://",""), FIND(".", SUBSTITUTE(SUBSTITUTE(Table2[[#This Row],[Website]],"www.",""),"https://","")) - 1),"")</f>
        <v>desotec</v>
      </c>
      <c r="L172" s="7" t="s">
        <v>6277</v>
      </c>
      <c r="M172" s="7" t="s">
        <v>684</v>
      </c>
      <c r="N172" s="7">
        <v>8800</v>
      </c>
      <c r="O172" s="7">
        <v>0</v>
      </c>
      <c r="P172" s="7">
        <v>121.8</v>
      </c>
      <c r="Q172" s="7"/>
      <c r="R172" s="7" t="str">
        <f>LOWER(Table2[[#This Row],[Straat]]&amp;Table2[[#This Row],[Huisnummer]]&amp;Table2[[#This Row],[Postcode]])</f>
        <v>regenbeekstraat448800</v>
      </c>
      <c r="S172" s="7"/>
      <c r="T172" s="7" t="s">
        <v>260</v>
      </c>
      <c r="U172" s="7" t="s">
        <v>6278</v>
      </c>
      <c r="V172" s="7">
        <v>44</v>
      </c>
      <c r="W172" s="7" t="s">
        <v>5123</v>
      </c>
      <c r="X172" s="7" t="s">
        <v>4807</v>
      </c>
      <c r="Y172" s="7" t="s">
        <v>4779</v>
      </c>
      <c r="Z172" s="7" t="str">
        <f>_xlfn.XLOOKUP(Table2[[#This Row],[Bedrijfsnummer]],Table15[Bedrijfsnummer],Table15[Teamrol],"",0)</f>
        <v/>
      </c>
    </row>
    <row r="173" spans="1:26" ht="17.45" customHeight="1" x14ac:dyDescent="0.45">
      <c r="A173" s="7" t="s">
        <v>4758</v>
      </c>
      <c r="B173" s="7" t="s">
        <v>6279</v>
      </c>
      <c r="C173" s="7" t="str">
        <f>SUBSTITUTE(SUBSTITUTE(SUBSTITUTE(SUBSTITUTE(SUBSTITUTE(SUBSTITUTE(SUBSTITUTE(SUBSTITUTE(SUBSTITUTE(SUBSTITUTE(SUBSTITUTE(SUBSTITUTE(SUBSTITUTE(LOWER(Table2[[#This Row],[Naam]]),".",""),"-","")," bvba",""),"belgië",""),"belgium","")," nv","")," bv",""),"group",""),"groep","")," ", ""),"é","e"),"è","e"),"à","a")</f>
        <v>dester</v>
      </c>
      <c r="D173" s="7" t="s">
        <v>6280</v>
      </c>
      <c r="E173" s="7" t="s">
        <v>6281</v>
      </c>
      <c r="F173" s="7" t="s">
        <v>6282</v>
      </c>
      <c r="G173" s="7" t="s">
        <v>4763</v>
      </c>
      <c r="H173" s="7"/>
      <c r="I173" s="7"/>
      <c r="J173" s="7" t="s">
        <v>6283</v>
      </c>
      <c r="K173" s="7" t="str">
        <f>IFERROR(LEFT(SUBSTITUTE(SUBSTITUTE(Table2[[#This Row],[Website]],"www.",""),"https://",""), FIND(".", SUBSTITUTE(SUBSTITUTE(Table2[[#This Row],[Website]],"www.",""),"https://","")) - 1),"")</f>
        <v>dester</v>
      </c>
      <c r="L173" s="7" t="s">
        <v>6284</v>
      </c>
      <c r="M173" s="7" t="s">
        <v>6285</v>
      </c>
      <c r="N173" s="7">
        <v>2320</v>
      </c>
      <c r="O173" s="7">
        <v>0</v>
      </c>
      <c r="P173" s="7">
        <v>155.69999999999999</v>
      </c>
      <c r="Q173" s="7"/>
      <c r="R173" s="7" t="str">
        <f>LOWER(Table2[[#This Row],[Straat]]&amp;Table2[[#This Row],[Huisnummer]]&amp;Table2[[#This Row],[Postcode]])</f>
        <v>gelmelstraat962320</v>
      </c>
      <c r="S173" s="7"/>
      <c r="T173" s="7" t="s">
        <v>66</v>
      </c>
      <c r="U173" s="7" t="s">
        <v>6286</v>
      </c>
      <c r="V173" s="7">
        <v>96</v>
      </c>
      <c r="W173" s="7"/>
      <c r="X173" s="7" t="s">
        <v>4771</v>
      </c>
      <c r="Y173" s="7" t="s">
        <v>4779</v>
      </c>
      <c r="Z173" s="7" t="str">
        <f>_xlfn.XLOOKUP(Table2[[#This Row],[Bedrijfsnummer]],Table15[Bedrijfsnummer],Table15[Teamrol],"",0)</f>
        <v/>
      </c>
    </row>
    <row r="174" spans="1:26" ht="17.45" customHeight="1" x14ac:dyDescent="0.45">
      <c r="A174" s="7" t="s">
        <v>4758</v>
      </c>
      <c r="B174" s="7" t="s">
        <v>6287</v>
      </c>
      <c r="C174" s="7" t="str">
        <f>SUBSTITUTE(SUBSTITUTE(SUBSTITUTE(SUBSTITUTE(SUBSTITUTE(SUBSTITUTE(SUBSTITUTE(SUBSTITUTE(SUBSTITUTE(SUBSTITUTE(SUBSTITUTE(SUBSTITUTE(SUBSTITUTE(LOWER(Table2[[#This Row],[Naam]]),".",""),"-","")," bvba",""),"belgië",""),"belgium","")," nv","")," bv",""),"group",""),"groep","")," ", ""),"é","e"),"è","e"),"à","a")</f>
        <v>destiny</v>
      </c>
      <c r="D174" s="7" t="s">
        <v>6288</v>
      </c>
      <c r="E174" s="7" t="s">
        <v>6289</v>
      </c>
      <c r="F174" s="7" t="s">
        <v>6290</v>
      </c>
      <c r="G174" s="7" t="s">
        <v>4763</v>
      </c>
      <c r="H174" s="7" t="s">
        <v>6291</v>
      </c>
      <c r="I174" s="7" t="s">
        <v>4763</v>
      </c>
      <c r="J174" s="7" t="s">
        <v>6292</v>
      </c>
      <c r="K174" s="7" t="str">
        <f>IFERROR(LEFT(SUBSTITUTE(SUBSTITUTE(Table2[[#This Row],[Website]],"www.",""),"https://",""), FIND(".", SUBSTITUTE(SUBSTITUTE(Table2[[#This Row],[Website]],"www.",""),"https://","")) - 1),"")</f>
        <v>destiny</v>
      </c>
      <c r="L174" s="7" t="s">
        <v>6293</v>
      </c>
      <c r="M174" s="7" t="s">
        <v>136</v>
      </c>
      <c r="N174" s="7">
        <v>1930</v>
      </c>
      <c r="O174" s="7">
        <v>0</v>
      </c>
      <c r="P174" s="7">
        <v>141.1</v>
      </c>
      <c r="Q174" s="7"/>
      <c r="R174" s="7" t="str">
        <f>LOWER(Table2[[#This Row],[Straat]]&amp;Table2[[#This Row],[Huisnummer]]&amp;Table2[[#This Row],[Postcode]])</f>
        <v>belgicastraat171930</v>
      </c>
      <c r="S174" s="7"/>
      <c r="T174" s="7" t="s">
        <v>29</v>
      </c>
      <c r="U174" s="7" t="s">
        <v>592</v>
      </c>
      <c r="V174" s="7">
        <v>17</v>
      </c>
      <c r="W174" s="7" t="s">
        <v>5399</v>
      </c>
      <c r="X174" s="7" t="s">
        <v>4807</v>
      </c>
      <c r="Y174" s="7" t="s">
        <v>4791</v>
      </c>
      <c r="Z174" s="7" t="str">
        <f>_xlfn.XLOOKUP(Table2[[#This Row],[Bedrijfsnummer]],Table15[Bedrijfsnummer],Table15[Teamrol],"",0)</f>
        <v>HR Manager</v>
      </c>
    </row>
    <row r="175" spans="1:26" ht="17.45" customHeight="1" x14ac:dyDescent="0.45">
      <c r="A175" s="7" t="s">
        <v>4758</v>
      </c>
      <c r="B175" s="7" t="s">
        <v>6294</v>
      </c>
      <c r="C175" s="7" t="str">
        <f>SUBSTITUTE(SUBSTITUTE(SUBSTITUTE(SUBSTITUTE(SUBSTITUTE(SUBSTITUTE(SUBSTITUTE(SUBSTITUTE(SUBSTITUTE(SUBSTITUTE(SUBSTITUTE(SUBSTITUTE(SUBSTITUTE(LOWER(Table2[[#This Row],[Naam]]),".",""),"-","")," bvba",""),"belgië",""),"belgium","")," nv","")," bv",""),"group",""),"groep","")," ", ""),"é","e"),"è","e"),"à","a")</f>
        <v>dexis</v>
      </c>
      <c r="D175" s="7" t="s">
        <v>6295</v>
      </c>
      <c r="E175" s="7" t="s">
        <v>6296</v>
      </c>
      <c r="F175" s="7" t="s">
        <v>6297</v>
      </c>
      <c r="G175" s="7" t="s">
        <v>4763</v>
      </c>
      <c r="H175" s="7" t="s">
        <v>6298</v>
      </c>
      <c r="I175" s="7" t="s">
        <v>4763</v>
      </c>
      <c r="J175" s="7" t="s">
        <v>6299</v>
      </c>
      <c r="K175" s="7" t="str">
        <f>IFERROR(LEFT(SUBSTITUTE(SUBSTITUTE(Table2[[#This Row],[Website]],"www.",""),"https://",""), FIND(".", SUBSTITUTE(SUBSTITUTE(Table2[[#This Row],[Website]],"www.",""),"https://","")) - 1),"")</f>
        <v>dexis</v>
      </c>
      <c r="L175" s="7" t="s">
        <v>6300</v>
      </c>
      <c r="M175" s="7" t="s">
        <v>1062</v>
      </c>
      <c r="N175" s="7">
        <v>3500</v>
      </c>
      <c r="O175" s="7">
        <v>0</v>
      </c>
      <c r="P175" s="7">
        <v>352.8</v>
      </c>
      <c r="Q175" s="7"/>
      <c r="R175" s="7" t="str">
        <f>LOWER(Table2[[#This Row],[Straat]]&amp;Table2[[#This Row],[Huisnummer]]&amp;Table2[[#This Row],[Postcode]])</f>
        <v>voogdijstraat333500</v>
      </c>
      <c r="S175" s="7"/>
      <c r="T175" s="7" t="s">
        <v>565</v>
      </c>
      <c r="U175" s="7" t="s">
        <v>6301</v>
      </c>
      <c r="V175" s="7">
        <v>33</v>
      </c>
      <c r="W175" s="7" t="s">
        <v>5321</v>
      </c>
      <c r="X175" s="7" t="s">
        <v>4771</v>
      </c>
      <c r="Y175" s="7" t="s">
        <v>4779</v>
      </c>
      <c r="Z175" s="7" t="str">
        <f>_xlfn.XLOOKUP(Table2[[#This Row],[Bedrijfsnummer]],Table15[Bedrijfsnummer],Table15[Teamrol],"",0)</f>
        <v/>
      </c>
    </row>
    <row r="176" spans="1:26" ht="17.45" customHeight="1" x14ac:dyDescent="0.45">
      <c r="A176" s="7" t="s">
        <v>4758</v>
      </c>
      <c r="B176" s="7" t="s">
        <v>6302</v>
      </c>
      <c r="C176" s="7" t="str">
        <f>SUBSTITUTE(SUBSTITUTE(SUBSTITUTE(SUBSTITUTE(SUBSTITUTE(SUBSTITUTE(SUBSTITUTE(SUBSTITUTE(SUBSTITUTE(SUBSTITUTE(SUBSTITUTE(SUBSTITUTE(SUBSTITUTE(LOWER(Table2[[#This Row],[Naam]]),".",""),"-","")," bvba",""),"belgië",""),"belgium","")," nv","")," bv",""),"group",""),"groep","")," ", ""),"é","e"),"è","e"),"à","a")</f>
        <v>dfds</v>
      </c>
      <c r="D176" s="7" t="s">
        <v>6303</v>
      </c>
      <c r="E176" s="7" t="s">
        <v>6304</v>
      </c>
      <c r="F176" s="7"/>
      <c r="G176" s="7"/>
      <c r="H176" s="7" t="s">
        <v>6305</v>
      </c>
      <c r="I176" s="7" t="s">
        <v>4763</v>
      </c>
      <c r="J176" s="7" t="s">
        <v>6306</v>
      </c>
      <c r="K176" s="7" t="str">
        <f>IFERROR(LEFT(SUBSTITUTE(SUBSTITUTE(Table2[[#This Row],[Website]],"www.",""),"https://",""), FIND(".", SUBSTITUTE(SUBSTITUTE(Table2[[#This Row],[Website]],"www.",""),"https://","")) - 1),"")</f>
        <v>dfds</v>
      </c>
      <c r="L176" s="7" t="s">
        <v>6307</v>
      </c>
      <c r="M176" s="7" t="s">
        <v>186</v>
      </c>
      <c r="N176" s="7" t="s">
        <v>185</v>
      </c>
      <c r="O176" s="7">
        <v>52</v>
      </c>
      <c r="P176" s="7">
        <v>118</v>
      </c>
      <c r="Q176" s="7" t="s">
        <v>6308</v>
      </c>
      <c r="R176" s="7" t="str">
        <f>LOWER(Table2[[#This Row],[Straat]]&amp;Table2[[#This Row],[Huisnummer]]&amp;Table2[[#This Row],[Postcode]])</f>
        <v>philips landsbergiuslaan119000</v>
      </c>
      <c r="S176" s="7" t="s">
        <v>18</v>
      </c>
      <c r="T176" s="7" t="s">
        <v>40</v>
      </c>
      <c r="U176" s="7" t="s">
        <v>6309</v>
      </c>
      <c r="V176" s="7" t="s">
        <v>5114</v>
      </c>
      <c r="W176" s="7" t="s">
        <v>6310</v>
      </c>
      <c r="X176" s="7" t="s">
        <v>4771</v>
      </c>
      <c r="Y176" s="7" t="s">
        <v>4779</v>
      </c>
      <c r="Z176" s="7" t="str">
        <f>_xlfn.XLOOKUP(Table2[[#This Row],[Bedrijfsnummer]],Table15[Bedrijfsnummer],Table15[Teamrol],"",0)</f>
        <v>HR Manager</v>
      </c>
    </row>
    <row r="177" spans="1:26" ht="17.45" customHeight="1" x14ac:dyDescent="0.45">
      <c r="A177" s="7" t="s">
        <v>4758</v>
      </c>
      <c r="B177" s="7" t="s">
        <v>6311</v>
      </c>
      <c r="C177" s="7" t="str">
        <f>SUBSTITUTE(SUBSTITUTE(SUBSTITUTE(SUBSTITUTE(SUBSTITUTE(SUBSTITUTE(SUBSTITUTE(SUBSTITUTE(SUBSTITUTE(SUBSTITUTE(SUBSTITUTE(SUBSTITUTE(SUBSTITUTE(LOWER(Table2[[#This Row],[Naam]]),".",""),"-","")," bvba",""),"belgië",""),"belgium","")," nv","")," bv",""),"group",""),"groep","")," ", ""),"é","e"),"è","e"),"à","a")</f>
        <v>dhlglobalforwarding()</v>
      </c>
      <c r="D177" s="7" t="s">
        <v>6312</v>
      </c>
      <c r="E177" s="7" t="s">
        <v>6313</v>
      </c>
      <c r="F177" s="7"/>
      <c r="G177" s="7"/>
      <c r="H177" s="7"/>
      <c r="I177" s="7"/>
      <c r="J177" s="7" t="s">
        <v>6314</v>
      </c>
      <c r="K177" s="7" t="str">
        <f>IFERROR(LEFT(SUBSTITUTE(SUBSTITUTE(Table2[[#This Row],[Website]],"www.",""),"https://",""), FIND(".", SUBSTITUTE(SUBSTITUTE(Table2[[#This Row],[Website]],"www.",""),"https://","")) - 1),"")</f>
        <v>dhl</v>
      </c>
      <c r="L177" s="7"/>
      <c r="M177" s="7" t="s">
        <v>542</v>
      </c>
      <c r="N177" s="7">
        <v>1830</v>
      </c>
      <c r="O177" s="7">
        <v>0</v>
      </c>
      <c r="P177" s="7">
        <v>432.9</v>
      </c>
      <c r="Q177" s="7"/>
      <c r="R177" s="7" t="str">
        <f>LOWER(Table2[[#This Row],[Straat]]&amp;Table2[[#This Row],[Huisnummer]]&amp;Table2[[#This Row],[Postcode]])</f>
        <v>bedrijvenzone machelen-cargo8301830</v>
      </c>
      <c r="S177" s="7"/>
      <c r="T177" s="7" t="s">
        <v>29</v>
      </c>
      <c r="U177" s="7" t="s">
        <v>6315</v>
      </c>
      <c r="V177" s="7">
        <v>830</v>
      </c>
      <c r="W177" s="7"/>
      <c r="X177" s="7" t="s">
        <v>4825</v>
      </c>
      <c r="Y177" s="7" t="s">
        <v>4836</v>
      </c>
      <c r="Z177" s="7" t="str">
        <f>_xlfn.XLOOKUP(Table2[[#This Row],[Bedrijfsnummer]],Table15[Bedrijfsnummer],Table15[Teamrol],"",0)</f>
        <v>Responsable des ressources humaines</v>
      </c>
    </row>
    <row r="178" spans="1:26" ht="17.45" customHeight="1" x14ac:dyDescent="0.45">
      <c r="A178" s="7" t="s">
        <v>4758</v>
      </c>
      <c r="B178" s="7" t="s">
        <v>6316</v>
      </c>
      <c r="C178" s="7" t="str">
        <f>SUBSTITUTE(SUBSTITUTE(SUBSTITUTE(SUBSTITUTE(SUBSTITUTE(SUBSTITUTE(SUBSTITUTE(SUBSTITUTE(SUBSTITUTE(SUBSTITUTE(SUBSTITUTE(SUBSTITUTE(SUBSTITUTE(LOWER(Table2[[#This Row],[Naam]]),".",""),"-","")," bvba",""),"belgië",""),"belgium","")," nv","")," bv",""),"group",""),"groep","")," ", ""),"é","e"),"è","e"),"à","a")</f>
        <v>di</v>
      </c>
      <c r="D178" s="7" t="s">
        <v>6317</v>
      </c>
      <c r="E178" s="7" t="s">
        <v>6318</v>
      </c>
      <c r="F178" s="7" t="s">
        <v>6319</v>
      </c>
      <c r="G178" s="7" t="s">
        <v>4763</v>
      </c>
      <c r="H178" s="7" t="s">
        <v>6320</v>
      </c>
      <c r="I178" s="7" t="s">
        <v>4763</v>
      </c>
      <c r="J178" s="7" t="s">
        <v>6321</v>
      </c>
      <c r="K178" s="7" t="str">
        <f>IFERROR(LEFT(SUBSTITUTE(SUBSTITUTE(Table2[[#This Row],[Website]],"www.",""),"https://",""), FIND(".", SUBSTITUTE(SUBSTITUTE(Table2[[#This Row],[Website]],"www.",""),"https://","")) - 1),"")</f>
        <v>di</v>
      </c>
      <c r="L178" s="7" t="s">
        <v>6322</v>
      </c>
      <c r="M178" s="7" t="s">
        <v>5076</v>
      </c>
      <c r="N178" s="7" t="s">
        <v>462</v>
      </c>
      <c r="O178" s="7">
        <v>4</v>
      </c>
      <c r="P178" s="7">
        <v>385</v>
      </c>
      <c r="Q178" s="7" t="s">
        <v>6323</v>
      </c>
      <c r="R178" s="7" t="str">
        <f>LOWER(Table2[[#This Row],[Straat]]&amp;Table2[[#This Row],[Huisnummer]]&amp;Table2[[#This Row],[Postcode]])</f>
        <v>lennikse baan8061070</v>
      </c>
      <c r="S178" s="7" t="s">
        <v>18</v>
      </c>
      <c r="T178" s="7" t="s">
        <v>51</v>
      </c>
      <c r="U178" s="7" t="s">
        <v>6324</v>
      </c>
      <c r="V178" s="7" t="s">
        <v>6325</v>
      </c>
      <c r="W178" s="7" t="s">
        <v>6326</v>
      </c>
      <c r="X178" s="7" t="s">
        <v>4771</v>
      </c>
      <c r="Y178" s="7" t="s">
        <v>4791</v>
      </c>
      <c r="Z178" s="7" t="str">
        <f>_xlfn.XLOOKUP(Table2[[#This Row],[Bedrijfsnummer]],Table15[Bedrijfsnummer],Table15[Teamrol],"",0)</f>
        <v/>
      </c>
    </row>
    <row r="179" spans="1:26" ht="17.45" customHeight="1" x14ac:dyDescent="0.45">
      <c r="A179" s="7" t="s">
        <v>4758</v>
      </c>
      <c r="B179" s="7" t="s">
        <v>6327</v>
      </c>
      <c r="C179" s="7" t="str">
        <f>SUBSTITUTE(SUBSTITUTE(SUBSTITUTE(SUBSTITUTE(SUBSTITUTE(SUBSTITUTE(SUBSTITUTE(SUBSTITUTE(SUBSTITUTE(SUBSTITUTE(SUBSTITUTE(SUBSTITUTE(SUBSTITUTE(LOWER(Table2[[#This Row],[Naam]]),".",""),"-","")," bvba",""),"belgië",""),"belgium","")," nv","")," bv",""),"group",""),"groep","")," ", ""),"é","e"),"è","e"),"à","a")</f>
        <v>distrilog</v>
      </c>
      <c r="D179" s="7" t="s">
        <v>6328</v>
      </c>
      <c r="E179" s="7" t="s">
        <v>6329</v>
      </c>
      <c r="F179" s="7" t="s">
        <v>6330</v>
      </c>
      <c r="G179" s="7" t="s">
        <v>4763</v>
      </c>
      <c r="H179" s="7" t="s">
        <v>6331</v>
      </c>
      <c r="I179" s="7" t="s">
        <v>4763</v>
      </c>
      <c r="J179" s="7" t="s">
        <v>6332</v>
      </c>
      <c r="K179" s="7" t="str">
        <f>IFERROR(LEFT(SUBSTITUTE(SUBSTITUTE(Table2[[#This Row],[Website]],"www.",""),"https://",""), FIND(".", SUBSTITUTE(SUBSTITUTE(Table2[[#This Row],[Website]],"www.",""),"https://","")) - 1),"")</f>
        <v>distrilog</v>
      </c>
      <c r="L179" s="7" t="s">
        <v>6333</v>
      </c>
      <c r="M179" s="7" t="s">
        <v>5297</v>
      </c>
      <c r="N179" s="7" t="s">
        <v>5298</v>
      </c>
      <c r="O179" s="7">
        <v>19</v>
      </c>
      <c r="P179" s="7">
        <v>190</v>
      </c>
      <c r="Q179" s="7" t="s">
        <v>6334</v>
      </c>
      <c r="R179" s="7" t="str">
        <f>LOWER(Table2[[#This Row],[Straat]]&amp;Table2[[#This Row],[Huisnummer]]&amp;Table2[[#This Row],[Postcode]])</f>
        <v>koningin astridlaan142830</v>
      </c>
      <c r="S179" s="7" t="s">
        <v>18</v>
      </c>
      <c r="T179" s="7" t="s">
        <v>66</v>
      </c>
      <c r="U179" s="7" t="s">
        <v>1184</v>
      </c>
      <c r="V179" s="7" t="s">
        <v>348</v>
      </c>
      <c r="W179" s="7" t="s">
        <v>5519</v>
      </c>
      <c r="X179" s="7" t="s">
        <v>4825</v>
      </c>
      <c r="Y179" s="7" t="s">
        <v>4779</v>
      </c>
      <c r="Z179" s="7" t="str">
        <f>_xlfn.XLOOKUP(Table2[[#This Row],[Bedrijfsnummer]],Table15[Bedrijfsnummer],Table15[Teamrol],"",0)</f>
        <v>HR manager/director ad interim</v>
      </c>
    </row>
    <row r="180" spans="1:26" ht="17.45" customHeight="1" x14ac:dyDescent="0.45">
      <c r="A180" s="7" t="s">
        <v>4758</v>
      </c>
      <c r="B180" s="7" t="s">
        <v>6335</v>
      </c>
      <c r="C180" s="7" t="str">
        <f>SUBSTITUTE(SUBSTITUTE(SUBSTITUTE(SUBSTITUTE(SUBSTITUTE(SUBSTITUTE(SUBSTITUTE(SUBSTITUTE(SUBSTITUTE(SUBSTITUTE(SUBSTITUTE(SUBSTITUTE(SUBSTITUTE(LOWER(Table2[[#This Row],[Naam]]),".",""),"-","")," bvba",""),"belgië",""),"belgium","")," nv","")," bv",""),"group",""),"groep","")," ", ""),"é","e"),"è","e"),"à","a")</f>
        <v>dosschemills</v>
      </c>
      <c r="D180" s="7" t="s">
        <v>6336</v>
      </c>
      <c r="E180" s="7" t="s">
        <v>6337</v>
      </c>
      <c r="F180" s="7" t="s">
        <v>6338</v>
      </c>
      <c r="G180" s="7" t="s">
        <v>4763</v>
      </c>
      <c r="H180" s="7" t="s">
        <v>6339</v>
      </c>
      <c r="I180" s="7" t="s">
        <v>4763</v>
      </c>
      <c r="J180" s="7" t="s">
        <v>6340</v>
      </c>
      <c r="K180" s="7" t="str">
        <f>IFERROR(LEFT(SUBSTITUTE(SUBSTITUTE(Table2[[#This Row],[Website]],"www.",""),"https://",""), FIND(".", SUBSTITUTE(SUBSTITUTE(Table2[[#This Row],[Website]],"www.",""),"https://","")) - 1),"")</f>
        <v>dosschemills</v>
      </c>
      <c r="L180" s="7" t="s">
        <v>6341</v>
      </c>
      <c r="M180" s="7" t="s">
        <v>6342</v>
      </c>
      <c r="N180" s="7">
        <v>9800</v>
      </c>
      <c r="O180" s="7">
        <v>0</v>
      </c>
      <c r="P180" s="7">
        <v>101.2</v>
      </c>
      <c r="Q180" s="7"/>
      <c r="R180" s="7" t="str">
        <f>LOWER(Table2[[#This Row],[Straat]]&amp;Table2[[#This Row],[Huisnummer]]&amp;Table2[[#This Row],[Postcode]])</f>
        <v>clemence dosschestraat19800</v>
      </c>
      <c r="S180" s="7"/>
      <c r="T180" s="7" t="s">
        <v>40</v>
      </c>
      <c r="U180" s="7" t="s">
        <v>6343</v>
      </c>
      <c r="V180" s="7">
        <v>1</v>
      </c>
      <c r="W180" s="7" t="s">
        <v>6344</v>
      </c>
      <c r="X180" s="7" t="s">
        <v>4807</v>
      </c>
      <c r="Y180" s="7" t="s">
        <v>4779</v>
      </c>
      <c r="Z180" s="7" t="str">
        <f>_xlfn.XLOOKUP(Table2[[#This Row],[Bedrijfsnummer]],Table15[Bedrijfsnummer],Table15[Teamrol],"",0)</f>
        <v>HR Director BE/NL</v>
      </c>
    </row>
    <row r="181" spans="1:26" ht="17.45" customHeight="1" x14ac:dyDescent="0.45">
      <c r="A181" s="7" t="s">
        <v>4758</v>
      </c>
      <c r="B181" s="7" t="s">
        <v>6345</v>
      </c>
      <c r="C181" s="7" t="str">
        <f>SUBSTITUTE(SUBSTITUTE(SUBSTITUTE(SUBSTITUTE(SUBSTITUTE(SUBSTITUTE(SUBSTITUTE(SUBSTITUTE(SUBSTITUTE(SUBSTITUTE(SUBSTITUTE(SUBSTITUTE(SUBSTITUTE(LOWER(Table2[[#This Row],[Naam]]),".",""),"-","")," bvba",""),"belgië",""),"belgium","")," nv","")," bv",""),"group",""),"groep","")," ", ""),"é","e"),"è","e"),"à","a")</f>
        <v>dovykeukens</v>
      </c>
      <c r="D181" s="7" t="s">
        <v>6346</v>
      </c>
      <c r="E181" s="7" t="s">
        <v>6347</v>
      </c>
      <c r="F181" s="7" t="s">
        <v>6348</v>
      </c>
      <c r="G181" s="7" t="s">
        <v>4763</v>
      </c>
      <c r="H181" s="7" t="s">
        <v>6349</v>
      </c>
      <c r="I181" s="7" t="s">
        <v>4763</v>
      </c>
      <c r="J181" s="7" t="s">
        <v>6350</v>
      </c>
      <c r="K181" s="7" t="str">
        <f>IFERROR(LEFT(SUBSTITUTE(SUBSTITUTE(Table2[[#This Row],[Website]],"www.",""),"https://",""), FIND(".", SUBSTITUTE(SUBSTITUTE(Table2[[#This Row],[Website]],"www.",""),"https://","")) - 1),"")</f>
        <v>dovykeukens</v>
      </c>
      <c r="L181" s="7" t="s">
        <v>6351</v>
      </c>
      <c r="M181" s="7" t="s">
        <v>684</v>
      </c>
      <c r="N181" s="7">
        <v>8800</v>
      </c>
      <c r="O181" s="7">
        <v>0</v>
      </c>
      <c r="P181" s="7">
        <v>107.6</v>
      </c>
      <c r="Q181" s="7"/>
      <c r="R181" s="7" t="str">
        <f>LOWER(Table2[[#This Row],[Straat]]&amp;Table2[[#This Row],[Huisnummer]]&amp;Table2[[#This Row],[Postcode]])</f>
        <v>industrieweg58800</v>
      </c>
      <c r="S181" s="7"/>
      <c r="T181" s="7" t="s">
        <v>260</v>
      </c>
      <c r="U181" s="7" t="s">
        <v>453</v>
      </c>
      <c r="V181" s="7">
        <v>5</v>
      </c>
      <c r="W181" s="7" t="s">
        <v>6352</v>
      </c>
      <c r="X181" s="7" t="s">
        <v>4771</v>
      </c>
      <c r="Y181" s="7" t="s">
        <v>4779</v>
      </c>
      <c r="Z181" s="7" t="str">
        <f>_xlfn.XLOOKUP(Table2[[#This Row],[Bedrijfsnummer]],Table15[Bedrijfsnummer],Table15[Teamrol],"",0)</f>
        <v/>
      </c>
    </row>
    <row r="182" spans="1:26" ht="17.45" customHeight="1" x14ac:dyDescent="0.45">
      <c r="A182" s="7" t="s">
        <v>4758</v>
      </c>
      <c r="B182" s="7" t="s">
        <v>6353</v>
      </c>
      <c r="C182" s="7" t="str">
        <f>SUBSTITUTE(SUBSTITUTE(SUBSTITUTE(SUBSTITUTE(SUBSTITUTE(SUBSTITUTE(SUBSTITUTE(SUBSTITUTE(SUBSTITUTE(SUBSTITUTE(SUBSTITUTE(SUBSTITUTE(SUBSTITUTE(LOWER(Table2[[#This Row],[Naam]]),".",""),"-","")," bvba",""),"belgië",""),"belgium","")," nv","")," bv",""),"group",""),"groep","")," ", ""),"é","e"),"è","e"),"à","a")</f>
        <v>dpgmediaservices</v>
      </c>
      <c r="D182" s="7" t="s">
        <v>6354</v>
      </c>
      <c r="E182" s="7" t="s">
        <v>6355</v>
      </c>
      <c r="F182" s="7" t="s">
        <v>6356</v>
      </c>
      <c r="G182" s="7" t="s">
        <v>4763</v>
      </c>
      <c r="H182" s="7"/>
      <c r="I182" s="7"/>
      <c r="J182" s="7" t="s">
        <v>6357</v>
      </c>
      <c r="K182" s="7" t="str">
        <f>IFERROR(LEFT(SUBSTITUTE(SUBSTITUTE(Table2[[#This Row],[Website]],"www.",""),"https://",""), FIND(".", SUBSTITUTE(SUBSTITUTE(Table2[[#This Row],[Website]],"www.",""),"https://","")) - 1),"")</f>
        <v>dpgmedia</v>
      </c>
      <c r="L182" s="7" t="s">
        <v>6358</v>
      </c>
      <c r="M182" s="7" t="s">
        <v>66</v>
      </c>
      <c r="N182" s="7">
        <v>2018</v>
      </c>
      <c r="O182" s="7">
        <v>0</v>
      </c>
      <c r="P182" s="7">
        <v>181</v>
      </c>
      <c r="Q182" s="7"/>
      <c r="R182" s="7" t="str">
        <f>LOWER(Table2[[#This Row],[Straat]]&amp;Table2[[#This Row],[Huisnummer]]&amp;Table2[[#This Row],[Postcode]])</f>
        <v>mediaplein12018</v>
      </c>
      <c r="S182" s="7"/>
      <c r="T182" s="7" t="s">
        <v>66</v>
      </c>
      <c r="U182" s="7" t="s">
        <v>6359</v>
      </c>
      <c r="V182" s="7">
        <v>1</v>
      </c>
      <c r="W182" s="7"/>
      <c r="X182" s="7" t="s">
        <v>4807</v>
      </c>
      <c r="Y182" s="7" t="s">
        <v>4779</v>
      </c>
      <c r="Z182" s="7" t="str">
        <f>_xlfn.XLOOKUP(Table2[[#This Row],[Bedrijfsnummer]],Table15[Bedrijfsnummer],Table15[Teamrol],"",0)</f>
        <v/>
      </c>
    </row>
    <row r="183" spans="1:26" ht="17.45" customHeight="1" x14ac:dyDescent="0.45">
      <c r="A183" s="7" t="s">
        <v>4758</v>
      </c>
      <c r="B183" s="7" t="s">
        <v>6360</v>
      </c>
      <c r="C183" s="7" t="str">
        <f>SUBSTITUTE(SUBSTITUTE(SUBSTITUTE(SUBSTITUTE(SUBSTITUTE(SUBSTITUTE(SUBSTITUTE(SUBSTITUTE(SUBSTITUTE(SUBSTITUTE(SUBSTITUTE(SUBSTITUTE(SUBSTITUTE(LOWER(Table2[[#This Row],[Naam]]),".",""),"-","")," bvba",""),"belgië",""),"belgium","")," nv","")," bv",""),"group",""),"groep","")," ", ""),"é","e"),"è","e"),"à","a")</f>
        <v>dreambaby</v>
      </c>
      <c r="D183" s="7" t="s">
        <v>6361</v>
      </c>
      <c r="E183" s="7" t="s">
        <v>6362</v>
      </c>
      <c r="F183" s="7" t="s">
        <v>6363</v>
      </c>
      <c r="G183" s="7" t="s">
        <v>4763</v>
      </c>
      <c r="H183" s="7" t="s">
        <v>6364</v>
      </c>
      <c r="I183" s="7" t="s">
        <v>4763</v>
      </c>
      <c r="J183" s="7" t="s">
        <v>6365</v>
      </c>
      <c r="K183" s="7" t="str">
        <f>IFERROR(LEFT(SUBSTITUTE(SUBSTITUTE(Table2[[#This Row],[Website]],"www.",""),"https://",""), FIND(".", SUBSTITUTE(SUBSTITUTE(Table2[[#This Row],[Website]],"www.",""),"https://","")) - 1),"")</f>
        <v>dreambaby</v>
      </c>
      <c r="L183" s="7" t="s">
        <v>6366</v>
      </c>
      <c r="M183" s="7" t="s">
        <v>996</v>
      </c>
      <c r="N183" s="7">
        <v>1500</v>
      </c>
      <c r="O183" s="7">
        <v>0</v>
      </c>
      <c r="P183" s="7">
        <v>251.3</v>
      </c>
      <c r="Q183" s="7"/>
      <c r="R183" s="7" t="str">
        <f>LOWER(Table2[[#This Row],[Straat]]&amp;Table2[[#This Row],[Huisnummer]]&amp;Table2[[#This Row],[Postcode]])</f>
        <v>bilkensveld11500</v>
      </c>
      <c r="S183" s="7"/>
      <c r="T183" s="7" t="s">
        <v>29</v>
      </c>
      <c r="U183" s="7" t="s">
        <v>6367</v>
      </c>
      <c r="V183" s="7">
        <v>1</v>
      </c>
      <c r="W183" s="7" t="s">
        <v>6368</v>
      </c>
      <c r="X183" s="7" t="s">
        <v>4771</v>
      </c>
      <c r="Y183" s="7" t="s">
        <v>4791</v>
      </c>
      <c r="Z183" s="7" t="str">
        <f>_xlfn.XLOOKUP(Table2[[#This Row],[Bedrijfsnummer]],Table15[Bedrijfsnummer],Table15[Teamrol],"",0)</f>
        <v/>
      </c>
    </row>
    <row r="184" spans="1:26" ht="17.45" customHeight="1" x14ac:dyDescent="0.45">
      <c r="A184" s="7" t="s">
        <v>4758</v>
      </c>
      <c r="B184" s="7" t="s">
        <v>6369</v>
      </c>
      <c r="C184" s="7" t="str">
        <f>SUBSTITUTE(SUBSTITUTE(SUBSTITUTE(SUBSTITUTE(SUBSTITUTE(SUBSTITUTE(SUBSTITUTE(SUBSTITUTE(SUBSTITUTE(SUBSTITUTE(SUBSTITUTE(SUBSTITUTE(SUBSTITUTE(LOWER(Table2[[#This Row],[Naam]]),".",""),"-","")," bvba",""),"belgië",""),"belgium","")," nv","")," bv",""),"group",""),"groep","")," ", ""),"é","e"),"è","e"),"à","a")</f>
        <v>drukkerijuitgeverijdiekeure</v>
      </c>
      <c r="D184" s="7" t="s">
        <v>6370</v>
      </c>
      <c r="E184" s="7" t="s">
        <v>6371</v>
      </c>
      <c r="F184" s="7" t="s">
        <v>6372</v>
      </c>
      <c r="G184" s="7" t="s">
        <v>4763</v>
      </c>
      <c r="H184" s="7" t="s">
        <v>6373</v>
      </c>
      <c r="I184" s="7" t="s">
        <v>4763</v>
      </c>
      <c r="J184" s="7" t="s">
        <v>6374</v>
      </c>
      <c r="K184" s="7" t="str">
        <f>IFERROR(LEFT(SUBSTITUTE(SUBSTITUTE(Table2[[#This Row],[Website]],"www.",""),"https://",""), FIND(".", SUBSTITUTE(SUBSTITUTE(Table2[[#This Row],[Website]],"www.",""),"https://","")) - 1),"")</f>
        <v>diekeure</v>
      </c>
      <c r="L184" s="7" t="s">
        <v>6375</v>
      </c>
      <c r="M184" s="7" t="s">
        <v>829</v>
      </c>
      <c r="N184" s="7" t="s">
        <v>918</v>
      </c>
      <c r="O184" s="7">
        <v>3</v>
      </c>
      <c r="P184" s="7">
        <v>150</v>
      </c>
      <c r="Q184" s="7" t="s">
        <v>6376</v>
      </c>
      <c r="R184" s="7" t="str">
        <f>LOWER(Table2[[#This Row],[Straat]]&amp;Table2[[#This Row],[Huisnummer]]&amp;Table2[[#This Row],[Postcode]])</f>
        <v>kleine pathoekeweg38000</v>
      </c>
      <c r="S184" s="7" t="s">
        <v>18</v>
      </c>
      <c r="T184" s="7" t="s">
        <v>260</v>
      </c>
      <c r="U184" s="7" t="s">
        <v>6377</v>
      </c>
      <c r="V184" s="7" t="s">
        <v>247</v>
      </c>
      <c r="W184" s="7" t="s">
        <v>6378</v>
      </c>
      <c r="X184" s="7" t="s">
        <v>4771</v>
      </c>
      <c r="Y184" s="7" t="s">
        <v>4772</v>
      </c>
      <c r="Z184" s="7" t="str">
        <f>_xlfn.XLOOKUP(Table2[[#This Row],[Bedrijfsnummer]],Table15[Bedrijfsnummer],Table15[Teamrol],"",0)</f>
        <v/>
      </c>
    </row>
    <row r="185" spans="1:26" ht="17.45" customHeight="1" x14ac:dyDescent="0.45">
      <c r="A185" s="7" t="s">
        <v>4758</v>
      </c>
      <c r="B185" s="7" t="s">
        <v>6379</v>
      </c>
      <c r="C185" s="7" t="str">
        <f>SUBSTITUTE(SUBSTITUTE(SUBSTITUTE(SUBSTITUTE(SUBSTITUTE(SUBSTITUTE(SUBSTITUTE(SUBSTITUTE(SUBSTITUTE(SUBSTITUTE(SUBSTITUTE(SUBSTITUTE(SUBSTITUTE(LOWER(Table2[[#This Row],[Naam]]),".",""),"-","")," bvba",""),"belgië",""),"belgium","")," nv","")," bv",""),"group",""),"groep","")," ", ""),"é","e"),"è","e"),"à","a")</f>
        <v>dssmithpackaging</v>
      </c>
      <c r="D185" s="7" t="s">
        <v>6380</v>
      </c>
      <c r="E185" s="7" t="s">
        <v>6381</v>
      </c>
      <c r="F185" s="7"/>
      <c r="G185" s="7"/>
      <c r="H185" s="7" t="s">
        <v>6382</v>
      </c>
      <c r="I185" s="7" t="s">
        <v>4763</v>
      </c>
      <c r="J185" s="7" t="s">
        <v>6383</v>
      </c>
      <c r="K185" s="7" t="str">
        <f>IFERROR(LEFT(SUBSTITUTE(SUBSTITUTE(Table2[[#This Row],[Website]],"www.",""),"https://",""), FIND(".", SUBSTITUTE(SUBSTITUTE(Table2[[#This Row],[Website]],"www.",""),"https://","")) - 1),"")</f>
        <v>dssmith</v>
      </c>
      <c r="L185" s="7" t="s">
        <v>6384</v>
      </c>
      <c r="M185" s="7" t="s">
        <v>186</v>
      </c>
      <c r="N185" s="7" t="s">
        <v>185</v>
      </c>
      <c r="O185" s="7">
        <v>65</v>
      </c>
      <c r="P185" s="7">
        <v>126</v>
      </c>
      <c r="Q185" s="7" t="s">
        <v>6385</v>
      </c>
      <c r="R185" s="7" t="str">
        <f>LOWER(Table2[[#This Row],[Straat]]&amp;Table2[[#This Row],[Huisnummer]]&amp;Table2[[#This Row],[Postcode]])</f>
        <v>new-orleansstraat1009000</v>
      </c>
      <c r="S185" s="7" t="s">
        <v>18</v>
      </c>
      <c r="T185" s="7" t="s">
        <v>40</v>
      </c>
      <c r="U185" s="7" t="s">
        <v>6386</v>
      </c>
      <c r="V185" s="7" t="s">
        <v>4769</v>
      </c>
      <c r="W185" s="7" t="s">
        <v>6387</v>
      </c>
      <c r="X185" s="7" t="s">
        <v>4771</v>
      </c>
      <c r="Y185" s="7" t="s">
        <v>4779</v>
      </c>
      <c r="Z185" s="7" t="str">
        <f>_xlfn.XLOOKUP(Table2[[#This Row],[Bedrijfsnummer]],Table15[Bedrijfsnummer],Table15[Teamrol],"",0)</f>
        <v>HR Business Partner</v>
      </c>
    </row>
    <row r="186" spans="1:26" ht="17.45" customHeight="1" x14ac:dyDescent="0.45">
      <c r="A186" s="7" t="s">
        <v>4758</v>
      </c>
      <c r="B186" s="7" t="s">
        <v>6388</v>
      </c>
      <c r="C186" s="7" t="str">
        <f>SUBSTITUTE(SUBSTITUTE(SUBSTITUTE(SUBSTITUTE(SUBSTITUTE(SUBSTITUTE(SUBSTITUTE(SUBSTITUTE(SUBSTITUTE(SUBSTITUTE(SUBSTITUTE(SUBSTITUTE(SUBSTITUTE(LOWER(Table2[[#This Row],[Naam]]),".",""),"-","")," bvba",""),"belgië",""),"belgium","")," nv","")," bv",""),"group",""),"groep","")," ", ""),"é","e"),"è","e"),"à","a")</f>
        <v>dsvair&amp;sea</v>
      </c>
      <c r="D186" s="7" t="s">
        <v>6389</v>
      </c>
      <c r="E186" s="7" t="s">
        <v>6390</v>
      </c>
      <c r="F186" s="7" t="s">
        <v>6391</v>
      </c>
      <c r="G186" s="7" t="s">
        <v>4763</v>
      </c>
      <c r="H186" s="7" t="s">
        <v>6392</v>
      </c>
      <c r="I186" s="7" t="s">
        <v>4763</v>
      </c>
      <c r="J186" s="7" t="s">
        <v>6393</v>
      </c>
      <c r="K186" s="7" t="str">
        <f>IFERROR(LEFT(SUBSTITUTE(SUBSTITUTE(Table2[[#This Row],[Website]],"www.",""),"https://",""), FIND(".", SUBSTITUTE(SUBSTITUTE(Table2[[#This Row],[Website]],"www.",""),"https://","")) - 1),"")</f>
        <v>dsv</v>
      </c>
      <c r="L186" s="7" t="s">
        <v>6394</v>
      </c>
      <c r="M186" s="7" t="s">
        <v>555</v>
      </c>
      <c r="N186" s="7" t="s">
        <v>554</v>
      </c>
      <c r="O186" s="7">
        <v>160</v>
      </c>
      <c r="P186" s="7">
        <v>209</v>
      </c>
      <c r="Q186" s="7" t="s">
        <v>6395</v>
      </c>
      <c r="R186" s="7" t="str">
        <f>LOWER(Table2[[#This Row],[Straat]]&amp;Table2[[#This Row],[Huisnummer]]&amp;Table2[[#This Row],[Postcode]])</f>
        <v>schoonmansveld402870</v>
      </c>
      <c r="S186" s="7" t="s">
        <v>18</v>
      </c>
      <c r="T186" s="7" t="s">
        <v>66</v>
      </c>
      <c r="U186" s="7" t="s">
        <v>6396</v>
      </c>
      <c r="V186" s="7" t="s">
        <v>306</v>
      </c>
      <c r="W186" s="7" t="s">
        <v>5519</v>
      </c>
      <c r="X186" s="7" t="s">
        <v>4771</v>
      </c>
      <c r="Y186" s="7" t="s">
        <v>4779</v>
      </c>
      <c r="Z186" s="7" t="str">
        <f>_xlfn.XLOOKUP(Table2[[#This Row],[Bedrijfsnummer]],Table15[Bedrijfsnummer],Table15[Teamrol],"",0)</f>
        <v>Supervisor, HR Business Partner</v>
      </c>
    </row>
    <row r="187" spans="1:26" ht="17.45" customHeight="1" x14ac:dyDescent="0.45">
      <c r="A187" s="7" t="s">
        <v>4758</v>
      </c>
      <c r="B187" s="7" t="s">
        <v>6397</v>
      </c>
      <c r="C187" s="7" t="str">
        <f>SUBSTITUTE(SUBSTITUTE(SUBSTITUTE(SUBSTITUTE(SUBSTITUTE(SUBSTITUTE(SUBSTITUTE(SUBSTITUTE(SUBSTITUTE(SUBSTITUTE(SUBSTITUTE(SUBSTITUTE(SUBSTITUTE(LOWER(Table2[[#This Row],[Naam]]),".",""),"-","")," bvba",""),"belgië",""),"belgium","")," nv","")," bv",""),"group",""),"groep","")," ", ""),"é","e"),"è","e"),"à","a")</f>
        <v>dsvroad</v>
      </c>
      <c r="D187" s="7" t="s">
        <v>6398</v>
      </c>
      <c r="E187" s="7" t="s">
        <v>6399</v>
      </c>
      <c r="F187" s="7"/>
      <c r="G187" s="7"/>
      <c r="H187" s="7" t="s">
        <v>6400</v>
      </c>
      <c r="I187" s="7" t="s">
        <v>4763</v>
      </c>
      <c r="J187" s="7" t="s">
        <v>6401</v>
      </c>
      <c r="K187" s="7" t="str">
        <f>IFERROR(LEFT(SUBSTITUTE(SUBSTITUTE(Table2[[#This Row],[Website]],"www.",""),"https://",""), FIND(".", SUBSTITUTE(SUBSTITUTE(Table2[[#This Row],[Website]],"www.",""),"https://","")) - 1),"")</f>
        <v>dsv</v>
      </c>
      <c r="L187" s="7" t="s">
        <v>6402</v>
      </c>
      <c r="M187" s="7" t="s">
        <v>555</v>
      </c>
      <c r="N187" s="7" t="s">
        <v>554</v>
      </c>
      <c r="O187" s="7">
        <v>160</v>
      </c>
      <c r="P187" s="7">
        <v>212</v>
      </c>
      <c r="Q187" s="7" t="s">
        <v>6395</v>
      </c>
      <c r="R187" s="7" t="str">
        <f>LOWER(Table2[[#This Row],[Straat]]&amp;Table2[[#This Row],[Huisnummer]]&amp;Table2[[#This Row],[Postcode]])</f>
        <v>schoonmansveld402870</v>
      </c>
      <c r="S187" s="7" t="s">
        <v>18</v>
      </c>
      <c r="T187" s="7" t="s">
        <v>66</v>
      </c>
      <c r="U187" s="7" t="s">
        <v>6396</v>
      </c>
      <c r="V187" s="7" t="s">
        <v>306</v>
      </c>
      <c r="W187" s="7" t="s">
        <v>5519</v>
      </c>
      <c r="X187" s="7" t="s">
        <v>4771</v>
      </c>
      <c r="Y187" s="7" t="s">
        <v>4779</v>
      </c>
      <c r="Z187" s="7" t="str">
        <f>_xlfn.XLOOKUP(Table2[[#This Row],[Bedrijfsnummer]],Table15[Bedrijfsnummer],Table15[Teamrol],"",0)</f>
        <v/>
      </c>
    </row>
    <row r="188" spans="1:26" ht="17.45" customHeight="1" x14ac:dyDescent="0.45">
      <c r="A188" s="7" t="s">
        <v>4758</v>
      </c>
      <c r="B188" s="7" t="s">
        <v>6403</v>
      </c>
      <c r="C188" s="7" t="str">
        <f>SUBSTITUTE(SUBSTITUTE(SUBSTITUTE(SUBSTITUTE(SUBSTITUTE(SUBSTITUTE(SUBSTITUTE(SUBSTITUTE(SUBSTITUTE(SUBSTITUTE(SUBSTITUTE(SUBSTITUTE(SUBSTITUTE(LOWER(Table2[[#This Row],[Naam]]),".",""),"-","")," bvba",""),"belgië",""),"belgium","")," nv","")," bv",""),"group",""),"groep","")," ", ""),"é","e"),"è","e"),"à","a")</f>
        <v>dupontdenemours()</v>
      </c>
      <c r="D188" s="7" t="s">
        <v>6404</v>
      </c>
      <c r="E188" s="7" t="s">
        <v>6405</v>
      </c>
      <c r="F188" s="7"/>
      <c r="G188" s="7"/>
      <c r="H188" s="7" t="s">
        <v>6406</v>
      </c>
      <c r="I188" s="7" t="s">
        <v>4763</v>
      </c>
      <c r="J188" s="7" t="s">
        <v>6407</v>
      </c>
      <c r="K188" s="7" t="str">
        <f>IFERROR(LEFT(SUBSTITUTE(SUBSTITUTE(Table2[[#This Row],[Website]],"www.",""),"https://",""), FIND(".", SUBSTITUTE(SUBSTITUTE(Table2[[#This Row],[Website]],"www.",""),"https://","")) - 1),"")</f>
        <v>dupontdenemours</v>
      </c>
      <c r="L188" s="7" t="s">
        <v>6408</v>
      </c>
      <c r="M188" s="7" t="s">
        <v>164</v>
      </c>
      <c r="N188" s="7">
        <v>2800</v>
      </c>
      <c r="O188" s="7">
        <v>0</v>
      </c>
      <c r="P188" s="7">
        <v>167.4</v>
      </c>
      <c r="Q188" s="7"/>
      <c r="R188" s="7" t="str">
        <f>LOWER(Table2[[#This Row],[Straat]]&amp;Table2[[#This Row],[Huisnummer]]&amp;Table2[[#This Row],[Postcode]])</f>
        <v>antoon spinoystraat62800</v>
      </c>
      <c r="S188" s="7"/>
      <c r="T188" s="7" t="s">
        <v>66</v>
      </c>
      <c r="U188" s="7" t="s">
        <v>6409</v>
      </c>
      <c r="V188" s="7">
        <v>6</v>
      </c>
      <c r="W188" s="7"/>
      <c r="X188" s="7" t="s">
        <v>4807</v>
      </c>
      <c r="Y188" s="7" t="s">
        <v>4772</v>
      </c>
      <c r="Z188" s="7" t="str">
        <f>_xlfn.XLOOKUP(Table2[[#This Row],[Bedrijfsnummer]],Table15[Bedrijfsnummer],Table15[Teamrol],"",0)</f>
        <v>HR Manager Belgium &amp; The Netherlands</v>
      </c>
    </row>
    <row r="189" spans="1:26" ht="17.45" customHeight="1" x14ac:dyDescent="0.45">
      <c r="A189" s="7" t="s">
        <v>4758</v>
      </c>
      <c r="B189" s="7" t="s">
        <v>6410</v>
      </c>
      <c r="C189" s="7" t="str">
        <f>SUBSTITUTE(SUBSTITUTE(SUBSTITUTE(SUBSTITUTE(SUBSTITUTE(SUBSTITUTE(SUBSTITUTE(SUBSTITUTE(SUBSTITUTE(SUBSTITUTE(SUBSTITUTE(SUBSTITUTE(SUBSTITUTE(LOWER(Table2[[#This Row],[Naam]]),".",""),"-","")," bvba",""),"belgië",""),"belgium","")," nv","")," bv",""),"group",""),"groep","")," ", ""),"é","e"),"è","e"),"à","a")</f>
        <v>duomed</v>
      </c>
      <c r="D189" s="7" t="s">
        <v>6411</v>
      </c>
      <c r="E189" s="7" t="s">
        <v>6412</v>
      </c>
      <c r="F189" s="7" t="s">
        <v>6413</v>
      </c>
      <c r="G189" s="7" t="s">
        <v>4763</v>
      </c>
      <c r="H189" s="7" t="s">
        <v>6414</v>
      </c>
      <c r="I189" s="7" t="s">
        <v>4763</v>
      </c>
      <c r="J189" s="7" t="s">
        <v>6415</v>
      </c>
      <c r="K189" s="7" t="str">
        <f>IFERROR(LEFT(SUBSTITUTE(SUBSTITUTE(Table2[[#This Row],[Website]],"www.",""),"https://",""), FIND(".", SUBSTITUTE(SUBSTITUTE(Table2[[#This Row],[Website]],"www.",""),"https://","")) - 1),"")</f>
        <v>acertys</v>
      </c>
      <c r="L189" s="7" t="s">
        <v>6416</v>
      </c>
      <c r="M189" s="7" t="s">
        <v>105</v>
      </c>
      <c r="N189" s="7">
        <v>2630</v>
      </c>
      <c r="O189" s="7">
        <v>0</v>
      </c>
      <c r="P189" s="7">
        <v>217.7</v>
      </c>
      <c r="Q189" s="7"/>
      <c r="R189" s="7" t="str">
        <f>LOWER(Table2[[#This Row],[Straat]]&amp;Table2[[#This Row],[Huisnummer]]&amp;Table2[[#This Row],[Postcode]])</f>
        <v>oeyvaersbosch122630</v>
      </c>
      <c r="S189" s="7"/>
      <c r="T189" s="7" t="s">
        <v>66</v>
      </c>
      <c r="U189" s="7" t="s">
        <v>6417</v>
      </c>
      <c r="V189" s="7">
        <v>12</v>
      </c>
      <c r="W189" s="7" t="s">
        <v>6418</v>
      </c>
      <c r="X189" s="7" t="s">
        <v>4771</v>
      </c>
      <c r="Y189" s="7" t="s">
        <v>4779</v>
      </c>
      <c r="Z189" s="7" t="str">
        <f>_xlfn.XLOOKUP(Table2[[#This Row],[Bedrijfsnummer]],Table15[Bedrijfsnummer],Table15[Teamrol],"",0)</f>
        <v/>
      </c>
    </row>
    <row r="190" spans="1:26" ht="17.45" customHeight="1" x14ac:dyDescent="0.45">
      <c r="A190" s="7" t="s">
        <v>4758</v>
      </c>
      <c r="B190" s="7" t="s">
        <v>6419</v>
      </c>
      <c r="C190" s="7" t="str">
        <f>SUBSTITUTE(SUBSTITUTE(SUBSTITUTE(SUBSTITUTE(SUBSTITUTE(SUBSTITUTE(SUBSTITUTE(SUBSTITUTE(SUBSTITUTE(SUBSTITUTE(SUBSTITUTE(SUBSTITUTE(SUBSTITUTE(LOWER(Table2[[#This Row],[Naam]]),".",""),"-","")," bvba",""),"belgië",""),"belgium","")," nv","")," bv",""),"group",""),"groep","")," ", ""),"é","e"),"è","e"),"à","a")</f>
        <v>duracellbatteries</v>
      </c>
      <c r="D190" s="7" t="s">
        <v>6420</v>
      </c>
      <c r="E190" s="7" t="s">
        <v>6421</v>
      </c>
      <c r="F190" s="7"/>
      <c r="G190" s="7"/>
      <c r="H190" s="7" t="s">
        <v>6422</v>
      </c>
      <c r="I190" s="7" t="s">
        <v>4763</v>
      </c>
      <c r="J190" s="7" t="s">
        <v>6423</v>
      </c>
      <c r="K190" s="7" t="str">
        <f>IFERROR(LEFT(SUBSTITUTE(SUBSTITUTE(Table2[[#This Row],[Website]],"www.",""),"https://",""), FIND(".", SUBSTITUTE(SUBSTITUTE(Table2[[#This Row],[Website]],"www.",""),"https://","")) - 1),"")</f>
        <v>duracell</v>
      </c>
      <c r="L190" s="7" t="s">
        <v>6424</v>
      </c>
      <c r="M190" s="7" t="s">
        <v>6425</v>
      </c>
      <c r="N190" s="7" t="s">
        <v>6426</v>
      </c>
      <c r="O190" s="7">
        <v>7</v>
      </c>
      <c r="P190" s="7">
        <v>163</v>
      </c>
      <c r="Q190" s="7" t="s">
        <v>6427</v>
      </c>
      <c r="R190" s="7" t="str">
        <f>LOWER(Table2[[#This Row],[Straat]]&amp;Table2[[#This Row],[Huisnummer]]&amp;Table2[[#This Row],[Postcode]])</f>
        <v>nijverheidslaan73200</v>
      </c>
      <c r="S190" s="7" t="s">
        <v>18</v>
      </c>
      <c r="T190" s="7" t="s">
        <v>29</v>
      </c>
      <c r="U190" s="7" t="s">
        <v>6428</v>
      </c>
      <c r="V190" s="7" t="s">
        <v>142</v>
      </c>
      <c r="W190" s="7" t="s">
        <v>4844</v>
      </c>
      <c r="X190" s="7" t="s">
        <v>4771</v>
      </c>
      <c r="Y190" s="7" t="s">
        <v>4791</v>
      </c>
      <c r="Z190" s="7" t="str">
        <f>_xlfn.XLOOKUP(Table2[[#This Row],[Bedrijfsnummer]],Table15[Bedrijfsnummer],Table15[Teamrol],"",0)</f>
        <v/>
      </c>
    </row>
    <row r="191" spans="1:26" ht="17.45" customHeight="1" x14ac:dyDescent="0.45">
      <c r="A191" s="7" t="s">
        <v>4758</v>
      </c>
      <c r="B191" s="7" t="s">
        <v>6429</v>
      </c>
      <c r="C191" s="7" t="str">
        <f>SUBSTITUTE(SUBSTITUTE(SUBSTITUTE(SUBSTITUTE(SUBSTITUTE(SUBSTITUTE(SUBSTITUTE(SUBSTITUTE(SUBSTITUTE(SUBSTITUTE(SUBSTITUTE(SUBSTITUTE(SUBSTITUTE(LOWER(Table2[[#This Row],[Naam]]),".",""),"-","")," bvba",""),"belgië",""),"belgium","")," nv","")," bv",""),"group",""),"groep","")," ", ""),"é","e"),"è","e"),"à","a")</f>
        <v>duvelmoortgat</v>
      </c>
      <c r="D191" s="7" t="s">
        <v>6430</v>
      </c>
      <c r="E191" s="7" t="s">
        <v>6431</v>
      </c>
      <c r="F191" s="7" t="s">
        <v>6432</v>
      </c>
      <c r="G191" s="7" t="s">
        <v>4763</v>
      </c>
      <c r="H191" s="7" t="s">
        <v>6433</v>
      </c>
      <c r="I191" s="7" t="s">
        <v>4763</v>
      </c>
      <c r="J191" s="7" t="s">
        <v>6434</v>
      </c>
      <c r="K191" s="7" t="str">
        <f>IFERROR(LEFT(SUBSTITUTE(SUBSTITUTE(Table2[[#This Row],[Website]],"www.",""),"https://",""), FIND(".", SUBSTITUTE(SUBSTITUTE(Table2[[#This Row],[Website]],"www.",""),"https://","")) - 1),"")</f>
        <v>duvelmoortgat</v>
      </c>
      <c r="L191" s="7" t="s">
        <v>6435</v>
      </c>
      <c r="M191" s="7" t="s">
        <v>555</v>
      </c>
      <c r="N191" s="7">
        <v>2870</v>
      </c>
      <c r="O191" s="7">
        <v>0</v>
      </c>
      <c r="P191" s="7">
        <v>226.7</v>
      </c>
      <c r="Q191" s="7"/>
      <c r="R191" s="7" t="str">
        <f>LOWER(Table2[[#This Row],[Straat]]&amp;Table2[[#This Row],[Huisnummer]]&amp;Table2[[#This Row],[Postcode]])</f>
        <v>breendonk-dorp582870</v>
      </c>
      <c r="S191" s="7"/>
      <c r="T191" s="7" t="s">
        <v>66</v>
      </c>
      <c r="U191" s="7" t="s">
        <v>6436</v>
      </c>
      <c r="V191" s="7">
        <v>58</v>
      </c>
      <c r="W191" s="7" t="s">
        <v>6437</v>
      </c>
      <c r="X191" s="7" t="s">
        <v>4771</v>
      </c>
      <c r="Y191" s="7" t="s">
        <v>4779</v>
      </c>
      <c r="Z191" s="7" t="str">
        <f>_xlfn.XLOOKUP(Table2[[#This Row],[Bedrijfsnummer]],Table15[Bedrijfsnummer],Table15[Teamrol],"",0)</f>
        <v/>
      </c>
    </row>
    <row r="192" spans="1:26" ht="17.45" customHeight="1" x14ac:dyDescent="0.45">
      <c r="A192" s="7" t="s">
        <v>4758</v>
      </c>
      <c r="B192" s="7" t="s">
        <v>6438</v>
      </c>
      <c r="C192" s="7" t="str">
        <f>SUBSTITUTE(SUBSTITUTE(SUBSTITUTE(SUBSTITUTE(SUBSTITUTE(SUBSTITUTE(SUBSTITUTE(SUBSTITUTE(SUBSTITUTE(SUBSTITUTE(SUBSTITUTE(SUBSTITUTE(SUBSTITUTE(LOWER(Table2[[#This Row],[Naam]]),".",""),"-","")," bvba",""),"belgië",""),"belgium","")," nv","")," bv",""),"group",""),"groep","")," ", ""),"é","e"),"è","e"),"à","a")</f>
        <v>e5fashion</v>
      </c>
      <c r="D192" s="7" t="s">
        <v>6439</v>
      </c>
      <c r="E192" s="7" t="s">
        <v>6440</v>
      </c>
      <c r="F192" s="7" t="s">
        <v>6441</v>
      </c>
      <c r="G192" s="7" t="s">
        <v>4763</v>
      </c>
      <c r="H192" s="7" t="s">
        <v>6442</v>
      </c>
      <c r="I192" s="7" t="s">
        <v>4763</v>
      </c>
      <c r="J192" s="7" t="s">
        <v>6443</v>
      </c>
      <c r="K192" s="7" t="str">
        <f>IFERROR(LEFT(SUBSTITUTE(SUBSTITUTE(Table2[[#This Row],[Website]],"www.",""),"https://",""), FIND(".", SUBSTITUTE(SUBSTITUTE(Table2[[#This Row],[Website]],"www.",""),"https://","")) - 1),"")</f>
        <v>e5</v>
      </c>
      <c r="L192" s="7" t="s">
        <v>6444</v>
      </c>
      <c r="M192" s="7" t="s">
        <v>963</v>
      </c>
      <c r="N192" s="7" t="s">
        <v>962</v>
      </c>
      <c r="O192" s="7">
        <v>18</v>
      </c>
      <c r="P192" s="7">
        <v>342</v>
      </c>
      <c r="Q192" s="7" t="s">
        <v>6445</v>
      </c>
      <c r="R192" s="7" t="str">
        <f>LOWER(Table2[[#This Row],[Straat]]&amp;Table2[[#This Row],[Huisnummer]]&amp;Table2[[#This Row],[Postcode]])</f>
        <v>hoogkamerstraat19100</v>
      </c>
      <c r="S192" s="7" t="s">
        <v>18</v>
      </c>
      <c r="T192" s="7" t="s">
        <v>40</v>
      </c>
      <c r="U192" s="7" t="s">
        <v>6446</v>
      </c>
      <c r="V192" s="7" t="s">
        <v>21</v>
      </c>
      <c r="W192" s="7" t="s">
        <v>6447</v>
      </c>
      <c r="X192" s="7" t="s">
        <v>4771</v>
      </c>
      <c r="Y192" s="7" t="s">
        <v>4791</v>
      </c>
      <c r="Z192" s="7" t="str">
        <f>_xlfn.XLOOKUP(Table2[[#This Row],[Bedrijfsnummer]],Table15[Bedrijfsnummer],Table15[Teamrol],"",0)</f>
        <v/>
      </c>
    </row>
    <row r="193" spans="1:26" ht="17.45" customHeight="1" x14ac:dyDescent="0.45">
      <c r="A193" s="7" t="s">
        <v>4758</v>
      </c>
      <c r="B193" s="7" t="s">
        <v>6448</v>
      </c>
      <c r="C193" s="7" t="str">
        <f>SUBSTITUTE(SUBSTITUTE(SUBSTITUTE(SUBSTITUTE(SUBSTITUTE(SUBSTITUTE(SUBSTITUTE(SUBSTITUTE(SUBSTITUTE(SUBSTITUTE(SUBSTITUTE(SUBSTITUTE(SUBSTITUTE(LOWER(Table2[[#This Row],[Naam]]),".",""),"-","")," bvba",""),"belgië",""),"belgium","")," nv","")," bv",""),"group",""),"groep","")," ", ""),"é","e"),"è","e"),"à","a")</f>
        <v>ecseuropeancontainers</v>
      </c>
      <c r="D193" s="7" t="s">
        <v>6449</v>
      </c>
      <c r="E193" s="7" t="s">
        <v>6450</v>
      </c>
      <c r="F193" s="7" t="s">
        <v>6451</v>
      </c>
      <c r="G193" s="7" t="s">
        <v>4763</v>
      </c>
      <c r="H193" s="7" t="s">
        <v>6452</v>
      </c>
      <c r="I193" s="7" t="s">
        <v>4763</v>
      </c>
      <c r="J193" s="7" t="s">
        <v>6453</v>
      </c>
      <c r="K193" s="7" t="str">
        <f>IFERROR(LEFT(SUBSTITUTE(SUBSTITUTE(Table2[[#This Row],[Website]],"www.",""),"https://",""), FIND(".", SUBSTITUTE(SUBSTITUTE(Table2[[#This Row],[Website]],"www.",""),"https://","")) - 1),"")</f>
        <v>ecs</v>
      </c>
      <c r="L193" s="7" t="s">
        <v>6454</v>
      </c>
      <c r="M193" s="7" t="s">
        <v>6455</v>
      </c>
      <c r="N193" s="7">
        <v>8380</v>
      </c>
      <c r="O193" s="7">
        <v>12</v>
      </c>
      <c r="P193" s="7">
        <v>142.30000000000001</v>
      </c>
      <c r="Q193" s="7"/>
      <c r="R193" s="7" t="str">
        <f>LOWER(Table2[[#This Row],[Straat]]&amp;Table2[[#This Row],[Huisnummer]]&amp;Table2[[#This Row],[Postcode]])</f>
        <v>baron de maerelaan1558380</v>
      </c>
      <c r="S193" s="7"/>
      <c r="T193" s="7" t="s">
        <v>260</v>
      </c>
      <c r="U193" s="7" t="s">
        <v>6456</v>
      </c>
      <c r="V193" s="7">
        <v>155</v>
      </c>
      <c r="W193" s="7" t="s">
        <v>5519</v>
      </c>
      <c r="X193" s="7" t="s">
        <v>4807</v>
      </c>
      <c r="Y193" s="7" t="s">
        <v>4779</v>
      </c>
      <c r="Z193" s="7" t="str">
        <f>_xlfn.XLOOKUP(Table2[[#This Row],[Bedrijfsnummer]],Table15[Bedrijfsnummer],Table15[Teamrol],"",0)</f>
        <v>HR Manager Benelux</v>
      </c>
    </row>
    <row r="194" spans="1:26" ht="17.45" customHeight="1" x14ac:dyDescent="0.45">
      <c r="A194" s="7" t="s">
        <v>4758</v>
      </c>
      <c r="B194" s="7" t="s">
        <v>6457</v>
      </c>
      <c r="C194" s="7" t="str">
        <f>SUBSTITUTE(SUBSTITUTE(SUBSTITUTE(SUBSTITUTE(SUBSTITUTE(SUBSTITUTE(SUBSTITUTE(SUBSTITUTE(SUBSTITUTE(SUBSTITUTE(SUBSTITUTE(SUBSTITUTE(SUBSTITUTE(LOWER(Table2[[#This Row],[Naam]]),".",""),"-","")," bvba",""),"belgië",""),"belgium","")," nv","")," bv",""),"group",""),"groep","")," ", ""),"é","e"),"è","e"),"à","a")</f>
        <v>electrodepot</v>
      </c>
      <c r="D194" s="7" t="s">
        <v>6458</v>
      </c>
      <c r="E194" s="7" t="s">
        <v>6459</v>
      </c>
      <c r="F194" s="7" t="s">
        <v>6460</v>
      </c>
      <c r="G194" s="7" t="s">
        <v>4763</v>
      </c>
      <c r="H194" s="7" t="s">
        <v>6461</v>
      </c>
      <c r="I194" s="7" t="s">
        <v>4763</v>
      </c>
      <c r="J194" s="7" t="s">
        <v>6462</v>
      </c>
      <c r="K194" s="7" t="str">
        <f>IFERROR(LEFT(SUBSTITUTE(SUBSTITUTE(Table2[[#This Row],[Website]],"www.",""),"https://",""), FIND(".", SUBSTITUTE(SUBSTITUTE(Table2[[#This Row],[Website]],"www.",""),"https://","")) - 1),"")</f>
        <v>electrodepot</v>
      </c>
      <c r="L194" s="7" t="s">
        <v>6463</v>
      </c>
      <c r="M194" s="7" t="s">
        <v>5076</v>
      </c>
      <c r="N194" s="7" t="s">
        <v>462</v>
      </c>
      <c r="O194" s="7">
        <v>7</v>
      </c>
      <c r="P194" s="7">
        <v>225</v>
      </c>
      <c r="Q194" s="7" t="s">
        <v>6464</v>
      </c>
      <c r="R194" s="7" t="str">
        <f>LOWER(Table2[[#This Row],[Straat]]&amp;Table2[[#This Row],[Huisnummer]]&amp;Table2[[#This Row],[Postcode]])</f>
        <v>lennikse baan3711070</v>
      </c>
      <c r="S194" s="7" t="s">
        <v>18</v>
      </c>
      <c r="T194" s="7" t="s">
        <v>51</v>
      </c>
      <c r="U194" s="7" t="s">
        <v>6324</v>
      </c>
      <c r="V194" s="7" t="s">
        <v>6465</v>
      </c>
      <c r="W194" s="7" t="s">
        <v>6466</v>
      </c>
      <c r="X194" s="7" t="s">
        <v>4771</v>
      </c>
      <c r="Y194" s="7" t="s">
        <v>4779</v>
      </c>
      <c r="Z194" s="7" t="str">
        <f>_xlfn.XLOOKUP(Table2[[#This Row],[Bedrijfsnummer]],Table15[Bedrijfsnummer],Table15[Teamrol],"",0)</f>
        <v/>
      </c>
    </row>
    <row r="195" spans="1:26" ht="17.45" customHeight="1" x14ac:dyDescent="0.45">
      <c r="A195" s="7" t="s">
        <v>4758</v>
      </c>
      <c r="B195" s="7" t="s">
        <v>6467</v>
      </c>
      <c r="C195" s="7" t="str">
        <f>SUBSTITUTE(SUBSTITUTE(SUBSTITUTE(SUBSTITUTE(SUBSTITUTE(SUBSTITUTE(SUBSTITUTE(SUBSTITUTE(SUBSTITUTE(SUBSTITUTE(SUBSTITUTE(SUBSTITUTE(SUBSTITUTE(LOWER(Table2[[#This Row],[Naam]]),".",""),"-","")," bvba",""),"belgië",""),"belgium","")," nv","")," bv",""),"group",""),"groep","")," ", ""),"é","e"),"è","e"),"à","a")</f>
        <v>eliaasset</v>
      </c>
      <c r="D195" s="7" t="s">
        <v>6468</v>
      </c>
      <c r="E195" s="7" t="s">
        <v>6469</v>
      </c>
      <c r="F195" s="7" t="s">
        <v>6470</v>
      </c>
      <c r="G195" s="7" t="s">
        <v>4763</v>
      </c>
      <c r="H195" s="7" t="s">
        <v>2927</v>
      </c>
      <c r="I195" s="7" t="s">
        <v>4763</v>
      </c>
      <c r="J195" s="7" t="s">
        <v>6471</v>
      </c>
      <c r="K195" s="7" t="str">
        <f>IFERROR(LEFT(SUBSTITUTE(SUBSTITUTE(Table2[[#This Row],[Website]],"www.",""),"https://",""), FIND(".", SUBSTITUTE(SUBSTITUTE(Table2[[#This Row],[Website]],"www.",""),"https://","")) - 1),"")</f>
        <v>elia</v>
      </c>
      <c r="L195" s="7" t="s">
        <v>6472</v>
      </c>
      <c r="M195" s="7" t="s">
        <v>51</v>
      </c>
      <c r="N195" s="7" t="s">
        <v>87</v>
      </c>
      <c r="O195" s="7">
        <v>81</v>
      </c>
      <c r="P195" s="7">
        <v>938</v>
      </c>
      <c r="Q195" s="7" t="s">
        <v>6473</v>
      </c>
      <c r="R195" s="7" t="str">
        <f>LOWER(Table2[[#This Row],[Straat]]&amp;Table2[[#This Row],[Huisnummer]]&amp;Table2[[#This Row],[Postcode]])</f>
        <v>keizerslaan201000</v>
      </c>
      <c r="S195" s="7" t="s">
        <v>18</v>
      </c>
      <c r="T195" s="7" t="s">
        <v>51</v>
      </c>
      <c r="U195" s="7" t="s">
        <v>6474</v>
      </c>
      <c r="V195" s="7" t="s">
        <v>126</v>
      </c>
      <c r="W195" s="7" t="s">
        <v>6475</v>
      </c>
      <c r="X195" s="7" t="s">
        <v>4825</v>
      </c>
      <c r="Y195" s="7" t="s">
        <v>4836</v>
      </c>
      <c r="Z195" s="7" t="str">
        <f>_xlfn.XLOOKUP(Table2[[#This Row],[Bedrijfsnummer]],Table15[Bedrijfsnummer],Table15[Teamrol],"",0)</f>
        <v>HR Business Partner</v>
      </c>
    </row>
    <row r="196" spans="1:26" ht="17.45" customHeight="1" x14ac:dyDescent="0.45">
      <c r="A196" s="7" t="s">
        <v>4758</v>
      </c>
      <c r="B196" s="7" t="s">
        <v>6476</v>
      </c>
      <c r="C196" s="7" t="str">
        <f>SUBSTITUTE(SUBSTITUTE(SUBSTITUTE(SUBSTITUTE(SUBSTITUTE(SUBSTITUTE(SUBSTITUTE(SUBSTITUTE(SUBSTITUTE(SUBSTITUTE(SUBSTITUTE(SUBSTITUTE(SUBSTITUTE(LOWER(Table2[[#This Row],[Naam]]),".",""),"-","")," bvba",""),"belgië",""),"belgium","")," nv","")," bv",""),"group",""),"groep","")," ", ""),"é","e"),"è","e"),"à","a")</f>
        <v>eneco</v>
      </c>
      <c r="D196" s="7" t="s">
        <v>6477</v>
      </c>
      <c r="E196" s="7" t="s">
        <v>6478</v>
      </c>
      <c r="F196" s="7" t="s">
        <v>6479</v>
      </c>
      <c r="G196" s="7" t="s">
        <v>4763</v>
      </c>
      <c r="H196" s="7"/>
      <c r="I196" s="7"/>
      <c r="J196" s="7" t="s">
        <v>6480</v>
      </c>
      <c r="K196" s="7" t="str">
        <f>IFERROR(LEFT(SUBSTITUTE(SUBSTITUTE(Table2[[#This Row],[Website]],"www.",""),"https://",""), FIND(".", SUBSTITUTE(SUBSTITUTE(Table2[[#This Row],[Website]],"www.",""),"https://","")) - 1),"")</f>
        <v>eneco</v>
      </c>
      <c r="L196" s="7" t="s">
        <v>6481</v>
      </c>
      <c r="M196" s="7" t="s">
        <v>164</v>
      </c>
      <c r="N196" s="7" t="s">
        <v>163</v>
      </c>
      <c r="O196" s="7">
        <v>7</v>
      </c>
      <c r="P196" s="7">
        <v>239</v>
      </c>
      <c r="Q196" s="7" t="s">
        <v>6482</v>
      </c>
      <c r="R196" s="7" t="str">
        <f>LOWER(Table2[[#This Row],[Straat]]&amp;Table2[[#This Row],[Huisnummer]]&amp;Table2[[#This Row],[Postcode]])</f>
        <v>battelsesteenweg455 i2800</v>
      </c>
      <c r="S196" s="7" t="s">
        <v>18</v>
      </c>
      <c r="T196" s="7" t="s">
        <v>66</v>
      </c>
      <c r="U196" s="7" t="s">
        <v>6483</v>
      </c>
      <c r="V196" s="7" t="s">
        <v>6484</v>
      </c>
      <c r="W196" s="7" t="s">
        <v>6485</v>
      </c>
      <c r="X196" s="7" t="s">
        <v>4771</v>
      </c>
      <c r="Y196" s="7" t="s">
        <v>4836</v>
      </c>
      <c r="Z196" s="7" t="str">
        <f>_xlfn.XLOOKUP(Table2[[#This Row],[Bedrijfsnummer]],Table15[Bedrijfsnummer],Table15[Teamrol],"",0)</f>
        <v>HR Business Partner</v>
      </c>
    </row>
    <row r="197" spans="1:26" ht="17.45" customHeight="1" x14ac:dyDescent="0.45">
      <c r="A197" s="7" t="s">
        <v>4758</v>
      </c>
      <c r="B197" s="7" t="s">
        <v>6486</v>
      </c>
      <c r="C197" s="7" t="str">
        <f>SUBSTITUTE(SUBSTITUTE(SUBSTITUTE(SUBSTITUTE(SUBSTITUTE(SUBSTITUTE(SUBSTITUTE(SUBSTITUTE(SUBSTITUTE(SUBSTITUTE(SUBSTITUTE(SUBSTITUTE(SUBSTITUTE(LOWER(Table2[[#This Row],[Naam]]),".",""),"-","")," bvba",""),"belgië",""),"belgium","")," nv","")," bv",""),"group",""),"groep","")," ", ""),"é","e"),"è","e"),"à","a")</f>
        <v>enestia</v>
      </c>
      <c r="D197" s="7" t="s">
        <v>6487</v>
      </c>
      <c r="E197" s="7" t="s">
        <v>6488</v>
      </c>
      <c r="F197" s="7" t="s">
        <v>6489</v>
      </c>
      <c r="G197" s="7" t="s">
        <v>4763</v>
      </c>
      <c r="H197" s="7" t="s">
        <v>6490</v>
      </c>
      <c r="I197" s="7" t="s">
        <v>4763</v>
      </c>
      <c r="J197" s="7" t="s">
        <v>6491</v>
      </c>
      <c r="K197" s="7" t="str">
        <f>IFERROR(LEFT(SUBSTITUTE(SUBSTITUTE(Table2[[#This Row],[Website]],"www.",""),"https://",""), FIND(".", SUBSTITUTE(SUBSTITUTE(Table2[[#This Row],[Website]],"www.",""),"https://","")) - 1),"")</f>
        <v>sharpservices</v>
      </c>
      <c r="L197" s="7" t="s">
        <v>6492</v>
      </c>
      <c r="M197" s="7" t="s">
        <v>6493</v>
      </c>
      <c r="N197" s="7" t="s">
        <v>6494</v>
      </c>
      <c r="O197" s="7">
        <v>56</v>
      </c>
      <c r="P197" s="7">
        <v>107</v>
      </c>
      <c r="Q197" s="7" t="s">
        <v>6495</v>
      </c>
      <c r="R197" s="7" t="str">
        <f>LOWER(Table2[[#This Row],[Straat]]&amp;Table2[[#This Row],[Huisnummer]]&amp;Table2[[#This Row],[Postcode]])</f>
        <v>klöcknerstraat13930</v>
      </c>
      <c r="S197" s="7" t="s">
        <v>18</v>
      </c>
      <c r="T197" s="7" t="s">
        <v>565</v>
      </c>
      <c r="U197" s="7" t="s">
        <v>6496</v>
      </c>
      <c r="V197" s="7" t="s">
        <v>21</v>
      </c>
      <c r="W197" s="7" t="s">
        <v>6497</v>
      </c>
      <c r="X197" s="7" t="s">
        <v>4771</v>
      </c>
      <c r="Y197" s="7" t="s">
        <v>4772</v>
      </c>
      <c r="Z197" s="7" t="str">
        <f>_xlfn.XLOOKUP(Table2[[#This Row],[Bedrijfsnummer]],Table15[Bedrijfsnummer],Table15[Teamrol],"",0)</f>
        <v/>
      </c>
    </row>
    <row r="198" spans="1:26" ht="17.45" customHeight="1" x14ac:dyDescent="0.45">
      <c r="A198" s="7" t="s">
        <v>4758</v>
      </c>
      <c r="B198" s="7" t="s">
        <v>6498</v>
      </c>
      <c r="C198" s="7" t="str">
        <f>SUBSTITUTE(SUBSTITUTE(SUBSTITUTE(SUBSTITUTE(SUBSTITUTE(SUBSTITUTE(SUBSTITUTE(SUBSTITUTE(SUBSTITUTE(SUBSTITUTE(SUBSTITUTE(SUBSTITUTE(SUBSTITUTE(LOWER(Table2[[#This Row],[Naam]]),".",""),"-","")," bvba",""),"belgië",""),"belgium","")," nv","")," bv",""),"group",""),"groep","")," ", ""),"é","e"),"è","e"),"à","a")</f>
        <v>engiecc</v>
      </c>
      <c r="D198" s="7" t="s">
        <v>6499</v>
      </c>
      <c r="E198" s="7" t="s">
        <v>6500</v>
      </c>
      <c r="F198" s="7" t="s">
        <v>6501</v>
      </c>
      <c r="G198" s="7" t="s">
        <v>4763</v>
      </c>
      <c r="H198" s="7" t="s">
        <v>6502</v>
      </c>
      <c r="I198" s="7" t="s">
        <v>4763</v>
      </c>
      <c r="J198" s="7" t="s">
        <v>6503</v>
      </c>
      <c r="K198" s="7" t="str">
        <f>IFERROR(LEFT(SUBSTITUTE(SUBSTITUTE(Table2[[#This Row],[Website]],"www.",""),"https://",""), FIND(".", SUBSTITUTE(SUBSTITUTE(Table2[[#This Row],[Website]],"www.",""),"https://","")) - 1),"")</f>
        <v>engie</v>
      </c>
      <c r="L198" s="7" t="s">
        <v>6504</v>
      </c>
      <c r="M198" s="7" t="s">
        <v>51</v>
      </c>
      <c r="N198" s="7" t="s">
        <v>87</v>
      </c>
      <c r="O198" s="7">
        <v>77</v>
      </c>
      <c r="P198" s="7">
        <v>251</v>
      </c>
      <c r="Q198" s="7" t="s">
        <v>6505</v>
      </c>
      <c r="R198" s="7" t="str">
        <f>LOWER(Table2[[#This Row],[Straat]]&amp;Table2[[#This Row],[Huisnummer]]&amp;Table2[[#This Row],[Postcode]])</f>
        <v>simon bolivarlaan361000</v>
      </c>
      <c r="S198" s="7" t="s">
        <v>18</v>
      </c>
      <c r="T198" s="7" t="s">
        <v>51</v>
      </c>
      <c r="U198" s="7" t="s">
        <v>6506</v>
      </c>
      <c r="V198" s="7" t="s">
        <v>1266</v>
      </c>
      <c r="W198" s="7" t="s">
        <v>6507</v>
      </c>
      <c r="X198" s="7" t="s">
        <v>4771</v>
      </c>
      <c r="Y198" s="7" t="s">
        <v>4791</v>
      </c>
      <c r="Z198" s="7" t="str">
        <f>_xlfn.XLOOKUP(Table2[[#This Row],[Bedrijfsnummer]],Table15[Bedrijfsnummer],Table15[Teamrol],"",0)</f>
        <v>Chief HR (CHRO) and Chief Information Officer (CIO) Research &amp; Innovation</v>
      </c>
    </row>
    <row r="199" spans="1:26" ht="17.45" customHeight="1" x14ac:dyDescent="0.45">
      <c r="A199" s="7" t="s">
        <v>4758</v>
      </c>
      <c r="B199" s="7" t="s">
        <v>6508</v>
      </c>
      <c r="C199" s="7" t="str">
        <f>SUBSTITUTE(SUBSTITUTE(SUBSTITUTE(SUBSTITUTE(SUBSTITUTE(SUBSTITUTE(SUBSTITUTE(SUBSTITUTE(SUBSTITUTE(SUBSTITUTE(SUBSTITUTE(SUBSTITUTE(SUBSTITUTE(LOWER(Table2[[#This Row],[Naam]]),".",""),"-","")," bvba",""),"belgië",""),"belgium","")," nv","")," bv",""),"group",""),"groep","")," ", ""),"é","e"),"è","e"),"à","a")</f>
        <v>envalior</v>
      </c>
      <c r="D199" s="7" t="s">
        <v>6509</v>
      </c>
      <c r="E199" s="7" t="s">
        <v>6510</v>
      </c>
      <c r="F199" s="7" t="s">
        <v>6511</v>
      </c>
      <c r="G199" s="7" t="s">
        <v>4763</v>
      </c>
      <c r="H199" s="7" t="s">
        <v>6512</v>
      </c>
      <c r="I199" s="7" t="s">
        <v>4763</v>
      </c>
      <c r="J199" s="7" t="s">
        <v>6513</v>
      </c>
      <c r="K199" s="7" t="str">
        <f>IFERROR(LEFT(SUBSTITUTE(SUBSTITUTE(Table2[[#This Row],[Website]],"www.",""),"https://",""), FIND(".", SUBSTITUTE(SUBSTITUTE(Table2[[#This Row],[Website]],"www.",""),"https://","")) - 1),"")</f>
        <v>envalior</v>
      </c>
      <c r="L199" s="7" t="s">
        <v>6514</v>
      </c>
      <c r="M199" s="7" t="s">
        <v>66</v>
      </c>
      <c r="N199" s="7">
        <v>2040</v>
      </c>
      <c r="O199" s="7">
        <v>0</v>
      </c>
      <c r="P199" s="7">
        <v>356</v>
      </c>
      <c r="Q199" s="7"/>
      <c r="R199" s="7" t="str">
        <f>LOWER(Table2[[#This Row],[Straat]]&amp;Table2[[#This Row],[Huisnummer]]&amp;Table2[[#This Row],[Postcode]])</f>
        <v>scheldelaan4202040</v>
      </c>
      <c r="S199" s="7"/>
      <c r="T199" s="7" t="s">
        <v>66</v>
      </c>
      <c r="U199" s="7" t="s">
        <v>791</v>
      </c>
      <c r="V199" s="7">
        <v>420</v>
      </c>
      <c r="W199" s="7" t="s">
        <v>6515</v>
      </c>
      <c r="X199" s="7" t="s">
        <v>4825</v>
      </c>
      <c r="Y199" s="7" t="s">
        <v>4836</v>
      </c>
      <c r="Z199" s="7" t="str">
        <f>_xlfn.XLOOKUP(Table2[[#This Row],[Bedrijfsnummer]],Table15[Bedrijfsnummer],Table15[Teamrol],"",0)</f>
        <v>HR Director</v>
      </c>
    </row>
    <row r="200" spans="1:26" ht="17.45" customHeight="1" x14ac:dyDescent="0.45">
      <c r="A200" s="7" t="s">
        <v>4758</v>
      </c>
      <c r="B200" s="7" t="s">
        <v>6516</v>
      </c>
      <c r="C200" s="7" t="str">
        <f>SUBSTITUTE(SUBSTITUTE(SUBSTITUTE(SUBSTITUTE(SUBSTITUTE(SUBSTITUTE(SUBSTITUTE(SUBSTITUTE(SUBSTITUTE(SUBSTITUTE(SUBSTITUTE(SUBSTITUTE(SUBSTITUTE(LOWER(Table2[[#This Row],[Naam]]),".",""),"-","")," bvba",""),"belgië",""),"belgium","")," nv","")," bv",""),"group",""),"groep","")," ", ""),"é","e"),"è","e"),"à","a")</f>
        <v>envaliorspecialtycompounds</v>
      </c>
      <c r="D200" s="7" t="s">
        <v>6517</v>
      </c>
      <c r="E200" s="7" t="s">
        <v>6518</v>
      </c>
      <c r="F200" s="7" t="s">
        <v>6511</v>
      </c>
      <c r="G200" s="7" t="s">
        <v>4763</v>
      </c>
      <c r="H200" s="7" t="s">
        <v>6519</v>
      </c>
      <c r="I200" s="7" t="s">
        <v>4763</v>
      </c>
      <c r="J200" s="7" t="s">
        <v>6520</v>
      </c>
      <c r="K200" s="7" t="str">
        <f>IFERROR(LEFT(SUBSTITUTE(SUBSTITUTE(Table2[[#This Row],[Website]],"www.",""),"https://",""), FIND(".", SUBSTITUTE(SUBSTITUTE(Table2[[#This Row],[Website]],"www.",""),"https://","")) - 1),"")</f>
        <v>envalior</v>
      </c>
      <c r="L200" s="7" t="s">
        <v>6521</v>
      </c>
      <c r="M200" s="7" t="s">
        <v>901</v>
      </c>
      <c r="N200" s="7">
        <v>3600</v>
      </c>
      <c r="O200" s="7">
        <v>2</v>
      </c>
      <c r="P200" s="7">
        <v>182.7</v>
      </c>
      <c r="Q200" s="7"/>
      <c r="R200" s="7" t="str">
        <f>LOWER(Table2[[#This Row],[Straat]]&amp;Table2[[#This Row],[Huisnummer]]&amp;Table2[[#This Row],[Postcode]])</f>
        <v>paniswijerstraat923600</v>
      </c>
      <c r="S200" s="7"/>
      <c r="T200" s="7" t="s">
        <v>565</v>
      </c>
      <c r="U200" s="7" t="s">
        <v>6522</v>
      </c>
      <c r="V200" s="7">
        <v>92</v>
      </c>
      <c r="W200" s="7" t="s">
        <v>4997</v>
      </c>
      <c r="X200" s="7" t="s">
        <v>4807</v>
      </c>
      <c r="Y200" s="7" t="s">
        <v>4791</v>
      </c>
      <c r="Z200" s="7" t="str">
        <f>_xlfn.XLOOKUP(Table2[[#This Row],[Bedrijfsnummer]],Table15[Bedrijfsnummer],Table15[Teamrol],"",0)</f>
        <v/>
      </c>
    </row>
    <row r="201" spans="1:26" ht="17.45" customHeight="1" x14ac:dyDescent="0.45">
      <c r="A201" s="7" t="s">
        <v>4758</v>
      </c>
      <c r="B201" s="7" t="s">
        <v>6523</v>
      </c>
      <c r="C201" s="7" t="str">
        <f>SUBSTITUTE(SUBSTITUTE(SUBSTITUTE(SUBSTITUTE(SUBSTITUTE(SUBSTITUTE(SUBSTITUTE(SUBSTITUTE(SUBSTITUTE(SUBSTITUTE(SUBSTITUTE(SUBSTITUTE(SUBSTITUTE(LOWER(Table2[[#This Row],[Naam]]),".",""),"-","")," bvba",""),"belgië",""),"belgium","")," nv","")," bv",""),"group",""),"groep","")," ", ""),"é","e"),"è","e"),"à","a")</f>
        <v>eoc</v>
      </c>
      <c r="D201" s="7" t="s">
        <v>6524</v>
      </c>
      <c r="E201" s="7" t="s">
        <v>6525</v>
      </c>
      <c r="F201" s="7" t="s">
        <v>6526</v>
      </c>
      <c r="G201" s="7" t="s">
        <v>4763</v>
      </c>
      <c r="H201" s="7" t="s">
        <v>6527</v>
      </c>
      <c r="I201" s="7" t="s">
        <v>4763</v>
      </c>
      <c r="J201" s="7" t="s">
        <v>6528</v>
      </c>
      <c r="K201" s="7" t="str">
        <f>IFERROR(LEFT(SUBSTITUTE(SUBSTITUTE(Table2[[#This Row],[Website]],"www.",""),"https://",""), FIND(".", SUBSTITUTE(SUBSTITUTE(Table2[[#This Row],[Website]],"www.",""),"https://","")) - 1),"")</f>
        <v>eocgroup</v>
      </c>
      <c r="L201" s="7" t="s">
        <v>6529</v>
      </c>
      <c r="M201" s="7" t="s">
        <v>5407</v>
      </c>
      <c r="N201" s="7" t="s">
        <v>5408</v>
      </c>
      <c r="O201" s="7">
        <v>16</v>
      </c>
      <c r="P201" s="7">
        <v>185</v>
      </c>
      <c r="Q201" s="7" t="s">
        <v>6530</v>
      </c>
      <c r="R201" s="7" t="str">
        <f>LOWER(Table2[[#This Row],[Straat]]&amp;Table2[[#This Row],[Huisnummer]]&amp;Table2[[#This Row],[Postcode]])</f>
        <v>industriepark "de bruwaan"249700</v>
      </c>
      <c r="S201" s="7" t="s">
        <v>18</v>
      </c>
      <c r="T201" s="7" t="s">
        <v>40</v>
      </c>
      <c r="U201" s="7" t="s">
        <v>6531</v>
      </c>
      <c r="V201" s="7" t="s">
        <v>1185</v>
      </c>
      <c r="W201" s="7" t="s">
        <v>6515</v>
      </c>
      <c r="X201" s="7" t="s">
        <v>4771</v>
      </c>
      <c r="Y201" s="7" t="s">
        <v>4779</v>
      </c>
      <c r="Z201" s="7" t="str">
        <f>_xlfn.XLOOKUP(Table2[[#This Row],[Bedrijfsnummer]],Table15[Bedrijfsnummer],Table15[Teamrol],"",0)</f>
        <v>Human Resources Director</v>
      </c>
    </row>
    <row r="202" spans="1:26" ht="17.45" customHeight="1" x14ac:dyDescent="0.45">
      <c r="A202" s="7" t="s">
        <v>4758</v>
      </c>
      <c r="B202" s="7" t="s">
        <v>6532</v>
      </c>
      <c r="C202" s="7" t="str">
        <f>SUBSTITUTE(SUBSTITUTE(SUBSTITUTE(SUBSTITUTE(SUBSTITUTE(SUBSTITUTE(SUBSTITUTE(SUBSTITUTE(SUBSTITUTE(SUBSTITUTE(SUBSTITUTE(SUBSTITUTE(SUBSTITUTE(LOWER(Table2[[#This Row],[Naam]]),".",""),"-","")," bvba",""),"belgië",""),"belgium","")," nv","")," bv",""),"group",""),"groep","")," ", ""),"é","e"),"è","e"),"à","a")</f>
        <v>ericsson</v>
      </c>
      <c r="D202" s="7" t="s">
        <v>6533</v>
      </c>
      <c r="E202" s="7" t="s">
        <v>6534</v>
      </c>
      <c r="F202" s="7" t="s">
        <v>6535</v>
      </c>
      <c r="G202" s="7" t="s">
        <v>4763</v>
      </c>
      <c r="H202" s="7" t="s">
        <v>6536</v>
      </c>
      <c r="I202" s="7" t="s">
        <v>4763</v>
      </c>
      <c r="J202" s="7" t="s">
        <v>6537</v>
      </c>
      <c r="K202" s="7" t="str">
        <f>IFERROR(LEFT(SUBSTITUTE(SUBSTITUTE(Table2[[#This Row],[Website]],"www.",""),"https://",""), FIND(".", SUBSTITUTE(SUBSTITUTE(Table2[[#This Row],[Website]],"www.",""),"https://","")) - 1),"")</f>
        <v>ericsson</v>
      </c>
      <c r="L202" s="7" t="s">
        <v>6538</v>
      </c>
      <c r="M202" s="7" t="s">
        <v>6539</v>
      </c>
      <c r="N202" s="7">
        <v>1932</v>
      </c>
      <c r="O202" s="7">
        <v>0</v>
      </c>
      <c r="P202" s="7">
        <v>218.1</v>
      </c>
      <c r="Q202" s="7"/>
      <c r="R202" s="7" t="str">
        <f>LOWER(Table2[[#This Row],[Straat]]&amp;Table2[[#This Row],[Huisnummer]]&amp;Table2[[#This Row],[Postcode]])</f>
        <v>lozenberg18-201932</v>
      </c>
      <c r="S202" s="7"/>
      <c r="T202" s="7" t="s">
        <v>29</v>
      </c>
      <c r="U202" s="7" t="s">
        <v>6540</v>
      </c>
      <c r="V202" s="7" t="s">
        <v>6541</v>
      </c>
      <c r="W202" s="7" t="s">
        <v>6542</v>
      </c>
      <c r="X202" s="7" t="s">
        <v>4771</v>
      </c>
      <c r="Y202" s="7" t="s">
        <v>4779</v>
      </c>
      <c r="Z202" s="7" t="str">
        <f>_xlfn.XLOOKUP(Table2[[#This Row],[Bedrijfsnummer]],Table15[Bedrijfsnummer],Table15[Teamrol],"",0)</f>
        <v/>
      </c>
    </row>
    <row r="203" spans="1:26" ht="17.45" customHeight="1" x14ac:dyDescent="0.45">
      <c r="A203" s="7" t="s">
        <v>4758</v>
      </c>
      <c r="B203" s="7" t="s">
        <v>6543</v>
      </c>
      <c r="C203" s="7" t="str">
        <f>SUBSTITUTE(SUBSTITUTE(SUBSTITUTE(SUBSTITUTE(SUBSTITUTE(SUBSTITUTE(SUBSTITUTE(SUBSTITUTE(SUBSTITUTE(SUBSTITUTE(SUBSTITUTE(SUBSTITUTE(SUBSTITUTE(LOWER(Table2[[#This Row],[Naam]]),".",""),"-","")," bvba",""),"belgië",""),"belgium","")," nv","")," bv",""),"group",""),"groep","")," ", ""),"é","e"),"è","e"),"à","a")</f>
        <v>eriks</v>
      </c>
      <c r="D203" s="7" t="s">
        <v>6544</v>
      </c>
      <c r="E203" s="7" t="s">
        <v>6545</v>
      </c>
      <c r="F203" s="7" t="s">
        <v>6546</v>
      </c>
      <c r="G203" s="7" t="s">
        <v>4763</v>
      </c>
      <c r="H203" s="7" t="s">
        <v>6547</v>
      </c>
      <c r="I203" s="7" t="s">
        <v>4763</v>
      </c>
      <c r="J203" s="7" t="s">
        <v>6548</v>
      </c>
      <c r="K203" s="7" t="str">
        <f>IFERROR(LEFT(SUBSTITUTE(SUBSTITUTE(Table2[[#This Row],[Website]],"www.",""),"https://",""), FIND(".", SUBSTITUTE(SUBSTITUTE(Table2[[#This Row],[Website]],"www.",""),"https://","")) - 1),"")</f>
        <v>eriks</v>
      </c>
      <c r="L203" s="7" t="s">
        <v>6549</v>
      </c>
      <c r="M203" s="7" t="s">
        <v>6110</v>
      </c>
      <c r="N203" s="7" t="s">
        <v>171</v>
      </c>
      <c r="O203" s="7">
        <v>13</v>
      </c>
      <c r="P203" s="7">
        <v>406</v>
      </c>
      <c r="Q203" s="7" t="s">
        <v>6550</v>
      </c>
      <c r="R203" s="7" t="str">
        <f>LOWER(Table2[[#This Row],[Straat]]&amp;Table2[[#This Row],[Huisnummer]]&amp;Table2[[#This Row],[Postcode]])</f>
        <v>roderveldlaan32600</v>
      </c>
      <c r="S203" s="7" t="s">
        <v>18</v>
      </c>
      <c r="T203" s="7" t="s">
        <v>66</v>
      </c>
      <c r="U203" s="7" t="s">
        <v>6551</v>
      </c>
      <c r="V203" s="7" t="s">
        <v>247</v>
      </c>
      <c r="W203" s="7" t="s">
        <v>6552</v>
      </c>
      <c r="X203" s="7" t="s">
        <v>4771</v>
      </c>
      <c r="Y203" s="7" t="s">
        <v>4779</v>
      </c>
      <c r="Z203" s="7" t="str">
        <f>_xlfn.XLOOKUP(Table2[[#This Row],[Bedrijfsnummer]],Table15[Bedrijfsnummer],Table15[Teamrol],"",0)</f>
        <v>Human Resources Director</v>
      </c>
    </row>
    <row r="204" spans="1:26" ht="17.45" customHeight="1" x14ac:dyDescent="0.45">
      <c r="A204" s="7" t="s">
        <v>4758</v>
      </c>
      <c r="B204" s="7" t="s">
        <v>6553</v>
      </c>
      <c r="C204" s="7" t="str">
        <f>SUBSTITUTE(SUBSTITUTE(SUBSTITUTE(SUBSTITUTE(SUBSTITUTE(SUBSTITUTE(SUBSTITUTE(SUBSTITUTE(SUBSTITUTE(SUBSTITUTE(SUBSTITUTE(SUBSTITUTE(SUBSTITUTE(LOWER(Table2[[#This Row],[Naam]]),".",""),"-","")," bvba",""),"belgië",""),"belgium","")," nv","")," bv",""),"group",""),"groep","")," ", ""),"é","e"),"è","e"),"à","a")</f>
        <v>ernst&amp;youngconsulting</v>
      </c>
      <c r="D204" s="7" t="s">
        <v>6554</v>
      </c>
      <c r="E204" s="7" t="s">
        <v>6555</v>
      </c>
      <c r="F204" s="7" t="s">
        <v>6556</v>
      </c>
      <c r="G204" s="7" t="s">
        <v>4763</v>
      </c>
      <c r="H204" s="7"/>
      <c r="I204" s="7"/>
      <c r="J204" s="7" t="s">
        <v>6557</v>
      </c>
      <c r="K204" s="7" t="str">
        <f>IFERROR(LEFT(SUBSTITUTE(SUBSTITUTE(Table2[[#This Row],[Website]],"www.",""),"https://",""), FIND(".", SUBSTITUTE(SUBSTITUTE(Table2[[#This Row],[Website]],"www.",""),"https://","")) - 1),"")</f>
        <v>ey</v>
      </c>
      <c r="L204" s="7" t="s">
        <v>6558</v>
      </c>
      <c r="M204" s="7" t="s">
        <v>4777</v>
      </c>
      <c r="N204" s="7" t="s">
        <v>713</v>
      </c>
      <c r="O204" s="7">
        <v>788</v>
      </c>
      <c r="P204" s="7">
        <v>478</v>
      </c>
      <c r="Q204" s="7" t="s">
        <v>6559</v>
      </c>
      <c r="R204" s="7" t="str">
        <f>LOWER(Table2[[#This Row],[Straat]]&amp;Table2[[#This Row],[Huisnummer]]&amp;Table2[[#This Row],[Postcode]])</f>
        <v>kouterveldstraat7b1831</v>
      </c>
      <c r="S204" s="7" t="s">
        <v>18</v>
      </c>
      <c r="T204" s="7" t="s">
        <v>29</v>
      </c>
      <c r="U204" s="7" t="s">
        <v>5373</v>
      </c>
      <c r="V204" s="7" t="s">
        <v>5814</v>
      </c>
      <c r="W204" s="7" t="s">
        <v>4868</v>
      </c>
      <c r="X204" s="7" t="s">
        <v>4771</v>
      </c>
      <c r="Y204" s="7" t="s">
        <v>4779</v>
      </c>
      <c r="Z204" s="7" t="str">
        <f>_xlfn.XLOOKUP(Table2[[#This Row],[Bedrijfsnummer]],Table15[Bedrijfsnummer],Table15[Teamrol],"",0)</f>
        <v>HR Business Partner</v>
      </c>
    </row>
    <row r="205" spans="1:26" ht="17.45" customHeight="1" x14ac:dyDescent="0.45">
      <c r="A205" s="7" t="s">
        <v>4758</v>
      </c>
      <c r="B205" s="7" t="s">
        <v>6560</v>
      </c>
      <c r="C205" s="7" t="str">
        <f>SUBSTITUTE(SUBSTITUTE(SUBSTITUTE(SUBSTITUTE(SUBSTITUTE(SUBSTITUTE(SUBSTITUTE(SUBSTITUTE(SUBSTITUTE(SUBSTITUTE(SUBSTITUTE(SUBSTITUTE(SUBSTITUTE(LOWER(Table2[[#This Row],[Naam]]),".",""),"-","")," bvba",""),"belgië",""),"belgium","")," nv","")," bv",""),"group",""),"groep","")," ", ""),"é","e"),"è","e"),"à","a")</f>
        <v>eskographics</v>
      </c>
      <c r="D205" s="7" t="s">
        <v>6561</v>
      </c>
      <c r="E205" s="7" t="s">
        <v>6562</v>
      </c>
      <c r="F205" s="7" t="s">
        <v>6563</v>
      </c>
      <c r="G205" s="7" t="s">
        <v>4763</v>
      </c>
      <c r="H205" s="7" t="s">
        <v>6564</v>
      </c>
      <c r="I205" s="7" t="s">
        <v>4763</v>
      </c>
      <c r="J205" s="7" t="s">
        <v>6565</v>
      </c>
      <c r="K205" s="7" t="str">
        <f>IFERROR(LEFT(SUBSTITUTE(SUBSTITUTE(Table2[[#This Row],[Website]],"www.",""),"https://",""), FIND(".", SUBSTITUTE(SUBSTITUTE(Table2[[#This Row],[Website]],"www.",""),"https://","")) - 1),"")</f>
        <v>esko</v>
      </c>
      <c r="L205" s="7" t="s">
        <v>6566</v>
      </c>
      <c r="M205" s="7" t="s">
        <v>6567</v>
      </c>
      <c r="N205" s="7">
        <v>9051</v>
      </c>
      <c r="O205" s="7">
        <v>0</v>
      </c>
      <c r="P205" s="7">
        <v>139.19999999999999</v>
      </c>
      <c r="Q205" s="7"/>
      <c r="R205" s="7" t="str">
        <f>LOWER(Table2[[#This Row],[Straat]]&amp;Table2[[#This Row],[Huisnummer]]&amp;Table2[[#This Row],[Postcode]])</f>
        <v>raymonde de larochelaan139051</v>
      </c>
      <c r="S205" s="7"/>
      <c r="T205" s="7" t="s">
        <v>40</v>
      </c>
      <c r="U205" s="7" t="s">
        <v>6568</v>
      </c>
      <c r="V205" s="7">
        <v>13</v>
      </c>
      <c r="W205" s="7" t="s">
        <v>5321</v>
      </c>
      <c r="X205" s="7" t="s">
        <v>4807</v>
      </c>
      <c r="Y205" s="7" t="s">
        <v>4779</v>
      </c>
      <c r="Z205" s="7" t="str">
        <f>_xlfn.XLOOKUP(Table2[[#This Row],[Bedrijfsnummer]],Table15[Bedrijfsnummer],Table15[Teamrol],"",0)</f>
        <v>HR Manager</v>
      </c>
    </row>
    <row r="206" spans="1:26" ht="17.45" customHeight="1" x14ac:dyDescent="0.45">
      <c r="A206" s="7" t="s">
        <v>4758</v>
      </c>
      <c r="B206" s="7" t="s">
        <v>6569</v>
      </c>
      <c r="C206" s="7" t="str">
        <f>SUBSTITUTE(SUBSTITUTE(SUBSTITUTE(SUBSTITUTE(SUBSTITUTE(SUBSTITUTE(SUBSTITUTE(SUBSTITUTE(SUBSTITUTE(SUBSTITUTE(SUBSTITUTE(SUBSTITUTE(SUBSTITUTE(LOWER(Table2[[#This Row],[Naam]]),".",""),"-","")," bvba",""),"belgië",""),"belgium","")," nv","")," bv",""),"group",""),"groep","")," ", ""),"é","e"),"è","e"),"à","a")</f>
        <v>esteelaudercosmetics</v>
      </c>
      <c r="D206" s="7" t="s">
        <v>6570</v>
      </c>
      <c r="E206" s="7" t="s">
        <v>6571</v>
      </c>
      <c r="F206" s="7"/>
      <c r="G206" s="7"/>
      <c r="H206" s="7" t="s">
        <v>6572</v>
      </c>
      <c r="I206" s="7" t="s">
        <v>4763</v>
      </c>
      <c r="J206" s="7" t="s">
        <v>6573</v>
      </c>
      <c r="K206" s="7" t="str">
        <f>IFERROR(LEFT(SUBSTITUTE(SUBSTITUTE(Table2[[#This Row],[Website]],"www.",""),"https://",""), FIND(".", SUBSTITUTE(SUBSTITUTE(Table2[[#This Row],[Website]],"www.",""),"https://","")) - 1),"")</f>
        <v>elcompanies</v>
      </c>
      <c r="L206" s="7" t="s">
        <v>6574</v>
      </c>
      <c r="M206" s="7" t="s">
        <v>4777</v>
      </c>
      <c r="N206" s="7" t="s">
        <v>713</v>
      </c>
      <c r="O206" s="7">
        <v>280</v>
      </c>
      <c r="P206" s="7">
        <v>229</v>
      </c>
      <c r="Q206" s="7" t="s">
        <v>6575</v>
      </c>
      <c r="R206" s="7" t="str">
        <f>LOWER(Table2[[#This Row],[Straat]]&amp;Table2[[#This Row],[Huisnummer]]&amp;Table2[[#This Row],[Postcode]])</f>
        <v>leonardo da vincilaan19c1831</v>
      </c>
      <c r="S206" s="7" t="s">
        <v>18</v>
      </c>
      <c r="T206" s="7" t="s">
        <v>29</v>
      </c>
      <c r="U206" s="7" t="s">
        <v>134</v>
      </c>
      <c r="V206" s="7" t="s">
        <v>4917</v>
      </c>
      <c r="W206" s="7" t="s">
        <v>6576</v>
      </c>
      <c r="X206" s="7" t="s">
        <v>4771</v>
      </c>
      <c r="Y206" s="7" t="s">
        <v>4772</v>
      </c>
      <c r="Z206" s="7" t="str">
        <f>_xlfn.XLOOKUP(Table2[[#This Row],[Bedrijfsnummer]],Table15[Bedrijfsnummer],Table15[Teamrol],"",0)</f>
        <v>Senior HR Business Partner Benelux</v>
      </c>
    </row>
    <row r="207" spans="1:26" ht="17.45" customHeight="1" x14ac:dyDescent="0.45">
      <c r="A207" s="7" t="s">
        <v>4758</v>
      </c>
      <c r="B207" s="7" t="s">
        <v>6577</v>
      </c>
      <c r="C207" s="7" t="str">
        <f>SUBSTITUTE(SUBSTITUTE(SUBSTITUTE(SUBSTITUTE(SUBSTITUTE(SUBSTITUTE(SUBSTITUTE(SUBSTITUTE(SUBSTITUTE(SUBSTITUTE(SUBSTITUTE(SUBSTITUTE(SUBSTITUTE(LOWER(Table2[[#This Row],[Naam]]),".",""),"-","")," bvba",""),"belgië",""),"belgium","")," nv","")," bv",""),"group",""),"groep","")," ", ""),"é","e"),"è","e"),"à","a")</f>
        <v>etaplightinginternational</v>
      </c>
      <c r="D207" s="7" t="s">
        <v>6578</v>
      </c>
      <c r="E207" s="7" t="s">
        <v>6579</v>
      </c>
      <c r="F207" s="7" t="s">
        <v>6580</v>
      </c>
      <c r="G207" s="7" t="s">
        <v>4763</v>
      </c>
      <c r="H207" s="7" t="s">
        <v>6581</v>
      </c>
      <c r="I207" s="7" t="s">
        <v>4763</v>
      </c>
      <c r="J207" s="7" t="s">
        <v>6582</v>
      </c>
      <c r="K207" s="7" t="str">
        <f>IFERROR(LEFT(SUBSTITUTE(SUBSTITUTE(Table2[[#This Row],[Website]],"www.",""),"https://",""), FIND(".", SUBSTITUTE(SUBSTITUTE(Table2[[#This Row],[Website]],"www.",""),"https://","")) - 1),"")</f>
        <v>etaplighting</v>
      </c>
      <c r="L207" s="7" t="s">
        <v>6583</v>
      </c>
      <c r="M207" s="7" t="s">
        <v>455</v>
      </c>
      <c r="N207" s="7" t="s">
        <v>454</v>
      </c>
      <c r="O207" s="7">
        <v>13</v>
      </c>
      <c r="P207" s="7">
        <v>107</v>
      </c>
      <c r="Q207" s="7" t="s">
        <v>6584</v>
      </c>
      <c r="R207" s="7" t="str">
        <f>LOWER(Table2[[#This Row],[Straat]]&amp;Table2[[#This Row],[Huisnummer]]&amp;Table2[[#This Row],[Postcode]])</f>
        <v>antwerpsesteenweg1302390</v>
      </c>
      <c r="S207" s="7" t="s">
        <v>18</v>
      </c>
      <c r="T207" s="7" t="s">
        <v>66</v>
      </c>
      <c r="U207" s="7" t="s">
        <v>855</v>
      </c>
      <c r="V207" s="7" t="s">
        <v>856</v>
      </c>
      <c r="W207" s="7" t="s">
        <v>4844</v>
      </c>
      <c r="X207" s="7" t="s">
        <v>4771</v>
      </c>
      <c r="Y207" s="7" t="s">
        <v>4772</v>
      </c>
      <c r="Z207" s="7" t="str">
        <f>_xlfn.XLOOKUP(Table2[[#This Row],[Bedrijfsnummer]],Table15[Bedrijfsnummer],Table15[Teamrol],"",0)</f>
        <v/>
      </c>
    </row>
    <row r="208" spans="1:26" ht="17.45" customHeight="1" x14ac:dyDescent="0.45">
      <c r="A208" s="7" t="s">
        <v>4758</v>
      </c>
      <c r="B208" s="7" t="s">
        <v>6585</v>
      </c>
      <c r="C208" s="7" t="str">
        <f>SUBSTITUTE(SUBSTITUTE(SUBSTITUTE(SUBSTITUTE(SUBSTITUTE(SUBSTITUTE(SUBSTITUTE(SUBSTITUTE(SUBSTITUTE(SUBSTITUTE(SUBSTITUTE(SUBSTITUTE(SUBSTITUTE(LOWER(Table2[[#This Row],[Naam]]),".",""),"-","")," bvba",""),"belgië",""),"belgium","")," nv","")," bv",""),"group",""),"groep","")," ", ""),"é","e"),"è","e"),"à","a")</f>
        <v>etexservices</v>
      </c>
      <c r="D208" s="7" t="s">
        <v>6586</v>
      </c>
      <c r="E208" s="7" t="s">
        <v>6587</v>
      </c>
      <c r="F208" s="7"/>
      <c r="G208" s="7"/>
      <c r="H208" s="7"/>
      <c r="I208" s="7"/>
      <c r="J208" s="7" t="s">
        <v>6588</v>
      </c>
      <c r="K208" s="7" t="str">
        <f>IFERROR(LEFT(SUBSTITUTE(SUBSTITUTE(Table2[[#This Row],[Website]],"www.",""),"https://",""), FIND(".", SUBSTITUTE(SUBSTITUTE(Table2[[#This Row],[Website]],"www.",""),"https://","")) - 1),"")</f>
        <v>etexgroup</v>
      </c>
      <c r="L208" s="7" t="s">
        <v>6589</v>
      </c>
      <c r="M208" s="7" t="s">
        <v>6590</v>
      </c>
      <c r="N208" s="7" t="s">
        <v>6591</v>
      </c>
      <c r="O208" s="7">
        <v>71</v>
      </c>
      <c r="P208" s="7">
        <v>192</v>
      </c>
      <c r="Q208" s="7" t="s">
        <v>6592</v>
      </c>
      <c r="R208" s="7" t="str">
        <f>LOWER(Table2[[#This Row],[Straat]]&amp;Table2[[#This Row],[Huisnummer]]&amp;Table2[[#This Row],[Postcode]])</f>
        <v>kuiermansstraat11880</v>
      </c>
      <c r="S208" s="7" t="s">
        <v>18</v>
      </c>
      <c r="T208" s="7" t="s">
        <v>29</v>
      </c>
      <c r="U208" s="7" t="s">
        <v>6593</v>
      </c>
      <c r="V208" s="7" t="s">
        <v>21</v>
      </c>
      <c r="W208" s="7" t="s">
        <v>5133</v>
      </c>
      <c r="X208" s="7" t="s">
        <v>4771</v>
      </c>
      <c r="Y208" s="7" t="s">
        <v>4791</v>
      </c>
      <c r="Z208" s="7" t="str">
        <f>_xlfn.XLOOKUP(Table2[[#This Row],[Bedrijfsnummer]],Table15[Bedrijfsnummer],Table15[Teamrol],"",0)</f>
        <v>HR Business Partner</v>
      </c>
    </row>
    <row r="209" spans="1:26" ht="17.45" customHeight="1" x14ac:dyDescent="0.45">
      <c r="A209" s="7" t="s">
        <v>4758</v>
      </c>
      <c r="B209" s="7" t="s">
        <v>6594</v>
      </c>
      <c r="C209" s="7" t="str">
        <f>SUBSTITUTE(SUBSTITUTE(SUBSTITUTE(SUBSTITUTE(SUBSTITUTE(SUBSTITUTE(SUBSTITUTE(SUBSTITUTE(SUBSTITUTE(SUBSTITUTE(SUBSTITUTE(SUBSTITUTE(SUBSTITUTE(LOWER(Table2[[#This Row],[Naam]]),".",""),"-","")," bvba",""),"belgië",""),"belgium","")," nv","")," bv",""),"group",""),"groep","")," ", ""),"é","e"),"è","e"),"à","a")</f>
        <v>euphonybenelux</v>
      </c>
      <c r="D209" s="7" t="s">
        <v>6595</v>
      </c>
      <c r="E209" s="7" t="s">
        <v>6596</v>
      </c>
      <c r="F209" s="7"/>
      <c r="G209" s="7"/>
      <c r="H209" s="7" t="s">
        <v>6597</v>
      </c>
      <c r="I209" s="7" t="s">
        <v>4763</v>
      </c>
      <c r="J209" s="7" t="s">
        <v>6598</v>
      </c>
      <c r="K209" s="7" t="str">
        <f>IFERROR(LEFT(SUBSTITUTE(SUBSTITUTE(Table2[[#This Row],[Website]],"www.",""),"https://",""), FIND(".", SUBSTITUTE(SUBSTITUTE(Table2[[#This Row],[Website]],"www.",""),"https://","")) - 1),"")</f>
        <v>http://euphony</v>
      </c>
      <c r="L209" s="7" t="s">
        <v>6599</v>
      </c>
      <c r="M209" s="7" t="s">
        <v>66</v>
      </c>
      <c r="N209" s="7">
        <v>2030</v>
      </c>
      <c r="O209" s="7">
        <v>0</v>
      </c>
      <c r="P209" s="7">
        <v>140</v>
      </c>
      <c r="Q209" s="7"/>
      <c r="R209" s="7" t="str">
        <f>LOWER(Table2[[#This Row],[Straat]]&amp;Table2[[#This Row],[Huisnummer]]&amp;Table2[[#This Row],[Postcode]])</f>
        <v>klipperstraat152030</v>
      </c>
      <c r="S209" s="7"/>
      <c r="T209" s="7" t="s">
        <v>66</v>
      </c>
      <c r="U209" s="7" t="s">
        <v>6600</v>
      </c>
      <c r="V209" s="7">
        <v>15</v>
      </c>
      <c r="W209" s="7"/>
      <c r="X209" s="7" t="s">
        <v>4807</v>
      </c>
      <c r="Y209" s="7" t="s">
        <v>4791</v>
      </c>
      <c r="Z209" s="7" t="str">
        <f>_xlfn.XLOOKUP(Table2[[#This Row],[Bedrijfsnummer]],Table15[Bedrijfsnummer],Table15[Teamrol],"",0)</f>
        <v>HR Manager &amp; Squad Lead</v>
      </c>
    </row>
    <row r="210" spans="1:26" ht="17.45" customHeight="1" x14ac:dyDescent="0.45">
      <c r="A210" s="7" t="s">
        <v>4758</v>
      </c>
      <c r="B210" s="7" t="s">
        <v>6601</v>
      </c>
      <c r="C210" s="7" t="str">
        <f>SUBSTITUTE(SUBSTITUTE(SUBSTITUTE(SUBSTITUTE(SUBSTITUTE(SUBSTITUTE(SUBSTITUTE(SUBSTITUTE(SUBSTITUTE(SUBSTITUTE(SUBSTITUTE(SUBSTITUTE(SUBSTITUTE(LOWER(Table2[[#This Row],[Naam]]),".",""),"-","")," bvba",""),"belgië",""),"belgium","")," nv","")," bv",""),"group",""),"groep","")," ", ""),"é","e"),"è","e"),"à","a")</f>
        <v>evaleurope</v>
      </c>
      <c r="D210" s="7" t="s">
        <v>6602</v>
      </c>
      <c r="E210" s="7" t="s">
        <v>6603</v>
      </c>
      <c r="F210" s="7"/>
      <c r="G210" s="7"/>
      <c r="H210" s="7"/>
      <c r="I210" s="7"/>
      <c r="J210" s="7" t="s">
        <v>6604</v>
      </c>
      <c r="K210" s="7" t="str">
        <f>IFERROR(LEFT(SUBSTITUTE(SUBSTITUTE(Table2[[#This Row],[Website]],"www.",""),"https://",""), FIND(".", SUBSTITUTE(SUBSTITUTE(Table2[[#This Row],[Website]],"www.",""),"https://","")) - 1),"")</f>
        <v>evalevoh</v>
      </c>
      <c r="L210" s="7" t="s">
        <v>6605</v>
      </c>
      <c r="M210" s="7" t="s">
        <v>334</v>
      </c>
      <c r="N210" s="7">
        <v>2070</v>
      </c>
      <c r="O210" s="7">
        <v>0</v>
      </c>
      <c r="P210" s="7">
        <v>160.80000000000001</v>
      </c>
      <c r="Q210" s="7"/>
      <c r="R210" s="7" t="str">
        <f>LOWER(Table2[[#This Row],[Straat]]&amp;Table2[[#This Row],[Huisnummer]]&amp;Table2[[#This Row],[Postcode]])</f>
        <v>nieuwe weg12070</v>
      </c>
      <c r="S210" s="7"/>
      <c r="T210" s="7" t="s">
        <v>66</v>
      </c>
      <c r="U210" s="7" t="s">
        <v>6606</v>
      </c>
      <c r="V210" s="7">
        <v>1</v>
      </c>
      <c r="W210" s="7"/>
      <c r="X210" s="7" t="s">
        <v>4807</v>
      </c>
      <c r="Y210" s="7" t="s">
        <v>4779</v>
      </c>
      <c r="Z210" s="7" t="str">
        <f>_xlfn.XLOOKUP(Table2[[#This Row],[Bedrijfsnummer]],Table15[Bedrijfsnummer],Table15[Teamrol],"",0)</f>
        <v>HR Manager</v>
      </c>
    </row>
    <row r="211" spans="1:26" ht="17.45" customHeight="1" x14ac:dyDescent="0.45">
      <c r="A211" s="7" t="s">
        <v>4758</v>
      </c>
      <c r="B211" s="7" t="s">
        <v>6607</v>
      </c>
      <c r="C211" s="7" t="str">
        <f>SUBSTITUTE(SUBSTITUTE(SUBSTITUTE(SUBSTITUTE(SUBSTITUTE(SUBSTITUTE(SUBSTITUTE(SUBSTITUTE(SUBSTITUTE(SUBSTITUTE(SUBSTITUTE(SUBSTITUTE(SUBSTITUTE(LOWER(Table2[[#This Row],[Naam]]),".",""),"-","")," bvba",""),"belgië",""),"belgium","")," nv","")," bv",""),"group",""),"groep","")," ", ""),"é","e"),"è","e"),"à","a")</f>
        <v>eviden</v>
      </c>
      <c r="D211" s="7" t="s">
        <v>6608</v>
      </c>
      <c r="E211" s="7" t="s">
        <v>6609</v>
      </c>
      <c r="F211" s="7"/>
      <c r="G211" s="7"/>
      <c r="H211" s="7"/>
      <c r="I211" s="7"/>
      <c r="J211" s="7" t="s">
        <v>6610</v>
      </c>
      <c r="K211" s="7" t="str">
        <f>IFERROR(LEFT(SUBSTITUTE(SUBSTITUTE(Table2[[#This Row],[Website]],"www.",""),"https://",""), FIND(".", SUBSTITUTE(SUBSTITUTE(Table2[[#This Row],[Website]],"www.",""),"https://","")) - 1),"")</f>
        <v>atos</v>
      </c>
      <c r="L211" s="7" t="s">
        <v>6611</v>
      </c>
      <c r="M211" s="7" t="s">
        <v>136</v>
      </c>
      <c r="N211" s="7" t="s">
        <v>135</v>
      </c>
      <c r="O211" s="7">
        <v>401</v>
      </c>
      <c r="P211" s="7">
        <v>408</v>
      </c>
      <c r="Q211" s="7" t="s">
        <v>6612</v>
      </c>
      <c r="R211" s="7" t="str">
        <f>LOWER(Table2[[#This Row],[Straat]]&amp;Table2[[#This Row],[Huisnummer]]&amp;Table2[[#This Row],[Postcode]])</f>
        <v>da vincilaan51930</v>
      </c>
      <c r="S211" s="7" t="s">
        <v>18</v>
      </c>
      <c r="T211" s="7" t="s">
        <v>29</v>
      </c>
      <c r="U211" s="7" t="s">
        <v>5387</v>
      </c>
      <c r="V211" s="7" t="s">
        <v>416</v>
      </c>
      <c r="W211" s="7" t="s">
        <v>5143</v>
      </c>
      <c r="X211" s="7" t="s">
        <v>4771</v>
      </c>
      <c r="Y211" s="7" t="s">
        <v>4779</v>
      </c>
      <c r="Z211" s="7" t="str">
        <f>_xlfn.XLOOKUP(Table2[[#This Row],[Bedrijfsnummer]],Table15[Bedrijfsnummer],Table15[Teamrol],"",0)</f>
        <v/>
      </c>
    </row>
    <row r="212" spans="1:26" ht="17.45" customHeight="1" x14ac:dyDescent="0.45">
      <c r="A212" s="7" t="s">
        <v>4758</v>
      </c>
      <c r="B212" s="7" t="s">
        <v>6613</v>
      </c>
      <c r="C212" s="7" t="str">
        <f>SUBSTITUTE(SUBSTITUTE(SUBSTITUTE(SUBSTITUTE(SUBSTITUTE(SUBSTITUTE(SUBSTITUTE(SUBSTITUTE(SUBSTITUTE(SUBSTITUTE(SUBSTITUTE(SUBSTITUTE(SUBSTITUTE(LOWER(Table2[[#This Row],[Naam]]),".",""),"-","")," bvba",""),"belgië",""),"belgium","")," nv","")," bv",""),"group",""),"groep","")," ", ""),"é","e"),"è","e"),"à","a")</f>
        <v>evonikantwerpen</v>
      </c>
      <c r="D212" s="7" t="s">
        <v>6614</v>
      </c>
      <c r="E212" s="7" t="s">
        <v>6615</v>
      </c>
      <c r="F212" s="7" t="s">
        <v>6616</v>
      </c>
      <c r="G212" s="7" t="s">
        <v>4763</v>
      </c>
      <c r="H212" s="7" t="s">
        <v>6617</v>
      </c>
      <c r="I212" s="7" t="s">
        <v>4763</v>
      </c>
      <c r="J212" s="7" t="s">
        <v>6618</v>
      </c>
      <c r="K212" s="7" t="str">
        <f>IFERROR(LEFT(SUBSTITUTE(SUBSTITUTE(Table2[[#This Row],[Website]],"www.",""),"https://",""), FIND(".", SUBSTITUTE(SUBSTITUTE(Table2[[#This Row],[Website]],"www.",""),"https://","")) - 1),"")</f>
        <v>corporate</v>
      </c>
      <c r="L212" s="7" t="s">
        <v>6619</v>
      </c>
      <c r="M212" s="7" t="s">
        <v>66</v>
      </c>
      <c r="N212" s="7">
        <v>2040</v>
      </c>
      <c r="O212" s="7">
        <v>0</v>
      </c>
      <c r="P212" s="7">
        <v>446.7</v>
      </c>
      <c r="Q212" s="7"/>
      <c r="R212" s="7" t="str">
        <f>LOWER(Table2[[#This Row],[Straat]]&amp;Table2[[#This Row],[Huisnummer]]&amp;Table2[[#This Row],[Postcode]])</f>
        <v>tijsmanstunnel-westz/n2040</v>
      </c>
      <c r="S212" s="7"/>
      <c r="T212" s="7" t="s">
        <v>66</v>
      </c>
      <c r="U212" s="7" t="s">
        <v>6620</v>
      </c>
      <c r="V212" s="7" t="s">
        <v>6621</v>
      </c>
      <c r="W212" s="7" t="s">
        <v>4918</v>
      </c>
      <c r="X212" s="7" t="s">
        <v>4825</v>
      </c>
      <c r="Y212" s="7" t="s">
        <v>4836</v>
      </c>
      <c r="Z212" s="7" t="str">
        <f>_xlfn.XLOOKUP(Table2[[#This Row],[Bedrijfsnummer]],Table15[Bedrijfsnummer],Table15[Teamrol],"",0)</f>
        <v>HR-manager</v>
      </c>
    </row>
    <row r="213" spans="1:26" ht="17.45" customHeight="1" x14ac:dyDescent="0.45">
      <c r="A213" s="7" t="s">
        <v>4758</v>
      </c>
      <c r="B213" s="7" t="s">
        <v>6622</v>
      </c>
      <c r="C213" s="7" t="str">
        <f>SUBSTITUTE(SUBSTITUTE(SUBSTITUTE(SUBSTITUTE(SUBSTITUTE(SUBSTITUTE(SUBSTITUTE(SUBSTITUTE(SUBSTITUTE(SUBSTITUTE(SUBSTITUTE(SUBSTITUTE(SUBSTITUTE(LOWER(Table2[[#This Row],[Naam]]),".",""),"-","")," bvba",""),"belgië",""),"belgium","")," nv","")," bv",""),"group",""),"groep","")," ", ""),"é","e"),"è","e"),"à","a")</f>
        <v>expeditorsinternational</v>
      </c>
      <c r="D213" s="7" t="s">
        <v>6623</v>
      </c>
      <c r="E213" s="7" t="s">
        <v>6624</v>
      </c>
      <c r="F213" s="7" t="s">
        <v>6625</v>
      </c>
      <c r="G213" s="7" t="s">
        <v>4763</v>
      </c>
      <c r="H213" s="7" t="s">
        <v>6626</v>
      </c>
      <c r="I213" s="7" t="s">
        <v>4763</v>
      </c>
      <c r="J213" s="7" t="s">
        <v>6627</v>
      </c>
      <c r="K213" s="7" t="str">
        <f>IFERROR(LEFT(SUBSTITUTE(SUBSTITUTE(Table2[[#This Row],[Website]],"www.",""),"https://",""), FIND(".", SUBSTITUTE(SUBSTITUTE(Table2[[#This Row],[Website]],"www.",""),"https://","")) - 1),"")</f>
        <v>expeditors</v>
      </c>
      <c r="L213" s="7" t="s">
        <v>6628</v>
      </c>
      <c r="M213" s="7" t="s">
        <v>542</v>
      </c>
      <c r="N213" s="7" t="s">
        <v>541</v>
      </c>
      <c r="O213" s="7">
        <v>141</v>
      </c>
      <c r="P213" s="7">
        <v>228</v>
      </c>
      <c r="Q213" s="7" t="s">
        <v>6629</v>
      </c>
      <c r="R213" s="7" t="str">
        <f>LOWER(Table2[[#This Row],[Straat]]&amp;Table2[[#This Row],[Huisnummer]]&amp;Table2[[#This Row],[Postcode]])</f>
        <v>bedrijvenzone machelen-cargo8341830</v>
      </c>
      <c r="S213" s="7" t="s">
        <v>18</v>
      </c>
      <c r="T213" s="7" t="s">
        <v>29</v>
      </c>
      <c r="U213" s="7" t="s">
        <v>6315</v>
      </c>
      <c r="V213" s="7" t="s">
        <v>6630</v>
      </c>
      <c r="W213" s="7" t="s">
        <v>6631</v>
      </c>
      <c r="X213" s="7" t="s">
        <v>4771</v>
      </c>
      <c r="Y213" s="7" t="s">
        <v>4779</v>
      </c>
      <c r="Z213" s="7" t="str">
        <f>_xlfn.XLOOKUP(Table2[[#This Row],[Bedrijfsnummer]],Table15[Bedrijfsnummer],Table15[Teamrol],"",0)</f>
        <v/>
      </c>
    </row>
    <row r="214" spans="1:26" ht="17.45" customHeight="1" x14ac:dyDescent="0.45">
      <c r="A214" s="7" t="s">
        <v>4758</v>
      </c>
      <c r="B214" s="7" t="s">
        <v>6632</v>
      </c>
      <c r="C214" s="7" t="str">
        <f>SUBSTITUTE(SUBSTITUTE(SUBSTITUTE(SUBSTITUTE(SUBSTITUTE(SUBSTITUTE(SUBSTITUTE(SUBSTITUTE(SUBSTITUTE(SUBSTITUTE(SUBSTITUTE(SUBSTITUTE(SUBSTITUTE(LOWER(Table2[[#This Row],[Naam]]),".",""),"-","")," bvba",""),"belgië",""),"belgium","")," nv","")," bv",""),"group",""),"groep","")," ", ""),"é","e"),"è","e"),"à","a")</f>
        <v>exxonmobilpetroleum&amp;chemical</v>
      </c>
      <c r="D214" s="7" t="s">
        <v>6633</v>
      </c>
      <c r="E214" s="7" t="s">
        <v>6634</v>
      </c>
      <c r="F214" s="7" t="s">
        <v>6635</v>
      </c>
      <c r="G214" s="7" t="s">
        <v>4763</v>
      </c>
      <c r="H214" s="7" t="s">
        <v>6636</v>
      </c>
      <c r="I214" s="7" t="s">
        <v>4763</v>
      </c>
      <c r="J214" s="7" t="s">
        <v>6637</v>
      </c>
      <c r="K214" s="7" t="str">
        <f>IFERROR(LEFT(SUBSTITUTE(SUBSTITUTE(Table2[[#This Row],[Website]],"www.",""),"https://",""), FIND(".", SUBSTITUTE(SUBSTITUTE(Table2[[#This Row],[Website]],"www.",""),"https://","")) - 1),"")</f>
        <v>exxonmobil</v>
      </c>
      <c r="L214" s="7" t="s">
        <v>6638</v>
      </c>
      <c r="M214" s="7" t="s">
        <v>66</v>
      </c>
      <c r="N214" s="7">
        <v>2030</v>
      </c>
      <c r="O214" s="7">
        <v>0</v>
      </c>
      <c r="P214" s="7">
        <v>1850</v>
      </c>
      <c r="Q214" s="7"/>
      <c r="R214" s="7" t="str">
        <f>LOWER(Table2[[#This Row],[Straat]]&amp;Table2[[#This Row],[Huisnummer]]&amp;Table2[[#This Row],[Postcode]])</f>
        <v>polderdijkweg32030</v>
      </c>
      <c r="S214" s="7"/>
      <c r="T214" s="7" t="s">
        <v>66</v>
      </c>
      <c r="U214" s="7" t="s">
        <v>6639</v>
      </c>
      <c r="V214" s="7">
        <v>3</v>
      </c>
      <c r="W214" s="7" t="s">
        <v>6640</v>
      </c>
      <c r="X214" s="7" t="s">
        <v>5696</v>
      </c>
      <c r="Y214" s="7" t="s">
        <v>4836</v>
      </c>
      <c r="Z214" s="7" t="str">
        <f>_xlfn.XLOOKUP(Table2[[#This Row],[Bedrijfsnummer]],Table15[Bedrijfsnummer],Table15[Teamrol],"",0)</f>
        <v>HR Manager</v>
      </c>
    </row>
    <row r="215" spans="1:26" ht="17.45" customHeight="1" x14ac:dyDescent="0.45">
      <c r="A215" s="7" t="s">
        <v>4758</v>
      </c>
      <c r="B215" s="7" t="s">
        <v>6641</v>
      </c>
      <c r="C215" s="7" t="str">
        <f>SUBSTITUTE(SUBSTITUTE(SUBSTITUTE(SUBSTITUTE(SUBSTITUTE(SUBSTITUTE(SUBSTITUTE(SUBSTITUTE(SUBSTITUTE(SUBSTITUTE(SUBSTITUTE(SUBSTITUTE(SUBSTITUTE(LOWER(Table2[[#This Row],[Naam]]),".",""),"-","")," bvba",""),"belgië",""),"belgium","")," nv","")," bv",""),"group",""),"groep","")," ", ""),"é","e"),"è","e"),"à","a")</f>
        <v>fabrimode</v>
      </c>
      <c r="D215" s="7" t="s">
        <v>6642</v>
      </c>
      <c r="E215" s="7" t="s">
        <v>6643</v>
      </c>
      <c r="F215" s="7" t="s">
        <v>6644</v>
      </c>
      <c r="G215" s="7" t="s">
        <v>4763</v>
      </c>
      <c r="H215" s="7" t="s">
        <v>6645</v>
      </c>
      <c r="I215" s="7" t="s">
        <v>4763</v>
      </c>
      <c r="J215" s="7" t="s">
        <v>6646</v>
      </c>
      <c r="K215" s="7" t="str">
        <f>IFERROR(LEFT(SUBSTITUTE(SUBSTITUTE(Table2[[#This Row],[Website]],"www.",""),"https://",""), FIND(".", SUBSTITUTE(SUBSTITUTE(Table2[[#This Row],[Website]],"www.",""),"https://","")) - 1),"")</f>
        <v>bel-bo</v>
      </c>
      <c r="L215" s="7" t="s">
        <v>6647</v>
      </c>
      <c r="M215" s="7" t="s">
        <v>6648</v>
      </c>
      <c r="N215" s="7" t="s">
        <v>6649</v>
      </c>
      <c r="O215" s="7">
        <v>36</v>
      </c>
      <c r="P215" s="7">
        <v>486</v>
      </c>
      <c r="Q215" s="7" t="s">
        <v>6650</v>
      </c>
      <c r="R215" s="7" t="str">
        <f>LOWER(Table2[[#This Row],[Straat]]&amp;Table2[[#This Row],[Huisnummer]]&amp;Table2[[#This Row],[Postcode]])</f>
        <v>theo nuyttenslaan58540</v>
      </c>
      <c r="S215" s="7" t="s">
        <v>18</v>
      </c>
      <c r="T215" s="7" t="s">
        <v>260</v>
      </c>
      <c r="U215" s="7" t="s">
        <v>6651</v>
      </c>
      <c r="V215" s="7" t="s">
        <v>416</v>
      </c>
      <c r="W215" s="7" t="s">
        <v>6652</v>
      </c>
      <c r="X215" s="7" t="s">
        <v>4771</v>
      </c>
      <c r="Y215" s="7" t="s">
        <v>4791</v>
      </c>
      <c r="Z215" s="7" t="str">
        <f>_xlfn.XLOOKUP(Table2[[#This Row],[Bedrijfsnummer]],Table15[Bedrijfsnummer],Table15[Teamrol],"",0)</f>
        <v>HR Manager</v>
      </c>
    </row>
    <row r="216" spans="1:26" ht="17.45" customHeight="1" x14ac:dyDescent="0.45">
      <c r="A216" s="7" t="s">
        <v>4758</v>
      </c>
      <c r="B216" s="7" t="s">
        <v>6653</v>
      </c>
      <c r="C216" s="7" t="str">
        <f>SUBSTITUTE(SUBSTITUTE(SUBSTITUTE(SUBSTITUTE(SUBSTITUTE(SUBSTITUTE(SUBSTITUTE(SUBSTITUTE(SUBSTITUTE(SUBSTITUTE(SUBSTITUTE(SUBSTITUTE(SUBSTITUTE(LOWER(Table2[[#This Row],[Naam]]),".",""),"-","")," bvba",""),"belgië",""),"belgium","")," nv","")," bv",""),"group",""),"groep","")," ", ""),"é","e"),"è","e"),"à","a")</f>
        <v>farmfrites</v>
      </c>
      <c r="D216" s="7" t="s">
        <v>6654</v>
      </c>
      <c r="E216" s="7" t="s">
        <v>6655</v>
      </c>
      <c r="F216" s="7" t="s">
        <v>6656</v>
      </c>
      <c r="G216" s="7" t="s">
        <v>4763</v>
      </c>
      <c r="H216" s="7" t="s">
        <v>6657</v>
      </c>
      <c r="I216" s="7" t="s">
        <v>4763</v>
      </c>
      <c r="J216" s="7" t="s">
        <v>6658</v>
      </c>
      <c r="K216" s="7" t="str">
        <f>IFERROR(LEFT(SUBSTITUTE(SUBSTITUTE(Table2[[#This Row],[Website]],"www.",""),"https://",""), FIND(".", SUBSTITUTE(SUBSTITUTE(Table2[[#This Row],[Website]],"www.",""),"https://","")) - 1),"")</f>
        <v>farmfrites</v>
      </c>
      <c r="L216" s="7" t="s">
        <v>6659</v>
      </c>
      <c r="M216" s="7" t="s">
        <v>6660</v>
      </c>
      <c r="N216" s="7">
        <v>3920</v>
      </c>
      <c r="O216" s="7">
        <v>2</v>
      </c>
      <c r="P216" s="7">
        <v>111.5</v>
      </c>
      <c r="Q216" s="7"/>
      <c r="R216" s="7" t="str">
        <f>LOWER(Table2[[#This Row],[Straat]]&amp;Table2[[#This Row],[Huisnummer]]&amp;Table2[[#This Row],[Postcode]])</f>
        <v>maatheide503920</v>
      </c>
      <c r="S216" s="7"/>
      <c r="T216" s="7" t="s">
        <v>565</v>
      </c>
      <c r="U216" s="7" t="s">
        <v>6661</v>
      </c>
      <c r="V216" s="7">
        <v>50</v>
      </c>
      <c r="W216" s="7" t="s">
        <v>6662</v>
      </c>
      <c r="X216" s="7" t="s">
        <v>4771</v>
      </c>
      <c r="Y216" s="7" t="s">
        <v>4779</v>
      </c>
      <c r="Z216" s="7" t="str">
        <f>_xlfn.XLOOKUP(Table2[[#This Row],[Bedrijfsnummer]],Table15[Bedrijfsnummer],Table15[Teamrol],"",0)</f>
        <v>HR Manager</v>
      </c>
    </row>
    <row r="217" spans="1:26" ht="17.45" customHeight="1" x14ac:dyDescent="0.45">
      <c r="A217" s="7" t="s">
        <v>4758</v>
      </c>
      <c r="B217" s="7" t="s">
        <v>6663</v>
      </c>
      <c r="C217" s="7" t="str">
        <f>SUBSTITUTE(SUBSTITUTE(SUBSTITUTE(SUBSTITUTE(SUBSTITUTE(SUBSTITUTE(SUBSTITUTE(SUBSTITUTE(SUBSTITUTE(SUBSTITUTE(SUBSTITUTE(SUBSTITUTE(SUBSTITUTE(LOWER(Table2[[#This Row],[Naam]]),".",""),"-","")," bvba",""),"belgië",""),"belgium","")," nv","")," bv",""),"group",""),"groep","")," ", ""),"é","e"),"è","e"),"à","a")</f>
        <v>febelco</v>
      </c>
      <c r="D217" s="7" t="s">
        <v>6664</v>
      </c>
      <c r="E217" s="7" t="s">
        <v>6665</v>
      </c>
      <c r="F217" s="7" t="s">
        <v>6666</v>
      </c>
      <c r="G217" s="7" t="s">
        <v>4763</v>
      </c>
      <c r="H217" s="7" t="s">
        <v>6667</v>
      </c>
      <c r="I217" s="7" t="s">
        <v>4763</v>
      </c>
      <c r="J217" s="7" t="s">
        <v>6668</v>
      </c>
      <c r="K217" s="7" t="str">
        <f>IFERROR(LEFT(SUBSTITUTE(SUBSTITUTE(Table2[[#This Row],[Website]],"www.",""),"https://",""), FIND(".", SUBSTITUTE(SUBSTITUTE(Table2[[#This Row],[Website]],"www.",""),"https://","")) - 1),"")</f>
        <v>febelco</v>
      </c>
      <c r="L217" s="7" t="s">
        <v>6669</v>
      </c>
      <c r="M217" s="7" t="s">
        <v>963</v>
      </c>
      <c r="N217" s="7">
        <v>9100</v>
      </c>
      <c r="O217" s="7">
        <v>0</v>
      </c>
      <c r="P217" s="7">
        <v>692.7</v>
      </c>
      <c r="Q217" s="7"/>
      <c r="R217" s="7" t="str">
        <f>LOWER(Table2[[#This Row],[Straat]]&amp;Table2[[#This Row],[Huisnummer]]&amp;Table2[[#This Row],[Postcode]])</f>
        <v>eigenlostraat19100</v>
      </c>
      <c r="S217" s="7"/>
      <c r="T217" s="7" t="s">
        <v>40</v>
      </c>
      <c r="U217" s="7" t="s">
        <v>6670</v>
      </c>
      <c r="V217" s="7">
        <v>1</v>
      </c>
      <c r="W217" s="7" t="s">
        <v>6671</v>
      </c>
      <c r="X217" s="7" t="s">
        <v>4950</v>
      </c>
      <c r="Y217" s="7" t="s">
        <v>4836</v>
      </c>
      <c r="Z217" s="7" t="str">
        <f>_xlfn.XLOOKUP(Table2[[#This Row],[Bedrijfsnummer]],Table15[Bedrijfsnummer],Table15[Teamrol],"",0)</f>
        <v/>
      </c>
    </row>
    <row r="218" spans="1:26" ht="17.45" customHeight="1" x14ac:dyDescent="0.45">
      <c r="A218" s="7" t="s">
        <v>4758</v>
      </c>
      <c r="B218" s="7" t="s">
        <v>6672</v>
      </c>
      <c r="C218" s="7" t="str">
        <f>SUBSTITUTE(SUBSTITUTE(SUBSTITUTE(SUBSTITUTE(SUBSTITUTE(SUBSTITUTE(SUBSTITUTE(SUBSTITUTE(SUBSTITUTE(SUBSTITUTE(SUBSTITUTE(SUBSTITUTE(SUBSTITUTE(LOWER(Table2[[#This Row],[Naam]]),".",""),"-","")," bvba",""),"belgië",""),"belgium","")," nv","")," bv",""),"group",""),"groep","")," ", ""),"é","e"),"è","e"),"à","a")</f>
        <v>fluviussystemoperator</v>
      </c>
      <c r="D218" s="7" t="s">
        <v>6673</v>
      </c>
      <c r="E218" s="7" t="s">
        <v>6674</v>
      </c>
      <c r="F218" s="7"/>
      <c r="G218" s="7"/>
      <c r="H218" s="7" t="s">
        <v>6675</v>
      </c>
      <c r="I218" s="7" t="s">
        <v>4763</v>
      </c>
      <c r="J218" s="7" t="s">
        <v>6676</v>
      </c>
      <c r="K218" s="7" t="str">
        <f>IFERROR(LEFT(SUBSTITUTE(SUBSTITUTE(Table2[[#This Row],[Website]],"www.",""),"https://",""), FIND(".", SUBSTITUTE(SUBSTITUTE(Table2[[#This Row],[Website]],"www.",""),"https://","")) - 1),"")</f>
        <v>over</v>
      </c>
      <c r="L218" s="7" t="s">
        <v>6677</v>
      </c>
      <c r="M218" s="7" t="s">
        <v>1261</v>
      </c>
      <c r="N218" s="7">
        <v>9090</v>
      </c>
      <c r="O218" s="7">
        <v>45</v>
      </c>
      <c r="P218" s="7">
        <v>4996.6000000000004</v>
      </c>
      <c r="Q218" s="7"/>
      <c r="R218" s="7" t="str">
        <f>LOWER(Table2[[#This Row],[Straat]]&amp;Table2[[#This Row],[Huisnummer]]&amp;Table2[[#This Row],[Postcode]])</f>
        <v>brusselsesteenweg1999090</v>
      </c>
      <c r="S218" s="7"/>
      <c r="T218" s="7" t="s">
        <v>40</v>
      </c>
      <c r="U218" s="7" t="s">
        <v>1258</v>
      </c>
      <c r="V218" s="7">
        <v>199</v>
      </c>
      <c r="W218" s="7" t="s">
        <v>6678</v>
      </c>
      <c r="X218" s="7" t="s">
        <v>6679</v>
      </c>
      <c r="Y218" s="7" t="s">
        <v>4836</v>
      </c>
      <c r="Z218" s="7" t="str">
        <f>_xlfn.XLOOKUP(Table2[[#This Row],[Bedrijfsnummer]],Table15[Bedrijfsnummer],Table15[Teamrol],"",0)</f>
        <v/>
      </c>
    </row>
    <row r="219" spans="1:26" ht="17.45" customHeight="1" x14ac:dyDescent="0.45">
      <c r="A219" s="7" t="s">
        <v>4758</v>
      </c>
      <c r="B219" s="7" t="s">
        <v>6680</v>
      </c>
      <c r="C219" s="7" t="str">
        <f>SUBSTITUTE(SUBSTITUTE(SUBSTITUTE(SUBSTITUTE(SUBSTITUTE(SUBSTITUTE(SUBSTITUTE(SUBSTITUTE(SUBSTITUTE(SUBSTITUTE(SUBSTITUTE(SUBSTITUTE(SUBSTITUTE(LOWER(Table2[[#This Row],[Naam]]),".",""),"-","")," bvba",""),"belgië",""),"belgium","")," nv","")," bv",""),"group",""),"groep","")," ", ""),"é","e"),"è","e"),"à","a")</f>
        <v>fnacvandenborre</v>
      </c>
      <c r="D219" s="7" t="s">
        <v>6681</v>
      </c>
      <c r="E219" s="7" t="s">
        <v>6682</v>
      </c>
      <c r="F219" s="7" t="s">
        <v>6683</v>
      </c>
      <c r="G219" s="7" t="s">
        <v>4763</v>
      </c>
      <c r="H219" s="7" t="s">
        <v>6684</v>
      </c>
      <c r="I219" s="7" t="s">
        <v>4763</v>
      </c>
      <c r="J219" s="7" t="s">
        <v>6685</v>
      </c>
      <c r="K219" s="7" t="str">
        <f>IFERROR(LEFT(SUBSTITUTE(SUBSTITUTE(Table2[[#This Row],[Website]],"www.",""),"https://",""), FIND(".", SUBSTITUTE(SUBSTITUTE(Table2[[#This Row],[Website]],"www.",""),"https://","")) - 1),"")</f>
        <v>vandenborre</v>
      </c>
      <c r="L219" s="7" t="s">
        <v>6686</v>
      </c>
      <c r="M219" s="7" t="s">
        <v>6687</v>
      </c>
      <c r="N219" s="7">
        <v>1600</v>
      </c>
      <c r="O219" s="7">
        <v>62</v>
      </c>
      <c r="P219" s="7">
        <v>1181.9000000000001</v>
      </c>
      <c r="Q219" s="7"/>
      <c r="R219" s="7" t="str">
        <f>LOWER(Table2[[#This Row],[Straat]]&amp;Table2[[#This Row],[Huisnummer]]&amp;Table2[[#This Row],[Postcode]])</f>
        <v>slesbroekstraat1011600</v>
      </c>
      <c r="S219" s="7"/>
      <c r="T219" s="7" t="s">
        <v>29</v>
      </c>
      <c r="U219" s="7" t="s">
        <v>6688</v>
      </c>
      <c r="V219" s="7">
        <v>101</v>
      </c>
      <c r="W219" s="7" t="s">
        <v>6689</v>
      </c>
      <c r="X219" s="7" t="s">
        <v>4950</v>
      </c>
      <c r="Y219" s="7" t="s">
        <v>4836</v>
      </c>
      <c r="Z219" s="7" t="str">
        <f>_xlfn.XLOOKUP(Table2[[#This Row],[Bedrijfsnummer]],Table15[Bedrijfsnummer],Table15[Teamrol],"",0)</f>
        <v/>
      </c>
    </row>
    <row r="220" spans="1:26" ht="17.45" customHeight="1" x14ac:dyDescent="0.45">
      <c r="A220" s="7" t="s">
        <v>4758</v>
      </c>
      <c r="B220" s="7" t="s">
        <v>6690</v>
      </c>
      <c r="C220" s="7" t="str">
        <f>SUBSTITUTE(SUBSTITUTE(SUBSTITUTE(SUBSTITUTE(SUBSTITUTE(SUBSTITUTE(SUBSTITUTE(SUBSTITUTE(SUBSTITUTE(SUBSTITUTE(SUBSTITUTE(SUBSTITUTE(SUBSTITUTE(LOWER(Table2[[#This Row],[Naam]]),".",""),"-","")," bvba",""),"belgië",""),"belgium","")," nv","")," bv",""),"group",""),"groep","")," ", ""),"é","e"),"è","e"),"à","a")</f>
        <v>fnginternational</v>
      </c>
      <c r="D220" s="7" t="s">
        <v>6691</v>
      </c>
      <c r="E220" s="7" t="s">
        <v>6692</v>
      </c>
      <c r="F220" s="7"/>
      <c r="G220" s="7"/>
      <c r="H220" s="7"/>
      <c r="I220" s="7"/>
      <c r="J220" s="7" t="s">
        <v>6693</v>
      </c>
      <c r="K220" s="7" t="str">
        <f>IFERROR(LEFT(SUBSTITUTE(SUBSTITUTE(Table2[[#This Row],[Website]],"www.",""),"https://",""), FIND(".", SUBSTITUTE(SUBSTITUTE(Table2[[#This Row],[Website]],"www.",""),"https://","")) - 1),"")</f>
        <v>fnginternational</v>
      </c>
      <c r="L220" s="7" t="s">
        <v>6694</v>
      </c>
      <c r="M220" s="7" t="s">
        <v>164</v>
      </c>
      <c r="N220" s="7">
        <v>2800</v>
      </c>
      <c r="O220" s="7">
        <v>0</v>
      </c>
      <c r="P220" s="7">
        <v>138.5</v>
      </c>
      <c r="Q220" s="7"/>
      <c r="R220" s="7" t="str">
        <f>LOWER(Table2[[#This Row],[Straat]]&amp;Table2[[#This Row],[Huisnummer]]&amp;Table2[[#This Row],[Postcode]])</f>
        <v>bautersemstraat68a2800</v>
      </c>
      <c r="S220" s="7"/>
      <c r="T220" s="7" t="s">
        <v>66</v>
      </c>
      <c r="U220" s="7" t="s">
        <v>6695</v>
      </c>
      <c r="V220" s="7" t="s">
        <v>6696</v>
      </c>
      <c r="W220" s="7"/>
      <c r="X220" s="7" t="s">
        <v>4807</v>
      </c>
      <c r="Y220" s="7" t="s">
        <v>4779</v>
      </c>
      <c r="Z220" s="7" t="str">
        <f>_xlfn.XLOOKUP(Table2[[#This Row],[Bedrijfsnummer]],Table15[Bedrijfsnummer],Table15[Teamrol],"",0)</f>
        <v/>
      </c>
    </row>
    <row r="221" spans="1:26" ht="17.45" customHeight="1" x14ac:dyDescent="0.45">
      <c r="A221" s="7" t="s">
        <v>4758</v>
      </c>
      <c r="B221" s="7" t="s">
        <v>6697</v>
      </c>
      <c r="C221" s="7" t="str">
        <f>SUBSTITUTE(SUBSTITUTE(SUBSTITUTE(SUBSTITUTE(SUBSTITUTE(SUBSTITUTE(SUBSTITUTE(SUBSTITUTE(SUBSTITUTE(SUBSTITUTE(SUBSTITUTE(SUBSTITUTE(SUBSTITUTE(LOWER(Table2[[#This Row],[Naam]]),".",""),"-","")," bvba",""),"belgië",""),"belgium","")," nv","")," bv",""),"group",""),"groep","")," ", ""),"é","e"),"è","e"),"à","a")</f>
        <v>forumjobs</v>
      </c>
      <c r="D221" s="7" t="s">
        <v>6698</v>
      </c>
      <c r="E221" s="7" t="s">
        <v>6699</v>
      </c>
      <c r="F221" s="7" t="s">
        <v>6700</v>
      </c>
      <c r="G221" s="7" t="s">
        <v>4763</v>
      </c>
      <c r="H221" s="7" t="s">
        <v>6701</v>
      </c>
      <c r="I221" s="7" t="s">
        <v>4763</v>
      </c>
      <c r="J221" s="7" t="s">
        <v>6702</v>
      </c>
      <c r="K221" s="7" t="str">
        <f>IFERROR(LEFT(SUBSTITUTE(SUBSTITUTE(Table2[[#This Row],[Website]],"www.",""),"https://",""), FIND(".", SUBSTITUTE(SUBSTITUTE(Table2[[#This Row],[Website]],"www.",""),"https://","")) - 1),"")</f>
        <v>forumjobs</v>
      </c>
      <c r="L221" s="7" t="s">
        <v>6703</v>
      </c>
      <c r="M221" s="7" t="s">
        <v>684</v>
      </c>
      <c r="N221" s="7">
        <v>8800</v>
      </c>
      <c r="O221" s="7">
        <v>0</v>
      </c>
      <c r="P221" s="7">
        <v>274.7</v>
      </c>
      <c r="Q221" s="7"/>
      <c r="R221" s="7" t="str">
        <f>LOWER(Table2[[#This Row],[Straat]]&amp;Table2[[#This Row],[Huisnummer]]&amp;Table2[[#This Row],[Postcode]])</f>
        <v>kwadestraat149a8800</v>
      </c>
      <c r="S221" s="7"/>
      <c r="T221" s="7" t="s">
        <v>260</v>
      </c>
      <c r="U221" s="7" t="s">
        <v>4984</v>
      </c>
      <c r="V221" s="7" t="s">
        <v>6704</v>
      </c>
      <c r="W221" s="7" t="s">
        <v>4806</v>
      </c>
      <c r="X221" s="7" t="s">
        <v>4771</v>
      </c>
      <c r="Y221" s="7" t="s">
        <v>4779</v>
      </c>
      <c r="Z221" s="7" t="str">
        <f>_xlfn.XLOOKUP(Table2[[#This Row],[Bedrijfsnummer]],Table15[Bedrijfsnummer],Table15[Teamrol],"",0)</f>
        <v/>
      </c>
    </row>
    <row r="222" spans="1:26" ht="17.45" customHeight="1" x14ac:dyDescent="0.45">
      <c r="A222" s="7" t="s">
        <v>4758</v>
      </c>
      <c r="B222" s="7" t="s">
        <v>6705</v>
      </c>
      <c r="C222" s="7" t="str">
        <f>SUBSTITUTE(SUBSTITUTE(SUBSTITUTE(SUBSTITUTE(SUBSTITUTE(SUBSTITUTE(SUBSTITUTE(SUBSTITUTE(SUBSTITUTE(SUBSTITUTE(SUBSTITUTE(SUBSTITUTE(SUBSTITUTE(LOWER(Table2[[#This Row],[Naam]]),".",""),"-","")," bvba",""),"belgië",""),"belgium","")," nv","")," bv",""),"group",""),"groep","")," ", ""),"é","e"),"è","e"),"à","a")</f>
        <v>frieslandcampina</v>
      </c>
      <c r="D222" s="7" t="s">
        <v>6706</v>
      </c>
      <c r="E222" s="7" t="s">
        <v>6707</v>
      </c>
      <c r="F222" s="7"/>
      <c r="G222" s="7"/>
      <c r="H222" s="7" t="s">
        <v>6708</v>
      </c>
      <c r="I222" s="7" t="s">
        <v>4763</v>
      </c>
      <c r="J222" s="7" t="s">
        <v>6709</v>
      </c>
      <c r="K222" s="7" t="str">
        <f>IFERROR(LEFT(SUBSTITUTE(SUBSTITUTE(Table2[[#This Row],[Website]],"www.",""),"https://",""), FIND(".", SUBSTITUTE(SUBSTITUTE(Table2[[#This Row],[Website]],"www.",""),"https://","")) - 1),"")</f>
        <v>careers</v>
      </c>
      <c r="L222" s="7" t="s">
        <v>6710</v>
      </c>
      <c r="M222" s="7" t="s">
        <v>230</v>
      </c>
      <c r="N222" s="7">
        <v>9880</v>
      </c>
      <c r="O222" s="7">
        <v>413</v>
      </c>
      <c r="P222" s="7">
        <v>570</v>
      </c>
      <c r="Q222" s="7"/>
      <c r="R222" s="7" t="str">
        <f>LOWER(Table2[[#This Row],[Straat]]&amp;Table2[[#This Row],[Huisnummer]]&amp;Table2[[#This Row],[Postcode]])</f>
        <v>venecolaan179880</v>
      </c>
      <c r="S222" s="7"/>
      <c r="T222" s="7" t="s">
        <v>40</v>
      </c>
      <c r="U222" s="7" t="s">
        <v>6711</v>
      </c>
      <c r="V222" s="7">
        <v>17</v>
      </c>
      <c r="W222" s="7"/>
      <c r="X222" s="7" t="s">
        <v>4950</v>
      </c>
      <c r="Y222" s="7" t="s">
        <v>4836</v>
      </c>
      <c r="Z222" s="7" t="str">
        <f>_xlfn.XLOOKUP(Table2[[#This Row],[Bedrijfsnummer]],Table15[Bedrijfsnummer],Table15[Teamrol],"",0)</f>
        <v>HR Manager</v>
      </c>
    </row>
    <row r="223" spans="1:26" ht="17.45" customHeight="1" x14ac:dyDescent="0.45">
      <c r="A223" s="7" t="s">
        <v>4758</v>
      </c>
      <c r="B223" s="7" t="s">
        <v>6712</v>
      </c>
      <c r="C223" s="7" t="str">
        <f>SUBSTITUTE(SUBSTITUTE(SUBSTITUTE(SUBSTITUTE(SUBSTITUTE(SUBSTITUTE(SUBSTITUTE(SUBSTITUTE(SUBSTITUTE(SUBSTITUTE(SUBSTITUTE(SUBSTITUTE(SUBSTITUTE(LOWER(Table2[[#This Row],[Naam]]),".",""),"-","")," bvba",""),"belgië",""),"belgium","")," nv","")," bv",""),"group",""),"groep","")," ", ""),"é","e"),"è","e"),"à","a")</f>
        <v>fujifilmelectronicmaterials(europe)</v>
      </c>
      <c r="D223" s="7" t="s">
        <v>6713</v>
      </c>
      <c r="E223" s="7" t="s">
        <v>6714</v>
      </c>
      <c r="F223" s="7"/>
      <c r="G223" s="7"/>
      <c r="H223" s="7" t="s">
        <v>6715</v>
      </c>
      <c r="I223" s="7" t="s">
        <v>4763</v>
      </c>
      <c r="J223" s="7" t="s">
        <v>6716</v>
      </c>
      <c r="K223" s="7" t="str">
        <f>IFERROR(LEFT(SUBSTITUTE(SUBSTITUTE(Table2[[#This Row],[Website]],"www.",""),"https://",""), FIND(".", SUBSTITUTE(SUBSTITUTE(Table2[[#This Row],[Website]],"www.",""),"https://","")) - 1),"")</f>
        <v>fujifilm</v>
      </c>
      <c r="L223" s="7" t="s">
        <v>6717</v>
      </c>
      <c r="M223" s="7" t="s">
        <v>334</v>
      </c>
      <c r="N223" s="7">
        <v>2070</v>
      </c>
      <c r="O223" s="7">
        <v>0</v>
      </c>
      <c r="P223" s="7">
        <v>192.2</v>
      </c>
      <c r="Q223" s="7"/>
      <c r="R223" s="7" t="str">
        <f>LOWER(Table2[[#This Row],[Straat]]&amp;Table2[[#This Row],[Huisnummer]]&amp;Table2[[#This Row],[Postcode]])</f>
        <v>keetberglaan1a2070</v>
      </c>
      <c r="S223" s="7"/>
      <c r="T223" s="7" t="s">
        <v>66</v>
      </c>
      <c r="U223" s="7" t="s">
        <v>6718</v>
      </c>
      <c r="V223" s="7" t="s">
        <v>6719</v>
      </c>
      <c r="W223" s="7"/>
      <c r="X223" s="7" t="s">
        <v>4771</v>
      </c>
      <c r="Y223" s="7" t="s">
        <v>4779</v>
      </c>
      <c r="Z223" s="7" t="str">
        <f>_xlfn.XLOOKUP(Table2[[#This Row],[Bedrijfsnummer]],Table15[Bedrijfsnummer],Table15[Teamrol],"",0)</f>
        <v/>
      </c>
    </row>
    <row r="224" spans="1:26" ht="17.45" customHeight="1" x14ac:dyDescent="0.45">
      <c r="A224" s="7" t="s">
        <v>4758</v>
      </c>
      <c r="B224" s="7" t="s">
        <v>6720</v>
      </c>
      <c r="C224" s="7" t="str">
        <f>SUBSTITUTE(SUBSTITUTE(SUBSTITUTE(SUBSTITUTE(SUBSTITUTE(SUBSTITUTE(SUBSTITUTE(SUBSTITUTE(SUBSTITUTE(SUBSTITUTE(SUBSTITUTE(SUBSTITUTE(SUBSTITUTE(LOWER(Table2[[#This Row],[Naam]]),".",""),"-","")," bvba",""),"belgië",""),"belgium","")," nv","")," bv",""),"group",""),"groep","")," ", ""),"é","e"),"è","e"),"à","a")</f>
        <v>fujitsutechnologysolutions</v>
      </c>
      <c r="D224" s="7" t="s">
        <v>6721</v>
      </c>
      <c r="E224" s="7" t="s">
        <v>6722</v>
      </c>
      <c r="F224" s="7" t="s">
        <v>6723</v>
      </c>
      <c r="G224" s="7" t="s">
        <v>4763</v>
      </c>
      <c r="H224" s="7" t="s">
        <v>6724</v>
      </c>
      <c r="I224" s="7" t="s">
        <v>4763</v>
      </c>
      <c r="J224" s="7" t="s">
        <v>6725</v>
      </c>
      <c r="K224" s="7" t="str">
        <f>IFERROR(LEFT(SUBSTITUTE(SUBSTITUTE(Table2[[#This Row],[Website]],"www.",""),"https://",""), FIND(".", SUBSTITUTE(SUBSTITUTE(Table2[[#This Row],[Website]],"www.",""),"https://","")) - 1),"")</f>
        <v>fujitsu</v>
      </c>
      <c r="L224" s="7" t="s">
        <v>6726</v>
      </c>
      <c r="M224" s="7" t="s">
        <v>4777</v>
      </c>
      <c r="N224" s="7" t="s">
        <v>713</v>
      </c>
      <c r="O224" s="7">
        <v>22</v>
      </c>
      <c r="P224" s="7">
        <v>212</v>
      </c>
      <c r="Q224" s="7" t="s">
        <v>6727</v>
      </c>
      <c r="R224" s="7" t="str">
        <f>LOWER(Table2[[#This Row],[Straat]]&amp;Table2[[#This Row],[Huisnummer]]&amp;Table2[[#This Row],[Postcode]])</f>
        <v>culliganlaan51831</v>
      </c>
      <c r="S224" s="7" t="s">
        <v>18</v>
      </c>
      <c r="T224" s="7" t="s">
        <v>29</v>
      </c>
      <c r="U224" s="7" t="s">
        <v>5688</v>
      </c>
      <c r="V224" s="7" t="s">
        <v>416</v>
      </c>
      <c r="W224" s="7" t="s">
        <v>6728</v>
      </c>
      <c r="X224" s="7" t="s">
        <v>4771</v>
      </c>
      <c r="Y224" s="7" t="s">
        <v>4779</v>
      </c>
      <c r="Z224" s="7" t="str">
        <f>_xlfn.XLOOKUP(Table2[[#This Row],[Bedrijfsnummer]],Table15[Bedrijfsnummer],Table15[Teamrol],"",0)</f>
        <v/>
      </c>
    </row>
    <row r="225" spans="1:26" ht="17.45" customHeight="1" x14ac:dyDescent="0.45">
      <c r="A225" s="7" t="s">
        <v>4758</v>
      </c>
      <c r="B225" s="7" t="s">
        <v>6729</v>
      </c>
      <c r="C225" s="7" t="str">
        <f>SUBSTITUTE(SUBSTITUTE(SUBSTITUTE(SUBSTITUTE(SUBSTITUTE(SUBSTITUTE(SUBSTITUTE(SUBSTITUTE(SUBSTITUTE(SUBSTITUTE(SUBSTITUTE(SUBSTITUTE(SUBSTITUTE(LOWER(Table2[[#This Row],[Naam]]),".",""),"-","")," bvba",""),"belgië",""),"belgium","")," nv","")," bv",""),"group",""),"groep","")," ", ""),"é","e"),"è","e"),"à","a")</f>
        <v>galapagos</v>
      </c>
      <c r="D225" s="7" t="s">
        <v>6730</v>
      </c>
      <c r="E225" s="7" t="s">
        <v>6731</v>
      </c>
      <c r="F225" s="7" t="s">
        <v>6732</v>
      </c>
      <c r="G225" s="7" t="s">
        <v>4763</v>
      </c>
      <c r="H225" s="7" t="s">
        <v>6733</v>
      </c>
      <c r="I225" s="7" t="s">
        <v>4763</v>
      </c>
      <c r="J225" s="7" t="s">
        <v>6734</v>
      </c>
      <c r="K225" s="7" t="str">
        <f>IFERROR(LEFT(SUBSTITUTE(SUBSTITUTE(Table2[[#This Row],[Website]],"www.",""),"https://",""), FIND(".", SUBSTITUTE(SUBSTITUTE(Table2[[#This Row],[Website]],"www.",""),"https://","")) - 1),"")</f>
        <v>glpg</v>
      </c>
      <c r="L225" s="7" t="s">
        <v>6735</v>
      </c>
      <c r="M225" s="7" t="s">
        <v>164</v>
      </c>
      <c r="N225" s="7">
        <v>2800</v>
      </c>
      <c r="O225" s="7">
        <v>0</v>
      </c>
      <c r="P225" s="7">
        <v>357.2</v>
      </c>
      <c r="Q225" s="7"/>
      <c r="R225" s="7" t="str">
        <f>LOWER(Table2[[#This Row],[Straat]]&amp;Table2[[#This Row],[Huisnummer]]&amp;Table2[[#This Row],[Postcode]])</f>
        <v>generaal de wittelaanl112800</v>
      </c>
      <c r="S225" s="7"/>
      <c r="T225" s="7" t="s">
        <v>66</v>
      </c>
      <c r="U225" s="7" t="s">
        <v>6013</v>
      </c>
      <c r="V225" s="7" t="s">
        <v>6736</v>
      </c>
      <c r="W225" s="7" t="s">
        <v>6737</v>
      </c>
      <c r="X225" s="7" t="s">
        <v>4771</v>
      </c>
      <c r="Y225" s="7" t="s">
        <v>4836</v>
      </c>
      <c r="Z225" s="7" t="str">
        <f>_xlfn.XLOOKUP(Table2[[#This Row],[Bedrijfsnummer]],Table15[Bedrijfsnummer],Table15[Teamrol],"",0)</f>
        <v>Chief Human Resources Officer</v>
      </c>
    </row>
    <row r="226" spans="1:26" ht="17.45" customHeight="1" x14ac:dyDescent="0.45">
      <c r="A226" s="7" t="s">
        <v>4758</v>
      </c>
      <c r="B226" s="7" t="s">
        <v>6738</v>
      </c>
      <c r="C226" s="7" t="str">
        <f>SUBSTITUTE(SUBSTITUTE(SUBSTITUTE(SUBSTITUTE(SUBSTITUTE(SUBSTITUTE(SUBSTITUTE(SUBSTITUTE(SUBSTITUTE(SUBSTITUTE(SUBSTITUTE(SUBSTITUTE(SUBSTITUTE(LOWER(Table2[[#This Row],[Naam]]),".",""),"-","")," bvba",""),"belgië",""),"belgium","")," nv","")," bv",""),"group",""),"groep","")," ", ""),"é","e"),"è","e"),"à","a")</f>
        <v>gategourmet</v>
      </c>
      <c r="D226" s="7" t="s">
        <v>6739</v>
      </c>
      <c r="E226" s="7" t="s">
        <v>6740</v>
      </c>
      <c r="F226" s="7"/>
      <c r="G226" s="7"/>
      <c r="H226" s="7" t="s">
        <v>6741</v>
      </c>
      <c r="I226" s="7" t="s">
        <v>4763</v>
      </c>
      <c r="J226" s="7" t="s">
        <v>6742</v>
      </c>
      <c r="K226" s="7" t="str">
        <f>IFERROR(LEFT(SUBSTITUTE(SUBSTITUTE(Table2[[#This Row],[Website]],"www.",""),"https://",""), FIND(".", SUBSTITUTE(SUBSTITUTE(Table2[[#This Row],[Website]],"www.",""),"https://","")) - 1),"")</f>
        <v>gategroup</v>
      </c>
      <c r="L226" s="7" t="s">
        <v>6743</v>
      </c>
      <c r="M226" s="7" t="s">
        <v>136</v>
      </c>
      <c r="N226" s="7" t="s">
        <v>135</v>
      </c>
      <c r="O226" s="7">
        <v>16</v>
      </c>
      <c r="P226" s="7">
        <v>127</v>
      </c>
      <c r="Q226" s="7" t="s">
        <v>6744</v>
      </c>
      <c r="R226" s="7" t="str">
        <f>LOWER(Table2[[#This Row],[Straat]]&amp;Table2[[#This Row],[Huisnummer]]&amp;Table2[[#This Row],[Postcode]])</f>
        <v>luchthaven brussel nationaal531930</v>
      </c>
      <c r="S226" s="7" t="s">
        <v>18</v>
      </c>
      <c r="T226" s="7" t="s">
        <v>29</v>
      </c>
      <c r="U226" s="7" t="s">
        <v>5247</v>
      </c>
      <c r="V226" s="7" t="s">
        <v>281</v>
      </c>
      <c r="W226" s="7" t="s">
        <v>6745</v>
      </c>
      <c r="X226" s="7" t="s">
        <v>4771</v>
      </c>
      <c r="Y226" s="7" t="s">
        <v>4791</v>
      </c>
      <c r="Z226" s="7" t="str">
        <f>_xlfn.XLOOKUP(Table2[[#This Row],[Bedrijfsnummer]],Table15[Bedrijfsnummer],Table15[Teamrol],"",0)</f>
        <v/>
      </c>
    </row>
    <row r="227" spans="1:26" ht="17.45" customHeight="1" x14ac:dyDescent="0.45">
      <c r="A227" s="7" t="s">
        <v>4758</v>
      </c>
      <c r="B227" s="7" t="s">
        <v>6746</v>
      </c>
      <c r="C227" s="7" t="str">
        <f>SUBSTITUTE(SUBSTITUTE(SUBSTITUTE(SUBSTITUTE(SUBSTITUTE(SUBSTITUTE(SUBSTITUTE(SUBSTITUTE(SUBSTITUTE(SUBSTITUTE(SUBSTITUTE(SUBSTITUTE(SUBSTITUTE(LOWER(Table2[[#This Row],[Naam]]),".",""),"-","")," bvba",""),"belgië",""),"belgium","")," nv","")," bv",""),"group",""),"groep","")," ", ""),"é","e"),"è","e"),"à","a")</f>
        <v>gbfoods</v>
      </c>
      <c r="D227" s="7" t="s">
        <v>6747</v>
      </c>
      <c r="E227" s="7" t="s">
        <v>6748</v>
      </c>
      <c r="F227" s="7" t="s">
        <v>6749</v>
      </c>
      <c r="G227" s="7" t="s">
        <v>4763</v>
      </c>
      <c r="H227" s="7" t="s">
        <v>6750</v>
      </c>
      <c r="I227" s="7" t="s">
        <v>4763</v>
      </c>
      <c r="J227" s="7" t="s">
        <v>6751</v>
      </c>
      <c r="K227" s="7" t="str">
        <f>IFERROR(LEFT(SUBSTITUTE(SUBSTITUTE(Table2[[#This Row],[Website]],"www.",""),"https://",""), FIND(".", SUBSTITUTE(SUBSTITUTE(Table2[[#This Row],[Website]],"www.",""),"https://","")) - 1),"")</f>
        <v>continentalfoods</v>
      </c>
      <c r="L227" s="7" t="s">
        <v>6752</v>
      </c>
      <c r="M227" s="7" t="s">
        <v>555</v>
      </c>
      <c r="N227" s="7" t="s">
        <v>554</v>
      </c>
      <c r="O227" s="7">
        <v>38</v>
      </c>
      <c r="P227" s="7">
        <v>143</v>
      </c>
      <c r="Q227" s="7" t="s">
        <v>6753</v>
      </c>
      <c r="R227" s="7" t="str">
        <f>LOWER(Table2[[#This Row],[Straat]]&amp;Table2[[#This Row],[Huisnummer]]&amp;Table2[[#This Row],[Postcode]])</f>
        <v>rijksweg162870</v>
      </c>
      <c r="S227" s="7" t="s">
        <v>18</v>
      </c>
      <c r="T227" s="7" t="s">
        <v>66</v>
      </c>
      <c r="U227" s="7" t="s">
        <v>4958</v>
      </c>
      <c r="V227" s="7" t="s">
        <v>251</v>
      </c>
      <c r="W227" s="7" t="s">
        <v>6754</v>
      </c>
      <c r="X227" s="7" t="s">
        <v>4771</v>
      </c>
      <c r="Y227" s="7" t="s">
        <v>4779</v>
      </c>
      <c r="Z227" s="7" t="str">
        <f>_xlfn.XLOOKUP(Table2[[#This Row],[Bedrijfsnummer]],Table15[Bedrijfsnummer],Table15[Teamrol],"",0)</f>
        <v>Finance &amp; HR Manager</v>
      </c>
    </row>
    <row r="228" spans="1:26" ht="17.45" customHeight="1" x14ac:dyDescent="0.45">
      <c r="A228" s="7" t="s">
        <v>4758</v>
      </c>
      <c r="B228" s="7" t="s">
        <v>6755</v>
      </c>
      <c r="C228" s="7" t="str">
        <f>SUBSTITUTE(SUBSTITUTE(SUBSTITUTE(SUBSTITUTE(SUBSTITUTE(SUBSTITUTE(SUBSTITUTE(SUBSTITUTE(SUBSTITUTE(SUBSTITUTE(SUBSTITUTE(SUBSTITUTE(SUBSTITUTE(LOWER(Table2[[#This Row],[Naam]]),".",""),"-","")," bvba",""),"belgië",""),"belgium","")," nv","")," bv",""),"group",""),"groep","")," ", ""),"é","e"),"è","e"),"à","a")</f>
        <v>geaprocessengineering</v>
      </c>
      <c r="D228" s="7" t="s">
        <v>6756</v>
      </c>
      <c r="E228" s="7" t="s">
        <v>6757</v>
      </c>
      <c r="F228" s="7" t="s">
        <v>6758</v>
      </c>
      <c r="G228" s="7" t="s">
        <v>4763</v>
      </c>
      <c r="H228" s="7"/>
      <c r="I228" s="7"/>
      <c r="J228" s="7" t="s">
        <v>6759</v>
      </c>
      <c r="K228" s="7" t="str">
        <f>IFERROR(LEFT(SUBSTITUTE(SUBSTITUTE(Table2[[#This Row],[Website]],"www.",""),"https://",""), FIND(".", SUBSTITUTE(SUBSTITUTE(Table2[[#This Row],[Website]],"www.",""),"https://","")) - 1),"")</f>
        <v>gea</v>
      </c>
      <c r="L228" s="7" t="s">
        <v>6760</v>
      </c>
      <c r="M228" s="7" t="s">
        <v>996</v>
      </c>
      <c r="N228" s="7" t="s">
        <v>995</v>
      </c>
      <c r="O228" s="7">
        <v>24</v>
      </c>
      <c r="P228" s="7">
        <v>200</v>
      </c>
      <c r="Q228" s="7" t="s">
        <v>6761</v>
      </c>
      <c r="R228" s="7" t="str">
        <f>LOWER(Table2[[#This Row],[Straat]]&amp;Table2[[#This Row],[Huisnummer]]&amp;Table2[[#This Row],[Postcode]])</f>
        <v>bergensesteenweg1861500</v>
      </c>
      <c r="S228" s="7" t="s">
        <v>18</v>
      </c>
      <c r="T228" s="7" t="s">
        <v>29</v>
      </c>
      <c r="U228" s="7" t="s">
        <v>6762</v>
      </c>
      <c r="V228" s="7" t="s">
        <v>6763</v>
      </c>
      <c r="W228" s="7" t="s">
        <v>5068</v>
      </c>
      <c r="X228" s="7" t="s">
        <v>4771</v>
      </c>
      <c r="Y228" s="7" t="s">
        <v>4791</v>
      </c>
      <c r="Z228" s="7" t="str">
        <f>_xlfn.XLOOKUP(Table2[[#This Row],[Bedrijfsnummer]],Table15[Bedrijfsnummer],Table15[Teamrol],"",0)</f>
        <v/>
      </c>
    </row>
    <row r="229" spans="1:26" ht="17.45" customHeight="1" x14ac:dyDescent="0.45">
      <c r="A229" s="7" t="s">
        <v>4758</v>
      </c>
      <c r="B229" s="7" t="s">
        <v>6764</v>
      </c>
      <c r="C229" s="7" t="str">
        <f>SUBSTITUTE(SUBSTITUTE(SUBSTITUTE(SUBSTITUTE(SUBSTITUTE(SUBSTITUTE(SUBSTITUTE(SUBSTITUTE(SUBSTITUTE(SUBSTITUTE(SUBSTITUTE(SUBSTITUTE(SUBSTITUTE(LOWER(Table2[[#This Row],[Naam]]),".",""),"-","")," bvba",""),"belgië",""),"belgium","")," nv","")," bv",""),"group",""),"groep","")," ", ""),"é","e"),"è","e"),"à","a")</f>
        <v>generallogisticssystems</v>
      </c>
      <c r="D229" s="7" t="s">
        <v>6765</v>
      </c>
      <c r="E229" s="7" t="s">
        <v>6766</v>
      </c>
      <c r="F229" s="7" t="s">
        <v>6767</v>
      </c>
      <c r="G229" s="7" t="s">
        <v>4763</v>
      </c>
      <c r="H229" s="7" t="s">
        <v>6768</v>
      </c>
      <c r="I229" s="7" t="s">
        <v>4763</v>
      </c>
      <c r="J229" s="7" t="s">
        <v>6769</v>
      </c>
      <c r="K229" s="7" t="str">
        <f>IFERROR(LEFT(SUBSTITUTE(SUBSTITUTE(Table2[[#This Row],[Website]],"www.",""),"https://",""), FIND(".", SUBSTITUTE(SUBSTITUTE(Table2[[#This Row],[Website]],"www.",""),"https://","")) - 1),"")</f>
        <v>primagaz</v>
      </c>
      <c r="L229" s="7"/>
      <c r="M229" s="7" t="s">
        <v>4993</v>
      </c>
      <c r="N229" s="7">
        <v>1620</v>
      </c>
      <c r="O229" s="7">
        <v>0</v>
      </c>
      <c r="P229" s="7">
        <v>107.8</v>
      </c>
      <c r="Q229" s="7"/>
      <c r="R229" s="7" t="str">
        <f>LOWER(Table2[[#This Row],[Straat]]&amp;Table2[[#This Row],[Huisnummer]]&amp;Table2[[#This Row],[Postcode]])</f>
        <v>boulevard de l'humanité2331620</v>
      </c>
      <c r="S229" s="7"/>
      <c r="T229" s="7" t="s">
        <v>29</v>
      </c>
      <c r="U229" s="7" t="s">
        <v>6770</v>
      </c>
      <c r="V229" s="7">
        <v>233</v>
      </c>
      <c r="W229" s="7" t="s">
        <v>4908</v>
      </c>
      <c r="X229" s="7" t="s">
        <v>4771</v>
      </c>
      <c r="Y229" s="7" t="s">
        <v>4779</v>
      </c>
      <c r="Z229" s="7" t="str">
        <f>_xlfn.XLOOKUP(Table2[[#This Row],[Bedrijfsnummer]],Table15[Bedrijfsnummer],Table15[Teamrol],"",0)</f>
        <v>HR Manager</v>
      </c>
    </row>
    <row r="230" spans="1:26" ht="17.45" customHeight="1" x14ac:dyDescent="0.45">
      <c r="A230" s="7" t="s">
        <v>4758</v>
      </c>
      <c r="B230" s="7" t="s">
        <v>6771</v>
      </c>
      <c r="C230" s="7" t="str">
        <f>SUBSTITUTE(SUBSTITUTE(SUBSTITUTE(SUBSTITUTE(SUBSTITUTE(SUBSTITUTE(SUBSTITUTE(SUBSTITUTE(SUBSTITUTE(SUBSTITUTE(SUBSTITUTE(SUBSTITUTE(SUBSTITUTE(LOWER(Table2[[#This Row],[Naam]]),".",""),"-","")," bvba",""),"belgië",""),"belgium","")," nv","")," bv",""),"group",""),"groep","")," ", ""),"é","e"),"è","e"),"à","a")</f>
        <v>generalservicesantwerp</v>
      </c>
      <c r="D230" s="7" t="s">
        <v>6772</v>
      </c>
      <c r="E230" s="7" t="s">
        <v>6773</v>
      </c>
      <c r="F230" s="7"/>
      <c r="G230" s="7"/>
      <c r="H230" s="7"/>
      <c r="I230" s="7"/>
      <c r="J230" s="7" t="s">
        <v>4776</v>
      </c>
      <c r="K230" s="7" t="str">
        <f>IFERROR(LEFT(SUBSTITUTE(SUBSTITUTE(Table2[[#This Row],[Website]],"www.",""),"https://",""), FIND(".", SUBSTITUTE(SUBSTITUTE(Table2[[#This Row],[Website]],"www.",""),"https://","")) - 1),"")</f>
        <v>Empty</v>
      </c>
      <c r="L230" s="7"/>
      <c r="M230" s="7" t="s">
        <v>5030</v>
      </c>
      <c r="N230" s="7">
        <v>9130</v>
      </c>
      <c r="O230" s="7">
        <v>0</v>
      </c>
      <c r="P230" s="7">
        <v>1449.7</v>
      </c>
      <c r="Q230" s="7"/>
      <c r="R230" s="7" t="str">
        <f>LOWER(Table2[[#This Row],[Straat]]&amp;Table2[[#This Row],[Huisnummer]]&amp;Table2[[#This Row],[Postcode]])</f>
        <v>ketenislaan19130</v>
      </c>
      <c r="S230" s="7"/>
      <c r="T230" s="7" t="s">
        <v>40</v>
      </c>
      <c r="U230" s="7" t="s">
        <v>6774</v>
      </c>
      <c r="V230" s="7">
        <v>1</v>
      </c>
      <c r="W230" s="7"/>
      <c r="X230" s="7" t="s">
        <v>4950</v>
      </c>
      <c r="Y230" s="7" t="s">
        <v>4779</v>
      </c>
      <c r="Z230" s="7" t="str">
        <f>_xlfn.XLOOKUP(Table2[[#This Row],[Bedrijfsnummer]],Table15[Bedrijfsnummer],Table15[Teamrol],"",0)</f>
        <v/>
      </c>
    </row>
    <row r="231" spans="1:26" ht="17.45" customHeight="1" x14ac:dyDescent="0.45">
      <c r="A231" s="7" t="s">
        <v>4758</v>
      </c>
      <c r="B231" s="7" t="s">
        <v>6775</v>
      </c>
      <c r="C231" s="7" t="str">
        <f>SUBSTITUTE(SUBSTITUTE(SUBSTITUTE(SUBSTITUTE(SUBSTITUTE(SUBSTITUTE(SUBSTITUTE(SUBSTITUTE(SUBSTITUTE(SUBSTITUTE(SUBSTITUTE(SUBSTITUTE(SUBSTITUTE(LOWER(Table2[[#This Row],[Naam]]),".",""),"-","")," bvba",""),"belgië",""),"belgium","")," nv","")," bv",""),"group",""),"groep","")," ", ""),"é","e"),"è","e"),"à","a")</f>
        <v>genzymeflanders</v>
      </c>
      <c r="D231" s="7" t="s">
        <v>6776</v>
      </c>
      <c r="E231" s="7" t="s">
        <v>6777</v>
      </c>
      <c r="F231" s="7"/>
      <c r="G231" s="7"/>
      <c r="H231" s="7"/>
      <c r="I231" s="7"/>
      <c r="J231" s="7" t="s">
        <v>4776</v>
      </c>
      <c r="K231" s="7" t="str">
        <f>IFERROR(LEFT(SUBSTITUTE(SUBSTITUTE(Table2[[#This Row],[Website]],"www.",""),"https://",""), FIND(".", SUBSTITUTE(SUBSTITUTE(Table2[[#This Row],[Website]],"www.",""),"https://","")) - 1),"")</f>
        <v>Empty</v>
      </c>
      <c r="L231" s="7"/>
      <c r="M231" s="7" t="s">
        <v>4814</v>
      </c>
      <c r="N231" s="7">
        <v>2440</v>
      </c>
      <c r="O231" s="7">
        <v>0</v>
      </c>
      <c r="P231" s="7">
        <v>858.7</v>
      </c>
      <c r="Q231" s="7"/>
      <c r="R231" s="7" t="str">
        <f>LOWER(Table2[[#This Row],[Straat]]&amp;Table2[[#This Row],[Huisnummer]]&amp;Table2[[#This Row],[Postcode]])</f>
        <v>cipalstraat82440</v>
      </c>
      <c r="S231" s="7"/>
      <c r="T231" s="7" t="s">
        <v>66</v>
      </c>
      <c r="U231" s="7" t="s">
        <v>5841</v>
      </c>
      <c r="V231" s="7">
        <v>8</v>
      </c>
      <c r="W231" s="7"/>
      <c r="X231" s="7" t="s">
        <v>4825</v>
      </c>
      <c r="Y231" s="7" t="s">
        <v>4779</v>
      </c>
      <c r="Z231" s="7" t="str">
        <f>_xlfn.XLOOKUP(Table2[[#This Row],[Bedrijfsnummer]],Table15[Bedrijfsnummer],Table15[Teamrol],"",0)</f>
        <v/>
      </c>
    </row>
    <row r="232" spans="1:26" ht="17.45" customHeight="1" x14ac:dyDescent="0.45">
      <c r="A232" s="7" t="s">
        <v>4758</v>
      </c>
      <c r="B232" s="7" t="s">
        <v>6778</v>
      </c>
      <c r="C232" s="7" t="str">
        <f>SUBSTITUTE(SUBSTITUTE(SUBSTITUTE(SUBSTITUTE(SUBSTITUTE(SUBSTITUTE(SUBSTITUTE(SUBSTITUTE(SUBSTITUTE(SUBSTITUTE(SUBSTITUTE(SUBSTITUTE(SUBSTITUTE(LOWER(Table2[[#This Row],[Naam]]),".",""),"-","")," bvba",""),"belgië",""),"belgium","")," nv","")," bv",""),"group",""),"groep","")," ", ""),"é","e"),"è","e"),"à","a")</f>
        <v>ghenthandlinganddistribution</v>
      </c>
      <c r="D232" s="7" t="s">
        <v>6779</v>
      </c>
      <c r="E232" s="7" t="s">
        <v>6780</v>
      </c>
      <c r="F232" s="7"/>
      <c r="G232" s="7"/>
      <c r="H232" s="7" t="s">
        <v>6781</v>
      </c>
      <c r="I232" s="7" t="s">
        <v>4763</v>
      </c>
      <c r="J232" s="7" t="s">
        <v>6782</v>
      </c>
      <c r="K232" s="7" t="str">
        <f>IFERROR(LEFT(SUBSTITUTE(SUBSTITUTE(Table2[[#This Row],[Website]],"www.",""),"https://",""), FIND(".", SUBSTITUTE(SUBSTITUTE(Table2[[#This Row],[Website]],"www.",""),"https://","")) - 1),"")</f>
        <v>katoennatie</v>
      </c>
      <c r="L232" s="7" t="s">
        <v>6783</v>
      </c>
      <c r="M232" s="7" t="s">
        <v>5967</v>
      </c>
      <c r="N232" s="7" t="s">
        <v>776</v>
      </c>
      <c r="O232" s="7">
        <v>38</v>
      </c>
      <c r="P232" s="7">
        <v>189</v>
      </c>
      <c r="Q232" s="7" t="s">
        <v>6784</v>
      </c>
      <c r="R232" s="7" t="str">
        <f>LOWER(Table2[[#This Row],[Straat]]&amp;Table2[[#This Row],[Huisnummer]]&amp;Table2[[#This Row],[Postcode]])</f>
        <v>skaldenstraat1029042</v>
      </c>
      <c r="S232" s="7" t="s">
        <v>18</v>
      </c>
      <c r="T232" s="7" t="s">
        <v>40</v>
      </c>
      <c r="U232" s="7" t="s">
        <v>5968</v>
      </c>
      <c r="V232" s="7" t="s">
        <v>325</v>
      </c>
      <c r="W232" s="7" t="s">
        <v>6785</v>
      </c>
      <c r="X232" s="7" t="s">
        <v>4771</v>
      </c>
      <c r="Y232" s="7" t="s">
        <v>4791</v>
      </c>
      <c r="Z232" s="7" t="str">
        <f>_xlfn.XLOOKUP(Table2[[#This Row],[Bedrijfsnummer]],Table15[Bedrijfsnummer],Table15[Teamrol],"",0)</f>
        <v>Junior HR Manager</v>
      </c>
    </row>
    <row r="233" spans="1:26" ht="17.45" customHeight="1" x14ac:dyDescent="0.45">
      <c r="A233" s="7" t="s">
        <v>4758</v>
      </c>
      <c r="B233" s="7" t="s">
        <v>6786</v>
      </c>
      <c r="C233" s="7" t="str">
        <f>SUBSTITUTE(SUBSTITUTE(SUBSTITUTE(SUBSTITUTE(SUBSTITUTE(SUBSTITUTE(SUBSTITUTE(SUBSTITUTE(SUBSTITUTE(SUBSTITUTE(SUBSTITUTE(SUBSTITUTE(SUBSTITUTE(LOWER(Table2[[#This Row],[Naam]]),".",""),"-","")," bvba",""),"belgië",""),"belgium","")," nv","")," bv",""),"group",""),"groep","")," ", ""),"é","e"),"è","e"),"à","a")</f>
        <v>glsdistribution</v>
      </c>
      <c r="D233" s="7" t="s">
        <v>6787</v>
      </c>
      <c r="E233" s="7" t="s">
        <v>6788</v>
      </c>
      <c r="F233" s="7"/>
      <c r="G233" s="7"/>
      <c r="H233" s="7" t="s">
        <v>6789</v>
      </c>
      <c r="I233" s="7" t="s">
        <v>4763</v>
      </c>
      <c r="J233" s="7" t="s">
        <v>6790</v>
      </c>
      <c r="K233" s="7" t="str">
        <f>IFERROR(LEFT(SUBSTITUTE(SUBSTITUTE(Table2[[#This Row],[Website]],"www.",""),"https://",""), FIND(".", SUBSTITUTE(SUBSTITUTE(Table2[[#This Row],[Website]],"www.",""),"https://","")) - 1),"")</f>
        <v>http://gls-group</v>
      </c>
      <c r="L233" s="7"/>
      <c r="M233" s="7" t="s">
        <v>4993</v>
      </c>
      <c r="N233" s="7">
        <v>1620</v>
      </c>
      <c r="O233" s="7">
        <v>0</v>
      </c>
      <c r="P233" s="7">
        <v>158.1</v>
      </c>
      <c r="Q233" s="7"/>
      <c r="R233" s="7" t="str">
        <f>LOWER(Table2[[#This Row],[Straat]]&amp;Table2[[#This Row],[Huisnummer]]&amp;Table2[[#This Row],[Postcode]])</f>
        <v>boulevard de l'humanité2331620</v>
      </c>
      <c r="S233" s="7"/>
      <c r="T233" s="7" t="s">
        <v>29</v>
      </c>
      <c r="U233" s="7" t="s">
        <v>6770</v>
      </c>
      <c r="V233" s="7">
        <v>233</v>
      </c>
      <c r="W233" s="7"/>
      <c r="X233" s="7" t="s">
        <v>4771</v>
      </c>
      <c r="Y233" s="7" t="s">
        <v>4791</v>
      </c>
      <c r="Z233" s="7" t="str">
        <f>_xlfn.XLOOKUP(Table2[[#This Row],[Bedrijfsnummer]],Table15[Bedrijfsnummer],Table15[Teamrol],"",0)</f>
        <v>HR Manager</v>
      </c>
    </row>
    <row r="234" spans="1:26" ht="17.45" customHeight="1" x14ac:dyDescent="0.45">
      <c r="A234" s="7" t="s">
        <v>4758</v>
      </c>
      <c r="B234" s="7" t="s">
        <v>6791</v>
      </c>
      <c r="C234" s="7" t="str">
        <f>SUBSTITUTE(SUBSTITUTE(SUBSTITUTE(SUBSTITUTE(SUBSTITUTE(SUBSTITUTE(SUBSTITUTE(SUBSTITUTE(SUBSTITUTE(SUBSTITUTE(SUBSTITUTE(SUBSTITUTE(SUBSTITUTE(LOWER(Table2[[#This Row],[Naam]]),".",""),"-","")," bvba",""),"belgië",""),"belgium","")," nv","")," bv",""),"group",""),"groep","")," ", ""),"é","e"),"è","e"),"à","a")</f>
        <v>goedfarma</v>
      </c>
      <c r="D234" s="7" t="s">
        <v>6792</v>
      </c>
      <c r="E234" s="7" t="s">
        <v>6793</v>
      </c>
      <c r="F234" s="7" t="s">
        <v>6794</v>
      </c>
      <c r="G234" s="7" t="s">
        <v>4763</v>
      </c>
      <c r="H234" s="7" t="s">
        <v>6795</v>
      </c>
      <c r="I234" s="7" t="s">
        <v>4763</v>
      </c>
      <c r="J234" s="7" t="s">
        <v>6796</v>
      </c>
      <c r="K234" s="7" t="str">
        <f>IFERROR(LEFT(SUBSTITUTE(SUBSTITUTE(Table2[[#This Row],[Website]],"www.",""),"https://",""), FIND(".", SUBSTITUTE(SUBSTITUTE(Table2[[#This Row],[Website]],"www.",""),"https://","")) - 1),"")</f>
        <v>goed</v>
      </c>
      <c r="L234" s="7" t="s">
        <v>6797</v>
      </c>
      <c r="M234" s="7" t="s">
        <v>164</v>
      </c>
      <c r="N234" s="7" t="s">
        <v>163</v>
      </c>
      <c r="O234" s="7">
        <v>48</v>
      </c>
      <c r="P234" s="7">
        <v>434</v>
      </c>
      <c r="Q234" s="7" t="s">
        <v>6798</v>
      </c>
      <c r="R234" s="7" t="str">
        <f>LOWER(Table2[[#This Row],[Straat]]&amp;Table2[[#This Row],[Huisnummer]]&amp;Table2[[#This Row],[Postcode]])</f>
        <v>antwerpsesteenweg2632800</v>
      </c>
      <c r="S234" s="7" t="s">
        <v>18</v>
      </c>
      <c r="T234" s="7" t="s">
        <v>66</v>
      </c>
      <c r="U234" s="7" t="s">
        <v>855</v>
      </c>
      <c r="V234" s="7" t="s">
        <v>6799</v>
      </c>
      <c r="W234" s="7" t="s">
        <v>6800</v>
      </c>
      <c r="X234" s="7" t="s">
        <v>4771</v>
      </c>
      <c r="Y234" s="7" t="s">
        <v>4779</v>
      </c>
      <c r="Z234" s="7" t="str">
        <f>_xlfn.XLOOKUP(Table2[[#This Row],[Bedrijfsnummer]],Table15[Bedrijfsnummer],Table15[Teamrol],"",0)</f>
        <v>HR Business Partner</v>
      </c>
    </row>
    <row r="235" spans="1:26" ht="17.45" customHeight="1" x14ac:dyDescent="0.45">
      <c r="A235" s="7" t="s">
        <v>4758</v>
      </c>
      <c r="B235" s="7" t="s">
        <v>6801</v>
      </c>
      <c r="C235" s="7" t="str">
        <f>SUBSTITUTE(SUBSTITUTE(SUBSTITUTE(SUBSTITUTE(SUBSTITUTE(SUBSTITUTE(SUBSTITUTE(SUBSTITUTE(SUBSTITUTE(SUBSTITUTE(SUBSTITUTE(SUBSTITUTE(SUBSTITUTE(LOWER(Table2[[#This Row],[Naam]]),".",""),"-","")," bvba",""),"belgië",""),"belgium","")," nv","")," bv",""),"group",""),"groep","")," ", ""),"é","e"),"è","e"),"à","a")</f>
        <v>gom</v>
      </c>
      <c r="D235" s="7" t="s">
        <v>6802</v>
      </c>
      <c r="E235" s="7" t="s">
        <v>6803</v>
      </c>
      <c r="F235" s="7"/>
      <c r="G235" s="7"/>
      <c r="H235" s="7" t="s">
        <v>6804</v>
      </c>
      <c r="I235" s="7" t="s">
        <v>4763</v>
      </c>
      <c r="J235" s="7" t="s">
        <v>6805</v>
      </c>
      <c r="K235" s="7" t="str">
        <f>IFERROR(LEFT(SUBSTITUTE(SUBSTITUTE(Table2[[#This Row],[Website]],"www.",""),"https://",""), FIND(".", SUBSTITUTE(SUBSTITUTE(Table2[[#This Row],[Website]],"www.",""),"https://","")) - 1),"")</f>
        <v>facilicom</v>
      </c>
      <c r="L235" s="7" t="s">
        <v>6806</v>
      </c>
      <c r="M235" s="7" t="s">
        <v>66</v>
      </c>
      <c r="N235" s="7">
        <v>2000</v>
      </c>
      <c r="O235" s="7">
        <v>0</v>
      </c>
      <c r="P235" s="7">
        <v>106.6</v>
      </c>
      <c r="Q235" s="7"/>
      <c r="R235" s="7" t="str">
        <f>LOWER(Table2[[#This Row],[Straat]]&amp;Table2[[#This Row],[Huisnummer]]&amp;Table2[[#This Row],[Postcode]])</f>
        <v>noorderplaats72000</v>
      </c>
      <c r="S235" s="7"/>
      <c r="T235" s="7" t="s">
        <v>66</v>
      </c>
      <c r="U235" s="7" t="s">
        <v>415</v>
      </c>
      <c r="V235" s="7">
        <v>7</v>
      </c>
      <c r="W235" s="7"/>
      <c r="X235" s="7" t="s">
        <v>4835</v>
      </c>
      <c r="Y235" s="7" t="s">
        <v>4779</v>
      </c>
      <c r="Z235" s="7" t="str">
        <f>_xlfn.XLOOKUP(Table2[[#This Row],[Bedrijfsnummer]],Table15[Bedrijfsnummer],Table15[Teamrol],"",0)</f>
        <v/>
      </c>
    </row>
    <row r="236" spans="1:26" ht="17.45" customHeight="1" x14ac:dyDescent="0.45">
      <c r="A236" s="7" t="s">
        <v>4758</v>
      </c>
      <c r="B236" s="7" t="s">
        <v>6807</v>
      </c>
      <c r="C236" s="7" t="str">
        <f>SUBSTITUTE(SUBSTITUTE(SUBSTITUTE(SUBSTITUTE(SUBSTITUTE(SUBSTITUTE(SUBSTITUTE(SUBSTITUTE(SUBSTITUTE(SUBSTITUTE(SUBSTITUTE(SUBSTITUTE(SUBSTITUTE(LOWER(Table2[[#This Row],[Naam]]),".",""),"-","")," bvba",""),"belgië",""),"belgium","")," nv","")," bv",""),"group",""),"groep","")," ", ""),"é","e"),"è","e"),"à","a")</f>
        <v>grandopticiens</v>
      </c>
      <c r="D236" s="7" t="s">
        <v>6808</v>
      </c>
      <c r="E236" s="7" t="s">
        <v>6809</v>
      </c>
      <c r="F236" s="7" t="s">
        <v>6810</v>
      </c>
      <c r="G236" s="7" t="s">
        <v>4763</v>
      </c>
      <c r="H236" s="7" t="s">
        <v>6811</v>
      </c>
      <c r="I236" s="7" t="s">
        <v>4763</v>
      </c>
      <c r="J236" s="7" t="s">
        <v>6812</v>
      </c>
      <c r="K236" s="7" t="str">
        <f>IFERROR(LEFT(SUBSTITUTE(SUBSTITUTE(Table2[[#This Row],[Website]],"www.",""),"https://",""), FIND(".", SUBSTITUTE(SUBSTITUTE(Table2[[#This Row],[Website]],"www.",""),"https://","")) - 1),"")</f>
        <v>pearle</v>
      </c>
      <c r="L236" s="7" t="s">
        <v>6813</v>
      </c>
      <c r="M236" s="7" t="s">
        <v>164</v>
      </c>
      <c r="N236" s="7">
        <v>2800</v>
      </c>
      <c r="O236" s="7">
        <v>0</v>
      </c>
      <c r="P236" s="7">
        <v>190.6</v>
      </c>
      <c r="Q236" s="7"/>
      <c r="R236" s="7" t="str">
        <f>LOWER(Table2[[#This Row],[Straat]]&amp;Table2[[#This Row],[Huisnummer]]&amp;Table2[[#This Row],[Postcode]])</f>
        <v>stationsstraat102-1082800</v>
      </c>
      <c r="S236" s="7"/>
      <c r="T236" s="7" t="s">
        <v>66</v>
      </c>
      <c r="U236" s="7" t="s">
        <v>649</v>
      </c>
      <c r="V236" s="7" t="s">
        <v>6814</v>
      </c>
      <c r="W236" s="7" t="s">
        <v>6815</v>
      </c>
      <c r="X236" s="7" t="s">
        <v>4807</v>
      </c>
      <c r="Y236" s="7" t="s">
        <v>4779</v>
      </c>
      <c r="Z236" s="7" t="str">
        <f>_xlfn.XLOOKUP(Table2[[#This Row],[Bedrijfsnummer]],Table15[Bedrijfsnummer],Table15[Teamrol],"",0)</f>
        <v/>
      </c>
    </row>
    <row r="237" spans="1:26" ht="17.45" customHeight="1" x14ac:dyDescent="0.45">
      <c r="A237" s="7" t="s">
        <v>4758</v>
      </c>
      <c r="B237" s="7" t="s">
        <v>6816</v>
      </c>
      <c r="C237" s="7" t="str">
        <f>SUBSTITUTE(SUBSTITUTE(SUBSTITUTE(SUBSTITUTE(SUBSTITUTE(SUBSTITUTE(SUBSTITUTE(SUBSTITUTE(SUBSTITUTE(SUBSTITUTE(SUBSTITUTE(SUBSTITUTE(SUBSTITUTE(LOWER(Table2[[#This Row],[Naam]]),".",""),"-","")," bvba",""),"belgië",""),"belgium","")," nv","")," bv",""),"group",""),"groep","")," ", ""),"é","e"),"è","e"),"à","a")</f>
        <v>greenyardfrozen</v>
      </c>
      <c r="D237" s="7" t="s">
        <v>6817</v>
      </c>
      <c r="E237" s="7" t="s">
        <v>6818</v>
      </c>
      <c r="F237" s="7" t="s">
        <v>6819</v>
      </c>
      <c r="G237" s="7" t="s">
        <v>4763</v>
      </c>
      <c r="H237" s="7" t="s">
        <v>4570</v>
      </c>
      <c r="I237" s="7" t="s">
        <v>4763</v>
      </c>
      <c r="J237" s="7" t="s">
        <v>6820</v>
      </c>
      <c r="K237" s="7" t="str">
        <f>IFERROR(LEFT(SUBSTITUTE(SUBSTITUTE(Table2[[#This Row],[Website]],"www.",""),"https://",""), FIND(".", SUBSTITUTE(SUBSTITUTE(Table2[[#This Row],[Website]],"www.",""),"https://","")) - 1),"")</f>
        <v>greenyard</v>
      </c>
      <c r="L237" s="7" t="s">
        <v>6821</v>
      </c>
      <c r="M237" s="7" t="s">
        <v>6822</v>
      </c>
      <c r="N237" s="7">
        <v>8840</v>
      </c>
      <c r="O237" s="7">
        <v>0</v>
      </c>
      <c r="P237" s="7">
        <v>103.1</v>
      </c>
      <c r="Q237" s="7"/>
      <c r="R237" s="7" t="str">
        <f>LOWER(Table2[[#This Row],[Straat]]&amp;Table2[[#This Row],[Huisnummer]]&amp;Table2[[#This Row],[Postcode]])</f>
        <v>romenstraat38840</v>
      </c>
      <c r="S237" s="7"/>
      <c r="T237" s="7" t="s">
        <v>260</v>
      </c>
      <c r="U237" s="7" t="s">
        <v>6823</v>
      </c>
      <c r="V237" s="7">
        <v>3</v>
      </c>
      <c r="W237" s="7" t="s">
        <v>6824</v>
      </c>
      <c r="X237" s="7" t="s">
        <v>4771</v>
      </c>
      <c r="Y237" s="7" t="s">
        <v>4779</v>
      </c>
      <c r="Z237" s="7" t="str">
        <f>_xlfn.XLOOKUP(Table2[[#This Row],[Bedrijfsnummer]],Table15[Bedrijfsnummer],Table15[Teamrol],"",0)</f>
        <v>HR Director Fresh Belgium</v>
      </c>
    </row>
    <row r="238" spans="1:26" ht="17.45" customHeight="1" x14ac:dyDescent="0.45">
      <c r="A238" s="7" t="s">
        <v>4758</v>
      </c>
      <c r="B238" s="7" t="s">
        <v>6825</v>
      </c>
      <c r="C238" s="7" t="str">
        <f>SUBSTITUTE(SUBSTITUTE(SUBSTITUTE(SUBSTITUTE(SUBSTITUTE(SUBSTITUTE(SUBSTITUTE(SUBSTITUTE(SUBSTITUTE(SUBSTITUTE(SUBSTITUTE(SUBSTITUTE(SUBSTITUTE(LOWER(Table2[[#This Row],[Naam]]),".",""),"-","")," bvba",""),"belgië",""),"belgium","")," nv","")," bv",""),"group",""),"groep","")," ", ""),"é","e"),"è","e"),"à","a")</f>
        <v>greenyardprepared</v>
      </c>
      <c r="D238" s="7" t="s">
        <v>6826</v>
      </c>
      <c r="E238" s="7" t="s">
        <v>6827</v>
      </c>
      <c r="F238" s="7" t="s">
        <v>6819</v>
      </c>
      <c r="G238" s="7" t="s">
        <v>4763</v>
      </c>
      <c r="H238" s="7" t="s">
        <v>4570</v>
      </c>
      <c r="I238" s="7" t="s">
        <v>4763</v>
      </c>
      <c r="J238" s="7" t="s">
        <v>6828</v>
      </c>
      <c r="K238" s="7" t="str">
        <f>IFERROR(LEFT(SUBSTITUTE(SUBSTITUTE(Table2[[#This Row],[Website]],"www.",""),"https://",""), FIND(".", SUBSTITUTE(SUBSTITUTE(Table2[[#This Row],[Website]],"www.",""),"https://","")) - 1),"")</f>
        <v>greenyard</v>
      </c>
      <c r="L238" s="7" t="s">
        <v>6829</v>
      </c>
      <c r="M238" s="7" t="s">
        <v>6830</v>
      </c>
      <c r="N238" s="7">
        <v>3960</v>
      </c>
      <c r="O238" s="7">
        <v>0</v>
      </c>
      <c r="P238" s="7">
        <v>197.4</v>
      </c>
      <c r="Q238" s="7"/>
      <c r="R238" s="7" t="str">
        <f>LOWER(Table2[[#This Row],[Straat]]&amp;Table2[[#This Row],[Huisnummer]]&amp;Table2[[#This Row],[Postcode]])</f>
        <v>industrieterrein kanaal-noord20023960</v>
      </c>
      <c r="S238" s="7"/>
      <c r="T238" s="7" t="s">
        <v>565</v>
      </c>
      <c r="U238" s="7" t="s">
        <v>6831</v>
      </c>
      <c r="V238" s="7">
        <v>2002</v>
      </c>
      <c r="W238" s="7" t="s">
        <v>6832</v>
      </c>
      <c r="X238" s="7" t="s">
        <v>4825</v>
      </c>
      <c r="Y238" s="7" t="s">
        <v>4779</v>
      </c>
      <c r="Z238" s="7" t="str">
        <f>_xlfn.XLOOKUP(Table2[[#This Row],[Bedrijfsnummer]],Table15[Bedrijfsnummer],Table15[Teamrol],"",0)</f>
        <v>HR Director</v>
      </c>
    </row>
    <row r="239" spans="1:26" ht="17.45" customHeight="1" x14ac:dyDescent="0.45">
      <c r="A239" s="7" t="s">
        <v>4758</v>
      </c>
      <c r="B239" s="7" t="s">
        <v>6833</v>
      </c>
      <c r="C239" s="7" t="str">
        <f>SUBSTITUTE(SUBSTITUTE(SUBSTITUTE(SUBSTITUTE(SUBSTITUTE(SUBSTITUTE(SUBSTITUTE(SUBSTITUTE(SUBSTITUTE(SUBSTITUTE(SUBSTITUTE(SUBSTITUTE(SUBSTITUTE(LOWER(Table2[[#This Row],[Naam]]),".",""),"-","")," bvba",""),"belgië",""),"belgium","")," nv","")," bv",""),"group",""),"groep","")," ", ""),"é","e"),"è","e"),"à","a")</f>
        <v>griffithfoods</v>
      </c>
      <c r="D239" s="7" t="s">
        <v>6834</v>
      </c>
      <c r="E239" s="7" t="s">
        <v>6835</v>
      </c>
      <c r="F239" s="7" t="s">
        <v>6836</v>
      </c>
      <c r="G239" s="7" t="s">
        <v>4763</v>
      </c>
      <c r="H239" s="7" t="s">
        <v>6837</v>
      </c>
      <c r="I239" s="7" t="s">
        <v>4763</v>
      </c>
      <c r="J239" s="7" t="s">
        <v>6838</v>
      </c>
      <c r="K239" s="7" t="str">
        <f>IFERROR(LEFT(SUBSTITUTE(SUBSTITUTE(Table2[[#This Row],[Website]],"www.",""),"https://",""), FIND(".", SUBSTITUTE(SUBSTITUTE(Table2[[#This Row],[Website]],"www.",""),"https://","")) - 1),"")</f>
        <v>griffithfoods</v>
      </c>
      <c r="L239" s="7" t="s">
        <v>6839</v>
      </c>
      <c r="M239" s="7" t="s">
        <v>237</v>
      </c>
      <c r="N239" s="7" t="s">
        <v>236</v>
      </c>
      <c r="O239" s="7">
        <v>4</v>
      </c>
      <c r="P239" s="7">
        <v>118</v>
      </c>
      <c r="Q239" s="7" t="s">
        <v>6840</v>
      </c>
      <c r="R239" s="7" t="str">
        <f>LOWER(Table2[[#This Row],[Straat]]&amp;Table2[[#This Row],[Huisnummer]]&amp;Table2[[#This Row],[Postcode]])</f>
        <v>toekomstlaan442200</v>
      </c>
      <c r="S239" s="7" t="s">
        <v>18</v>
      </c>
      <c r="T239" s="7" t="s">
        <v>66</v>
      </c>
      <c r="U239" s="7" t="s">
        <v>6841</v>
      </c>
      <c r="V239" s="7" t="s">
        <v>4907</v>
      </c>
      <c r="W239" s="7" t="s">
        <v>6842</v>
      </c>
      <c r="X239" s="7" t="s">
        <v>4771</v>
      </c>
      <c r="Y239" s="7" t="s">
        <v>4779</v>
      </c>
      <c r="Z239" s="7" t="str">
        <f>_xlfn.XLOOKUP(Table2[[#This Row],[Bedrijfsnummer]],Table15[Bedrijfsnummer],Table15[Teamrol],"",0)</f>
        <v>HR Manager Europe</v>
      </c>
    </row>
    <row r="240" spans="1:26" ht="17.45" customHeight="1" x14ac:dyDescent="0.45">
      <c r="A240" s="7" t="s">
        <v>4758</v>
      </c>
      <c r="B240" s="7" t="s">
        <v>6843</v>
      </c>
      <c r="C240" s="7" t="str">
        <f>SUBSTITUTE(SUBSTITUTE(SUBSTITUTE(SUBSTITUTE(SUBSTITUTE(SUBSTITUTE(SUBSTITUTE(SUBSTITUTE(SUBSTITUTE(SUBSTITUTE(SUBSTITUTE(SUBSTITUTE(SUBSTITUTE(LOWER(Table2[[#This Row],[Naam]]),".",""),"-","")," bvba",""),"belgië",""),"belgium","")," nv","")," bv",""),"group",""),"groep","")," ", ""),"é","e"),"è","e"),"à","a")</f>
        <v>h&amp;mhennes&amp;mauritzlogisticsgbc</v>
      </c>
      <c r="D240" s="7" t="s">
        <v>6844</v>
      </c>
      <c r="E240" s="7" t="s">
        <v>6845</v>
      </c>
      <c r="F240" s="7" t="s">
        <v>6846</v>
      </c>
      <c r="G240" s="7" t="s">
        <v>4763</v>
      </c>
      <c r="H240" s="7" t="s">
        <v>6847</v>
      </c>
      <c r="I240" s="7" t="s">
        <v>4763</v>
      </c>
      <c r="J240" s="7" t="s">
        <v>4776</v>
      </c>
      <c r="K240" s="7" t="str">
        <f>IFERROR(LEFT(SUBSTITUTE(SUBSTITUTE(Table2[[#This Row],[Website]],"www.",""),"https://",""), FIND(".", SUBSTITUTE(SUBSTITUTE(Table2[[#This Row],[Website]],"www.",""),"https://","")) - 1),"")</f>
        <v>Empty</v>
      </c>
      <c r="L240" s="7" t="s">
        <v>6848</v>
      </c>
      <c r="M240" s="7" t="s">
        <v>51</v>
      </c>
      <c r="N240" s="7" t="s">
        <v>87</v>
      </c>
      <c r="O240" s="7">
        <v>132</v>
      </c>
      <c r="P240" s="7">
        <v>136</v>
      </c>
      <c r="Q240" s="7" t="s">
        <v>6849</v>
      </c>
      <c r="R240" s="7" t="str">
        <f>LOWER(Table2[[#This Row],[Straat]]&amp;Table2[[#This Row],[Huisnummer]]&amp;Table2[[#This Row],[Postcode]])</f>
        <v>boulevard du jardin botanique201000</v>
      </c>
      <c r="S240" s="7" t="s">
        <v>18</v>
      </c>
      <c r="T240" s="7" t="s">
        <v>51</v>
      </c>
      <c r="U240" s="7" t="s">
        <v>6850</v>
      </c>
      <c r="V240" s="7" t="s">
        <v>126</v>
      </c>
      <c r="W240" s="7" t="s">
        <v>4868</v>
      </c>
      <c r="X240" s="7" t="s">
        <v>4825</v>
      </c>
      <c r="Y240" s="7" t="s">
        <v>4772</v>
      </c>
      <c r="Z240" s="7" t="str">
        <f>_xlfn.XLOOKUP(Table2[[#This Row],[Bedrijfsnummer]],Table15[Bedrijfsnummer],Table15[Teamrol],"",0)</f>
        <v>HR Manager</v>
      </c>
    </row>
    <row r="241" spans="1:26" ht="17.45" customHeight="1" x14ac:dyDescent="0.45">
      <c r="A241" s="7" t="s">
        <v>4758</v>
      </c>
      <c r="B241" s="7" t="s">
        <v>6851</v>
      </c>
      <c r="C241" s="7" t="str">
        <f>SUBSTITUTE(SUBSTITUTE(SUBSTITUTE(SUBSTITUTE(SUBSTITUTE(SUBSTITUTE(SUBSTITUTE(SUBSTITUTE(SUBSTITUTE(SUBSTITUTE(SUBSTITUTE(SUBSTITUTE(SUBSTITUTE(LOWER(Table2[[#This Row],[Naam]]),".",""),"-","")," bvba",""),"belgië",""),"belgium","")," nv","")," bv",""),"group",""),"groep","")," ", ""),"é","e"),"è","e"),"à","a")</f>
        <v>hamanninternationallogistics</v>
      </c>
      <c r="D241" s="7" t="s">
        <v>6852</v>
      </c>
      <c r="E241" s="7" t="s">
        <v>6853</v>
      </c>
      <c r="F241" s="7" t="s">
        <v>6854</v>
      </c>
      <c r="G241" s="7" t="s">
        <v>4763</v>
      </c>
      <c r="H241" s="7" t="s">
        <v>6855</v>
      </c>
      <c r="I241" s="7" t="s">
        <v>4763</v>
      </c>
      <c r="J241" s="7" t="s">
        <v>6856</v>
      </c>
      <c r="K241" s="7" t="str">
        <f>IFERROR(LEFT(SUBSTITUTE(SUBSTITUTE(Table2[[#This Row],[Website]],"www.",""),"https://",""), FIND(".", SUBSTITUTE(SUBSTITUTE(Table2[[#This Row],[Website]],"www.",""),"https://","")) - 1),"")</f>
        <v>hamann</v>
      </c>
      <c r="L241" s="7" t="s">
        <v>6857</v>
      </c>
      <c r="M241" s="7" t="s">
        <v>4925</v>
      </c>
      <c r="N241" s="7">
        <v>9230</v>
      </c>
      <c r="O241" s="7">
        <v>0</v>
      </c>
      <c r="P241" s="7">
        <v>113.1</v>
      </c>
      <c r="Q241" s="7"/>
      <c r="R241" s="7" t="str">
        <f>LOWER(Table2[[#This Row],[Straat]]&amp;Table2[[#This Row],[Huisnummer]]&amp;Table2[[#This Row],[Postcode]])</f>
        <v>vantegemstraat39230</v>
      </c>
      <c r="S241" s="7"/>
      <c r="T241" s="7" t="s">
        <v>40</v>
      </c>
      <c r="U241" s="7" t="s">
        <v>6858</v>
      </c>
      <c r="V241" s="7">
        <v>3</v>
      </c>
      <c r="W241" s="7" t="s">
        <v>5519</v>
      </c>
      <c r="X241" s="7" t="s">
        <v>4807</v>
      </c>
      <c r="Y241" s="7" t="s">
        <v>4779</v>
      </c>
      <c r="Z241" s="7" t="str">
        <f>_xlfn.XLOOKUP(Table2[[#This Row],[Bedrijfsnummer]],Table15[Bedrijfsnummer],Table15[Teamrol],"",0)</f>
        <v/>
      </c>
    </row>
    <row r="242" spans="1:26" ht="17.45" customHeight="1" x14ac:dyDescent="0.45">
      <c r="A242" s="7" t="s">
        <v>4758</v>
      </c>
      <c r="B242" s="7" t="s">
        <v>6859</v>
      </c>
      <c r="C242" s="7" t="str">
        <f>SUBSTITUTE(SUBSTITUTE(SUBSTITUTE(SUBSTITUTE(SUBSTITUTE(SUBSTITUTE(SUBSTITUTE(SUBSTITUTE(SUBSTITUTE(SUBSTITUTE(SUBSTITUTE(SUBSTITUTE(SUBSTITUTE(LOWER(Table2[[#This Row],[Naam]]),".",""),"-","")," bvba",""),"belgië",""),"belgium","")," nv","")," bv",""),"group",""),"groep","")," ", ""),"é","e"),"è","e"),"à","a")</f>
        <v>hansanders</v>
      </c>
      <c r="D242" s="7" t="s">
        <v>6860</v>
      </c>
      <c r="E242" s="7" t="s">
        <v>6861</v>
      </c>
      <c r="F242" s="7" t="s">
        <v>6862</v>
      </c>
      <c r="G242" s="7" t="s">
        <v>4763</v>
      </c>
      <c r="H242" s="7" t="s">
        <v>6863</v>
      </c>
      <c r="I242" s="7" t="s">
        <v>4763</v>
      </c>
      <c r="J242" s="7" t="s">
        <v>6864</v>
      </c>
      <c r="K242" s="7" t="str">
        <f>IFERROR(LEFT(SUBSTITUTE(SUBSTITUTE(Table2[[#This Row],[Website]],"www.",""),"https://",""), FIND(".", SUBSTITUTE(SUBSTITUTE(Table2[[#This Row],[Website]],"www.",""),"https://","")) - 1),"")</f>
        <v>hansanders</v>
      </c>
      <c r="L242" s="7" t="s">
        <v>6865</v>
      </c>
      <c r="M242" s="7" t="s">
        <v>1062</v>
      </c>
      <c r="N242" s="7" t="s">
        <v>1061</v>
      </c>
      <c r="O242" s="7">
        <v>29</v>
      </c>
      <c r="P242" s="7">
        <v>528</v>
      </c>
      <c r="Q242" s="7" t="s">
        <v>6866</v>
      </c>
      <c r="R242" s="7" t="str">
        <f>LOWER(Table2[[#This Row],[Straat]]&amp;Table2[[#This Row],[Huisnummer]]&amp;Table2[[#This Row],[Postcode]])</f>
        <v>runkstersteenweg2473500</v>
      </c>
      <c r="S242" s="7" t="s">
        <v>18</v>
      </c>
      <c r="T242" s="7" t="s">
        <v>565</v>
      </c>
      <c r="U242" s="7" t="s">
        <v>6867</v>
      </c>
      <c r="V242" s="7" t="s">
        <v>6868</v>
      </c>
      <c r="W242" s="7" t="s">
        <v>6815</v>
      </c>
      <c r="X242" s="7" t="s">
        <v>4825</v>
      </c>
      <c r="Y242" s="7" t="s">
        <v>4791</v>
      </c>
      <c r="Z242" s="7" t="str">
        <f>_xlfn.XLOOKUP(Table2[[#This Row],[Bedrijfsnummer]],Table15[Bedrijfsnummer],Table15[Teamrol],"",0)</f>
        <v>HR Business Partner</v>
      </c>
    </row>
    <row r="243" spans="1:26" ht="17.45" customHeight="1" x14ac:dyDescent="0.45">
      <c r="A243" s="7" t="s">
        <v>4758</v>
      </c>
      <c r="B243" s="7" t="s">
        <v>6869</v>
      </c>
      <c r="C243" s="7" t="str">
        <f>SUBSTITUTE(SUBSTITUTE(SUBSTITUTE(SUBSTITUTE(SUBSTITUTE(SUBSTITUTE(SUBSTITUTE(SUBSTITUTE(SUBSTITUTE(SUBSTITUTE(SUBSTITUTE(SUBSTITUTE(SUBSTITUTE(LOWER(Table2[[#This Row],[Naam]]),".",""),"-","")," bvba",""),"belgië",""),"belgium","")," nv","")," bv",""),"group",""),"groep","")," ", ""),"é","e"),"è","e"),"à","a")</f>
        <v>havenvanantwerpenbrugge</v>
      </c>
      <c r="D243" s="7" t="s">
        <v>6870</v>
      </c>
      <c r="E243" s="7" t="s">
        <v>6871</v>
      </c>
      <c r="F243" s="7" t="s">
        <v>6872</v>
      </c>
      <c r="G243" s="7" t="s">
        <v>4763</v>
      </c>
      <c r="H243" s="7" t="s">
        <v>3363</v>
      </c>
      <c r="I243" s="7" t="s">
        <v>4763</v>
      </c>
      <c r="J243" s="7" t="s">
        <v>6873</v>
      </c>
      <c r="K243" s="7" t="str">
        <f>IFERROR(LEFT(SUBSTITUTE(SUBSTITUTE(Table2[[#This Row],[Website]],"www.",""),"https://",""), FIND(".", SUBSTITUTE(SUBSTITUTE(Table2[[#This Row],[Website]],"www.",""),"https://","")) - 1),"")</f>
        <v>portofantwerpbruges</v>
      </c>
      <c r="L243" s="7"/>
      <c r="M243" s="7" t="s">
        <v>66</v>
      </c>
      <c r="N243" s="7">
        <v>2030</v>
      </c>
      <c r="O243" s="7">
        <v>0</v>
      </c>
      <c r="P243" s="7">
        <v>1534.3</v>
      </c>
      <c r="Q243" s="7"/>
      <c r="R243" s="7" t="str">
        <f>LOWER(Table2[[#This Row],[Straat]]&amp;Table2[[#This Row],[Huisnummer]]&amp;Table2[[#This Row],[Postcode]])</f>
        <v>zaha hadidplein12030</v>
      </c>
      <c r="S243" s="7"/>
      <c r="T243" s="7" t="s">
        <v>66</v>
      </c>
      <c r="U243" s="7" t="s">
        <v>6874</v>
      </c>
      <c r="V243" s="7">
        <v>1</v>
      </c>
      <c r="W243" s="7" t="s">
        <v>6875</v>
      </c>
      <c r="X243" s="7" t="s">
        <v>4950</v>
      </c>
      <c r="Y243" s="7" t="s">
        <v>4779</v>
      </c>
      <c r="Z243" s="7" t="str">
        <f>_xlfn.XLOOKUP(Table2[[#This Row],[Bedrijfsnummer]],Table15[Bedrijfsnummer],Table15[Teamrol],"",0)</f>
        <v/>
      </c>
    </row>
    <row r="244" spans="1:26" ht="17.45" customHeight="1" x14ac:dyDescent="0.45">
      <c r="A244" s="7" t="s">
        <v>4758</v>
      </c>
      <c r="B244" s="7" t="s">
        <v>6876</v>
      </c>
      <c r="C244" s="7" t="str">
        <f>SUBSTITUTE(SUBSTITUTE(SUBSTITUTE(SUBSTITUTE(SUBSTITUTE(SUBSTITUTE(SUBSTITUTE(SUBSTITUTE(SUBSTITUTE(SUBSTITUTE(SUBSTITUTE(SUBSTITUTE(SUBSTITUTE(LOWER(Table2[[#This Row],[Naam]]),".",""),"-","")," bvba",""),"belgië",""),"belgium","")," nv","")," bv",""),"group",""),"groep","")," ", ""),"é","e"),"è","e"),"à","a")</f>
        <v>hcltechnologies</v>
      </c>
      <c r="D244" s="7" t="s">
        <v>6877</v>
      </c>
      <c r="E244" s="7" t="s">
        <v>6878</v>
      </c>
      <c r="F244" s="7"/>
      <c r="G244" s="7"/>
      <c r="H244" s="7"/>
      <c r="I244" s="7"/>
      <c r="J244" s="7" t="s">
        <v>4776</v>
      </c>
      <c r="K244" s="7" t="str">
        <f>IFERROR(LEFT(SUBSTITUTE(SUBSTITUTE(Table2[[#This Row],[Website]],"www.",""),"https://",""), FIND(".", SUBSTITUTE(SUBSTITUTE(Table2[[#This Row],[Website]],"www.",""),"https://","")) - 1),"")</f>
        <v>Empty</v>
      </c>
      <c r="L244" s="7"/>
      <c r="M244" s="7" t="s">
        <v>6539</v>
      </c>
      <c r="N244" s="7">
        <v>1932</v>
      </c>
      <c r="O244" s="7">
        <v>0</v>
      </c>
      <c r="P244" s="7">
        <v>168.8</v>
      </c>
      <c r="Q244" s="7"/>
      <c r="R244" s="7" t="str">
        <f>LOWER(Table2[[#This Row],[Straat]]&amp;Table2[[#This Row],[Huisnummer]]&amp;Table2[[#This Row],[Postcode]])</f>
        <v>lozenberg221932</v>
      </c>
      <c r="S244" s="7"/>
      <c r="T244" s="7" t="s">
        <v>29</v>
      </c>
      <c r="U244" s="7" t="s">
        <v>6540</v>
      </c>
      <c r="V244" s="7">
        <v>22</v>
      </c>
      <c r="W244" s="7"/>
      <c r="X244" s="7" t="s">
        <v>4807</v>
      </c>
      <c r="Y244" s="7" t="s">
        <v>4791</v>
      </c>
      <c r="Z244" s="7" t="str">
        <f>_xlfn.XLOOKUP(Table2[[#This Row],[Bedrijfsnummer]],Table15[Bedrijfsnummer],Table15[Teamrol],"",0)</f>
        <v/>
      </c>
    </row>
    <row r="245" spans="1:26" ht="17.45" customHeight="1" x14ac:dyDescent="0.45">
      <c r="A245" s="7" t="s">
        <v>4758</v>
      </c>
      <c r="B245" s="7" t="s">
        <v>6879</v>
      </c>
      <c r="C245" s="7" t="str">
        <f>SUBSTITUTE(SUBSTITUTE(SUBSTITUTE(SUBSTITUTE(SUBSTITUTE(SUBSTITUTE(SUBSTITUTE(SUBSTITUTE(SUBSTITUTE(SUBSTITUTE(SUBSTITUTE(SUBSTITUTE(SUBSTITUTE(LOWER(Table2[[#This Row],[Naam]]),".",""),"-","")," bvba",""),"belgië",""),"belgium","")," nv","")," bv",""),"group",""),"groep","")," ", ""),"é","e"),"è","e"),"à","a")</f>
        <v>hedinautomotive</v>
      </c>
      <c r="D245" s="7" t="s">
        <v>6880</v>
      </c>
      <c r="E245" s="7" t="s">
        <v>6881</v>
      </c>
      <c r="F245" s="7"/>
      <c r="G245" s="7"/>
      <c r="H245" s="7" t="s">
        <v>6882</v>
      </c>
      <c r="I245" s="7" t="s">
        <v>4763</v>
      </c>
      <c r="J245" s="7" t="s">
        <v>6883</v>
      </c>
      <c r="K245" s="7" t="str">
        <f>IFERROR(LEFT(SUBSTITUTE(SUBSTITUTE(Table2[[#This Row],[Website]],"www.",""),"https://",""), FIND(".", SUBSTITUTE(SUBSTITUTE(Table2[[#This Row],[Website]],"www.",""),"https://","")) - 1),"")</f>
        <v>hedinautomotive</v>
      </c>
      <c r="L245" s="7"/>
      <c r="M245" s="7" t="s">
        <v>963</v>
      </c>
      <c r="N245" s="7" t="s">
        <v>962</v>
      </c>
      <c r="O245" s="7">
        <v>43</v>
      </c>
      <c r="P245" s="7">
        <v>372</v>
      </c>
      <c r="Q245" s="7" t="s">
        <v>6884</v>
      </c>
      <c r="R245" s="7" t="str">
        <f>LOWER(Table2[[#This Row],[Straat]]&amp;Table2[[#This Row],[Huisnummer]]&amp;Table2[[#This Row],[Postcode]])</f>
        <v>industriepark-noord29100</v>
      </c>
      <c r="S245" s="7" t="s">
        <v>18</v>
      </c>
      <c r="T245" s="7" t="s">
        <v>40</v>
      </c>
      <c r="U245" s="7" t="s">
        <v>6885</v>
      </c>
      <c r="V245" s="7" t="s">
        <v>639</v>
      </c>
      <c r="W245" s="7" t="s">
        <v>6886</v>
      </c>
      <c r="X245" s="7" t="s">
        <v>4825</v>
      </c>
      <c r="Y245" s="7" t="s">
        <v>4836</v>
      </c>
      <c r="Z245" s="7" t="str">
        <f>_xlfn.XLOOKUP(Table2[[#This Row],[Bedrijfsnummer]],Table15[Bedrijfsnummer],Table15[Teamrol],"",0)</f>
        <v>HR Business Partner</v>
      </c>
    </row>
    <row r="246" spans="1:26" ht="17.45" customHeight="1" x14ac:dyDescent="0.45">
      <c r="A246" s="7" t="s">
        <v>4758</v>
      </c>
      <c r="B246" s="7" t="s">
        <v>6887</v>
      </c>
      <c r="C246" s="7" t="str">
        <f>SUBSTITUTE(SUBSTITUTE(SUBSTITUTE(SUBSTITUTE(SUBSTITUTE(SUBSTITUTE(SUBSTITUTE(SUBSTITUTE(SUBSTITUTE(SUBSTITUTE(SUBSTITUTE(SUBSTITUTE(SUBSTITUTE(LOWER(Table2[[#This Row],[Naam]]),".",""),"-","")," bvba",""),"belgië",""),"belgium","")," nv","")," bv",""),"group",""),"groep","")," ", ""),"é","e"),"è","e"),"à","a")</f>
        <v>hencoindustries</v>
      </c>
      <c r="D246" s="7" t="s">
        <v>6888</v>
      </c>
      <c r="E246" s="7" t="s">
        <v>6889</v>
      </c>
      <c r="F246" s="7" t="s">
        <v>6890</v>
      </c>
      <c r="G246" s="7" t="s">
        <v>4763</v>
      </c>
      <c r="H246" s="7" t="s">
        <v>6891</v>
      </c>
      <c r="I246" s="7" t="s">
        <v>4763</v>
      </c>
      <c r="J246" s="7" t="s">
        <v>6892</v>
      </c>
      <c r="K246" s="7" t="str">
        <f>IFERROR(LEFT(SUBSTITUTE(SUBSTITUTE(Table2[[#This Row],[Website]],"www.",""),"https://",""), FIND(".", SUBSTITUTE(SUBSTITUTE(Table2[[#This Row],[Website]],"www.",""),"https://","")) - 1),"")</f>
        <v>henco</v>
      </c>
      <c r="L246" s="7" t="s">
        <v>6893</v>
      </c>
      <c r="M246" s="7" t="s">
        <v>237</v>
      </c>
      <c r="N246" s="7">
        <v>2200</v>
      </c>
      <c r="O246" s="7">
        <v>0</v>
      </c>
      <c r="P246" s="7">
        <v>100.5</v>
      </c>
      <c r="Q246" s="7"/>
      <c r="R246" s="7" t="str">
        <f>LOWER(Table2[[#This Row],[Straat]]&amp;Table2[[#This Row],[Huisnummer]]&amp;Table2[[#This Row],[Postcode]])</f>
        <v>toekomstlaan272200</v>
      </c>
      <c r="S246" s="7"/>
      <c r="T246" s="7" t="s">
        <v>66</v>
      </c>
      <c r="U246" s="7" t="s">
        <v>6841</v>
      </c>
      <c r="V246" s="7">
        <v>27</v>
      </c>
      <c r="W246" s="7" t="s">
        <v>6894</v>
      </c>
      <c r="X246" s="7" t="s">
        <v>4771</v>
      </c>
      <c r="Y246" s="7" t="s">
        <v>4779</v>
      </c>
      <c r="Z246" s="7" t="str">
        <f>_xlfn.XLOOKUP(Table2[[#This Row],[Bedrijfsnummer]],Table15[Bedrijfsnummer],Table15[Teamrol],"",0)</f>
        <v/>
      </c>
    </row>
    <row r="247" spans="1:26" ht="17.45" customHeight="1" x14ac:dyDescent="0.45">
      <c r="A247" s="7" t="s">
        <v>4758</v>
      </c>
      <c r="B247" s="7" t="s">
        <v>6895</v>
      </c>
      <c r="C247" s="7" t="str">
        <f>SUBSTITUTE(SUBSTITUTE(SUBSTITUTE(SUBSTITUTE(SUBSTITUTE(SUBSTITUTE(SUBSTITUTE(SUBSTITUTE(SUBSTITUTE(SUBSTITUTE(SUBSTITUTE(SUBSTITUTE(SUBSTITUTE(LOWER(Table2[[#This Row],[Naam]]),".",""),"-","")," bvba",""),"belgië",""),"belgium","")," nv","")," bv",""),"group",""),"groep","")," ", ""),"é","e"),"è","e"),"à","a")</f>
        <v>henriessersenzoneninternationaaltransport</v>
      </c>
      <c r="D247" s="7" t="s">
        <v>6896</v>
      </c>
      <c r="E247" s="7" t="s">
        <v>6897</v>
      </c>
      <c r="F247" s="7"/>
      <c r="G247" s="7"/>
      <c r="H247" s="7" t="s">
        <v>2643</v>
      </c>
      <c r="I247" s="7" t="s">
        <v>4763</v>
      </c>
      <c r="J247" s="7" t="s">
        <v>6898</v>
      </c>
      <c r="K247" s="7" t="str">
        <f>IFERROR(LEFT(SUBSTITUTE(SUBSTITUTE(Table2[[#This Row],[Website]],"www.",""),"https://",""), FIND(".", SUBSTITUTE(SUBSTITUTE(Table2[[#This Row],[Website]],"www.",""),"https://","")) - 1),"")</f>
        <v>essers</v>
      </c>
      <c r="L247" s="7" t="s">
        <v>6899</v>
      </c>
      <c r="M247" s="7" t="s">
        <v>901</v>
      </c>
      <c r="N247" s="7">
        <v>3600</v>
      </c>
      <c r="O247" s="7">
        <v>0</v>
      </c>
      <c r="P247" s="7">
        <v>916.2</v>
      </c>
      <c r="Q247" s="7"/>
      <c r="R247" s="7" t="str">
        <f>LOWER(Table2[[#This Row],[Straat]]&amp;Table2[[#This Row],[Huisnummer]]&amp;Table2[[#This Row],[Postcode]])</f>
        <v>transportlaan43600</v>
      </c>
      <c r="S247" s="7"/>
      <c r="T247" s="7" t="s">
        <v>565</v>
      </c>
      <c r="U247" s="7" t="s">
        <v>6900</v>
      </c>
      <c r="V247" s="7">
        <v>4</v>
      </c>
      <c r="W247" s="7"/>
      <c r="X247" s="7" t="s">
        <v>4825</v>
      </c>
      <c r="Y247" s="7" t="s">
        <v>4836</v>
      </c>
      <c r="Z247" s="7" t="str">
        <f>_xlfn.XLOOKUP(Table2[[#This Row],[Bedrijfsnummer]],Table15[Bedrijfsnummer],Table15[Teamrol],"",0)</f>
        <v>HR Director</v>
      </c>
    </row>
    <row r="248" spans="1:26" ht="17.45" customHeight="1" x14ac:dyDescent="0.45">
      <c r="A248" s="7" t="s">
        <v>4758</v>
      </c>
      <c r="B248" s="7" t="s">
        <v>6901</v>
      </c>
      <c r="C248" s="7" t="str">
        <f>SUBSTITUTE(SUBSTITUTE(SUBSTITUTE(SUBSTITUTE(SUBSTITUTE(SUBSTITUTE(SUBSTITUTE(SUBSTITUTE(SUBSTITUTE(SUBSTITUTE(SUBSTITUTE(SUBSTITUTE(SUBSTITUTE(LOWER(Table2[[#This Row],[Naam]]),".",""),"-","")," bvba",""),"belgië",""),"belgium","")," nv","")," bv",""),"group",""),"groep","")," ", ""),"é","e"),"è","e"),"à","a")</f>
        <v>heraeuselectroniteinternational</v>
      </c>
      <c r="D248" s="7" t="s">
        <v>6902</v>
      </c>
      <c r="E248" s="7" t="s">
        <v>6903</v>
      </c>
      <c r="F248" s="7" t="s">
        <v>6904</v>
      </c>
      <c r="G248" s="7" t="s">
        <v>4763</v>
      </c>
      <c r="H248" s="7" t="s">
        <v>1641</v>
      </c>
      <c r="I248" s="7" t="s">
        <v>4763</v>
      </c>
      <c r="J248" s="7" t="s">
        <v>6905</v>
      </c>
      <c r="K248" s="7" t="str">
        <f>IFERROR(LEFT(SUBSTITUTE(SUBSTITUTE(Table2[[#This Row],[Website]],"www.",""),"https://",""), FIND(".", SUBSTITUTE(SUBSTITUTE(Table2[[#This Row],[Website]],"www.",""),"https://","")) - 1),"")</f>
        <v>heraeus</v>
      </c>
      <c r="L248" s="7" t="s">
        <v>6906</v>
      </c>
      <c r="M248" s="7" t="s">
        <v>815</v>
      </c>
      <c r="N248" s="7">
        <v>3530</v>
      </c>
      <c r="O248" s="7">
        <v>1</v>
      </c>
      <c r="P248" s="7">
        <v>181.6</v>
      </c>
      <c r="Q248" s="7"/>
      <c r="R248" s="7" t="str">
        <f>LOWER(Table2[[#This Row],[Straat]]&amp;Table2[[#This Row],[Huisnummer]]&amp;Table2[[#This Row],[Postcode]])</f>
        <v>centrum-zuid11053530</v>
      </c>
      <c r="S248" s="7"/>
      <c r="T248" s="7" t="s">
        <v>565</v>
      </c>
      <c r="U248" s="7" t="s">
        <v>812</v>
      </c>
      <c r="V248" s="7">
        <v>1105</v>
      </c>
      <c r="W248" s="7" t="s">
        <v>5411</v>
      </c>
      <c r="X248" s="7" t="s">
        <v>4771</v>
      </c>
      <c r="Y248" s="7" t="s">
        <v>4779</v>
      </c>
      <c r="Z248" s="7" t="str">
        <f>_xlfn.XLOOKUP(Table2[[#This Row],[Bedrijfsnummer]],Table15[Bedrijfsnummer],Table15[Teamrol],"",0)</f>
        <v>HR Manager</v>
      </c>
    </row>
    <row r="249" spans="1:26" ht="17.45" customHeight="1" x14ac:dyDescent="0.45">
      <c r="A249" s="7" t="s">
        <v>4758</v>
      </c>
      <c r="B249" s="7" t="s">
        <v>6907</v>
      </c>
      <c r="C249" s="7" t="str">
        <f>SUBSTITUTE(SUBSTITUTE(SUBSTITUTE(SUBSTITUTE(SUBSTITUTE(SUBSTITUTE(SUBSTITUTE(SUBSTITUTE(SUBSTITUTE(SUBSTITUTE(SUBSTITUTE(SUBSTITUTE(SUBSTITUTE(LOWER(Table2[[#This Row],[Naam]]),".",""),"-","")," bvba",""),"belgië",""),"belgium","")," nv","")," bv",""),"group",""),"groep","")," ", ""),"é","e"),"è","e"),"à","a")</f>
        <v>hgchanos</v>
      </c>
      <c r="D249" s="7" t="s">
        <v>6908</v>
      </c>
      <c r="E249" s="7" t="s">
        <v>6909</v>
      </c>
      <c r="F249" s="7" t="s">
        <v>6910</v>
      </c>
      <c r="G249" s="7" t="s">
        <v>4763</v>
      </c>
      <c r="H249" s="7"/>
      <c r="I249" s="7"/>
      <c r="J249" s="7" t="s">
        <v>6911</v>
      </c>
      <c r="K249" s="7" t="str">
        <f>IFERROR(LEFT(SUBSTITUTE(SUBSTITUTE(Table2[[#This Row],[Website]],"www.",""),"https://",""), FIND(".", SUBSTITUTE(SUBSTITUTE(Table2[[#This Row],[Website]],"www.",""),"https://","")) - 1),"")</f>
        <v>hanos</v>
      </c>
      <c r="L249" s="7" t="s">
        <v>6912</v>
      </c>
      <c r="M249" s="7" t="s">
        <v>6913</v>
      </c>
      <c r="N249" s="7">
        <v>2160</v>
      </c>
      <c r="O249" s="7">
        <v>0</v>
      </c>
      <c r="P249" s="7">
        <v>269.60000000000002</v>
      </c>
      <c r="Q249" s="7"/>
      <c r="R249" s="7" t="str">
        <f>LOWER(Table2[[#This Row],[Straat]]&amp;Table2[[#This Row],[Huisnummer]]&amp;Table2[[#This Row],[Postcode]])</f>
        <v>nijverheidsstraat542160</v>
      </c>
      <c r="S249" s="7"/>
      <c r="T249" s="7" t="s">
        <v>66</v>
      </c>
      <c r="U249" s="7" t="s">
        <v>6914</v>
      </c>
      <c r="V249" s="7">
        <v>54</v>
      </c>
      <c r="W249" s="7"/>
      <c r="X249" s="7" t="s">
        <v>4771</v>
      </c>
      <c r="Y249" s="7" t="s">
        <v>4779</v>
      </c>
      <c r="Z249" s="7" t="str">
        <f>_xlfn.XLOOKUP(Table2[[#This Row],[Bedrijfsnummer]],Table15[Bedrijfsnummer],Table15[Teamrol],"",0)</f>
        <v/>
      </c>
    </row>
    <row r="250" spans="1:26" ht="17.45" customHeight="1" x14ac:dyDescent="0.45">
      <c r="A250" s="7" t="s">
        <v>4758</v>
      </c>
      <c r="B250" s="7" t="s">
        <v>6915</v>
      </c>
      <c r="C250" s="7" t="str">
        <f>SUBSTITUTE(SUBSTITUTE(SUBSTITUTE(SUBSTITUTE(SUBSTITUTE(SUBSTITUTE(SUBSTITUTE(SUBSTITUTE(SUBSTITUTE(SUBSTITUTE(SUBSTITUTE(SUBSTITUTE(SUBSTITUTE(LOWER(Table2[[#This Row],[Naam]]),".",""),"-","")," bvba",""),"belgië",""),"belgium","")," nv","")," bv",""),"group",""),"groep","")," ", ""),"é","e"),"è","e"),"à","a")</f>
        <v>homesebrechts</v>
      </c>
      <c r="D250" s="7" t="s">
        <v>6916</v>
      </c>
      <c r="E250" s="7" t="s">
        <v>6917</v>
      </c>
      <c r="F250" s="7" t="s">
        <v>6918</v>
      </c>
      <c r="G250" s="7" t="s">
        <v>4763</v>
      </c>
      <c r="H250" s="7" t="s">
        <v>6919</v>
      </c>
      <c r="I250" s="7" t="s">
        <v>4763</v>
      </c>
      <c r="J250" s="7" t="s">
        <v>6920</v>
      </c>
      <c r="K250" s="7" t="str">
        <f>IFERROR(LEFT(SUBSTITUTE(SUBSTITUTE(Table2[[#This Row],[Website]],"www.",""),"https://",""), FIND(".", SUBSTITUTE(SUBSTITUTE(Table2[[#This Row],[Website]],"www.",""),"https://","")) - 1),"")</f>
        <v>armonea</v>
      </c>
      <c r="L250" s="7" t="s">
        <v>6921</v>
      </c>
      <c r="M250" s="7" t="s">
        <v>164</v>
      </c>
      <c r="N250" s="7" t="s">
        <v>163</v>
      </c>
      <c r="O250" s="7">
        <v>498</v>
      </c>
      <c r="P250" s="7">
        <v>449</v>
      </c>
      <c r="Q250" s="7" t="s">
        <v>6922</v>
      </c>
      <c r="R250" s="7" t="str">
        <f>LOWER(Table2[[#This Row],[Straat]]&amp;Table2[[#This Row],[Huisnummer]]&amp;Table2[[#This Row],[Postcode]])</f>
        <v>stationsstraat1022800</v>
      </c>
      <c r="S250" s="7" t="s">
        <v>18</v>
      </c>
      <c r="T250" s="7" t="s">
        <v>66</v>
      </c>
      <c r="U250" s="7" t="s">
        <v>649</v>
      </c>
      <c r="V250" s="7" t="s">
        <v>325</v>
      </c>
      <c r="W250" s="7" t="s">
        <v>6923</v>
      </c>
      <c r="X250" s="7" t="s">
        <v>4825</v>
      </c>
      <c r="Y250" s="7" t="s">
        <v>4772</v>
      </c>
      <c r="Z250" s="7" t="str">
        <f>_xlfn.XLOOKUP(Table2[[#This Row],[Bedrijfsnummer]],Table15[Bedrijfsnummer],Table15[Teamrol],"",0)</f>
        <v>HR Business Partner</v>
      </c>
    </row>
    <row r="251" spans="1:26" ht="17.45" customHeight="1" x14ac:dyDescent="0.45">
      <c r="A251" s="7" t="s">
        <v>4758</v>
      </c>
      <c r="B251" s="7" t="s">
        <v>6924</v>
      </c>
      <c r="C251" s="7" t="str">
        <f>SUBSTITUTE(SUBSTITUTE(SUBSTITUTE(SUBSTITUTE(SUBSTITUTE(SUBSTITUTE(SUBSTITUTE(SUBSTITUTE(SUBSTITUTE(SUBSTITUTE(SUBSTITUTE(SUBSTITUTE(SUBSTITUTE(LOWER(Table2[[#This Row],[Naam]]),".",""),"-","")," bvba",""),"belgië",""),"belgium","")," nv","")," bv",""),"group",""),"groep","")," ", ""),"é","e"),"è","e"),"à","a")</f>
        <v>hondamotoreuropelogistics</v>
      </c>
      <c r="D251" s="7" t="s">
        <v>6925</v>
      </c>
      <c r="E251" s="7" t="s">
        <v>6926</v>
      </c>
      <c r="F251" s="7" t="s">
        <v>6927</v>
      </c>
      <c r="G251" s="7" t="s">
        <v>4763</v>
      </c>
      <c r="H251" s="7" t="s">
        <v>6928</v>
      </c>
      <c r="I251" s="7" t="s">
        <v>4763</v>
      </c>
      <c r="J251" s="7" t="s">
        <v>6929</v>
      </c>
      <c r="K251" s="7" t="str">
        <f>IFERROR(LEFT(SUBSTITUTE(SUBSTITUTE(Table2[[#This Row],[Website]],"www.",""),"https://",""), FIND(".", SUBSTITUTE(SUBSTITUTE(Table2[[#This Row],[Website]],"www.",""),"https://","")) - 1),"")</f>
        <v>hondamotoreuropelogistics</v>
      </c>
      <c r="L251" s="7" t="s">
        <v>6930</v>
      </c>
      <c r="M251" s="7" t="s">
        <v>186</v>
      </c>
      <c r="N251" s="7">
        <v>9000</v>
      </c>
      <c r="O251" s="7">
        <v>0</v>
      </c>
      <c r="P251" s="7">
        <v>220.2</v>
      </c>
      <c r="Q251" s="7"/>
      <c r="R251" s="7" t="str">
        <f>LOWER(Table2[[#This Row],[Straat]]&amp;Table2[[#This Row],[Huisnummer]]&amp;Table2[[#This Row],[Postcode]])</f>
        <v>langerbruggestraat1049000</v>
      </c>
      <c r="S251" s="7"/>
      <c r="T251" s="7" t="s">
        <v>40</v>
      </c>
      <c r="U251" s="7" t="s">
        <v>6931</v>
      </c>
      <c r="V251" s="7">
        <v>104</v>
      </c>
      <c r="W251" s="7" t="s">
        <v>6932</v>
      </c>
      <c r="X251" s="7" t="s">
        <v>4825</v>
      </c>
      <c r="Y251" s="7" t="s">
        <v>4836</v>
      </c>
      <c r="Z251" s="7" t="str">
        <f>_xlfn.XLOOKUP(Table2[[#This Row],[Bedrijfsnummer]],Table15[Bedrijfsnummer],Table15[Teamrol],"",0)</f>
        <v>HR Manager</v>
      </c>
    </row>
    <row r="252" spans="1:26" ht="17.45" customHeight="1" x14ac:dyDescent="0.45">
      <c r="A252" s="7" t="s">
        <v>4758</v>
      </c>
      <c r="B252" s="7" t="s">
        <v>6933</v>
      </c>
      <c r="C252" s="7" t="str">
        <f>SUBSTITUTE(SUBSTITUTE(SUBSTITUTE(SUBSTITUTE(SUBSTITUTE(SUBSTITUTE(SUBSTITUTE(SUBSTITUTE(SUBSTITUTE(SUBSTITUTE(SUBSTITUTE(SUBSTITUTE(SUBSTITUTE(LOWER(Table2[[#This Row],[Naam]]),".",""),"-","")," bvba",""),"belgië",""),"belgium","")," nv","")," bv",""),"group",""),"groep","")," ", ""),"é","e"),"è","e"),"à","a")</f>
        <v>honeywell</v>
      </c>
      <c r="D252" s="7" t="s">
        <v>6934</v>
      </c>
      <c r="E252" s="7" t="s">
        <v>6935</v>
      </c>
      <c r="F252" s="7" t="s">
        <v>6936</v>
      </c>
      <c r="G252" s="7" t="s">
        <v>4763</v>
      </c>
      <c r="H252" s="7" t="s">
        <v>6937</v>
      </c>
      <c r="I252" s="7" t="s">
        <v>4763</v>
      </c>
      <c r="J252" s="7" t="s">
        <v>6938</v>
      </c>
      <c r="K252" s="7" t="str">
        <f>IFERROR(LEFT(SUBSTITUTE(SUBSTITUTE(Table2[[#This Row],[Website]],"www.",""),"https://",""), FIND(".", SUBSTITUTE(SUBSTITUTE(Table2[[#This Row],[Website]],"www.",""),"https://","")) - 1),"")</f>
        <v>honeywell</v>
      </c>
      <c r="L252" s="7" t="s">
        <v>6939</v>
      </c>
      <c r="M252" s="7" t="s">
        <v>4777</v>
      </c>
      <c r="N252" s="7" t="s">
        <v>713</v>
      </c>
      <c r="O252" s="7">
        <v>27</v>
      </c>
      <c r="P252" s="7">
        <v>322</v>
      </c>
      <c r="Q252" s="7" t="s">
        <v>6940</v>
      </c>
      <c r="R252" s="7" t="str">
        <f>LOWER(Table2[[#This Row],[Straat]]&amp;Table2[[#This Row],[Huisnummer]]&amp;Table2[[#This Row],[Postcode]])</f>
        <v>hermeslaan1h1831</v>
      </c>
      <c r="S252" s="7" t="s">
        <v>18</v>
      </c>
      <c r="T252" s="7" t="s">
        <v>29</v>
      </c>
      <c r="U252" s="7" t="s">
        <v>4778</v>
      </c>
      <c r="V252" s="7" t="s">
        <v>5987</v>
      </c>
      <c r="W252" s="7" t="s">
        <v>5411</v>
      </c>
      <c r="X252" s="7" t="s">
        <v>4771</v>
      </c>
      <c r="Y252" s="7" t="s">
        <v>4779</v>
      </c>
      <c r="Z252" s="7" t="str">
        <f>_xlfn.XLOOKUP(Table2[[#This Row],[Bedrijfsnummer]],Table15[Bedrijfsnummer],Table15[Teamrol],"",0)</f>
        <v>HR manager</v>
      </c>
    </row>
    <row r="253" spans="1:26" ht="17.45" customHeight="1" x14ac:dyDescent="0.45">
      <c r="A253" s="7" t="s">
        <v>4758</v>
      </c>
      <c r="B253" s="7" t="s">
        <v>6941</v>
      </c>
      <c r="C253" s="7" t="str">
        <f>SUBSTITUTE(SUBSTITUTE(SUBSTITUTE(SUBSTITUTE(SUBSTITUTE(SUBSTITUTE(SUBSTITUTE(SUBSTITUTE(SUBSTITUTE(SUBSTITUTE(SUBSTITUTE(SUBSTITUTE(SUBSTITUTE(LOWER(Table2[[#This Row],[Naam]]),".",""),"-","")," bvba",""),"belgië",""),"belgium","")," nv","")," bv",""),"group",""),"groep","")," ", ""),"é","e"),"è","e"),"à","a")</f>
        <v>hotelexploitatiemaatschappijdiegem</v>
      </c>
      <c r="D253" s="7" t="s">
        <v>6942</v>
      </c>
      <c r="E253" s="7" t="s">
        <v>6943</v>
      </c>
      <c r="F253" s="7"/>
      <c r="G253" s="7"/>
      <c r="H253" s="7" t="s">
        <v>6944</v>
      </c>
      <c r="I253" s="7" t="s">
        <v>4763</v>
      </c>
      <c r="J253" s="7" t="s">
        <v>4776</v>
      </c>
      <c r="K253" s="7" t="str">
        <f>IFERROR(LEFT(SUBSTITUTE(SUBSTITUTE(Table2[[#This Row],[Website]],"www.",""),"https://",""), FIND(".", SUBSTITUTE(SUBSTITUTE(Table2[[#This Row],[Website]],"www.",""),"https://","")) - 1),"")</f>
        <v>Empty</v>
      </c>
      <c r="L253" s="7"/>
      <c r="M253" s="7" t="s">
        <v>4777</v>
      </c>
      <c r="N253" s="7">
        <v>1831</v>
      </c>
      <c r="O253" s="7">
        <v>0</v>
      </c>
      <c r="P253" s="7">
        <v>181</v>
      </c>
      <c r="Q253" s="7"/>
      <c r="R253" s="7" t="str">
        <f>LOWER(Table2[[#This Row],[Straat]]&amp;Table2[[#This Row],[Huisnummer]]&amp;Table2[[#This Row],[Postcode]])</f>
        <v>de kleetlaan141831</v>
      </c>
      <c r="S253" s="7"/>
      <c r="T253" s="7" t="s">
        <v>29</v>
      </c>
      <c r="U253" s="7" t="s">
        <v>5858</v>
      </c>
      <c r="V253" s="7">
        <v>14</v>
      </c>
      <c r="W253" s="7"/>
      <c r="X253" s="7" t="s">
        <v>4825</v>
      </c>
      <c r="Y253" s="7" t="s">
        <v>4791</v>
      </c>
      <c r="Z253" s="7" t="str">
        <f>_xlfn.XLOOKUP(Table2[[#This Row],[Bedrijfsnummer]],Table15[Bedrijfsnummer],Table15[Teamrol],"",0)</f>
        <v/>
      </c>
    </row>
    <row r="254" spans="1:26" ht="17.45" customHeight="1" x14ac:dyDescent="0.45">
      <c r="A254" s="7" t="s">
        <v>4758</v>
      </c>
      <c r="B254" s="7" t="s">
        <v>6945</v>
      </c>
      <c r="C254" s="7" t="str">
        <f>SUBSTITUTE(SUBSTITUTE(SUBSTITUTE(SUBSTITUTE(SUBSTITUTE(SUBSTITUTE(SUBSTITUTE(SUBSTITUTE(SUBSTITUTE(SUBSTITUTE(SUBSTITUTE(SUBSTITUTE(SUBSTITUTE(LOWER(Table2[[#This Row],[Naam]]),".",""),"-","")," bvba",""),"belgië",""),"belgium","")," nv","")," bv",""),"group",""),"groep","")," ", ""),"é","e"),"è","e"),"à","a")</f>
        <v>hp</v>
      </c>
      <c r="D254" s="7" t="s">
        <v>6946</v>
      </c>
      <c r="E254" s="7" t="s">
        <v>6947</v>
      </c>
      <c r="F254" s="7"/>
      <c r="G254" s="7"/>
      <c r="H254" s="7"/>
      <c r="I254" s="7"/>
      <c r="J254" s="7" t="s">
        <v>6948</v>
      </c>
      <c r="K254" s="7" t="str">
        <f>IFERROR(LEFT(SUBSTITUTE(SUBSTITUTE(Table2[[#This Row],[Website]],"www.",""),"https://",""), FIND(".", SUBSTITUTE(SUBSTITUTE(Table2[[#This Row],[Website]],"www.",""),"https://","")) - 1),"")</f>
        <v>hpe</v>
      </c>
      <c r="L254" s="7"/>
      <c r="M254" s="7" t="s">
        <v>4777</v>
      </c>
      <c r="N254" s="7">
        <v>1831</v>
      </c>
      <c r="O254" s="7">
        <v>0</v>
      </c>
      <c r="P254" s="7">
        <v>126.3</v>
      </c>
      <c r="Q254" s="7"/>
      <c r="R254" s="7" t="str">
        <f>LOWER(Table2[[#This Row],[Straat]]&amp;Table2[[#This Row],[Huisnummer]]&amp;Table2[[#This Row],[Postcode]])</f>
        <v>hermeslaan11831</v>
      </c>
      <c r="S254" s="7"/>
      <c r="T254" s="7" t="s">
        <v>29</v>
      </c>
      <c r="U254" s="7" t="s">
        <v>4778</v>
      </c>
      <c r="V254" s="7">
        <v>1</v>
      </c>
      <c r="W254" s="7"/>
      <c r="X254" s="7" t="s">
        <v>4807</v>
      </c>
      <c r="Y254" s="7" t="s">
        <v>4779</v>
      </c>
      <c r="Z254" s="7" t="str">
        <f>_xlfn.XLOOKUP(Table2[[#This Row],[Bedrijfsnummer]],Table15[Bedrijfsnummer],Table15[Teamrol],"",0)</f>
        <v/>
      </c>
    </row>
    <row r="255" spans="1:26" ht="17.45" customHeight="1" x14ac:dyDescent="0.45">
      <c r="A255" s="7" t="s">
        <v>4758</v>
      </c>
      <c r="B255" s="7" t="s">
        <v>6949</v>
      </c>
      <c r="C255" s="7" t="str">
        <f>SUBSTITUTE(SUBSTITUTE(SUBSTITUTE(SUBSTITUTE(SUBSTITUTE(SUBSTITUTE(SUBSTITUTE(SUBSTITUTE(SUBSTITUTE(SUBSTITUTE(SUBSTITUTE(SUBSTITUTE(SUBSTITUTE(LOWER(Table2[[#This Row],[Naam]]),".",""),"-","")," bvba",""),"belgië",""),"belgium","")," nv","")," bv",""),"group",""),"groep","")," ", ""),"é","e"),"è","e"),"à","a")</f>
        <v>hubo</v>
      </c>
      <c r="D255" s="7" t="s">
        <v>6950</v>
      </c>
      <c r="E255" s="7" t="s">
        <v>6951</v>
      </c>
      <c r="F255" s="7" t="s">
        <v>6952</v>
      </c>
      <c r="G255" s="7" t="s">
        <v>4763</v>
      </c>
      <c r="H255" s="7"/>
      <c r="I255" s="7"/>
      <c r="J255" s="7" t="s">
        <v>6953</v>
      </c>
      <c r="K255" s="7" t="str">
        <f>IFERROR(LEFT(SUBSTITUTE(SUBSTITUTE(Table2[[#This Row],[Website]],"www.",""),"https://",""), FIND(".", SUBSTITUTE(SUBSTITUTE(Table2[[#This Row],[Website]],"www.",""),"https://","")) - 1),"")</f>
        <v>hubo</v>
      </c>
      <c r="L255" s="7" t="s">
        <v>6954</v>
      </c>
      <c r="M255" s="7" t="s">
        <v>6913</v>
      </c>
      <c r="N255" s="7" t="s">
        <v>6955</v>
      </c>
      <c r="O255" s="7">
        <v>25</v>
      </c>
      <c r="P255" s="7">
        <v>243</v>
      </c>
      <c r="Q255" s="7" t="s">
        <v>6956</v>
      </c>
      <c r="R255" s="7" t="str">
        <f>LOWER(Table2[[#This Row],[Straat]]&amp;Table2[[#This Row],[Huisnummer]]&amp;Table2[[#This Row],[Postcode]])</f>
        <v>koralenhoeve352160</v>
      </c>
      <c r="S255" s="7" t="s">
        <v>18</v>
      </c>
      <c r="T255" s="7" t="s">
        <v>66</v>
      </c>
      <c r="U255" s="7" t="s">
        <v>6957</v>
      </c>
      <c r="V255" s="7" t="s">
        <v>458</v>
      </c>
      <c r="W255" s="7" t="s">
        <v>5576</v>
      </c>
      <c r="X255" s="7" t="s">
        <v>4771</v>
      </c>
      <c r="Y255" s="7" t="s">
        <v>4779</v>
      </c>
      <c r="Z255" s="7" t="str">
        <f>_xlfn.XLOOKUP(Table2[[#This Row],[Bedrijfsnummer]],Table15[Bedrijfsnummer],Table15[Teamrol],"",0)</f>
        <v>HR Business Partner</v>
      </c>
    </row>
    <row r="256" spans="1:26" ht="17.45" customHeight="1" x14ac:dyDescent="0.45">
      <c r="A256" s="7" t="s">
        <v>4758</v>
      </c>
      <c r="B256" s="7" t="s">
        <v>6958</v>
      </c>
      <c r="C256" s="7" t="str">
        <f>SUBSTITUTE(SUBSTITUTE(SUBSTITUTE(SUBSTITUTE(SUBSTITUTE(SUBSTITUTE(SUBSTITUTE(SUBSTITUTE(SUBSTITUTE(SUBSTITUTE(SUBSTITUTE(SUBSTITUTE(SUBSTITUTE(LOWER(Table2[[#This Row],[Naam]]),".",""),"-","")," bvba",""),"belgië",""),"belgium","")," nv","")," bv",""),"group",""),"groep","")," ", ""),"é","e"),"è","e"),"à","a")</f>
        <v>hudson</v>
      </c>
      <c r="D256" s="7" t="s">
        <v>6959</v>
      </c>
      <c r="E256" s="7" t="s">
        <v>6960</v>
      </c>
      <c r="F256" s="7" t="s">
        <v>6961</v>
      </c>
      <c r="G256" s="7" t="s">
        <v>4763</v>
      </c>
      <c r="H256" s="7" t="s">
        <v>6962</v>
      </c>
      <c r="I256" s="7" t="s">
        <v>4763</v>
      </c>
      <c r="J256" s="7" t="s">
        <v>6963</v>
      </c>
      <c r="K256" s="7" t="str">
        <f>IFERROR(LEFT(SUBSTITUTE(SUBSTITUTE(Table2[[#This Row],[Website]],"www.",""),"https://",""), FIND(".", SUBSTITUTE(SUBSTITUTE(Table2[[#This Row],[Website]],"www.",""),"https://","")) - 1),"")</f>
        <v>hudsonsolutions</v>
      </c>
      <c r="L256" s="7" t="s">
        <v>6964</v>
      </c>
      <c r="M256" s="7" t="s">
        <v>4904</v>
      </c>
      <c r="N256" s="7" t="s">
        <v>1091</v>
      </c>
      <c r="O256" s="7">
        <v>210</v>
      </c>
      <c r="P256" s="7">
        <v>247</v>
      </c>
      <c r="Q256" s="7" t="s">
        <v>6965</v>
      </c>
      <c r="R256" s="7" t="str">
        <f>LOWER(Table2[[#This Row],[Straat]]&amp;Table2[[#This Row],[Huisnummer]]&amp;Table2[[#This Row],[Postcode]])</f>
        <v>avenue du bourget421130</v>
      </c>
      <c r="S256" s="7" t="s">
        <v>18</v>
      </c>
      <c r="T256" s="7" t="s">
        <v>51</v>
      </c>
      <c r="U256" s="7" t="s">
        <v>6966</v>
      </c>
      <c r="V256" s="7" t="s">
        <v>5741</v>
      </c>
      <c r="W256" s="7" t="s">
        <v>6967</v>
      </c>
      <c r="X256" s="7" t="s">
        <v>4771</v>
      </c>
      <c r="Y256" s="7" t="s">
        <v>4772</v>
      </c>
      <c r="Z256" s="7" t="str">
        <f>_xlfn.XLOOKUP(Table2[[#This Row],[Bedrijfsnummer]],Table15[Bedrijfsnummer],Table15[Teamrol],"",0)</f>
        <v/>
      </c>
    </row>
    <row r="257" spans="1:26" ht="17.45" customHeight="1" x14ac:dyDescent="0.45">
      <c r="A257" s="7" t="s">
        <v>4758</v>
      </c>
      <c r="B257" s="7" t="s">
        <v>6968</v>
      </c>
      <c r="C257" s="7" t="str">
        <f>SUBSTITUTE(SUBSTITUTE(SUBSTITUTE(SUBSTITUTE(SUBSTITUTE(SUBSTITUTE(SUBSTITUTE(SUBSTITUTE(SUBSTITUTE(SUBSTITUTE(SUBSTITUTE(SUBSTITUTE(SUBSTITUTE(LOWER(Table2[[#This Row],[Naam]]),".",""),"-","")," bvba",""),"belgië",""),"belgium","")," nv","")," bv",""),"group",""),"groep","")," ", ""),"é","e"),"è","e"),"à","a")</f>
        <v>huntsman(europe)</v>
      </c>
      <c r="D257" s="7" t="s">
        <v>6969</v>
      </c>
      <c r="E257" s="7" t="s">
        <v>6970</v>
      </c>
      <c r="F257" s="7" t="s">
        <v>6971</v>
      </c>
      <c r="G257" s="7" t="s">
        <v>4763</v>
      </c>
      <c r="H257" s="7" t="s">
        <v>6972</v>
      </c>
      <c r="I257" s="7" t="s">
        <v>4763</v>
      </c>
      <c r="J257" s="7" t="s">
        <v>6973</v>
      </c>
      <c r="K257" s="7" t="str">
        <f>IFERROR(LEFT(SUBSTITUTE(SUBSTITUTE(Table2[[#This Row],[Website]],"www.",""),"https://",""), FIND(".", SUBSTITUTE(SUBSTITUTE(Table2[[#This Row],[Website]],"www.",""),"https://","")) - 1),"")</f>
        <v>huntsman</v>
      </c>
      <c r="L257" s="7" t="s">
        <v>6974</v>
      </c>
      <c r="M257" s="7" t="s">
        <v>5865</v>
      </c>
      <c r="N257" s="7" t="s">
        <v>6975</v>
      </c>
      <c r="O257" s="7">
        <v>22</v>
      </c>
      <c r="P257" s="7">
        <v>393</v>
      </c>
      <c r="Q257" s="7" t="s">
        <v>6976</v>
      </c>
      <c r="R257" s="7" t="str">
        <f>LOWER(Table2[[#This Row],[Straat]]&amp;Table2[[#This Row],[Huisnummer]]&amp;Table2[[#This Row],[Postcode]])</f>
        <v>grijpenlaan183300</v>
      </c>
      <c r="S257" s="7" t="s">
        <v>18</v>
      </c>
      <c r="T257" s="7" t="s">
        <v>29</v>
      </c>
      <c r="U257" s="7" t="s">
        <v>6977</v>
      </c>
      <c r="V257" s="7" t="s">
        <v>248</v>
      </c>
      <c r="W257" s="7" t="s">
        <v>6515</v>
      </c>
      <c r="X257" s="7" t="s">
        <v>4771</v>
      </c>
      <c r="Y257" s="7" t="s">
        <v>4791</v>
      </c>
      <c r="Z257" s="7" t="str">
        <f>_xlfn.XLOOKUP(Table2[[#This Row],[Bedrijfsnummer]],Table15[Bedrijfsnummer],Table15[Teamrol],"",0)</f>
        <v>HR Manager Belgium</v>
      </c>
    </row>
    <row r="258" spans="1:26" ht="17.45" customHeight="1" x14ac:dyDescent="0.45">
      <c r="A258" s="7" t="s">
        <v>4758</v>
      </c>
      <c r="B258" s="7" t="s">
        <v>6978</v>
      </c>
      <c r="C258" s="7" t="str">
        <f>SUBSTITUTE(SUBSTITUTE(SUBSTITUTE(SUBSTITUTE(SUBSTITUTE(SUBSTITUTE(SUBSTITUTE(SUBSTITUTE(SUBSTITUTE(SUBSTITUTE(SUBSTITUTE(SUBSTITUTE(SUBSTITUTE(LOWER(Table2[[#This Row],[Naam]]),".",""),"-","")," bvba",""),"belgië",""),"belgium","")," nv","")," bv",""),"group",""),"groep","")," ", ""),"é","e"),"è","e"),"à","a")</f>
        <v>icosvisionsystems</v>
      </c>
      <c r="D258" s="7" t="s">
        <v>6979</v>
      </c>
      <c r="E258" s="7" t="s">
        <v>6980</v>
      </c>
      <c r="F258" s="7" t="s">
        <v>6981</v>
      </c>
      <c r="G258" s="7" t="s">
        <v>4763</v>
      </c>
      <c r="H258" s="7" t="s">
        <v>6982</v>
      </c>
      <c r="I258" s="7" t="s">
        <v>4763</v>
      </c>
      <c r="J258" s="7" t="s">
        <v>6983</v>
      </c>
      <c r="K258" s="7" t="str">
        <f>IFERROR(LEFT(SUBSTITUTE(SUBSTITUTE(Table2[[#This Row],[Website]],"www.",""),"https://",""), FIND(".", SUBSTITUTE(SUBSTITUTE(Table2[[#This Row],[Website]],"www.",""),"https://","")) - 1),"")</f>
        <v>kla</v>
      </c>
      <c r="L258" s="7" t="s">
        <v>6984</v>
      </c>
      <c r="M258" s="7" t="s">
        <v>4864</v>
      </c>
      <c r="N258" s="7">
        <v>3001</v>
      </c>
      <c r="O258" s="7">
        <v>31</v>
      </c>
      <c r="P258" s="7">
        <v>138.1</v>
      </c>
      <c r="Q258" s="7"/>
      <c r="R258" s="7" t="str">
        <f>LOWER(Table2[[#This Row],[Straat]]&amp;Table2[[#This Row],[Huisnummer]]&amp;Table2[[#This Row],[Postcode]])</f>
        <v>esperantolaan8c3001</v>
      </c>
      <c r="S258" s="7"/>
      <c r="T258" s="7" t="s">
        <v>29</v>
      </c>
      <c r="U258" s="7" t="s">
        <v>6985</v>
      </c>
      <c r="V258" s="7" t="s">
        <v>6986</v>
      </c>
      <c r="W258" s="7" t="s">
        <v>5133</v>
      </c>
      <c r="X258" s="7" t="s">
        <v>4807</v>
      </c>
      <c r="Y258" s="7" t="s">
        <v>4772</v>
      </c>
      <c r="Z258" s="7" t="str">
        <f>_xlfn.XLOOKUP(Table2[[#This Row],[Bedrijfsnummer]],Table15[Bedrijfsnummer],Table15[Teamrol],"",0)</f>
        <v/>
      </c>
    </row>
    <row r="259" spans="1:26" ht="17.45" customHeight="1" x14ac:dyDescent="0.45">
      <c r="A259" s="7" t="s">
        <v>4758</v>
      </c>
      <c r="B259" s="7" t="s">
        <v>6987</v>
      </c>
      <c r="C259" s="7" t="str">
        <f>SUBSTITUTE(SUBSTITUTE(SUBSTITUTE(SUBSTITUTE(SUBSTITUTE(SUBSTITUTE(SUBSTITUTE(SUBSTITUTE(SUBSTITUTE(SUBSTITUTE(SUBSTITUTE(SUBSTITUTE(SUBSTITUTE(LOWER(Table2[[#This Row],[Naam]]),".",""),"-","")," bvba",""),"belgië",""),"belgium","")," nv","")," bv",""),"group",""),"groep","")," ", ""),"é","e"),"è","e"),"à","a")</f>
        <v>iemants</v>
      </c>
      <c r="D259" s="7" t="s">
        <v>6988</v>
      </c>
      <c r="E259" s="7" t="s">
        <v>6989</v>
      </c>
      <c r="F259" s="7" t="s">
        <v>6990</v>
      </c>
      <c r="G259" s="7" t="s">
        <v>4763</v>
      </c>
      <c r="H259" s="7" t="s">
        <v>6991</v>
      </c>
      <c r="I259" s="7" t="s">
        <v>4763</v>
      </c>
      <c r="J259" s="7" t="s">
        <v>6992</v>
      </c>
      <c r="K259" s="7" t="str">
        <f>IFERROR(LEFT(SUBSTITUTE(SUBSTITUTE(Table2[[#This Row],[Website]],"www.",""),"https://",""), FIND(".", SUBSTITUTE(SUBSTITUTE(Table2[[#This Row],[Website]],"www.",""),"https://","")) - 1),"")</f>
        <v>smulders</v>
      </c>
      <c r="L259" s="7" t="s">
        <v>6993</v>
      </c>
      <c r="M259" s="7" t="s">
        <v>6994</v>
      </c>
      <c r="N259" s="7" t="s">
        <v>6995</v>
      </c>
      <c r="O259" s="7">
        <v>27</v>
      </c>
      <c r="P259" s="7">
        <v>276</v>
      </c>
      <c r="Q259" s="7" t="s">
        <v>6996</v>
      </c>
      <c r="R259" s="7" t="str">
        <f>LOWER(Table2[[#This Row],[Straat]]&amp;Table2[[#This Row],[Huisnummer]]&amp;Table2[[#This Row],[Postcode]])</f>
        <v>hoge mauw2002370</v>
      </c>
      <c r="S259" s="7" t="s">
        <v>18</v>
      </c>
      <c r="T259" s="7" t="s">
        <v>66</v>
      </c>
      <c r="U259" s="7" t="s">
        <v>6997</v>
      </c>
      <c r="V259" s="7" t="s">
        <v>974</v>
      </c>
      <c r="W259" s="7" t="s">
        <v>5032</v>
      </c>
      <c r="X259" s="7" t="s">
        <v>4771</v>
      </c>
      <c r="Y259" s="7" t="s">
        <v>4779</v>
      </c>
      <c r="Z259" s="7" t="str">
        <f>_xlfn.XLOOKUP(Table2[[#This Row],[Bedrijfsnummer]],Table15[Bedrijfsnummer],Table15[Teamrol],"",0)</f>
        <v>HR Business Partner</v>
      </c>
    </row>
    <row r="260" spans="1:26" ht="17.45" customHeight="1" x14ac:dyDescent="0.45">
      <c r="A260" s="7" t="s">
        <v>4758</v>
      </c>
      <c r="B260" s="7" t="s">
        <v>6998</v>
      </c>
      <c r="C260" s="7" t="str">
        <f>SUBSTITUTE(SUBSTITUTE(SUBSTITUTE(SUBSTITUTE(SUBSTITUTE(SUBSTITUTE(SUBSTITUTE(SUBSTITUTE(SUBSTITUTE(SUBSTITUTE(SUBSTITUTE(SUBSTITUTE(SUBSTITUTE(LOWER(Table2[[#This Row],[Naam]]),".",""),"-","")," bvba",""),"belgië",""),"belgium","")," nv","")," bv",""),"group",""),"groep","")," ", ""),"é","e"),"è","e"),"à","a")</f>
        <v>igepabelux</v>
      </c>
      <c r="D260" s="7" t="s">
        <v>6999</v>
      </c>
      <c r="E260" s="7" t="s">
        <v>7000</v>
      </c>
      <c r="F260" s="7" t="s">
        <v>7001</v>
      </c>
      <c r="G260" s="7" t="s">
        <v>4763</v>
      </c>
      <c r="H260" s="7" t="s">
        <v>7002</v>
      </c>
      <c r="I260" s="7" t="s">
        <v>4763</v>
      </c>
      <c r="J260" s="7" t="s">
        <v>7003</v>
      </c>
      <c r="K260" s="7" t="str">
        <f>IFERROR(LEFT(SUBSTITUTE(SUBSTITUTE(Table2[[#This Row],[Website]],"www.",""),"https://",""), FIND(".", SUBSTITUTE(SUBSTITUTE(Table2[[#This Row],[Website]],"www.",""),"https://","")) - 1),"")</f>
        <v>igepa</v>
      </c>
      <c r="L260" s="7" t="s">
        <v>7004</v>
      </c>
      <c r="M260" s="7" t="s">
        <v>230</v>
      </c>
      <c r="N260" s="7" t="s">
        <v>229</v>
      </c>
      <c r="O260" s="7">
        <v>5</v>
      </c>
      <c r="P260" s="7">
        <v>155</v>
      </c>
      <c r="Q260" s="7" t="s">
        <v>7005</v>
      </c>
      <c r="R260" s="7" t="str">
        <f>LOWER(Table2[[#This Row],[Straat]]&amp;Table2[[#This Row],[Huisnummer]]&amp;Table2[[#This Row],[Postcode]])</f>
        <v>nijverheidslaan49880</v>
      </c>
      <c r="S260" s="7" t="s">
        <v>18</v>
      </c>
      <c r="T260" s="7" t="s">
        <v>40</v>
      </c>
      <c r="U260" s="7" t="s">
        <v>6428</v>
      </c>
      <c r="V260" s="7" t="s">
        <v>548</v>
      </c>
      <c r="W260" s="7" t="s">
        <v>7006</v>
      </c>
      <c r="X260" s="7" t="s">
        <v>4771</v>
      </c>
      <c r="Y260" s="7" t="s">
        <v>4779</v>
      </c>
      <c r="Z260" s="7" t="str">
        <f>_xlfn.XLOOKUP(Table2[[#This Row],[Bedrijfsnummer]],Table15[Bedrijfsnummer],Table15[Teamrol],"",0)</f>
        <v>HR Manager</v>
      </c>
    </row>
    <row r="261" spans="1:26" ht="17.45" customHeight="1" x14ac:dyDescent="0.45">
      <c r="A261" s="7" t="s">
        <v>4758</v>
      </c>
      <c r="B261" s="7" t="s">
        <v>7007</v>
      </c>
      <c r="C261" s="7" t="str">
        <f>SUBSTITUTE(SUBSTITUTE(SUBSTITUTE(SUBSTITUTE(SUBSTITUTE(SUBSTITUTE(SUBSTITUTE(SUBSTITUTE(SUBSTITUTE(SUBSTITUTE(SUBSTITUTE(SUBSTITUTE(SUBSTITUTE(LOWER(Table2[[#This Row],[Naam]]),".",""),"-","")," bvba",""),"belgië",""),"belgium","")," nv","")," bv",""),"group",""),"groep","")," ", ""),"é","e"),"è","e"),"à","a")</f>
        <v>ikea</v>
      </c>
      <c r="D261" s="7" t="s">
        <v>7008</v>
      </c>
      <c r="E261" s="7" t="s">
        <v>7009</v>
      </c>
      <c r="F261" s="7" t="s">
        <v>7010</v>
      </c>
      <c r="G261" s="7" t="s">
        <v>4763</v>
      </c>
      <c r="H261" s="7" t="s">
        <v>7011</v>
      </c>
      <c r="I261" s="7" t="s">
        <v>4763</v>
      </c>
      <c r="J261" s="7" t="s">
        <v>7012</v>
      </c>
      <c r="K261" s="7" t="str">
        <f>IFERROR(LEFT(SUBSTITUTE(SUBSTITUTE(Table2[[#This Row],[Website]],"www.",""),"https://",""), FIND(".", SUBSTITUTE(SUBSTITUTE(Table2[[#This Row],[Website]],"www.",""),"https://","")) - 1),"")</f>
        <v>ikea</v>
      </c>
      <c r="L261" s="7" t="s">
        <v>7013</v>
      </c>
      <c r="M261" s="7" t="s">
        <v>136</v>
      </c>
      <c r="N261" s="7">
        <v>1930</v>
      </c>
      <c r="O261" s="7">
        <v>11</v>
      </c>
      <c r="P261" s="7">
        <v>3319.2</v>
      </c>
      <c r="Q261" s="7"/>
      <c r="R261" s="7" t="str">
        <f>LOWER(Table2[[#This Row],[Straat]]&amp;Table2[[#This Row],[Huisnummer]]&amp;Table2[[#This Row],[Postcode]])</f>
        <v>weiveldlaan191930</v>
      </c>
      <c r="S261" s="7"/>
      <c r="T261" s="7" t="s">
        <v>29</v>
      </c>
      <c r="U261" s="7" t="s">
        <v>5173</v>
      </c>
      <c r="V261" s="7">
        <v>19</v>
      </c>
      <c r="W261" s="7" t="s">
        <v>7014</v>
      </c>
      <c r="X261" s="7" t="s">
        <v>4835</v>
      </c>
      <c r="Y261" s="7" t="s">
        <v>4836</v>
      </c>
      <c r="Z261" s="7" t="str">
        <f>_xlfn.XLOOKUP(Table2[[#This Row],[Bedrijfsnummer]],Table15[Bedrijfsnummer],Table15[Teamrol],"",0)</f>
        <v>National HR manager</v>
      </c>
    </row>
    <row r="262" spans="1:26" ht="17.45" customHeight="1" x14ac:dyDescent="0.45">
      <c r="A262" s="7" t="s">
        <v>4758</v>
      </c>
      <c r="B262" s="7" t="s">
        <v>7015</v>
      </c>
      <c r="C262" s="7" t="str">
        <f>SUBSTITUTE(SUBSTITUTE(SUBSTITUTE(SUBSTITUTE(SUBSTITUTE(SUBSTITUTE(SUBSTITUTE(SUBSTITUTE(SUBSTITUTE(SUBSTITUTE(SUBSTITUTE(SUBSTITUTE(SUBSTITUTE(LOWER(Table2[[#This Row],[Naam]]),".",""),"-","")," bvba",""),"belgië",""),"belgium","")," nv","")," bv",""),"group",""),"groep","")," ", ""),"é","e"),"è","e"),"à","a")</f>
        <v>imperbel</v>
      </c>
      <c r="D262" s="7" t="s">
        <v>7016</v>
      </c>
      <c r="E262" s="7" t="s">
        <v>7017</v>
      </c>
      <c r="F262" s="7" t="s">
        <v>7018</v>
      </c>
      <c r="G262" s="7" t="s">
        <v>4763</v>
      </c>
      <c r="H262" s="7" t="s">
        <v>7019</v>
      </c>
      <c r="I262" s="7" t="s">
        <v>4763</v>
      </c>
      <c r="J262" s="7" t="s">
        <v>7020</v>
      </c>
      <c r="K262" s="7" t="str">
        <f>IFERROR(LEFT(SUBSTITUTE(SUBSTITUTE(Table2[[#This Row],[Website]],"www.",""),"https://",""), FIND(".", SUBSTITUTE(SUBSTITUTE(Table2[[#This Row],[Website]],"www.",""),"https://","")) - 1),"")</f>
        <v>derbigum</v>
      </c>
      <c r="L262" s="7" t="s">
        <v>7021</v>
      </c>
      <c r="M262" s="7" t="s">
        <v>7022</v>
      </c>
      <c r="N262" s="7">
        <v>1654</v>
      </c>
      <c r="O262" s="7">
        <v>0</v>
      </c>
      <c r="P262" s="7">
        <v>157.69999999999999</v>
      </c>
      <c r="Q262" s="7"/>
      <c r="R262" s="7" t="str">
        <f>LOWER(Table2[[#This Row],[Straat]]&amp;Table2[[#This Row],[Huisnummer]]&amp;Table2[[#This Row],[Postcode]])</f>
        <v>guido gezellestraat1231654</v>
      </c>
      <c r="S262" s="7"/>
      <c r="T262" s="7" t="s">
        <v>29</v>
      </c>
      <c r="U262" s="7" t="s">
        <v>7023</v>
      </c>
      <c r="V262" s="7">
        <v>123</v>
      </c>
      <c r="W262" s="7" t="s">
        <v>7024</v>
      </c>
      <c r="X262" s="7" t="s">
        <v>4807</v>
      </c>
      <c r="Y262" s="7" t="s">
        <v>4791</v>
      </c>
      <c r="Z262" s="7" t="str">
        <f>_xlfn.XLOOKUP(Table2[[#This Row],[Bedrijfsnummer]],Table15[Bedrijfsnummer],Table15[Teamrol],"",0)</f>
        <v/>
      </c>
    </row>
    <row r="263" spans="1:26" ht="17.45" customHeight="1" x14ac:dyDescent="0.45">
      <c r="A263" s="7" t="s">
        <v>4758</v>
      </c>
      <c r="B263" s="7" t="s">
        <v>7025</v>
      </c>
      <c r="C263" s="7" t="str">
        <f>SUBSTITUTE(SUBSTITUTE(SUBSTITUTE(SUBSTITUTE(SUBSTITUTE(SUBSTITUTE(SUBSTITUTE(SUBSTITUTE(SUBSTITUTE(SUBSTITUTE(SUBSTITUTE(SUBSTITUTE(SUBSTITUTE(LOWER(Table2[[#This Row],[Naam]]),".",""),"-","")," bvba",""),"belgië",""),"belgium","")," nv","")," bv",""),"group",""),"groep","")," ", ""),"é","e"),"è","e"),"à","a")</f>
        <v>imperialmeatproducts</v>
      </c>
      <c r="D263" s="7" t="s">
        <v>7026</v>
      </c>
      <c r="E263" s="7" t="s">
        <v>7027</v>
      </c>
      <c r="F263" s="7" t="s">
        <v>7028</v>
      </c>
      <c r="G263" s="7" t="s">
        <v>4763</v>
      </c>
      <c r="H263" s="7" t="s">
        <v>7029</v>
      </c>
      <c r="I263" s="7" t="s">
        <v>4763</v>
      </c>
      <c r="J263" s="7" t="s">
        <v>7030</v>
      </c>
      <c r="K263" s="7" t="str">
        <f>IFERROR(LEFT(SUBSTITUTE(SUBSTITUTE(Table2[[#This Row],[Website]],"www.",""),"https://",""), FIND(".", SUBSTITUTE(SUBSTITUTE(Table2[[#This Row],[Website]],"www.",""),"https://","")) - 1),"")</f>
        <v>imperialmeatproducts</v>
      </c>
      <c r="L263" s="7" t="s">
        <v>7031</v>
      </c>
      <c r="M263" s="7" t="s">
        <v>7032</v>
      </c>
      <c r="N263" s="7">
        <v>9920</v>
      </c>
      <c r="O263" s="7">
        <v>0</v>
      </c>
      <c r="P263" s="7">
        <v>187</v>
      </c>
      <c r="Q263" s="7"/>
      <c r="R263" s="7" t="str">
        <f>LOWER(Table2[[#This Row],[Straat]]&amp;Table2[[#This Row],[Huisnummer]]&amp;Table2[[#This Row],[Postcode]])</f>
        <v>grote baan2009920</v>
      </c>
      <c r="S263" s="7"/>
      <c r="T263" s="7" t="s">
        <v>40</v>
      </c>
      <c r="U263" s="7" t="s">
        <v>883</v>
      </c>
      <c r="V263" s="7">
        <v>200</v>
      </c>
      <c r="W263" s="7" t="s">
        <v>7033</v>
      </c>
      <c r="X263" s="7" t="s">
        <v>4825</v>
      </c>
      <c r="Y263" s="7" t="s">
        <v>4779</v>
      </c>
      <c r="Z263" s="7" t="str">
        <f>_xlfn.XLOOKUP(Table2[[#This Row],[Bedrijfsnummer]],Table15[Bedrijfsnummer],Table15[Teamrol],"",0)</f>
        <v/>
      </c>
    </row>
    <row r="264" spans="1:26" ht="17.45" customHeight="1" x14ac:dyDescent="0.45">
      <c r="A264" s="7" t="s">
        <v>4758</v>
      </c>
      <c r="B264" s="7" t="s">
        <v>7034</v>
      </c>
      <c r="C264" s="7" t="str">
        <f>SUBSTITUTE(SUBSTITUTE(SUBSTITUTE(SUBSTITUTE(SUBSTITUTE(SUBSTITUTE(SUBSTITUTE(SUBSTITUTE(SUBSTITUTE(SUBSTITUTE(SUBSTITUTE(SUBSTITUTE(SUBSTITUTE(LOWER(Table2[[#This Row],[Naam]]),".",""),"-","")," bvba",""),"belgië",""),"belgium","")," nv","")," bv",""),"group",""),"groep","")," ", ""),"é","e"),"è","e"),"à","a")</f>
        <v>indaver</v>
      </c>
      <c r="D264" s="7" t="s">
        <v>7035</v>
      </c>
      <c r="E264" s="7" t="s">
        <v>7036</v>
      </c>
      <c r="F264" s="7" t="s">
        <v>7037</v>
      </c>
      <c r="G264" s="7" t="s">
        <v>4763</v>
      </c>
      <c r="H264" s="7" t="s">
        <v>7038</v>
      </c>
      <c r="I264" s="7" t="s">
        <v>4763</v>
      </c>
      <c r="J264" s="7" t="s">
        <v>7039</v>
      </c>
      <c r="K264" s="7" t="str">
        <f>IFERROR(LEFT(SUBSTITUTE(SUBSTITUTE(Table2[[#This Row],[Website]],"www.",""),"https://",""), FIND(".", SUBSTITUTE(SUBSTITUTE(Table2[[#This Row],[Website]],"www.",""),"https://","")) - 1),"")</f>
        <v>indaver</v>
      </c>
      <c r="L264" s="7" t="s">
        <v>7040</v>
      </c>
      <c r="M264" s="7" t="s">
        <v>5030</v>
      </c>
      <c r="N264" s="7">
        <v>9130</v>
      </c>
      <c r="O264" s="7">
        <v>0</v>
      </c>
      <c r="P264" s="7">
        <v>470.5</v>
      </c>
      <c r="Q264" s="7"/>
      <c r="R264" s="7" t="str">
        <f>LOWER(Table2[[#This Row],[Straat]]&amp;Table2[[#This Row],[Huisnummer]]&amp;Table2[[#This Row],[Postcode]])</f>
        <v>ketenislaan19130</v>
      </c>
      <c r="S264" s="7"/>
      <c r="T264" s="7" t="s">
        <v>40</v>
      </c>
      <c r="U264" s="7" t="s">
        <v>6774</v>
      </c>
      <c r="V264" s="7">
        <v>1</v>
      </c>
      <c r="W264" s="7" t="s">
        <v>5123</v>
      </c>
      <c r="X264" s="7" t="s">
        <v>4825</v>
      </c>
      <c r="Y264" s="7" t="s">
        <v>4779</v>
      </c>
      <c r="Z264" s="7" t="str">
        <f>_xlfn.XLOOKUP(Table2[[#This Row],[Bedrijfsnummer]],Table15[Bedrijfsnummer],Table15[Teamrol],"",0)</f>
        <v/>
      </c>
    </row>
    <row r="265" spans="1:26" ht="17.45" customHeight="1" x14ac:dyDescent="0.45">
      <c r="A265" s="7" t="s">
        <v>4758</v>
      </c>
      <c r="B265" s="7" t="s">
        <v>7041</v>
      </c>
      <c r="C265" s="7" t="str">
        <f>SUBSTITUTE(SUBSTITUTE(SUBSTITUTE(SUBSTITUTE(SUBSTITUTE(SUBSTITUTE(SUBSTITUTE(SUBSTITUTE(SUBSTITUTE(SUBSTITUTE(SUBSTITUTE(SUBSTITUTE(SUBSTITUTE(LOWER(Table2[[#This Row],[Naam]]),".",""),"-","")," bvba",""),"belgië",""),"belgium","")," nv","")," bv",""),"group",""),"groep","")," ", ""),"é","e"),"è","e"),"à","a")</f>
        <v>ineos</v>
      </c>
      <c r="D265" s="7" t="s">
        <v>7042</v>
      </c>
      <c r="E265" s="7" t="s">
        <v>7043</v>
      </c>
      <c r="F265" s="7" t="s">
        <v>7044</v>
      </c>
      <c r="G265" s="7" t="s">
        <v>4763</v>
      </c>
      <c r="H265" s="7" t="s">
        <v>7045</v>
      </c>
      <c r="I265" s="7" t="s">
        <v>4763</v>
      </c>
      <c r="J265" s="7" t="s">
        <v>7046</v>
      </c>
      <c r="K265" s="7" t="str">
        <f>IFERROR(LEFT(SUBSTITUTE(SUBSTITUTE(Table2[[#This Row],[Website]],"www.",""),"https://",""), FIND(".", SUBSTITUTE(SUBSTITUTE(Table2[[#This Row],[Website]],"www.",""),"https://","")) - 1),"")</f>
        <v>ineos-styrolution</v>
      </c>
      <c r="L265" s="7" t="s">
        <v>7047</v>
      </c>
      <c r="M265" s="7" t="s">
        <v>334</v>
      </c>
      <c r="N265" s="7" t="s">
        <v>333</v>
      </c>
      <c r="O265" s="7">
        <v>3</v>
      </c>
      <c r="P265" s="7">
        <v>496</v>
      </c>
      <c r="Q265" s="7" t="s">
        <v>7048</v>
      </c>
      <c r="R265" s="7" t="str">
        <f>LOWER(Table2[[#This Row],[Straat]]&amp;Table2[[#This Row],[Huisnummer]]&amp;Table2[[#This Row],[Postcode]])</f>
        <v>nieuwe weg12070</v>
      </c>
      <c r="S265" s="7" t="s">
        <v>18</v>
      </c>
      <c r="T265" s="7" t="s">
        <v>66</v>
      </c>
      <c r="U265" s="7" t="s">
        <v>6606</v>
      </c>
      <c r="V265" s="7" t="s">
        <v>21</v>
      </c>
      <c r="W265" s="7" t="s">
        <v>4918</v>
      </c>
      <c r="X265" s="7" t="s">
        <v>4771</v>
      </c>
      <c r="Y265" s="7" t="s">
        <v>4836</v>
      </c>
      <c r="Z265" s="7" t="str">
        <f>_xlfn.XLOOKUP(Table2[[#This Row],[Bedrijfsnummer]],Table15[Bedrijfsnummer],Table15[Teamrol],"",0)</f>
        <v>HR Director</v>
      </c>
    </row>
    <row r="266" spans="1:26" ht="17.45" customHeight="1" x14ac:dyDescent="0.45">
      <c r="A266" s="7" t="s">
        <v>4758</v>
      </c>
      <c r="B266" s="7" t="s">
        <v>7049</v>
      </c>
      <c r="C266" s="7" t="str">
        <f>SUBSTITUTE(SUBSTITUTE(SUBSTITUTE(SUBSTITUTE(SUBSTITUTE(SUBSTITUTE(SUBSTITUTE(SUBSTITUTE(SUBSTITUTE(SUBSTITUTE(SUBSTITUTE(SUBSTITUTE(SUBSTITUTE(LOWER(Table2[[#This Row],[Naam]]),".",""),"-","")," bvba",""),"belgië",""),"belgium","")," nv","")," bv",""),"group",""),"groep","")," ", ""),"é","e"),"è","e"),"à","a")</f>
        <v>ineosaromatics</v>
      </c>
      <c r="D266" s="7" t="s">
        <v>7050</v>
      </c>
      <c r="E266" s="7" t="s">
        <v>7051</v>
      </c>
      <c r="F266" s="7"/>
      <c r="G266" s="7"/>
      <c r="H266" s="7"/>
      <c r="I266" s="7"/>
      <c r="J266" s="7" t="s">
        <v>7052</v>
      </c>
      <c r="K266" s="7" t="str">
        <f>IFERROR(LEFT(SUBSTITUTE(SUBSTITUTE(Table2[[#This Row],[Website]],"www.",""),"https://",""), FIND(".", SUBSTITUTE(SUBSTITUTE(Table2[[#This Row],[Website]],"www.",""),"https://","")) - 1),"")</f>
        <v>bp</v>
      </c>
      <c r="L266" s="7"/>
      <c r="M266" s="7" t="s">
        <v>4814</v>
      </c>
      <c r="N266" s="7">
        <v>2440</v>
      </c>
      <c r="O266" s="7">
        <v>0</v>
      </c>
      <c r="P266" s="7">
        <v>141.80000000000001</v>
      </c>
      <c r="Q266" s="7"/>
      <c r="R266" s="7" t="str">
        <f>LOWER(Table2[[#This Row],[Straat]]&amp;Table2[[#This Row],[Huisnummer]]&amp;Table2[[#This Row],[Postcode]])</f>
        <v>amocolaan22440</v>
      </c>
      <c r="S266" s="7"/>
      <c r="T266" s="7" t="s">
        <v>66</v>
      </c>
      <c r="U266" s="7" t="s">
        <v>7053</v>
      </c>
      <c r="V266" s="7">
        <v>2</v>
      </c>
      <c r="W266" s="7"/>
      <c r="X266" s="7" t="s">
        <v>4771</v>
      </c>
      <c r="Y266" s="7" t="s">
        <v>4779</v>
      </c>
      <c r="Z266" s="7" t="str">
        <f>_xlfn.XLOOKUP(Table2[[#This Row],[Bedrijfsnummer]],Table15[Bedrijfsnummer],Table15[Teamrol],"",0)</f>
        <v/>
      </c>
    </row>
    <row r="267" spans="1:26" ht="17.45" customHeight="1" x14ac:dyDescent="0.45">
      <c r="A267" s="7" t="s">
        <v>4758</v>
      </c>
      <c r="B267" s="7" t="s">
        <v>7054</v>
      </c>
      <c r="C267" s="7" t="str">
        <f>SUBSTITUTE(SUBSTITUTE(SUBSTITUTE(SUBSTITUTE(SUBSTITUTE(SUBSTITUTE(SUBSTITUTE(SUBSTITUTE(SUBSTITUTE(SUBSTITUTE(SUBSTITUTE(SUBSTITUTE(SUBSTITUTE(LOWER(Table2[[#This Row],[Naam]]),".",""),"-","")," bvba",""),"belgië",""),"belgium","")," nv","")," bv",""),"group",""),"groep","")," ", ""),"é","e"),"è","e"),"à","a")</f>
        <v>ineosmanufacturing</v>
      </c>
      <c r="D267" s="7" t="s">
        <v>7055</v>
      </c>
      <c r="E267" s="7" t="s">
        <v>7056</v>
      </c>
      <c r="F267" s="7" t="s">
        <v>7057</v>
      </c>
      <c r="G267" s="7" t="s">
        <v>4763</v>
      </c>
      <c r="H267" s="7" t="s">
        <v>7058</v>
      </c>
      <c r="I267" s="7" t="s">
        <v>4763</v>
      </c>
      <c r="J267" s="7" t="s">
        <v>7059</v>
      </c>
      <c r="K267" s="7" t="str">
        <f>IFERROR(LEFT(SUBSTITUTE(SUBSTITUTE(Table2[[#This Row],[Website]],"www.",""),"https://",""), FIND(".", SUBSTITUTE(SUBSTITUTE(Table2[[#This Row],[Website]],"www.",""),"https://","")) - 1),"")</f>
        <v>ineos</v>
      </c>
      <c r="L267" s="7" t="s">
        <v>7060</v>
      </c>
      <c r="M267" s="7" t="s">
        <v>66</v>
      </c>
      <c r="N267" s="7" t="s">
        <v>793</v>
      </c>
      <c r="O267" s="7">
        <v>60</v>
      </c>
      <c r="P267" s="7">
        <v>169</v>
      </c>
      <c r="Q267" s="7" t="s">
        <v>7061</v>
      </c>
      <c r="R267" s="7" t="str">
        <f>LOWER(Table2[[#This Row],[Straat]]&amp;Table2[[#This Row],[Huisnummer]]&amp;Table2[[#This Row],[Postcode]])</f>
        <v>scheldelaan4822040</v>
      </c>
      <c r="S267" s="7" t="s">
        <v>18</v>
      </c>
      <c r="T267" s="7" t="s">
        <v>66</v>
      </c>
      <c r="U267" s="7" t="s">
        <v>791</v>
      </c>
      <c r="V267" s="7" t="s">
        <v>7062</v>
      </c>
      <c r="W267" s="7" t="s">
        <v>4918</v>
      </c>
      <c r="X267" s="7" t="s">
        <v>4771</v>
      </c>
      <c r="Y267" s="7" t="s">
        <v>4779</v>
      </c>
      <c r="Z267" s="7" t="str">
        <f>_xlfn.XLOOKUP(Table2[[#This Row],[Bedrijfsnummer]],Table15[Bedrijfsnummer],Table15[Teamrol],"",0)</f>
        <v/>
      </c>
    </row>
    <row r="268" spans="1:26" ht="17.45" customHeight="1" x14ac:dyDescent="0.45">
      <c r="A268" s="7" t="s">
        <v>4758</v>
      </c>
      <c r="B268" s="7" t="s">
        <v>7063</v>
      </c>
      <c r="C268" s="7" t="str">
        <f>SUBSTITUTE(SUBSTITUTE(SUBSTITUTE(SUBSTITUTE(SUBSTITUTE(SUBSTITUTE(SUBSTITUTE(SUBSTITUTE(SUBSTITUTE(SUBSTITUTE(SUBSTITUTE(SUBSTITUTE(SUBSTITUTE(LOWER(Table2[[#This Row],[Naam]]),".",""),"-","")," bvba",""),"belgië",""),"belgium","")," nv","")," bv",""),"group",""),"groep","")," ", ""),"é","e"),"è","e"),"à","a")</f>
        <v>ineosphenol</v>
      </c>
      <c r="D268" s="7" t="s">
        <v>7064</v>
      </c>
      <c r="E268" s="7" t="s">
        <v>7065</v>
      </c>
      <c r="F268" s="7" t="s">
        <v>7057</v>
      </c>
      <c r="G268" s="7" t="s">
        <v>4763</v>
      </c>
      <c r="H268" s="7" t="s">
        <v>7066</v>
      </c>
      <c r="I268" s="7" t="s">
        <v>4763</v>
      </c>
      <c r="J268" s="7" t="s">
        <v>7059</v>
      </c>
      <c r="K268" s="7" t="str">
        <f>IFERROR(LEFT(SUBSTITUTE(SUBSTITUTE(Table2[[#This Row],[Website]],"www.",""),"https://",""), FIND(".", SUBSTITUTE(SUBSTITUTE(Table2[[#This Row],[Website]],"www.",""),"https://","")) - 1),"")</f>
        <v>ineos</v>
      </c>
      <c r="L268" s="7" t="s">
        <v>7067</v>
      </c>
      <c r="M268" s="7" t="s">
        <v>5030</v>
      </c>
      <c r="N268" s="7">
        <v>9130</v>
      </c>
      <c r="O268" s="7">
        <v>60</v>
      </c>
      <c r="P268" s="7">
        <v>164.7</v>
      </c>
      <c r="Q268" s="7"/>
      <c r="R268" s="7" t="str">
        <f>LOWER(Table2[[#This Row],[Straat]]&amp;Table2[[#This Row],[Huisnummer]]&amp;Table2[[#This Row],[Postcode]])</f>
        <v>geslecht19130</v>
      </c>
      <c r="S268" s="7"/>
      <c r="T268" s="7" t="s">
        <v>40</v>
      </c>
      <c r="U268" s="7" t="s">
        <v>7068</v>
      </c>
      <c r="V268" s="7">
        <v>1</v>
      </c>
      <c r="W268" s="7" t="s">
        <v>5824</v>
      </c>
      <c r="X268" s="7" t="s">
        <v>4807</v>
      </c>
      <c r="Y268" s="7" t="s">
        <v>4772</v>
      </c>
      <c r="Z268" s="7" t="str">
        <f>_xlfn.XLOOKUP(Table2[[#This Row],[Bedrijfsnummer]],Table15[Bedrijfsnummer],Table15[Teamrol],"",0)</f>
        <v>Assistant HR Manager</v>
      </c>
    </row>
    <row r="269" spans="1:26" ht="17.45" customHeight="1" x14ac:dyDescent="0.45">
      <c r="A269" s="7" t="s">
        <v>4758</v>
      </c>
      <c r="B269" s="7" t="s">
        <v>7069</v>
      </c>
      <c r="C269" s="7" t="str">
        <f>SUBSTITUTE(SUBSTITUTE(SUBSTITUTE(SUBSTITUTE(SUBSTITUTE(SUBSTITUTE(SUBSTITUTE(SUBSTITUTE(SUBSTITUTE(SUBSTITUTE(SUBSTITUTE(SUBSTITUTE(SUBSTITUTE(LOWER(Table2[[#This Row],[Naam]]),".",""),"-","")," bvba",""),"belgië",""),"belgium","")," nv","")," bv",""),"group",""),"groep","")," ", ""),"é","e"),"è","e"),"à","a")</f>
        <v>ineosstyrolution</v>
      </c>
      <c r="D269" s="7" t="s">
        <v>7070</v>
      </c>
      <c r="E269" s="7" t="s">
        <v>7071</v>
      </c>
      <c r="F269" s="7" t="s">
        <v>7044</v>
      </c>
      <c r="G269" s="7" t="s">
        <v>4763</v>
      </c>
      <c r="H269" s="7" t="s">
        <v>7045</v>
      </c>
      <c r="I269" s="7" t="s">
        <v>4763</v>
      </c>
      <c r="J269" s="7" t="s">
        <v>7046</v>
      </c>
      <c r="K269" s="7" t="str">
        <f>IFERROR(LEFT(SUBSTITUTE(SUBSTITUTE(Table2[[#This Row],[Website]],"www.",""),"https://",""), FIND(".", SUBSTITUTE(SUBSTITUTE(Table2[[#This Row],[Website]],"www.",""),"https://","")) - 1),"")</f>
        <v>ineos-styrolution</v>
      </c>
      <c r="L269" s="7" t="s">
        <v>7072</v>
      </c>
      <c r="M269" s="7" t="s">
        <v>66</v>
      </c>
      <c r="N269" s="7" t="s">
        <v>793</v>
      </c>
      <c r="O269" s="7">
        <v>3</v>
      </c>
      <c r="P269" s="7">
        <v>155</v>
      </c>
      <c r="Q269" s="7" t="s">
        <v>7073</v>
      </c>
      <c r="R269" s="7" t="str">
        <f>LOWER(Table2[[#This Row],[Straat]]&amp;Table2[[#This Row],[Huisnummer]]&amp;Table2[[#This Row],[Postcode]])</f>
        <v>scheldelaan6002040</v>
      </c>
      <c r="S269" s="7" t="s">
        <v>18</v>
      </c>
      <c r="T269" s="7" t="s">
        <v>66</v>
      </c>
      <c r="U269" s="7" t="s">
        <v>791</v>
      </c>
      <c r="V269" s="7" t="s">
        <v>792</v>
      </c>
      <c r="W269" s="7" t="s">
        <v>4997</v>
      </c>
      <c r="X269" s="7" t="s">
        <v>4771</v>
      </c>
      <c r="Y269" s="7" t="s">
        <v>4779</v>
      </c>
      <c r="Z269" s="7" t="str">
        <f>_xlfn.XLOOKUP(Table2[[#This Row],[Bedrijfsnummer]],Table15[Bedrijfsnummer],Table15[Teamrol],"",0)</f>
        <v/>
      </c>
    </row>
    <row r="270" spans="1:26" ht="17.45" customHeight="1" x14ac:dyDescent="0.45">
      <c r="A270" s="7" t="s">
        <v>4758</v>
      </c>
      <c r="B270" s="7" t="s">
        <v>7074</v>
      </c>
      <c r="C270" s="7" t="str">
        <f>SUBSTITUTE(SUBSTITUTE(SUBSTITUTE(SUBSTITUTE(SUBSTITUTE(SUBSTITUTE(SUBSTITUTE(SUBSTITUTE(SUBSTITUTE(SUBSTITUTE(SUBSTITUTE(SUBSTITUTE(SUBSTITUTE(LOWER(Table2[[#This Row],[Naam]]),".",""),"-","")," bvba",""),"belgië",""),"belgium","")," nv","")," bv",""),"group",""),"groep","")," ", ""),"é","e"),"è","e"),"à","a")</f>
        <v>inetumrealdolmen</v>
      </c>
      <c r="D270" s="7" t="s">
        <v>7075</v>
      </c>
      <c r="E270" s="7" t="s">
        <v>7076</v>
      </c>
      <c r="F270" s="7" t="s">
        <v>7077</v>
      </c>
      <c r="G270" s="7" t="s">
        <v>4763</v>
      </c>
      <c r="H270" s="7" t="s">
        <v>7078</v>
      </c>
      <c r="I270" s="7" t="s">
        <v>4763</v>
      </c>
      <c r="J270" s="7" t="s">
        <v>7079</v>
      </c>
      <c r="K270" s="7" t="str">
        <f>IFERROR(LEFT(SUBSTITUTE(SUBSTITUTE(Table2[[#This Row],[Website]],"www.",""),"https://",""), FIND(".", SUBSTITUTE(SUBSTITUTE(Table2[[#This Row],[Website]],"www.",""),"https://","")) - 1),"")</f>
        <v>realdolmen</v>
      </c>
      <c r="L270" s="7" t="s">
        <v>7080</v>
      </c>
      <c r="M270" s="7" t="s">
        <v>7022</v>
      </c>
      <c r="N270" s="7">
        <v>1654</v>
      </c>
      <c r="O270" s="7">
        <v>4</v>
      </c>
      <c r="P270" s="7">
        <v>1367.2</v>
      </c>
      <c r="Q270" s="7"/>
      <c r="R270" s="7" t="str">
        <f>LOWER(Table2[[#This Row],[Straat]]&amp;Table2[[#This Row],[Huisnummer]]&amp;Table2[[#This Row],[Postcode]])</f>
        <v>a. vaucampslaan421654</v>
      </c>
      <c r="S270" s="7"/>
      <c r="T270" s="7" t="s">
        <v>29</v>
      </c>
      <c r="U270" s="7" t="s">
        <v>7081</v>
      </c>
      <c r="V270" s="7">
        <v>42</v>
      </c>
      <c r="W270" s="7" t="s">
        <v>5761</v>
      </c>
      <c r="X270" s="7" t="s">
        <v>4950</v>
      </c>
      <c r="Y270" s="7" t="s">
        <v>4779</v>
      </c>
      <c r="Z270" s="7" t="str">
        <f>_xlfn.XLOOKUP(Table2[[#This Row],[Bedrijfsnummer]],Table15[Bedrijfsnummer],Table15[Teamrol],"",0)</f>
        <v/>
      </c>
    </row>
    <row r="271" spans="1:26" ht="17.45" customHeight="1" x14ac:dyDescent="0.45">
      <c r="A271" s="7" t="s">
        <v>4758</v>
      </c>
      <c r="B271" s="7" t="s">
        <v>7082</v>
      </c>
      <c r="C271" s="7" t="str">
        <f>SUBSTITUTE(SUBSTITUTE(SUBSTITUTE(SUBSTITUTE(SUBSTITUTE(SUBSTITUTE(SUBSTITUTE(SUBSTITUTE(SUBSTITUTE(SUBSTITUTE(SUBSTITUTE(SUBSTITUTE(SUBSTITUTE(LOWER(Table2[[#This Row],[Naam]]),".",""),"-","")," bvba",""),"belgië",""),"belgium","")," nv","")," bv",""),"group",""),"groep","")," ", ""),"é","e"),"è","e"),"à","a")</f>
        <v>integrateddnatechnologies</v>
      </c>
      <c r="D271" s="7" t="s">
        <v>7083</v>
      </c>
      <c r="E271" s="7" t="s">
        <v>7084</v>
      </c>
      <c r="F271" s="7"/>
      <c r="G271" s="7"/>
      <c r="H271" s="7" t="s">
        <v>7085</v>
      </c>
      <c r="I271" s="7" t="s">
        <v>4763</v>
      </c>
      <c r="J271" s="7" t="s">
        <v>4776</v>
      </c>
      <c r="K271" s="7" t="str">
        <f>IFERROR(LEFT(SUBSTITUTE(SUBSTITUTE(Table2[[#This Row],[Website]],"www.",""),"https://",""), FIND(".", SUBSTITUTE(SUBSTITUTE(Table2[[#This Row],[Website]],"www.",""),"https://","")) - 1),"")</f>
        <v>Empty</v>
      </c>
      <c r="L271" s="7"/>
      <c r="M271" s="7" t="s">
        <v>4864</v>
      </c>
      <c r="N271" s="7">
        <v>3001</v>
      </c>
      <c r="O271" s="7">
        <v>0</v>
      </c>
      <c r="P271" s="7">
        <v>162.69999999999999</v>
      </c>
      <c r="Q271" s="7"/>
      <c r="R271" s="7" t="str">
        <f>LOWER(Table2[[#This Row],[Straat]]&amp;Table2[[#This Row],[Huisnummer]]&amp;Table2[[#This Row],[Postcode]])</f>
        <v>interleuvenlaan12a3001</v>
      </c>
      <c r="S271" s="7"/>
      <c r="T271" s="7" t="s">
        <v>29</v>
      </c>
      <c r="U271" s="7" t="s">
        <v>4866</v>
      </c>
      <c r="V271" s="7" t="s">
        <v>7086</v>
      </c>
      <c r="W271" s="7"/>
      <c r="X271" s="7" t="s">
        <v>4807</v>
      </c>
      <c r="Y271" s="7" t="s">
        <v>4791</v>
      </c>
      <c r="Z271" s="7" t="str">
        <f>_xlfn.XLOOKUP(Table2[[#This Row],[Bedrijfsnummer]],Table15[Bedrijfsnummer],Table15[Teamrol],"",0)</f>
        <v/>
      </c>
    </row>
    <row r="272" spans="1:26" ht="17.45" customHeight="1" x14ac:dyDescent="0.45">
      <c r="A272" s="7" t="s">
        <v>4758</v>
      </c>
      <c r="B272" s="7" t="s">
        <v>7087</v>
      </c>
      <c r="C272" s="7" t="str">
        <f>SUBSTITUTE(SUBSTITUTE(SUBSTITUTE(SUBSTITUTE(SUBSTITUTE(SUBSTITUTE(SUBSTITUTE(SUBSTITUTE(SUBSTITUTE(SUBSTITUTE(SUBSTITUTE(SUBSTITUTE(SUBSTITUTE(LOWER(Table2[[#This Row],[Naam]]),".",""),"-","")," bvba",""),"belgië",""),"belgium","")," nv","")," bv",""),"group",""),"groep","")," ", ""),"é","e"),"è","e"),"à","a")</f>
        <v>internationalcaroperators</v>
      </c>
      <c r="D272" s="7" t="s">
        <v>7088</v>
      </c>
      <c r="E272" s="7" t="s">
        <v>7089</v>
      </c>
      <c r="F272" s="7" t="s">
        <v>7090</v>
      </c>
      <c r="G272" s="7" t="s">
        <v>4763</v>
      </c>
      <c r="H272" s="7" t="s">
        <v>7091</v>
      </c>
      <c r="I272" s="7" t="s">
        <v>4763</v>
      </c>
      <c r="J272" s="7" t="s">
        <v>7092</v>
      </c>
      <c r="K272" s="7" t="str">
        <f>IFERROR(LEFT(SUBSTITUTE(SUBSTITUTE(Table2[[#This Row],[Website]],"www.",""),"https://",""), FIND(".", SUBSTITUTE(SUBSTITUTE(Table2[[#This Row],[Website]],"www.",""),"https://","")) - 1),"")</f>
        <v>icoterminals</v>
      </c>
      <c r="L272" s="7" t="s">
        <v>7093</v>
      </c>
      <c r="M272" s="7" t="s">
        <v>6455</v>
      </c>
      <c r="N272" s="7" t="s">
        <v>7094</v>
      </c>
      <c r="O272" s="7">
        <v>28</v>
      </c>
      <c r="P272" s="7">
        <v>278</v>
      </c>
      <c r="Q272" s="7" t="s">
        <v>7095</v>
      </c>
      <c r="R272" s="7" t="str">
        <f>LOWER(Table2[[#This Row],[Straat]]&amp;Table2[[#This Row],[Huisnummer]]&amp;Table2[[#This Row],[Postcode]])</f>
        <v>margareta van oostenrijkstraat18380</v>
      </c>
      <c r="S272" s="7" t="s">
        <v>18</v>
      </c>
      <c r="T272" s="7" t="s">
        <v>260</v>
      </c>
      <c r="U272" s="7" t="s">
        <v>7096</v>
      </c>
      <c r="V272" s="7" t="s">
        <v>21</v>
      </c>
      <c r="W272" s="7" t="s">
        <v>6310</v>
      </c>
      <c r="X272" s="7" t="s">
        <v>4771</v>
      </c>
      <c r="Y272" s="7" t="s">
        <v>4779</v>
      </c>
      <c r="Z272" s="7" t="str">
        <f>_xlfn.XLOOKUP(Table2[[#This Row],[Bedrijfsnummer]],Table15[Bedrijfsnummer],Table15[Teamrol],"",0)</f>
        <v>HR Manager</v>
      </c>
    </row>
    <row r="273" spans="1:26" ht="17.45" customHeight="1" x14ac:dyDescent="0.45">
      <c r="A273" s="7" t="s">
        <v>4758</v>
      </c>
      <c r="B273" s="7" t="s">
        <v>7097</v>
      </c>
      <c r="C273" s="7" t="str">
        <f>SUBSTITUTE(SUBSTITUTE(SUBSTITUTE(SUBSTITUTE(SUBSTITUTE(SUBSTITUTE(SUBSTITUTE(SUBSTITUTE(SUBSTITUTE(SUBSTITUTE(SUBSTITUTE(SUBSTITUTE(SUBSTITUTE(LOWER(Table2[[#This Row],[Naam]]),".",""),"-","")," bvba",""),"belgië",""),"belgium","")," nv","")," bv",""),"group",""),"groep","")," ", ""),"é","e"),"è","e"),"à","a")</f>
        <v>io</v>
      </c>
      <c r="D273" s="7" t="s">
        <v>7098</v>
      </c>
      <c r="E273" s="7" t="s">
        <v>7099</v>
      </c>
      <c r="F273" s="7" t="s">
        <v>7100</v>
      </c>
      <c r="G273" s="7" t="s">
        <v>4763</v>
      </c>
      <c r="H273" s="7" t="s">
        <v>7101</v>
      </c>
      <c r="I273" s="7" t="s">
        <v>4763</v>
      </c>
      <c r="J273" s="7" t="s">
        <v>7102</v>
      </c>
      <c r="K273" s="7" t="str">
        <f>IFERROR(LEFT(SUBSTITUTE(SUBSTITUTE(Table2[[#This Row],[Website]],"www.",""),"https://",""), FIND(".", SUBSTITUTE(SUBSTITUTE(Table2[[#This Row],[Website]],"www.",""),"https://","")) - 1),"")</f>
        <v>iodigital</v>
      </c>
      <c r="L273" s="7" t="s">
        <v>7103</v>
      </c>
      <c r="M273" s="7" t="s">
        <v>237</v>
      </c>
      <c r="N273" s="7" t="s">
        <v>236</v>
      </c>
      <c r="O273" s="7">
        <v>53</v>
      </c>
      <c r="P273" s="7">
        <v>268</v>
      </c>
      <c r="Q273" s="7" t="s">
        <v>7104</v>
      </c>
      <c r="R273" s="7" t="str">
        <f>LOWER(Table2[[#This Row],[Straat]]&amp;Table2[[#This Row],[Huisnummer]]&amp;Table2[[#This Row],[Postcode]])</f>
        <v>zavelheide152200</v>
      </c>
      <c r="S273" s="7" t="s">
        <v>18</v>
      </c>
      <c r="T273" s="7" t="s">
        <v>66</v>
      </c>
      <c r="U273" s="7" t="s">
        <v>7105</v>
      </c>
      <c r="V273" s="7" t="s">
        <v>819</v>
      </c>
      <c r="W273" s="7" t="s">
        <v>7106</v>
      </c>
      <c r="X273" s="7" t="s">
        <v>4771</v>
      </c>
      <c r="Y273" s="7" t="s">
        <v>4772</v>
      </c>
      <c r="Z273" s="7" t="str">
        <f>_xlfn.XLOOKUP(Table2[[#This Row],[Bedrijfsnummer]],Table15[Bedrijfsnummer],Table15[Teamrol],"",0)</f>
        <v>HR Director Belgium</v>
      </c>
    </row>
    <row r="274" spans="1:26" ht="17.45" customHeight="1" x14ac:dyDescent="0.45">
      <c r="A274" s="7" t="s">
        <v>4758</v>
      </c>
      <c r="B274" s="7" t="s">
        <v>7107</v>
      </c>
      <c r="C274" s="7" t="str">
        <f>SUBSTITUTE(SUBSTITUTE(SUBSTITUTE(SUBSTITUTE(SUBSTITUTE(SUBSTITUTE(SUBSTITUTE(SUBSTITUTE(SUBSTITUTE(SUBSTITUTE(SUBSTITUTE(SUBSTITUTE(SUBSTITUTE(LOWER(Table2[[#This Row],[Naam]]),".",""),"-","")," bvba",""),"belgië",""),"belgium","")," nv","")," bv",""),"group",""),"groep","")," ", ""),"é","e"),"è","e"),"à","a")</f>
        <v>iqviasolutions</v>
      </c>
      <c r="D274" s="7" t="s">
        <v>7108</v>
      </c>
      <c r="E274" s="7" t="s">
        <v>7109</v>
      </c>
      <c r="F274" s="7"/>
      <c r="G274" s="7"/>
      <c r="H274" s="7"/>
      <c r="I274" s="7"/>
      <c r="J274" s="7" t="s">
        <v>7110</v>
      </c>
      <c r="K274" s="7" t="str">
        <f>IFERROR(LEFT(SUBSTITUTE(SUBSTITUTE(Table2[[#This Row],[Website]],"www.",""),"https://",""), FIND(".", SUBSTITUTE(SUBSTITUTE(Table2[[#This Row],[Website]],"www.",""),"https://","")) - 1),"")</f>
        <v>iqvia</v>
      </c>
      <c r="L274" s="7"/>
      <c r="M274" s="7" t="s">
        <v>136</v>
      </c>
      <c r="N274" s="7">
        <v>1930</v>
      </c>
      <c r="O274" s="7">
        <v>0</v>
      </c>
      <c r="P274" s="7">
        <v>139.5</v>
      </c>
      <c r="Q274" s="7"/>
      <c r="R274" s="7" t="str">
        <f>LOWER(Table2[[#This Row],[Straat]]&amp;Table2[[#This Row],[Huisnummer]]&amp;Table2[[#This Row],[Postcode]])</f>
        <v>da vincilaan71930</v>
      </c>
      <c r="S274" s="7"/>
      <c r="T274" s="7" t="s">
        <v>29</v>
      </c>
      <c r="U274" s="7" t="s">
        <v>5387</v>
      </c>
      <c r="V274" s="7">
        <v>7</v>
      </c>
      <c r="W274" s="7"/>
      <c r="X274" s="7" t="s">
        <v>4807</v>
      </c>
      <c r="Y274" s="7" t="s">
        <v>4772</v>
      </c>
      <c r="Z274" s="7" t="str">
        <f>_xlfn.XLOOKUP(Table2[[#This Row],[Bedrijfsnummer]],Table15[Bedrijfsnummer],Table15[Teamrol],"",0)</f>
        <v>HR Director</v>
      </c>
    </row>
    <row r="275" spans="1:26" ht="17.45" customHeight="1" x14ac:dyDescent="0.45">
      <c r="A275" s="7" t="s">
        <v>4758</v>
      </c>
      <c r="B275" s="7" t="s">
        <v>7111</v>
      </c>
      <c r="C275" s="7" t="str">
        <f>SUBSTITUTE(SUBSTITUTE(SUBSTITUTE(SUBSTITUTE(SUBSTITUTE(SUBSTITUTE(SUBSTITUTE(SUBSTITUTE(SUBSTITUTE(SUBSTITUTE(SUBSTITUTE(SUBSTITUTE(SUBSTITUTE(LOWER(Table2[[#This Row],[Naam]]),".",""),"-","")," bvba",""),"belgië",""),"belgium","")," nv","")," bv",""),"group",""),"groep","")," ", ""),"é","e"),"è","e"),"à","a")</f>
        <v>itineris</v>
      </c>
      <c r="D275" s="7" t="s">
        <v>7112</v>
      </c>
      <c r="E275" s="7" t="s">
        <v>7113</v>
      </c>
      <c r="F275" s="7" t="s">
        <v>7114</v>
      </c>
      <c r="G275" s="7" t="s">
        <v>4763</v>
      </c>
      <c r="H275" s="7" t="s">
        <v>7115</v>
      </c>
      <c r="I275" s="7" t="s">
        <v>4763</v>
      </c>
      <c r="J275" s="7" t="s">
        <v>7116</v>
      </c>
      <c r="K275" s="7" t="str">
        <f>IFERROR(LEFT(SUBSTITUTE(SUBSTITUTE(Table2[[#This Row],[Website]],"www.",""),"https://",""), FIND(".", SUBSTITUTE(SUBSTITUTE(Table2[[#This Row],[Website]],"www.",""),"https://","")) - 1),"")</f>
        <v>itineris</v>
      </c>
      <c r="L275" s="7" t="s">
        <v>7117</v>
      </c>
      <c r="M275" s="7" t="s">
        <v>6567</v>
      </c>
      <c r="N275" s="7" t="s">
        <v>7118</v>
      </c>
      <c r="O275" s="7">
        <v>4</v>
      </c>
      <c r="P275" s="7">
        <v>225</v>
      </c>
      <c r="Q275" s="7" t="s">
        <v>7119</v>
      </c>
      <c r="R275" s="7" t="str">
        <f>LOWER(Table2[[#This Row],[Straat]]&amp;Table2[[#This Row],[Huisnummer]]&amp;Table2[[#This Row],[Postcode]])</f>
        <v>kortrijksesteenweg11449051</v>
      </c>
      <c r="S275" s="7" t="s">
        <v>18</v>
      </c>
      <c r="T275" s="7" t="s">
        <v>40</v>
      </c>
      <c r="U275" s="7" t="s">
        <v>7120</v>
      </c>
      <c r="V275" s="7" t="s">
        <v>7121</v>
      </c>
      <c r="W275" s="7" t="s">
        <v>5143</v>
      </c>
      <c r="X275" s="7" t="s">
        <v>4771</v>
      </c>
      <c r="Y275" s="7" t="s">
        <v>4791</v>
      </c>
      <c r="Z275" s="7" t="str">
        <f>_xlfn.XLOOKUP(Table2[[#This Row],[Bedrijfsnummer]],Table15[Bedrijfsnummer],Table15[Teamrol],"",0)</f>
        <v>HR director</v>
      </c>
    </row>
    <row r="276" spans="1:26" ht="17.45" customHeight="1" x14ac:dyDescent="0.45">
      <c r="A276" s="7" t="s">
        <v>4758</v>
      </c>
      <c r="B276" s="7" t="s">
        <v>7122</v>
      </c>
      <c r="C276" s="7" t="str">
        <f>SUBSTITUTE(SUBSTITUTE(SUBSTITUTE(SUBSTITUTE(SUBSTITUTE(SUBSTITUTE(SUBSTITUTE(SUBSTITUTE(SUBSTITUTE(SUBSTITUTE(SUBSTITUTE(SUBSTITUTE(SUBSTITUTE(LOWER(Table2[[#This Row],[Naam]]),".",""),"-","")," bvba",""),"belgië",""),"belgium","")," nv","")," bv",""),"group",""),"groep","")," ", ""),"é","e"),"è","e"),"à","a")</f>
        <v>ivc</v>
      </c>
      <c r="D276" s="7" t="s">
        <v>7123</v>
      </c>
      <c r="E276" s="7" t="s">
        <v>7124</v>
      </c>
      <c r="F276" s="7" t="s">
        <v>7125</v>
      </c>
      <c r="G276" s="7" t="s">
        <v>4763</v>
      </c>
      <c r="H276" s="7" t="s">
        <v>7126</v>
      </c>
      <c r="I276" s="7" t="s">
        <v>4763</v>
      </c>
      <c r="J276" s="7" t="s">
        <v>7127</v>
      </c>
      <c r="K276" s="7" t="str">
        <f>IFERROR(LEFT(SUBSTITUTE(SUBSTITUTE(Table2[[#This Row],[Website]],"www.",""),"https://",""), FIND(".", SUBSTITUTE(SUBSTITUTE(Table2[[#This Row],[Website]],"www.",""),"https://","")) - 1),"")</f>
        <v>ivcgroup</v>
      </c>
      <c r="L276" s="7" t="s">
        <v>7128</v>
      </c>
      <c r="M276" s="7" t="s">
        <v>257</v>
      </c>
      <c r="N276" s="7" t="s">
        <v>256</v>
      </c>
      <c r="O276" s="7">
        <v>4</v>
      </c>
      <c r="P276" s="7">
        <v>190</v>
      </c>
      <c r="Q276" s="7" t="s">
        <v>7129</v>
      </c>
      <c r="R276" s="7" t="str">
        <f>LOWER(Table2[[#This Row],[Straat]]&amp;Table2[[#This Row],[Huisnummer]]&amp;Table2[[#This Row],[Postcode]])</f>
        <v>nijverheidslaan298580</v>
      </c>
      <c r="S276" s="7" t="s">
        <v>18</v>
      </c>
      <c r="T276" s="7" t="s">
        <v>260</v>
      </c>
      <c r="U276" s="7" t="s">
        <v>6428</v>
      </c>
      <c r="V276" s="7" t="s">
        <v>553</v>
      </c>
      <c r="W276" s="7" t="s">
        <v>6894</v>
      </c>
      <c r="X276" s="7" t="s">
        <v>4825</v>
      </c>
      <c r="Y276" s="7" t="s">
        <v>4779</v>
      </c>
      <c r="Z276" s="7" t="str">
        <f>_xlfn.XLOOKUP(Table2[[#This Row],[Bedrijfsnummer]],Table15[Bedrijfsnummer],Table15[Teamrol],"",0)</f>
        <v>Talent Manager Indirect/ HR Business Partner IT</v>
      </c>
    </row>
    <row r="277" spans="1:26" ht="17.45" customHeight="1" x14ac:dyDescent="0.45">
      <c r="A277" s="7" t="s">
        <v>4758</v>
      </c>
      <c r="B277" s="7" t="s">
        <v>7130</v>
      </c>
      <c r="C277" s="7" t="str">
        <f>SUBSTITUTE(SUBSTITUTE(SUBSTITUTE(SUBSTITUTE(SUBSTITUTE(SUBSTITUTE(SUBSTITUTE(SUBSTITUTE(SUBSTITUTE(SUBSTITUTE(SUBSTITUTE(SUBSTITUTE(SUBSTITUTE(LOWER(Table2[[#This Row],[Naam]]),".",""),"-","")," bvba",""),"belgië",""),"belgium","")," nv","")," bv",""),"group",""),"groep","")," ", ""),"é","e"),"è","e"),"à","a")</f>
        <v>jacops</v>
      </c>
      <c r="D277" s="7" t="s">
        <v>7131</v>
      </c>
      <c r="E277" s="7" t="s">
        <v>7132</v>
      </c>
      <c r="F277" s="7" t="s">
        <v>7133</v>
      </c>
      <c r="G277" s="7" t="s">
        <v>4763</v>
      </c>
      <c r="H277" s="7" t="s">
        <v>7134</v>
      </c>
      <c r="I277" s="7" t="s">
        <v>4763</v>
      </c>
      <c r="J277" s="7" t="s">
        <v>7135</v>
      </c>
      <c r="K277" s="7" t="str">
        <f>IFERROR(LEFT(SUBSTITUTE(SUBSTITUTE(Table2[[#This Row],[Website]],"www.",""),"https://",""), FIND(".", SUBSTITUTE(SUBSTITUTE(Table2[[#This Row],[Website]],"www.",""),"https://","")) - 1),"")</f>
        <v>jacops</v>
      </c>
      <c r="L277" s="7" t="s">
        <v>7136</v>
      </c>
      <c r="M277" s="7" t="s">
        <v>6648</v>
      </c>
      <c r="N277" s="7">
        <v>8540</v>
      </c>
      <c r="O277" s="7">
        <v>0</v>
      </c>
      <c r="P277" s="7">
        <v>303.5</v>
      </c>
      <c r="Q277" s="7"/>
      <c r="R277" s="7" t="str">
        <f>LOWER(Table2[[#This Row],[Straat]]&amp;Table2[[#This Row],[Huisnummer]]&amp;Table2[[#This Row],[Postcode]])</f>
        <v>nijverheidslaan318540</v>
      </c>
      <c r="S277" s="7"/>
      <c r="T277" s="7" t="s">
        <v>260</v>
      </c>
      <c r="U277" s="7" t="s">
        <v>6428</v>
      </c>
      <c r="V277" s="7">
        <v>31</v>
      </c>
      <c r="W277" s="7" t="s">
        <v>5850</v>
      </c>
      <c r="X277" s="7" t="s">
        <v>4825</v>
      </c>
      <c r="Y277" s="7" t="s">
        <v>4779</v>
      </c>
      <c r="Z277" s="7" t="str">
        <f>_xlfn.XLOOKUP(Table2[[#This Row],[Bedrijfsnummer]],Table15[Bedrijfsnummer],Table15[Teamrol],"",0)</f>
        <v/>
      </c>
    </row>
    <row r="278" spans="1:26" ht="17.45" customHeight="1" x14ac:dyDescent="0.45">
      <c r="A278" s="7" t="s">
        <v>4758</v>
      </c>
      <c r="B278" s="7" t="s">
        <v>7137</v>
      </c>
      <c r="C278" s="7" t="str">
        <f>SUBSTITUTE(SUBSTITUTE(SUBSTITUTE(SUBSTITUTE(SUBSTITUTE(SUBSTITUTE(SUBSTITUTE(SUBSTITUTE(SUBSTITUTE(SUBSTITUTE(SUBSTITUTE(SUBSTITUTE(SUBSTITUTE(LOWER(Table2[[#This Row],[Naam]]),".",""),"-","")," bvba",""),"belgië",""),"belgium","")," nv","")," bv",""),"group",""),"groep","")," ", ""),"é","e"),"è","e"),"à","a")</f>
        <v>jandenul</v>
      </c>
      <c r="D278" s="7" t="s">
        <v>7138</v>
      </c>
      <c r="E278" s="7" t="s">
        <v>7139</v>
      </c>
      <c r="F278" s="7"/>
      <c r="G278" s="7"/>
      <c r="H278" s="7" t="s">
        <v>7140</v>
      </c>
      <c r="I278" s="7" t="s">
        <v>4763</v>
      </c>
      <c r="J278" s="7" t="s">
        <v>7141</v>
      </c>
      <c r="K278" s="7" t="str">
        <f>IFERROR(LEFT(SUBSTITUTE(SUBSTITUTE(Table2[[#This Row],[Website]],"www.",""),"https://",""), FIND(".", SUBSTITUTE(SUBSTITUTE(Table2[[#This Row],[Website]],"www.",""),"https://","")) - 1),"")</f>
        <v>jandenul</v>
      </c>
      <c r="L278" s="7" t="s">
        <v>7142</v>
      </c>
      <c r="M278" s="7" t="s">
        <v>7143</v>
      </c>
      <c r="N278" s="7">
        <v>9308</v>
      </c>
      <c r="O278" s="7">
        <v>0</v>
      </c>
      <c r="P278" s="7">
        <v>1187.3</v>
      </c>
      <c r="Q278" s="7"/>
      <c r="R278" s="7" t="str">
        <f>LOWER(Table2[[#This Row],[Straat]]&amp;Table2[[#This Row],[Huisnummer]]&amp;Table2[[#This Row],[Postcode]])</f>
        <v>tragel609308</v>
      </c>
      <c r="S278" s="7"/>
      <c r="T278" s="7" t="s">
        <v>40</v>
      </c>
      <c r="U278" s="7" t="s">
        <v>7144</v>
      </c>
      <c r="V278" s="7">
        <v>60</v>
      </c>
      <c r="W278" s="7"/>
      <c r="X278" s="7" t="s">
        <v>4950</v>
      </c>
      <c r="Y278" s="7" t="s">
        <v>4836</v>
      </c>
      <c r="Z278" s="7" t="str">
        <f>_xlfn.XLOOKUP(Table2[[#This Row],[Bedrijfsnummer]],Table15[Bedrijfsnummer],Table15[Teamrol],"",0)</f>
        <v>HR Manager</v>
      </c>
    </row>
    <row r="279" spans="1:26" ht="17.45" customHeight="1" x14ac:dyDescent="0.45">
      <c r="A279" s="7" t="s">
        <v>4758</v>
      </c>
      <c r="B279" s="7" t="s">
        <v>7145</v>
      </c>
      <c r="C279" s="7" t="str">
        <f>SUBSTITUTE(SUBSTITUTE(SUBSTITUTE(SUBSTITUTE(SUBSTITUTE(SUBSTITUTE(SUBSTITUTE(SUBSTITUTE(SUBSTITUTE(SUBSTITUTE(SUBSTITUTE(SUBSTITUTE(SUBSTITUTE(LOWER(Table2[[#This Row],[Naam]]),".",""),"-","")," bvba",""),"belgië",""),"belgium","")," nv","")," bv",""),"group",""),"groep","")," ", ""),"é","e"),"è","e"),"à","a")</f>
        <v>janssenpharmaceutica</v>
      </c>
      <c r="D279" s="7" t="s">
        <v>7146</v>
      </c>
      <c r="E279" s="7" t="s">
        <v>7147</v>
      </c>
      <c r="F279" s="7" t="s">
        <v>7148</v>
      </c>
      <c r="G279" s="7" t="s">
        <v>4763</v>
      </c>
      <c r="H279" s="7" t="s">
        <v>7149</v>
      </c>
      <c r="I279" s="7" t="s">
        <v>4763</v>
      </c>
      <c r="J279" s="7" t="s">
        <v>7150</v>
      </c>
      <c r="K279" s="7" t="str">
        <f>IFERROR(LEFT(SUBSTITUTE(SUBSTITUTE(Table2[[#This Row],[Website]],"www.",""),"https://",""), FIND(".", SUBSTITUTE(SUBSTITUTE(Table2[[#This Row],[Website]],"www.",""),"https://","")) - 1),"")</f>
        <v>janssenpmp</v>
      </c>
      <c r="L279" s="7" t="s">
        <v>7151</v>
      </c>
      <c r="M279" s="7" t="s">
        <v>5220</v>
      </c>
      <c r="N279" s="7">
        <v>2340</v>
      </c>
      <c r="O279" s="7">
        <v>0</v>
      </c>
      <c r="P279" s="7">
        <v>5131.8999999999996</v>
      </c>
      <c r="Q279" s="7"/>
      <c r="R279" s="7" t="str">
        <f>LOWER(Table2[[#This Row],[Straat]]&amp;Table2[[#This Row],[Huisnummer]]&amp;Table2[[#This Row],[Postcode]])</f>
        <v>turnhoutseweg302340</v>
      </c>
      <c r="S279" s="7"/>
      <c r="T279" s="7" t="s">
        <v>66</v>
      </c>
      <c r="U279" s="7" t="s">
        <v>7152</v>
      </c>
      <c r="V279" s="7">
        <v>30</v>
      </c>
      <c r="W279" s="7" t="s">
        <v>4959</v>
      </c>
      <c r="X279" s="7" t="s">
        <v>6679</v>
      </c>
      <c r="Y279" s="7" t="s">
        <v>4836</v>
      </c>
      <c r="Z279" s="7" t="str">
        <f>_xlfn.XLOOKUP(Table2[[#This Row],[Bedrijfsnummer]],Table15[Bedrijfsnummer],Table15[Teamrol],"",0)</f>
        <v/>
      </c>
    </row>
    <row r="280" spans="1:26" ht="17.45" customHeight="1" x14ac:dyDescent="0.45">
      <c r="A280" s="7" t="s">
        <v>4758</v>
      </c>
      <c r="B280" s="7" t="s">
        <v>7153</v>
      </c>
      <c r="C280" s="7" t="str">
        <f>SUBSTITUTE(SUBSTITUTE(SUBSTITUTE(SUBSTITUTE(SUBSTITUTE(SUBSTITUTE(SUBSTITUTE(SUBSTITUTE(SUBSTITUTE(SUBSTITUTE(SUBSTITUTE(SUBSTITUTE(SUBSTITUTE(LOWER(Table2[[#This Row],[Naam]]),".",""),"-","")," bvba",""),"belgië",""),"belgium","")," nv","")," bv",""),"group",""),"groep","")," ", ""),"é","e"),"è","e"),"à","a")</f>
        <v>johnson&amp;johnsonmedical</v>
      </c>
      <c r="D280" s="7" t="s">
        <v>7154</v>
      </c>
      <c r="E280" s="7" t="s">
        <v>7155</v>
      </c>
      <c r="F280" s="7"/>
      <c r="G280" s="7"/>
      <c r="H280" s="7" t="s">
        <v>7156</v>
      </c>
      <c r="I280" s="7" t="s">
        <v>4763</v>
      </c>
      <c r="J280" s="7" t="s">
        <v>7157</v>
      </c>
      <c r="K280" s="7" t="str">
        <f>IFERROR(LEFT(SUBSTITUTE(SUBSTITUTE(Table2[[#This Row],[Website]],"www.",""),"https://",""), FIND(".", SUBSTITUTE(SUBSTITUTE(Table2[[#This Row],[Website]],"www.",""),"https://","")) - 1),"")</f>
        <v>jnj</v>
      </c>
      <c r="L280" s="7" t="s">
        <v>7158</v>
      </c>
      <c r="M280" s="7" t="s">
        <v>4777</v>
      </c>
      <c r="N280" s="7" t="s">
        <v>713</v>
      </c>
      <c r="O280" s="7">
        <v>93</v>
      </c>
      <c r="P280" s="7">
        <v>267</v>
      </c>
      <c r="Q280" s="7" t="s">
        <v>7159</v>
      </c>
      <c r="R280" s="7" t="str">
        <f>LOWER(Table2[[#This Row],[Straat]]&amp;Table2[[#This Row],[Huisnummer]]&amp;Table2[[#This Row],[Postcode]])</f>
        <v>leonardo da vincilaan151831</v>
      </c>
      <c r="S280" s="7" t="s">
        <v>18</v>
      </c>
      <c r="T280" s="7" t="s">
        <v>29</v>
      </c>
      <c r="U280" s="7" t="s">
        <v>134</v>
      </c>
      <c r="V280" s="7" t="s">
        <v>819</v>
      </c>
      <c r="W280" s="7" t="s">
        <v>5060</v>
      </c>
      <c r="X280" s="7" t="s">
        <v>4771</v>
      </c>
      <c r="Y280" s="7" t="s">
        <v>4779</v>
      </c>
      <c r="Z280" s="7" t="str">
        <f>_xlfn.XLOOKUP(Table2[[#This Row],[Bedrijfsnummer]],Table15[Bedrijfsnummer],Table15[Teamrol],"",0)</f>
        <v>Senior HR Business Partner</v>
      </c>
    </row>
    <row r="281" spans="1:26" ht="17.45" customHeight="1" x14ac:dyDescent="0.45">
      <c r="A281" s="7" t="s">
        <v>4758</v>
      </c>
      <c r="B281" s="7" t="s">
        <v>7160</v>
      </c>
      <c r="C281" s="7" t="str">
        <f>SUBSTITUTE(SUBSTITUTE(SUBSTITUTE(SUBSTITUTE(SUBSTITUTE(SUBSTITUTE(SUBSTITUTE(SUBSTITUTE(SUBSTITUTE(SUBSTITUTE(SUBSTITUTE(SUBSTITUTE(SUBSTITUTE(LOWER(Table2[[#This Row],[Naam]]),".",""),"-","")," bvba",""),"belgië",""),"belgium","")," nv","")," bv",""),"group",""),"groep","")," ", ""),"é","e"),"è","e"),"à","a")</f>
        <v>johnsoncontrols</v>
      </c>
      <c r="D281" s="7" t="s">
        <v>7161</v>
      </c>
      <c r="E281" s="7" t="s">
        <v>7162</v>
      </c>
      <c r="F281" s="7" t="s">
        <v>7163</v>
      </c>
      <c r="G281" s="7" t="s">
        <v>4763</v>
      </c>
      <c r="H281" s="7" t="s">
        <v>7164</v>
      </c>
      <c r="I281" s="7" t="s">
        <v>4763</v>
      </c>
      <c r="J281" s="7" t="s">
        <v>7165</v>
      </c>
      <c r="K281" s="7" t="str">
        <f>IFERROR(LEFT(SUBSTITUTE(SUBSTITUTE(Table2[[#This Row],[Website]],"www.",""),"https://",""), FIND(".", SUBSTITUTE(SUBSTITUTE(Table2[[#This Row],[Website]],"www.",""),"https://","")) - 1),"")</f>
        <v>johnsoncontrols</v>
      </c>
      <c r="L281" s="7" t="s">
        <v>7166</v>
      </c>
      <c r="M281" s="7" t="s">
        <v>4777</v>
      </c>
      <c r="N281" s="7" t="s">
        <v>713</v>
      </c>
      <c r="O281" s="7">
        <v>17</v>
      </c>
      <c r="P281" s="7">
        <v>323</v>
      </c>
      <c r="Q281" s="7" t="s">
        <v>7167</v>
      </c>
      <c r="R281" s="7" t="str">
        <f>LOWER(Table2[[#This Row],[Straat]]&amp;Table2[[#This Row],[Huisnummer]]&amp;Table2[[#This Row],[Postcode]])</f>
        <v>de kleetlaan71831</v>
      </c>
      <c r="S281" s="7" t="s">
        <v>18</v>
      </c>
      <c r="T281" s="7" t="s">
        <v>29</v>
      </c>
      <c r="U281" s="7" t="s">
        <v>5858</v>
      </c>
      <c r="V281" s="7" t="s">
        <v>142</v>
      </c>
      <c r="W281" s="7" t="s">
        <v>5321</v>
      </c>
      <c r="X281" s="7" t="s">
        <v>4771</v>
      </c>
      <c r="Y281" s="7" t="s">
        <v>4791</v>
      </c>
      <c r="Z281" s="7" t="str">
        <f>_xlfn.XLOOKUP(Table2[[#This Row],[Bedrijfsnummer]],Table15[Bedrijfsnummer],Table15[Teamrol],"",0)</f>
        <v>HR Business Partner, Learning &amp; Development</v>
      </c>
    </row>
    <row r="282" spans="1:26" ht="17.45" customHeight="1" x14ac:dyDescent="0.45">
      <c r="A282" s="7" t="s">
        <v>4758</v>
      </c>
      <c r="B282" s="7" t="s">
        <v>7168</v>
      </c>
      <c r="C282" s="7" t="str">
        <f>SUBSTITUTE(SUBSTITUTE(SUBSTITUTE(SUBSTITUTE(SUBSTITUTE(SUBSTITUTE(SUBSTITUTE(SUBSTITUTE(SUBSTITUTE(SUBSTITUTE(SUBSTITUTE(SUBSTITUTE(SUBSTITUTE(LOWER(Table2[[#This Row],[Naam]]),".",""),"-","")," bvba",""),"belgië",""),"belgium","")," nv","")," bv",""),"group",""),"groep","")," ", ""),"é","e"),"è","e"),"à","a")</f>
        <v>joriside</v>
      </c>
      <c r="D282" s="7" t="s">
        <v>7169</v>
      </c>
      <c r="E282" s="7" t="s">
        <v>7170</v>
      </c>
      <c r="F282" s="7" t="s">
        <v>7171</v>
      </c>
      <c r="G282" s="7" t="s">
        <v>4763</v>
      </c>
      <c r="H282" s="7" t="s">
        <v>7172</v>
      </c>
      <c r="I282" s="7" t="s">
        <v>4763</v>
      </c>
      <c r="J282" s="7" t="s">
        <v>7173</v>
      </c>
      <c r="K282" s="7" t="str">
        <f>IFERROR(LEFT(SUBSTITUTE(SUBSTITUTE(Table2[[#This Row],[Website]],"www.",""),"https://",""), FIND(".", SUBSTITUTE(SUBSTITUTE(Table2[[#This Row],[Website]],"www.",""),"https://","")) - 1),"")</f>
        <v>joriside</v>
      </c>
      <c r="L282" s="7" t="s">
        <v>7174</v>
      </c>
      <c r="M282" s="7" t="s">
        <v>7175</v>
      </c>
      <c r="N282" s="7" t="s">
        <v>7176</v>
      </c>
      <c r="O282" s="7">
        <v>18</v>
      </c>
      <c r="P282" s="7">
        <v>225</v>
      </c>
      <c r="Q282" s="7" t="s">
        <v>7177</v>
      </c>
      <c r="R282" s="7" t="str">
        <f>LOWER(Table2[[#This Row],[Straat]]&amp;Table2[[#This Row],[Huisnummer]]&amp;Table2[[#This Row],[Postcode]])</f>
        <v>hille1748750</v>
      </c>
      <c r="S282" s="7" t="s">
        <v>18</v>
      </c>
      <c r="T282" s="7" t="s">
        <v>260</v>
      </c>
      <c r="U282" s="7" t="s">
        <v>7178</v>
      </c>
      <c r="V282" s="7" t="s">
        <v>7179</v>
      </c>
      <c r="W282" s="7" t="s">
        <v>5043</v>
      </c>
      <c r="X282" s="7" t="s">
        <v>4825</v>
      </c>
      <c r="Y282" s="7" t="s">
        <v>4836</v>
      </c>
      <c r="Z282" s="7" t="str">
        <f>_xlfn.XLOOKUP(Table2[[#This Row],[Bedrijfsnummer]],Table15[Bedrijfsnummer],Table15[Teamrol],"",0)</f>
        <v>HR Manager</v>
      </c>
    </row>
    <row r="283" spans="1:26" ht="17.45" customHeight="1" x14ac:dyDescent="0.45">
      <c r="A283" s="7" t="s">
        <v>4758</v>
      </c>
      <c r="B283" s="7" t="s">
        <v>7180</v>
      </c>
      <c r="C283" s="7" t="str">
        <f>SUBSTITUTE(SUBSTITUTE(SUBSTITUTE(SUBSTITUTE(SUBSTITUTE(SUBSTITUTE(SUBSTITUTE(SUBSTITUTE(SUBSTITUTE(SUBSTITUTE(SUBSTITUTE(SUBSTITUTE(SUBSTITUTE(LOWER(Table2[[#This Row],[Naam]]),".",""),"-","")," bvba",""),"belgië",""),"belgium","")," nv","")," bv",""),"group",""),"groep","")," ", ""),"é","e"),"è","e"),"à","a")</f>
        <v>jsrmicro</v>
      </c>
      <c r="D283" s="7" t="s">
        <v>7181</v>
      </c>
      <c r="E283" s="7" t="s">
        <v>7182</v>
      </c>
      <c r="F283" s="7" t="s">
        <v>7183</v>
      </c>
      <c r="G283" s="7" t="s">
        <v>4763</v>
      </c>
      <c r="H283" s="7" t="s">
        <v>7184</v>
      </c>
      <c r="I283" s="7" t="s">
        <v>4763</v>
      </c>
      <c r="J283" s="7" t="s">
        <v>7185</v>
      </c>
      <c r="K283" s="7" t="str">
        <f>IFERROR(LEFT(SUBSTITUTE(SUBSTITUTE(Table2[[#This Row],[Website]],"www.",""),"https://",""), FIND(".", SUBSTITUTE(SUBSTITUTE(Table2[[#This Row],[Website]],"www.",""),"https://","")) - 1),"")</f>
        <v>jsrmicro</v>
      </c>
      <c r="L283" s="7" t="s">
        <v>7186</v>
      </c>
      <c r="M283" s="7" t="s">
        <v>4864</v>
      </c>
      <c r="N283" s="7">
        <v>3001</v>
      </c>
      <c r="O283" s="7">
        <v>0</v>
      </c>
      <c r="P283" s="7">
        <v>237.8</v>
      </c>
      <c r="Q283" s="7"/>
      <c r="R283" s="7" t="str">
        <f>LOWER(Table2[[#This Row],[Straat]]&amp;Table2[[#This Row],[Huisnummer]]&amp;Table2[[#This Row],[Postcode]])</f>
        <v>technologielaan83001</v>
      </c>
      <c r="S283" s="7"/>
      <c r="T283" s="7" t="s">
        <v>29</v>
      </c>
      <c r="U283" s="7" t="s">
        <v>5778</v>
      </c>
      <c r="V283" s="7">
        <v>8</v>
      </c>
      <c r="W283" s="7" t="s">
        <v>4918</v>
      </c>
      <c r="X283" s="7" t="s">
        <v>4771</v>
      </c>
      <c r="Y283" s="7" t="s">
        <v>4779</v>
      </c>
      <c r="Z283" s="7" t="str">
        <f>_xlfn.XLOOKUP(Table2[[#This Row],[Bedrijfsnummer]],Table15[Bedrijfsnummer],Table15[Teamrol],"",0)</f>
        <v>HR Director</v>
      </c>
    </row>
    <row r="284" spans="1:26" ht="17.45" customHeight="1" x14ac:dyDescent="0.45">
      <c r="A284" s="7" t="s">
        <v>4758</v>
      </c>
      <c r="B284" s="7" t="s">
        <v>7187</v>
      </c>
      <c r="C284" s="7" t="str">
        <f>SUBSTITUTE(SUBSTITUTE(SUBSTITUTE(SUBSTITUTE(SUBSTITUTE(SUBSTITUTE(SUBSTITUTE(SUBSTITUTE(SUBSTITUTE(SUBSTITUTE(SUBSTITUTE(SUBSTITUTE(SUBSTITUTE(LOWER(Table2[[#This Row],[Naam]]),".",""),"-","")," bvba",""),"belgië",""),"belgium","")," nv","")," bv",""),"group",""),"groep","")," ", ""),"é","e"),"è","e"),"à","a")</f>
        <v>julesbelgiquejules</v>
      </c>
      <c r="D284" s="7" t="s">
        <v>7188</v>
      </c>
      <c r="E284" s="7" t="s">
        <v>7189</v>
      </c>
      <c r="F284" s="7"/>
      <c r="G284" s="7"/>
      <c r="H284" s="7" t="s">
        <v>7190</v>
      </c>
      <c r="I284" s="7" t="s">
        <v>4763</v>
      </c>
      <c r="J284" s="7" t="s">
        <v>7191</v>
      </c>
      <c r="K284" s="7" t="str">
        <f>IFERROR(LEFT(SUBSTITUTE(SUBSTITUTE(Table2[[#This Row],[Website]],"www.",""),"https://",""), FIND(".", SUBSTITUTE(SUBSTITUTE(Table2[[#This Row],[Website]],"www.",""),"https://","")) - 1),"")</f>
        <v>jules</v>
      </c>
      <c r="L284" s="7" t="s">
        <v>7192</v>
      </c>
      <c r="M284" s="7" t="s">
        <v>51</v>
      </c>
      <c r="N284" s="7" t="s">
        <v>87</v>
      </c>
      <c r="O284" s="7">
        <v>63</v>
      </c>
      <c r="P284" s="7">
        <v>317</v>
      </c>
      <c r="Q284" s="7" t="s">
        <v>7193</v>
      </c>
      <c r="R284" s="7" t="str">
        <f>LOWER(Table2[[#This Row],[Straat]]&amp;Table2[[#This Row],[Huisnummer]]&amp;Table2[[#This Row],[Postcode]])</f>
        <v>nieuwstraat561000</v>
      </c>
      <c r="S284" s="7" t="s">
        <v>18</v>
      </c>
      <c r="T284" s="7" t="s">
        <v>51</v>
      </c>
      <c r="U284" s="7" t="s">
        <v>7194</v>
      </c>
      <c r="V284" s="7" t="s">
        <v>771</v>
      </c>
      <c r="W284" s="7" t="s">
        <v>7195</v>
      </c>
      <c r="X284" s="7" t="s">
        <v>4771</v>
      </c>
      <c r="Y284" s="7" t="s">
        <v>4772</v>
      </c>
      <c r="Z284" s="7" t="str">
        <f>_xlfn.XLOOKUP(Table2[[#This Row],[Bedrijfsnummer]],Table15[Bedrijfsnummer],Table15[Teamrol],"",0)</f>
        <v/>
      </c>
    </row>
    <row r="285" spans="1:26" ht="17.45" customHeight="1" x14ac:dyDescent="0.45">
      <c r="A285" s="7" t="s">
        <v>4758</v>
      </c>
      <c r="B285" s="7" t="s">
        <v>7196</v>
      </c>
      <c r="C285" s="7" t="str">
        <f>SUBSTITUTE(SUBSTITUTE(SUBSTITUTE(SUBSTITUTE(SUBSTITUTE(SUBSTITUTE(SUBSTITUTE(SUBSTITUTE(SUBSTITUTE(SUBSTITUTE(SUBSTITUTE(SUBSTITUTE(SUBSTITUTE(LOWER(Table2[[#This Row],[Naam]]),".",""),"-","")," bvba",""),"belgië",""),"belgium","")," nv","")," bv",""),"group",""),"groep","")," ", ""),"é","e"),"è","e"),"à","a")</f>
        <v>jumbo</v>
      </c>
      <c r="D285" s="7" t="s">
        <v>7197</v>
      </c>
      <c r="E285" s="7" t="s">
        <v>7198</v>
      </c>
      <c r="F285" s="7"/>
      <c r="G285" s="7"/>
      <c r="H285" s="7"/>
      <c r="I285" s="7"/>
      <c r="J285" s="7" t="s">
        <v>7199</v>
      </c>
      <c r="K285" s="7" t="str">
        <f>IFERROR(LEFT(SUBSTITUTE(SUBSTITUTE(Table2[[#This Row],[Website]],"www.",""),"https://",""), FIND(".", SUBSTITUTE(SUBSTITUTE(Table2[[#This Row],[Website]],"www.",""),"https://","")) - 1),"")</f>
        <v>jumbo</v>
      </c>
      <c r="L285" s="7" t="s">
        <v>7200</v>
      </c>
      <c r="M285" s="7" t="s">
        <v>179</v>
      </c>
      <c r="N285" s="7" t="s">
        <v>178</v>
      </c>
      <c r="O285" s="7">
        <v>44</v>
      </c>
      <c r="P285" s="7">
        <v>664</v>
      </c>
      <c r="Q285" s="7" t="s">
        <v>7201</v>
      </c>
      <c r="R285" s="7" t="str">
        <f>LOWER(Table2[[#This Row],[Straat]]&amp;Table2[[#This Row],[Huisnummer]]&amp;Table2[[#This Row],[Postcode]])</f>
        <v>ruiterijschool142930</v>
      </c>
      <c r="S285" s="7" t="s">
        <v>18</v>
      </c>
      <c r="T285" s="7" t="s">
        <v>66</v>
      </c>
      <c r="U285" s="7" t="s">
        <v>176</v>
      </c>
      <c r="V285" s="7" t="s">
        <v>348</v>
      </c>
      <c r="W285" s="7" t="s">
        <v>7202</v>
      </c>
      <c r="X285" s="7" t="s">
        <v>4825</v>
      </c>
      <c r="Y285" s="7" t="s">
        <v>4779</v>
      </c>
      <c r="Z285" s="7" t="str">
        <f>_xlfn.XLOOKUP(Table2[[#This Row],[Bedrijfsnummer]],Table15[Bedrijfsnummer],Table15[Teamrol],"",0)</f>
        <v>Senior HR Business Partner</v>
      </c>
    </row>
    <row r="286" spans="1:26" ht="17.45" customHeight="1" x14ac:dyDescent="0.45">
      <c r="A286" s="7" t="s">
        <v>4758</v>
      </c>
      <c r="B286" s="7" t="s">
        <v>7203</v>
      </c>
      <c r="C286" s="7" t="str">
        <f>SUBSTITUTE(SUBSTITUTE(SUBSTITUTE(SUBSTITUTE(SUBSTITUTE(SUBSTITUTE(SUBSTITUTE(SUBSTITUTE(SUBSTITUTE(SUBSTITUTE(SUBSTITUTE(SUBSTITUTE(SUBSTITUTE(LOWER(Table2[[#This Row],[Naam]]),".",""),"-","")," bvba",""),"belgië",""),"belgium","")," nv","")," bv",""),"group",""),"groep","")," ", ""),"é","e"),"è","e"),"à","a")</f>
        <v>jungheinrich</v>
      </c>
      <c r="D286" s="7" t="s">
        <v>7204</v>
      </c>
      <c r="E286" s="7" t="s">
        <v>7205</v>
      </c>
      <c r="F286" s="7" t="s">
        <v>7206</v>
      </c>
      <c r="G286" s="7" t="s">
        <v>4763</v>
      </c>
      <c r="H286" s="7" t="s">
        <v>7207</v>
      </c>
      <c r="I286" s="7" t="s">
        <v>4763</v>
      </c>
      <c r="J286" s="7" t="s">
        <v>7208</v>
      </c>
      <c r="K286" s="7" t="str">
        <f>IFERROR(LEFT(SUBSTITUTE(SUBSTITUTE(Table2[[#This Row],[Website]],"www.",""),"https://",""), FIND(".", SUBSTITUTE(SUBSTITUTE(Table2[[#This Row],[Website]],"www.",""),"https://","")) - 1),"")</f>
        <v>jungheinrich-profishop</v>
      </c>
      <c r="L286" s="7" t="s">
        <v>7209</v>
      </c>
      <c r="M286" s="7" t="s">
        <v>4864</v>
      </c>
      <c r="N286" s="7" t="s">
        <v>25</v>
      </c>
      <c r="O286" s="7">
        <v>19</v>
      </c>
      <c r="P286" s="7">
        <v>126</v>
      </c>
      <c r="Q286" s="7" t="s">
        <v>7210</v>
      </c>
      <c r="R286" s="7" t="str">
        <f>LOWER(Table2[[#This Row],[Straat]]&amp;Table2[[#This Row],[Huisnummer]]&amp;Table2[[#This Row],[Postcode]])</f>
        <v>esperantolaan13001</v>
      </c>
      <c r="S286" s="7" t="s">
        <v>18</v>
      </c>
      <c r="T286" s="7" t="s">
        <v>29</v>
      </c>
      <c r="U286" s="7" t="s">
        <v>6985</v>
      </c>
      <c r="V286" s="7" t="s">
        <v>21</v>
      </c>
      <c r="W286" s="7" t="s">
        <v>5321</v>
      </c>
      <c r="X286" s="7" t="s">
        <v>4771</v>
      </c>
      <c r="Y286" s="7" t="s">
        <v>4779</v>
      </c>
      <c r="Z286" s="7" t="str">
        <f>_xlfn.XLOOKUP(Table2[[#This Row],[Bedrijfsnummer]],Table15[Bedrijfsnummer],Table15[Teamrol],"",0)</f>
        <v>Human Resources Director</v>
      </c>
    </row>
    <row r="287" spans="1:26" ht="17.45" customHeight="1" x14ac:dyDescent="0.45">
      <c r="A287" s="7" t="s">
        <v>4758</v>
      </c>
      <c r="B287" s="7" t="s">
        <v>7211</v>
      </c>
      <c r="C287" s="7" t="str">
        <f>SUBSTITUTE(SUBSTITUTE(SUBSTITUTE(SUBSTITUTE(SUBSTITUTE(SUBSTITUTE(SUBSTITUTE(SUBSTITUTE(SUBSTITUTE(SUBSTITUTE(SUBSTITUTE(SUBSTITUTE(SUBSTITUTE(LOWER(Table2[[#This Row],[Naam]]),".",""),"-","")," bvba",""),"belgië",""),"belgium","")," nv","")," bv",""),"group",""),"groep","")," ", ""),"é","e"),"è","e"),"à","a")</f>
        <v>jysk</v>
      </c>
      <c r="D287" s="7" t="s">
        <v>7212</v>
      </c>
      <c r="E287" s="7" t="s">
        <v>7213</v>
      </c>
      <c r="F287" s="7" t="s">
        <v>7214</v>
      </c>
      <c r="G287" s="7" t="s">
        <v>4763</v>
      </c>
      <c r="H287" s="7" t="s">
        <v>7215</v>
      </c>
      <c r="I287" s="7" t="s">
        <v>4763</v>
      </c>
      <c r="J287" s="7" t="s">
        <v>7216</v>
      </c>
      <c r="K287" s="7" t="str">
        <f>IFERROR(LEFT(SUBSTITUTE(SUBSTITUTE(Table2[[#This Row],[Website]],"www.",""),"https://",""), FIND(".", SUBSTITUTE(SUBSTITUTE(Table2[[#This Row],[Website]],"www.",""),"https://","")) - 1),"")</f>
        <v>jysk</v>
      </c>
      <c r="L287" s="7" t="s">
        <v>7217</v>
      </c>
      <c r="M287" s="7" t="s">
        <v>209</v>
      </c>
      <c r="N287" s="7" t="s">
        <v>208</v>
      </c>
      <c r="O287" s="7">
        <v>143</v>
      </c>
      <c r="P287" s="7">
        <v>665</v>
      </c>
      <c r="Q287" s="7" t="s">
        <v>7218</v>
      </c>
      <c r="R287" s="7" t="str">
        <f>LOWER(Table2[[#This Row],[Straat]]&amp;Table2[[#This Row],[Huisnummer]]&amp;Table2[[#This Row],[Postcode]])</f>
        <v>bredabaan12852900</v>
      </c>
      <c r="S287" s="7" t="s">
        <v>18</v>
      </c>
      <c r="T287" s="7" t="s">
        <v>66</v>
      </c>
      <c r="U287" s="7" t="s">
        <v>7219</v>
      </c>
      <c r="V287" s="7" t="s">
        <v>7220</v>
      </c>
      <c r="W287" s="7" t="s">
        <v>7014</v>
      </c>
      <c r="X287" s="7" t="s">
        <v>4825</v>
      </c>
      <c r="Y287" s="7" t="s">
        <v>4791</v>
      </c>
      <c r="Z287" s="7" t="str">
        <f>_xlfn.XLOOKUP(Table2[[#This Row],[Bedrijfsnummer]],Table15[Bedrijfsnummer],Table15[Teamrol],"",0)</f>
        <v>HR Business Partner</v>
      </c>
    </row>
    <row r="288" spans="1:26" ht="17.45" customHeight="1" x14ac:dyDescent="0.45">
      <c r="A288" s="7" t="s">
        <v>4758</v>
      </c>
      <c r="B288" s="7" t="s">
        <v>7221</v>
      </c>
      <c r="C288" s="7" t="str">
        <f>SUBSTITUTE(SUBSTITUTE(SUBSTITUTE(SUBSTITUTE(SUBSTITUTE(SUBSTITUTE(SUBSTITUTE(SUBSTITUTE(SUBSTITUTE(SUBSTITUTE(SUBSTITUTE(SUBSTITUTE(SUBSTITUTE(LOWER(Table2[[#This Row],[Naam]]),".",""),"-","")," bvba",""),"belgië",""),"belgium","")," nv","")," bv",""),"group",""),"groep","")," ", ""),"é","e"),"è","e"),"à","a")</f>
        <v>kaneka</v>
      </c>
      <c r="D288" s="7" t="s">
        <v>7222</v>
      </c>
      <c r="E288" s="7" t="s">
        <v>7223</v>
      </c>
      <c r="F288" s="7" t="s">
        <v>7224</v>
      </c>
      <c r="G288" s="7" t="s">
        <v>4763</v>
      </c>
      <c r="H288" s="7" t="s">
        <v>7225</v>
      </c>
      <c r="I288" s="7" t="s">
        <v>4763</v>
      </c>
      <c r="J288" s="7" t="s">
        <v>7226</v>
      </c>
      <c r="K288" s="7" t="str">
        <f>IFERROR(LEFT(SUBSTITUTE(SUBSTITUTE(Table2[[#This Row],[Website]],"www.",""),"https://",""), FIND(".", SUBSTITUTE(SUBSTITUTE(Table2[[#This Row],[Website]],"www.",""),"https://","")) - 1),"")</f>
        <v>kaneka</v>
      </c>
      <c r="L288" s="7" t="s">
        <v>7227</v>
      </c>
      <c r="M288" s="7" t="s">
        <v>7228</v>
      </c>
      <c r="N288" s="7" t="s">
        <v>5462</v>
      </c>
      <c r="O288" s="7">
        <v>3</v>
      </c>
      <c r="P288" s="7">
        <v>195</v>
      </c>
      <c r="Q288" s="7" t="s">
        <v>7229</v>
      </c>
      <c r="R288" s="7" t="str">
        <f>LOWER(Table2[[#This Row],[Straat]]&amp;Table2[[#This Row],[Huisnummer]]&amp;Table2[[#This Row],[Postcode]])</f>
        <v>nijverheidsstraat162260</v>
      </c>
      <c r="S288" s="7" t="s">
        <v>18</v>
      </c>
      <c r="T288" s="7" t="s">
        <v>66</v>
      </c>
      <c r="U288" s="7" t="s">
        <v>6914</v>
      </c>
      <c r="V288" s="7" t="s">
        <v>251</v>
      </c>
      <c r="W288" s="7" t="s">
        <v>4918</v>
      </c>
      <c r="X288" s="7" t="s">
        <v>4771</v>
      </c>
      <c r="Y288" s="7" t="s">
        <v>4779</v>
      </c>
      <c r="Z288" s="7" t="str">
        <f>_xlfn.XLOOKUP(Table2[[#This Row],[Bedrijfsnummer]],Table15[Bedrijfsnummer],Table15[Teamrol],"",0)</f>
        <v>Human Resources Manager</v>
      </c>
    </row>
    <row r="289" spans="1:26" ht="17.45" customHeight="1" x14ac:dyDescent="0.45">
      <c r="A289" s="7" t="s">
        <v>4758</v>
      </c>
      <c r="B289" s="7" t="s">
        <v>7230</v>
      </c>
      <c r="C289" s="7" t="str">
        <f>SUBSTITUTE(SUBSTITUTE(SUBSTITUTE(SUBSTITUTE(SUBSTITUTE(SUBSTITUTE(SUBSTITUTE(SUBSTITUTE(SUBSTITUTE(SUBSTITUTE(SUBSTITUTE(SUBSTITUTE(SUBSTITUTE(LOWER(Table2[[#This Row],[Naam]]),".",""),"-","")," bvba",""),"belgië",""),"belgium","")," nv","")," bv",""),"group",""),"groep","")," ", ""),"é","e"),"è","e"),"à","a")</f>
        <v>kbcautolease</v>
      </c>
      <c r="D289" s="7" t="s">
        <v>7231</v>
      </c>
      <c r="E289" s="7" t="s">
        <v>7232</v>
      </c>
      <c r="F289" s="7"/>
      <c r="G289" s="7"/>
      <c r="H289" s="7"/>
      <c r="I289" s="7"/>
      <c r="J289" s="7" t="s">
        <v>7233</v>
      </c>
      <c r="K289" s="7" t="str">
        <f>IFERROR(LEFT(SUBSTITUTE(SUBSTITUTE(Table2[[#This Row],[Website]],"www.",""),"https://",""), FIND(".", SUBSTITUTE(SUBSTITUTE(Table2[[#This Row],[Website]],"www.",""),"https://","")) - 1),"")</f>
        <v>carsales</v>
      </c>
      <c r="L289" s="7"/>
      <c r="M289" s="7" t="s">
        <v>26</v>
      </c>
      <c r="N289" s="7">
        <v>3000</v>
      </c>
      <c r="O289" s="7">
        <v>0</v>
      </c>
      <c r="P289" s="7">
        <v>148.4</v>
      </c>
      <c r="Q289" s="7"/>
      <c r="R289" s="7" t="str">
        <f>LOWER(Table2[[#This Row],[Straat]]&amp;Table2[[#This Row],[Huisnummer]]&amp;Table2[[#This Row],[Postcode]])</f>
        <v>professor van overstraetenplein53000</v>
      </c>
      <c r="S289" s="7"/>
      <c r="T289" s="7" t="s">
        <v>29</v>
      </c>
      <c r="U289" s="7" t="s">
        <v>7234</v>
      </c>
      <c r="V289" s="7">
        <v>5</v>
      </c>
      <c r="W289" s="7"/>
      <c r="X289" s="7" t="s">
        <v>4807</v>
      </c>
      <c r="Y289" s="7" t="s">
        <v>4779</v>
      </c>
      <c r="Z289" s="7" t="str">
        <f>_xlfn.XLOOKUP(Table2[[#This Row],[Bedrijfsnummer]],Table15[Bedrijfsnummer],Table15[Teamrol],"",0)</f>
        <v/>
      </c>
    </row>
    <row r="290" spans="1:26" ht="17.45" customHeight="1" x14ac:dyDescent="0.45">
      <c r="A290" s="7" t="s">
        <v>4758</v>
      </c>
      <c r="B290" s="7" t="s">
        <v>7235</v>
      </c>
      <c r="C290" s="7" t="str">
        <f>SUBSTITUTE(SUBSTITUTE(SUBSTITUTE(SUBSTITUTE(SUBSTITUTE(SUBSTITUTE(SUBSTITUTE(SUBSTITUTE(SUBSTITUTE(SUBSTITUTE(SUBSTITUTE(SUBSTITUTE(SUBSTITUTE(LOWER(Table2[[#This Row],[Naam]]),".",""),"-","")," bvba",""),"belgië",""),"belgium","")," nv","")," bv",""),"group",""),"groep","")," ", ""),"é","e"),"è","e"),"à","a")</f>
        <v>kbc</v>
      </c>
      <c r="D290" s="7" t="s">
        <v>7236</v>
      </c>
      <c r="E290" s="7" t="s">
        <v>7237</v>
      </c>
      <c r="F290" s="7" t="s">
        <v>7238</v>
      </c>
      <c r="G290" s="7" t="s">
        <v>4763</v>
      </c>
      <c r="H290" s="7" t="s">
        <v>7239</v>
      </c>
      <c r="I290" s="7" t="s">
        <v>4763</v>
      </c>
      <c r="J290" s="7" t="s">
        <v>7240</v>
      </c>
      <c r="K290" s="7" t="str">
        <f>IFERROR(LEFT(SUBSTITUTE(SUBSTITUTE(Table2[[#This Row],[Website]],"www.",""),"https://",""), FIND(".", SUBSTITUTE(SUBSTITUTE(Table2[[#This Row],[Website]],"www.",""),"https://","")) - 1),"")</f>
        <v>kbc</v>
      </c>
      <c r="L290" s="7" t="s">
        <v>7241</v>
      </c>
      <c r="M290" s="7" t="s">
        <v>7242</v>
      </c>
      <c r="N290" s="7" t="s">
        <v>1050</v>
      </c>
      <c r="O290" s="7">
        <v>82</v>
      </c>
      <c r="P290" s="7">
        <v>667</v>
      </c>
      <c r="Q290" s="7" t="s">
        <v>7243</v>
      </c>
      <c r="R290" s="7" t="str">
        <f>LOWER(Table2[[#This Row],[Straat]]&amp;Table2[[#This Row],[Huisnummer]]&amp;Table2[[#This Row],[Postcode]])</f>
        <v>havenlaan21080</v>
      </c>
      <c r="S290" s="7" t="s">
        <v>18</v>
      </c>
      <c r="T290" s="7" t="s">
        <v>51</v>
      </c>
      <c r="U290" s="7" t="s">
        <v>5929</v>
      </c>
      <c r="V290" s="7" t="s">
        <v>639</v>
      </c>
      <c r="W290" s="7" t="s">
        <v>5006</v>
      </c>
      <c r="X290" s="7" t="s">
        <v>4825</v>
      </c>
      <c r="Y290" s="7" t="s">
        <v>4779</v>
      </c>
      <c r="Z290" s="7" t="str">
        <f>_xlfn.XLOOKUP(Table2[[#This Row],[Bedrijfsnummer]],Table15[Bedrijfsnummer],Table15[Teamrol],"",0)</f>
        <v>Senior HR Business Partner</v>
      </c>
    </row>
    <row r="291" spans="1:26" ht="17.45" customHeight="1" x14ac:dyDescent="0.45">
      <c r="A291" s="7" t="s">
        <v>4758</v>
      </c>
      <c r="B291" s="7" t="s">
        <v>7244</v>
      </c>
      <c r="C291" s="7" t="str">
        <f>SUBSTITUTE(SUBSTITUTE(SUBSTITUTE(SUBSTITUTE(SUBSTITUTE(SUBSTITUTE(SUBSTITUTE(SUBSTITUTE(SUBSTITUTE(SUBSTITUTE(SUBSTITUTE(SUBSTITUTE(SUBSTITUTE(LOWER(Table2[[#This Row],[Naam]]),".",""),"-","")," bvba",""),"belgië",""),"belgium","")," nv","")," bv",""),"group",""),"groep","")," ", ""),"é","e"),"è","e"),"à","a")</f>
        <v>keyenceinternational()</v>
      </c>
      <c r="D291" s="7" t="s">
        <v>7245</v>
      </c>
      <c r="E291" s="7" t="s">
        <v>7246</v>
      </c>
      <c r="F291" s="7" t="s">
        <v>7247</v>
      </c>
      <c r="G291" s="7" t="s">
        <v>4763</v>
      </c>
      <c r="H291" s="7" t="s">
        <v>7248</v>
      </c>
      <c r="I291" s="7" t="s">
        <v>4763</v>
      </c>
      <c r="J291" s="7" t="s">
        <v>7249</v>
      </c>
      <c r="K291" s="7" t="str">
        <f>IFERROR(LEFT(SUBSTITUTE(SUBSTITUTE(Table2[[#This Row],[Website]],"www.",""),"https://",""), FIND(".", SUBSTITUTE(SUBSTITUTE(Table2[[#This Row],[Website]],"www.",""),"https://","")) - 1),"")</f>
        <v>keyence</v>
      </c>
      <c r="L291" s="7" t="s">
        <v>7250</v>
      </c>
      <c r="M291" s="7" t="s">
        <v>164</v>
      </c>
      <c r="N291" s="7">
        <v>2800</v>
      </c>
      <c r="O291" s="7">
        <v>8</v>
      </c>
      <c r="P291" s="7">
        <v>189</v>
      </c>
      <c r="Q291" s="7"/>
      <c r="R291" s="7" t="str">
        <f>LOWER(Table2[[#This Row],[Straat]]&amp;Table2[[#This Row],[Huisnummer]]&amp;Table2[[#This Row],[Postcode]])</f>
        <v>bedrijvenlaan52800</v>
      </c>
      <c r="S291" s="7"/>
      <c r="T291" s="7" t="s">
        <v>66</v>
      </c>
      <c r="U291" s="7" t="s">
        <v>5662</v>
      </c>
      <c r="V291" s="7">
        <v>5</v>
      </c>
      <c r="W291" s="7" t="s">
        <v>5321</v>
      </c>
      <c r="X291" s="7" t="s">
        <v>4807</v>
      </c>
      <c r="Y291" s="7" t="s">
        <v>4779</v>
      </c>
      <c r="Z291" s="7" t="str">
        <f>_xlfn.XLOOKUP(Table2[[#This Row],[Bedrijfsnummer]],Table15[Bedrijfsnummer],Table15[Teamrol],"",0)</f>
        <v>HR Director</v>
      </c>
    </row>
    <row r="292" spans="1:26" ht="17.45" customHeight="1" x14ac:dyDescent="0.45">
      <c r="A292" s="7" t="s">
        <v>4758</v>
      </c>
      <c r="B292" s="7" t="s">
        <v>7251</v>
      </c>
      <c r="C292" s="7" t="str">
        <f>SUBSTITUTE(SUBSTITUTE(SUBSTITUTE(SUBSTITUTE(SUBSTITUTE(SUBSTITUTE(SUBSTITUTE(SUBSTITUTE(SUBSTITUTE(SUBSTITUTE(SUBSTITUTE(SUBSTITUTE(SUBSTITUTE(LOWER(Table2[[#This Row],[Naam]]),".",""),"-","")," bvba",""),"belgië",""),"belgium","")," nv","")," bv",""),"group",""),"groep","")," ", ""),"é","e"),"è","e"),"à","a")</f>
        <v>kiabistockcentralbelgique</v>
      </c>
      <c r="D292" s="7" t="s">
        <v>7252</v>
      </c>
      <c r="E292" s="7" t="s">
        <v>7253</v>
      </c>
      <c r="F292" s="7" t="s">
        <v>7254</v>
      </c>
      <c r="G292" s="7" t="s">
        <v>4763</v>
      </c>
      <c r="H292" s="7" t="s">
        <v>7255</v>
      </c>
      <c r="I292" s="7" t="s">
        <v>4763</v>
      </c>
      <c r="J292" s="7" t="s">
        <v>7256</v>
      </c>
      <c r="K292" s="7" t="str">
        <f>IFERROR(LEFT(SUBSTITUTE(SUBSTITUTE(Table2[[#This Row],[Website]],"www.",""),"https://",""), FIND(".", SUBSTITUTE(SUBSTITUTE(Table2[[#This Row],[Website]],"www.",""),"https://","")) - 1),"")</f>
        <v>kiabi</v>
      </c>
      <c r="L292" s="7" t="s">
        <v>7257</v>
      </c>
      <c r="M292" s="7" t="s">
        <v>51</v>
      </c>
      <c r="N292" s="7" t="s">
        <v>87</v>
      </c>
      <c r="O292" s="7">
        <v>6</v>
      </c>
      <c r="P292" s="7">
        <v>296</v>
      </c>
      <c r="Q292" s="7" t="s">
        <v>7258</v>
      </c>
      <c r="R292" s="7" t="str">
        <f>LOWER(Table2[[#This Row],[Straat]]&amp;Table2[[#This Row],[Huisnummer]]&amp;Table2[[#This Row],[Postcode]])</f>
        <v>munt141000</v>
      </c>
      <c r="S292" s="7" t="s">
        <v>18</v>
      </c>
      <c r="T292" s="7" t="s">
        <v>51</v>
      </c>
      <c r="U292" s="7" t="s">
        <v>7259</v>
      </c>
      <c r="V292" s="7" t="s">
        <v>348</v>
      </c>
      <c r="W292" s="7" t="s">
        <v>7260</v>
      </c>
      <c r="X292" s="7" t="s">
        <v>4771</v>
      </c>
      <c r="Y292" s="7" t="s">
        <v>4791</v>
      </c>
      <c r="Z292" s="7" t="str">
        <f>_xlfn.XLOOKUP(Table2[[#This Row],[Bedrijfsnummer]],Table15[Bedrijfsnummer],Table15[Teamrol],"",0)</f>
        <v/>
      </c>
    </row>
    <row r="293" spans="1:26" ht="17.45" customHeight="1" x14ac:dyDescent="0.45">
      <c r="A293" s="7" t="s">
        <v>4758</v>
      </c>
      <c r="B293" s="7" t="s">
        <v>7261</v>
      </c>
      <c r="C293" s="7" t="str">
        <f>SUBSTITUTE(SUBSTITUTE(SUBSTITUTE(SUBSTITUTE(SUBSTITUTE(SUBSTITUTE(SUBSTITUTE(SUBSTITUTE(SUBSTITUTE(SUBSTITUTE(SUBSTITUTE(SUBSTITUTE(SUBSTITUTE(LOWER(Table2[[#This Row],[Naam]]),".",""),"-","")," bvba",""),"belgië",""),"belgium","")," nv","")," bv",""),"group",""),"groep","")," ", ""),"é","e"),"è","e"),"à","a")</f>
        <v>komatsueuropeinternational</v>
      </c>
      <c r="D293" s="7" t="s">
        <v>7262</v>
      </c>
      <c r="E293" s="7" t="s">
        <v>7263</v>
      </c>
      <c r="F293" s="7" t="s">
        <v>7264</v>
      </c>
      <c r="G293" s="7" t="s">
        <v>4763</v>
      </c>
      <c r="H293" s="7" t="s">
        <v>7265</v>
      </c>
      <c r="I293" s="7" t="s">
        <v>4763</v>
      </c>
      <c r="J293" s="7" t="s">
        <v>7266</v>
      </c>
      <c r="K293" s="7" t="str">
        <f>IFERROR(LEFT(SUBSTITUTE(SUBSTITUTE(Table2[[#This Row],[Website]],"www.",""),"https://",""), FIND(".", SUBSTITUTE(SUBSTITUTE(Table2[[#This Row],[Website]],"www.",""),"https://","")) - 1),"")</f>
        <v>komatsu</v>
      </c>
      <c r="L293" s="7" t="s">
        <v>7267</v>
      </c>
      <c r="M293" s="7" t="s">
        <v>798</v>
      </c>
      <c r="N293" s="7">
        <v>1800</v>
      </c>
      <c r="O293" s="7">
        <v>0</v>
      </c>
      <c r="P293" s="7">
        <v>205.1</v>
      </c>
      <c r="Q293" s="7"/>
      <c r="R293" s="7" t="str">
        <f>LOWER(Table2[[#This Row],[Straat]]&amp;Table2[[#This Row],[Huisnummer]]&amp;Table2[[#This Row],[Postcode]])</f>
        <v>mechelsesteenweg5861800</v>
      </c>
      <c r="S293" s="7"/>
      <c r="T293" s="7" t="s">
        <v>29</v>
      </c>
      <c r="U293" s="7" t="s">
        <v>5419</v>
      </c>
      <c r="V293" s="7">
        <v>586</v>
      </c>
      <c r="W293" s="7" t="s">
        <v>5321</v>
      </c>
      <c r="X293" s="7" t="s">
        <v>4771</v>
      </c>
      <c r="Y293" s="7" t="s">
        <v>4836</v>
      </c>
      <c r="Z293" s="7" t="str">
        <f>_xlfn.XLOOKUP(Table2[[#This Row],[Bedrijfsnummer]],Table15[Bedrijfsnummer],Table15[Teamrol],"",0)</f>
        <v>HR Manager with a Sustainability Focus</v>
      </c>
    </row>
    <row r="294" spans="1:26" ht="17.45" customHeight="1" x14ac:dyDescent="0.45">
      <c r="A294" s="7" t="s">
        <v>4758</v>
      </c>
      <c r="B294" s="7" t="s">
        <v>7268</v>
      </c>
      <c r="C294" s="7" t="str">
        <f>SUBSTITUTE(SUBSTITUTE(SUBSTITUTE(SUBSTITUTE(SUBSTITUTE(SUBSTITUTE(SUBSTITUTE(SUBSTITUTE(SUBSTITUTE(SUBSTITUTE(SUBSTITUTE(SUBSTITUTE(SUBSTITUTE(LOWER(Table2[[#This Row],[Naam]]),".",""),"-","")," bvba",""),"belgië",""),"belgium","")," nv","")," bv",""),"group",""),"groep","")," ", ""),"é","e"),"è","e"),"à","a")</f>
        <v>konings</v>
      </c>
      <c r="D294" s="7" t="s">
        <v>7269</v>
      </c>
      <c r="E294" s="7" t="s">
        <v>7270</v>
      </c>
      <c r="F294" s="7" t="s">
        <v>7271</v>
      </c>
      <c r="G294" s="7" t="s">
        <v>4763</v>
      </c>
      <c r="H294" s="7" t="s">
        <v>7272</v>
      </c>
      <c r="I294" s="7" t="s">
        <v>4763</v>
      </c>
      <c r="J294" s="7" t="s">
        <v>7273</v>
      </c>
      <c r="K294" s="7" t="str">
        <f>IFERROR(LEFT(SUBSTITUTE(SUBSTITUTE(Table2[[#This Row],[Website]],"www.",""),"https://",""), FIND(".", SUBSTITUTE(SUBSTITUTE(Table2[[#This Row],[Website]],"www.",""),"https://","")) - 1),"")</f>
        <v>konings</v>
      </c>
      <c r="L294" s="7" t="s">
        <v>7274</v>
      </c>
      <c r="M294" s="7" t="s">
        <v>7275</v>
      </c>
      <c r="N294" s="7">
        <v>3520</v>
      </c>
      <c r="O294" s="7">
        <v>0</v>
      </c>
      <c r="P294" s="7">
        <v>163.4</v>
      </c>
      <c r="Q294" s="7"/>
      <c r="R294" s="7" t="str">
        <f>LOWER(Table2[[#This Row],[Straat]]&amp;Table2[[#This Row],[Huisnummer]]&amp;Table2[[#This Row],[Postcode]])</f>
        <v>beringersteenweg983520</v>
      </c>
      <c r="S294" s="7"/>
      <c r="T294" s="7" t="s">
        <v>565</v>
      </c>
      <c r="U294" s="7" t="s">
        <v>7276</v>
      </c>
      <c r="V294" s="7">
        <v>98</v>
      </c>
      <c r="W294" s="7" t="s">
        <v>7277</v>
      </c>
      <c r="X294" s="7" t="s">
        <v>4771</v>
      </c>
      <c r="Y294" s="7" t="s">
        <v>4779</v>
      </c>
      <c r="Z294" s="7" t="str">
        <f>_xlfn.XLOOKUP(Table2[[#This Row],[Bedrijfsnummer]],Table15[Bedrijfsnummer],Table15[Teamrol],"",0)</f>
        <v>HR manager</v>
      </c>
    </row>
    <row r="295" spans="1:26" ht="17.45" customHeight="1" x14ac:dyDescent="0.45">
      <c r="A295" s="7" t="s">
        <v>4758</v>
      </c>
      <c r="B295" s="7" t="s">
        <v>7278</v>
      </c>
      <c r="C295" s="7" t="str">
        <f>SUBSTITUTE(SUBSTITUTE(SUBSTITUTE(SUBSTITUTE(SUBSTITUTE(SUBSTITUTE(SUBSTITUTE(SUBSTITUTE(SUBSTITUTE(SUBSTITUTE(SUBSTITUTE(SUBSTITUTE(SUBSTITUTE(LOWER(Table2[[#This Row],[Naam]]),".",""),"-","")," bvba",""),"belgië",""),"belgium","")," nv","")," bv",""),"group",""),"groep","")," ", ""),"é","e"),"è","e"),"à","a")</f>
        <v>krinkels</v>
      </c>
      <c r="D295" s="7" t="s">
        <v>7279</v>
      </c>
      <c r="E295" s="7" t="s">
        <v>7280</v>
      </c>
      <c r="F295" s="7" t="s">
        <v>7281</v>
      </c>
      <c r="G295" s="7" t="s">
        <v>4763</v>
      </c>
      <c r="H295" s="7" t="s">
        <v>7282</v>
      </c>
      <c r="I295" s="7" t="s">
        <v>4763</v>
      </c>
      <c r="J295" s="7" t="s">
        <v>7283</v>
      </c>
      <c r="K295" s="7" t="str">
        <f>IFERROR(LEFT(SUBSTITUTE(SUBSTITUTE(Table2[[#This Row],[Website]],"www.",""),"https://",""), FIND(".", SUBSTITUTE(SUBSTITUTE(Table2[[#This Row],[Website]],"www.",""),"https://","")) - 1),"")</f>
        <v>krinkels</v>
      </c>
      <c r="L295" s="7" t="s">
        <v>7284</v>
      </c>
      <c r="M295" s="7" t="s">
        <v>5395</v>
      </c>
      <c r="N295" s="7" t="s">
        <v>720</v>
      </c>
      <c r="O295" s="7">
        <v>12</v>
      </c>
      <c r="P295" s="7">
        <v>118</v>
      </c>
      <c r="Q295" s="7" t="s">
        <v>7285</v>
      </c>
      <c r="R295" s="7" t="str">
        <f>LOWER(Table2[[#This Row],[Straat]]&amp;Table2[[#This Row],[Huisnummer]]&amp;Table2[[#This Row],[Postcode]])</f>
        <v>boulevard auguste reyers801030</v>
      </c>
      <c r="S295" s="7" t="s">
        <v>18</v>
      </c>
      <c r="T295" s="7" t="s">
        <v>51</v>
      </c>
      <c r="U295" s="7" t="s">
        <v>7286</v>
      </c>
      <c r="V295" s="7" t="s">
        <v>32</v>
      </c>
      <c r="W295" s="7" t="s">
        <v>7287</v>
      </c>
      <c r="X295" s="7" t="s">
        <v>4825</v>
      </c>
      <c r="Y295" s="7" t="s">
        <v>4779</v>
      </c>
      <c r="Z295" s="7" t="str">
        <f>_xlfn.XLOOKUP(Table2[[#This Row],[Bedrijfsnummer]],Table15[Bedrijfsnummer],Table15[Teamrol],"",0)</f>
        <v>HR Business Partner</v>
      </c>
    </row>
    <row r="296" spans="1:26" ht="17.45" customHeight="1" x14ac:dyDescent="0.45">
      <c r="A296" s="7" t="s">
        <v>4758</v>
      </c>
      <c r="B296" s="7" t="s">
        <v>7288</v>
      </c>
      <c r="C296" s="7" t="str">
        <f>SUBSTITUTE(SUBSTITUTE(SUBSTITUTE(SUBSTITUTE(SUBSTITUTE(SUBSTITUTE(SUBSTITUTE(SUBSTITUTE(SUBSTITUTE(SUBSTITUTE(SUBSTITUTE(SUBSTITUTE(SUBSTITUTE(LOWER(Table2[[#This Row],[Naam]]),".",""),"-","")," bvba",""),"belgië",""),"belgium","")," nv","")," bv",""),"group",""),"groep","")," ", ""),"é","e"),"è","e"),"à","a")</f>
        <v>kruidvat</v>
      </c>
      <c r="D296" s="7" t="s">
        <v>7289</v>
      </c>
      <c r="E296" s="7" t="s">
        <v>7290</v>
      </c>
      <c r="F296" s="7" t="s">
        <v>7291</v>
      </c>
      <c r="G296" s="7" t="s">
        <v>4763</v>
      </c>
      <c r="H296" s="7" t="s">
        <v>7292</v>
      </c>
      <c r="I296" s="7" t="s">
        <v>4763</v>
      </c>
      <c r="J296" s="7" t="s">
        <v>7293</v>
      </c>
      <c r="K296" s="7" t="str">
        <f>IFERROR(LEFT(SUBSTITUTE(SUBSTITUTE(Table2[[#This Row],[Website]],"www.",""),"https://",""), FIND(".", SUBSTITUTE(SUBSTITUTE(Table2[[#This Row],[Website]],"www.",""),"https://","")) - 1),"")</f>
        <v>werkenbijkruidvat</v>
      </c>
      <c r="L296" s="7" t="s">
        <v>7294</v>
      </c>
      <c r="M296" s="7" t="s">
        <v>6110</v>
      </c>
      <c r="N296" s="7">
        <v>2600</v>
      </c>
      <c r="O296" s="7">
        <v>0</v>
      </c>
      <c r="P296" s="7">
        <v>2337.8000000000002</v>
      </c>
      <c r="Q296" s="7"/>
      <c r="R296" s="7" t="str">
        <f>LOWER(Table2[[#This Row],[Straat]]&amp;Table2[[#This Row],[Huisnummer]]&amp;Table2[[#This Row],[Postcode]])</f>
        <v>borsbeeksebrug302600</v>
      </c>
      <c r="S296" s="7"/>
      <c r="T296" s="7" t="s">
        <v>66</v>
      </c>
      <c r="U296" s="7" t="s">
        <v>7295</v>
      </c>
      <c r="V296" s="7">
        <v>30</v>
      </c>
      <c r="W296" s="7" t="s">
        <v>7296</v>
      </c>
      <c r="X296" s="7" t="s">
        <v>4835</v>
      </c>
      <c r="Y296" s="7" t="s">
        <v>4836</v>
      </c>
      <c r="Z296" s="7" t="str">
        <f>_xlfn.XLOOKUP(Table2[[#This Row],[Bedrijfsnummer]],Table15[Bedrijfsnummer],Table15[Teamrol],"",0)</f>
        <v/>
      </c>
    </row>
    <row r="297" spans="1:26" ht="17.45" customHeight="1" x14ac:dyDescent="0.45">
      <c r="A297" s="7" t="s">
        <v>4758</v>
      </c>
      <c r="B297" s="7" t="s">
        <v>7297</v>
      </c>
      <c r="C297" s="7" t="str">
        <f>SUBSTITUTE(SUBSTITUTE(SUBSTITUTE(SUBSTITUTE(SUBSTITUTE(SUBSTITUTE(SUBSTITUTE(SUBSTITUTE(SUBSTITUTE(SUBSTITUTE(SUBSTITUTE(SUBSTITUTE(SUBSTITUTE(LOWER(Table2[[#This Row],[Naam]]),".",""),"-","")," bvba",""),"belgië",""),"belgium","")," nv","")," bv",""),"group",""),"groep","")," ", ""),"é","e"),"è","e"),"à","a")</f>
        <v>kuehne+nagel</v>
      </c>
      <c r="D297" s="7" t="s">
        <v>7298</v>
      </c>
      <c r="E297" s="7" t="s">
        <v>7299</v>
      </c>
      <c r="F297" s="7" t="s">
        <v>7300</v>
      </c>
      <c r="G297" s="7" t="s">
        <v>4763</v>
      </c>
      <c r="H297" s="7" t="s">
        <v>7301</v>
      </c>
      <c r="I297" s="7" t="s">
        <v>4763</v>
      </c>
      <c r="J297" s="7" t="s">
        <v>7302</v>
      </c>
      <c r="K297" s="7" t="str">
        <f>IFERROR(LEFT(SUBSTITUTE(SUBSTITUTE(Table2[[#This Row],[Website]],"www.",""),"https://",""), FIND(".", SUBSTITUTE(SUBSTITUTE(Table2[[#This Row],[Website]],"www.",""),"https://","")) - 1),"")</f>
        <v>home</v>
      </c>
      <c r="L297" s="7" t="s">
        <v>7303</v>
      </c>
      <c r="M297" s="7" t="s">
        <v>6110</v>
      </c>
      <c r="N297" s="7">
        <v>2600</v>
      </c>
      <c r="O297" s="7">
        <v>118</v>
      </c>
      <c r="P297" s="7">
        <v>709.5</v>
      </c>
      <c r="Q297" s="7"/>
      <c r="R297" s="7" t="str">
        <f>LOWER(Table2[[#This Row],[Straat]]&amp;Table2[[#This Row],[Huisnummer]]&amp;Table2[[#This Row],[Postcode]])</f>
        <v>borsbeeksebrug302600</v>
      </c>
      <c r="S297" s="7"/>
      <c r="T297" s="7" t="s">
        <v>66</v>
      </c>
      <c r="U297" s="7" t="s">
        <v>7295</v>
      </c>
      <c r="V297" s="7">
        <v>30</v>
      </c>
      <c r="W297" s="7" t="s">
        <v>5519</v>
      </c>
      <c r="X297" s="7" t="s">
        <v>4950</v>
      </c>
      <c r="Y297" s="7" t="s">
        <v>4836</v>
      </c>
      <c r="Z297" s="7" t="str">
        <f>_xlfn.XLOOKUP(Table2[[#This Row],[Bedrijfsnummer]],Table15[Bedrijfsnummer],Table15[Teamrol],"",0)</f>
        <v>HR Manager</v>
      </c>
    </row>
    <row r="298" spans="1:26" ht="17.45" customHeight="1" x14ac:dyDescent="0.45">
      <c r="A298" s="7" t="s">
        <v>4758</v>
      </c>
      <c r="B298" s="7" t="s">
        <v>7304</v>
      </c>
      <c r="C298" s="7" t="str">
        <f>SUBSTITUTE(SUBSTITUTE(SUBSTITUTE(SUBSTITUTE(SUBSTITUTE(SUBSTITUTE(SUBSTITUTE(SUBSTITUTE(SUBSTITUTE(SUBSTITUTE(SUBSTITUTE(SUBSTITUTE(SUBSTITUTE(LOWER(Table2[[#This Row],[Naam]]),".",""),"-","")," bvba",""),"belgië",""),"belgium","")," nv","")," bv",""),"group",""),"groep","")," ", ""),"é","e"),"è","e"),"à","a")</f>
        <v>kuehne+nagellogistics</v>
      </c>
      <c r="D298" s="7" t="s">
        <v>7305</v>
      </c>
      <c r="E298" s="7" t="s">
        <v>7306</v>
      </c>
      <c r="F298" s="7" t="s">
        <v>7307</v>
      </c>
      <c r="G298" s="7" t="s">
        <v>4763</v>
      </c>
      <c r="H298" s="7" t="s">
        <v>7308</v>
      </c>
      <c r="I298" s="7" t="s">
        <v>4763</v>
      </c>
      <c r="J298" s="7" t="s">
        <v>7309</v>
      </c>
      <c r="K298" s="7" t="str">
        <f>IFERROR(LEFT(SUBSTITUTE(SUBSTITUTE(Table2[[#This Row],[Website]],"www.",""),"https://",""), FIND(".", SUBSTITUTE(SUBSTITUTE(Table2[[#This Row],[Website]],"www.",""),"https://","")) - 1),"")</f>
        <v>kuehne-nagel</v>
      </c>
      <c r="L298" s="7" t="s">
        <v>7310</v>
      </c>
      <c r="M298" s="7" t="s">
        <v>4814</v>
      </c>
      <c r="N298" s="7" t="s">
        <v>5839</v>
      </c>
      <c r="O298" s="7">
        <v>118</v>
      </c>
      <c r="P298" s="7">
        <v>191</v>
      </c>
      <c r="Q298" s="7" t="s">
        <v>7311</v>
      </c>
      <c r="R298" s="7" t="str">
        <f>LOWER(Table2[[#This Row],[Straat]]&amp;Table2[[#This Row],[Huisnummer]]&amp;Table2[[#This Row],[Postcode]])</f>
        <v>klaus-michael kuehnelaan82440</v>
      </c>
      <c r="S298" s="7" t="s">
        <v>18</v>
      </c>
      <c r="T298" s="7" t="s">
        <v>66</v>
      </c>
      <c r="U298" s="7" t="s">
        <v>7312</v>
      </c>
      <c r="V298" s="7" t="s">
        <v>103</v>
      </c>
      <c r="W298" s="7" t="s">
        <v>5785</v>
      </c>
      <c r="X298" s="7" t="s">
        <v>4825</v>
      </c>
      <c r="Y298" s="7" t="s">
        <v>4779</v>
      </c>
      <c r="Z298" s="7" t="str">
        <f>_xlfn.XLOOKUP(Table2[[#This Row],[Bedrijfsnummer]],Table15[Bedrijfsnummer],Table15[Teamrol],"",0)</f>
        <v>HR Business Partner</v>
      </c>
    </row>
    <row r="299" spans="1:26" ht="17.45" customHeight="1" x14ac:dyDescent="0.45">
      <c r="A299" s="7" t="s">
        <v>4758</v>
      </c>
      <c r="B299" s="7" t="s">
        <v>7313</v>
      </c>
      <c r="C299" s="7" t="str">
        <f>SUBSTITUTE(SUBSTITUTE(SUBSTITUTE(SUBSTITUTE(SUBSTITUTE(SUBSTITUTE(SUBSTITUTE(SUBSTITUTE(SUBSTITUTE(SUBSTITUTE(SUBSTITUTE(SUBSTITUTE(SUBSTITUTE(LOWER(Table2[[#This Row],[Naam]]),".",""),"-","")," bvba",""),"belgië",""),"belgium","")," nv","")," bv",""),"group",""),"groep","")," ", ""),"é","e"),"è","e"),"à","a")</f>
        <v>kuwaitpetroleum()</v>
      </c>
      <c r="D299" s="7" t="s">
        <v>7314</v>
      </c>
      <c r="E299" s="7" t="s">
        <v>7315</v>
      </c>
      <c r="F299" s="7" t="s">
        <v>7316</v>
      </c>
      <c r="G299" s="7" t="s">
        <v>4763</v>
      </c>
      <c r="H299" s="7" t="s">
        <v>7317</v>
      </c>
      <c r="I299" s="7" t="s">
        <v>4763</v>
      </c>
      <c r="J299" s="7" t="s">
        <v>7318</v>
      </c>
      <c r="K299" s="7" t="str">
        <f>IFERROR(LEFT(SUBSTITUTE(SUBSTITUTE(Table2[[#This Row],[Website]],"www.",""),"https://",""), FIND(".", SUBSTITUTE(SUBSTITUTE(Table2[[#This Row],[Website]],"www.",""),"https://","")) - 1),"")</f>
        <v>q8</v>
      </c>
      <c r="L299" s="7" t="s">
        <v>7319</v>
      </c>
      <c r="M299" s="7" t="s">
        <v>66</v>
      </c>
      <c r="N299" s="7">
        <v>2018</v>
      </c>
      <c r="O299" s="7">
        <v>0</v>
      </c>
      <c r="P299" s="7">
        <v>277.10000000000002</v>
      </c>
      <c r="Q299" s="7"/>
      <c r="R299" s="7" t="str">
        <f>LOWER(Table2[[#This Row],[Straat]]&amp;Table2[[#This Row],[Huisnummer]]&amp;Table2[[#This Row],[Postcode]])</f>
        <v>brusselstraat592018</v>
      </c>
      <c r="S299" s="7"/>
      <c r="T299" s="7" t="s">
        <v>66</v>
      </c>
      <c r="U299" s="7" t="s">
        <v>688</v>
      </c>
      <c r="V299" s="7">
        <v>59</v>
      </c>
      <c r="W299" s="7" t="s">
        <v>5528</v>
      </c>
      <c r="X299" s="7" t="s">
        <v>4771</v>
      </c>
      <c r="Y299" s="7" t="s">
        <v>4836</v>
      </c>
      <c r="Z299" s="7" t="str">
        <f>_xlfn.XLOOKUP(Table2[[#This Row],[Bedrijfsnummer]],Table15[Bedrijfsnummer],Table15[Teamrol],"",0)</f>
        <v/>
      </c>
    </row>
    <row r="300" spans="1:26" ht="17.45" customHeight="1" x14ac:dyDescent="0.45">
      <c r="A300" s="7" t="s">
        <v>4758</v>
      </c>
      <c r="B300" s="7" t="s">
        <v>7320</v>
      </c>
      <c r="C300" s="7" t="str">
        <f>SUBSTITUTE(SUBSTITUTE(SUBSTITUTE(SUBSTITUTE(SUBSTITUTE(SUBSTITUTE(SUBSTITUTE(SUBSTITUTE(SUBSTITUTE(SUBSTITUTE(SUBSTITUTE(SUBSTITUTE(SUBSTITUTE(LOWER(Table2[[#This Row],[Naam]]),".",""),"-","")," bvba",""),"belgië",""),"belgium","")," nv","")," bv",""),"group",""),"groep","")," ", ""),"é","e"),"è","e"),"à","a")</f>
        <v>kyndryl</v>
      </c>
      <c r="D300" s="7" t="s">
        <v>7321</v>
      </c>
      <c r="E300" s="7" t="s">
        <v>7322</v>
      </c>
      <c r="F300" s="7" t="s">
        <v>7323</v>
      </c>
      <c r="G300" s="7" t="s">
        <v>4763</v>
      </c>
      <c r="H300" s="7" t="s">
        <v>7324</v>
      </c>
      <c r="I300" s="7" t="s">
        <v>4763</v>
      </c>
      <c r="J300" s="7" t="s">
        <v>7325</v>
      </c>
      <c r="K300" s="7" t="str">
        <f>IFERROR(LEFT(SUBSTITUTE(SUBSTITUTE(Table2[[#This Row],[Website]],"www.",""),"https://",""), FIND(".", SUBSTITUTE(SUBSTITUTE(Table2[[#This Row],[Website]],"www.",""),"https://","")) - 1),"")</f>
        <v>kyndryl</v>
      </c>
      <c r="L300" s="7" t="s">
        <v>7326</v>
      </c>
      <c r="M300" s="7" t="s">
        <v>4777</v>
      </c>
      <c r="N300" s="7">
        <v>1831</v>
      </c>
      <c r="O300" s="7">
        <v>105</v>
      </c>
      <c r="P300" s="7">
        <v>195.7</v>
      </c>
      <c r="Q300" s="7"/>
      <c r="R300" s="7" t="str">
        <f>LOWER(Table2[[#This Row],[Straat]]&amp;Table2[[#This Row],[Huisnummer]]&amp;Table2[[#This Row],[Postcode]])</f>
        <v>hermeslaan91831</v>
      </c>
      <c r="S300" s="7"/>
      <c r="T300" s="7" t="s">
        <v>29</v>
      </c>
      <c r="U300" s="7" t="s">
        <v>4778</v>
      </c>
      <c r="V300" s="7">
        <v>9</v>
      </c>
      <c r="W300" s="7" t="s">
        <v>7327</v>
      </c>
      <c r="X300" s="7" t="s">
        <v>4807</v>
      </c>
      <c r="Y300" s="7" t="s">
        <v>4779</v>
      </c>
      <c r="Z300" s="7" t="str">
        <f>_xlfn.XLOOKUP(Table2[[#This Row],[Bedrijfsnummer]],Table15[Bedrijfsnummer],Table15[Teamrol],"",0)</f>
        <v/>
      </c>
    </row>
    <row r="301" spans="1:26" ht="17.45" customHeight="1" x14ac:dyDescent="0.45">
      <c r="A301" s="7" t="s">
        <v>4758</v>
      </c>
      <c r="B301" s="7" t="s">
        <v>7328</v>
      </c>
      <c r="C301" s="7" t="str">
        <f>SUBSTITUTE(SUBSTITUTE(SUBSTITUTE(SUBSTITUTE(SUBSTITUTE(SUBSTITUTE(SUBSTITUTE(SUBSTITUTE(SUBSTITUTE(SUBSTITUTE(SUBSTITUTE(SUBSTITUTE(SUBSTITUTE(LOWER(Table2[[#This Row],[Naam]]),".",""),"-","")," bvba",""),"belgië",""),"belgium","")," nv","")," bv",""),"group",""),"groep","")," ", ""),"é","e"),"è","e"),"à","a")</f>
        <v>l&amp;lretail</v>
      </c>
      <c r="D301" s="7" t="s">
        <v>7329</v>
      </c>
      <c r="E301" s="7" t="s">
        <v>7330</v>
      </c>
      <c r="F301" s="7"/>
      <c r="G301" s="7"/>
      <c r="H301" s="7" t="s">
        <v>7331</v>
      </c>
      <c r="I301" s="7" t="s">
        <v>4763</v>
      </c>
      <c r="J301" s="7" t="s">
        <v>7332</v>
      </c>
      <c r="K301" s="7" t="str">
        <f>IFERROR(LEFT(SUBSTITUTE(SUBSTITUTE(Table2[[#This Row],[Website]],"www.",""),"https://",""), FIND(".", SUBSTITUTE(SUBSTITUTE(Table2[[#This Row],[Website]],"www.",""),"https://","")) - 1),"")</f>
        <v>http://lolaliza</v>
      </c>
      <c r="L301" s="7" t="s">
        <v>7333</v>
      </c>
      <c r="M301" s="7" t="s">
        <v>51</v>
      </c>
      <c r="N301" s="7" t="s">
        <v>87</v>
      </c>
      <c r="O301" s="7">
        <v>6</v>
      </c>
      <c r="P301" s="7">
        <v>378</v>
      </c>
      <c r="Q301" s="7" t="s">
        <v>7334</v>
      </c>
      <c r="R301" s="7" t="str">
        <f>LOWER(Table2[[#This Row],[Straat]]&amp;Table2[[#This Row],[Huisnummer]]&amp;Table2[[#This Row],[Postcode]])</f>
        <v>zaterdagplein11000</v>
      </c>
      <c r="S301" s="7" t="s">
        <v>18</v>
      </c>
      <c r="T301" s="7" t="s">
        <v>51</v>
      </c>
      <c r="U301" s="7" t="s">
        <v>7335</v>
      </c>
      <c r="V301" s="7" t="s">
        <v>21</v>
      </c>
      <c r="W301" s="7" t="s">
        <v>6652</v>
      </c>
      <c r="X301" s="7" t="s">
        <v>4771</v>
      </c>
      <c r="Y301" s="7" t="s">
        <v>4791</v>
      </c>
      <c r="Z301" s="7" t="str">
        <f>_xlfn.XLOOKUP(Table2[[#This Row],[Bedrijfsnummer]],Table15[Bedrijfsnummer],Table15[Teamrol],"",0)</f>
        <v>HR Director (BE,LUX, FR)</v>
      </c>
    </row>
    <row r="302" spans="1:26" ht="17.45" customHeight="1" x14ac:dyDescent="0.45">
      <c r="A302" s="7" t="s">
        <v>4758</v>
      </c>
      <c r="B302" s="7" t="s">
        <v>7336</v>
      </c>
      <c r="C302" s="7" t="str">
        <f>SUBSTITUTE(SUBSTITUTE(SUBSTITUTE(SUBSTITUTE(SUBSTITUTE(SUBSTITUTE(SUBSTITUTE(SUBSTITUTE(SUBSTITUTE(SUBSTITUTE(SUBSTITUTE(SUBSTITUTE(SUBSTITUTE(LOWER(Table2[[#This Row],[Naam]]),".",""),"-","")," bvba",""),"belgië",""),"belgium","")," nv","")," bv",""),"group",""),"groep","")," ", ""),"é","e"),"è","e"),"à","a")</f>
        <v>lalorraineninove</v>
      </c>
      <c r="D302" s="7" t="s">
        <v>7337</v>
      </c>
      <c r="E302" s="7" t="s">
        <v>7338</v>
      </c>
      <c r="F302" s="7" t="s">
        <v>7339</v>
      </c>
      <c r="G302" s="7" t="s">
        <v>4763</v>
      </c>
      <c r="H302" s="7" t="s">
        <v>3579</v>
      </c>
      <c r="I302" s="7" t="s">
        <v>4763</v>
      </c>
      <c r="J302" s="7" t="s">
        <v>7340</v>
      </c>
      <c r="K302" s="7" t="str">
        <f>IFERROR(LEFT(SUBSTITUTE(SUBSTITUTE(Table2[[#This Row],[Website]],"www.",""),"https://",""), FIND(".", SUBSTITUTE(SUBSTITUTE(Table2[[#This Row],[Website]],"www.",""),"https://","")) - 1),"")</f>
        <v>llbg</v>
      </c>
      <c r="L302" s="7" t="s">
        <v>7341</v>
      </c>
      <c r="M302" s="7" t="s">
        <v>968</v>
      </c>
      <c r="N302" s="7" t="s">
        <v>967</v>
      </c>
      <c r="O302" s="7">
        <v>78</v>
      </c>
      <c r="P302" s="7">
        <v>280</v>
      </c>
      <c r="Q302" s="7" t="s">
        <v>7342</v>
      </c>
      <c r="R302" s="7" t="str">
        <f>LOWER(Table2[[#This Row],[Straat]]&amp;Table2[[#This Row],[Huisnummer]]&amp;Table2[[#This Row],[Postcode]])</f>
        <v>elisabethlaan1439400</v>
      </c>
      <c r="S302" s="7" t="s">
        <v>18</v>
      </c>
      <c r="T302" s="7" t="s">
        <v>40</v>
      </c>
      <c r="U302" s="7" t="s">
        <v>7343</v>
      </c>
      <c r="V302" s="7" t="s">
        <v>7344</v>
      </c>
      <c r="W302" s="7" t="s">
        <v>7345</v>
      </c>
      <c r="X302" s="7" t="s">
        <v>4825</v>
      </c>
      <c r="Y302" s="7" t="s">
        <v>4836</v>
      </c>
      <c r="Z302" s="7" t="str">
        <f>_xlfn.XLOOKUP(Table2[[#This Row],[Bedrijfsnummer]],Table15[Bedrijfsnummer],Table15[Teamrol],"",0)</f>
        <v>Group HR Director</v>
      </c>
    </row>
    <row r="303" spans="1:26" ht="17.45" customHeight="1" x14ac:dyDescent="0.45">
      <c r="A303" s="7" t="s">
        <v>4758</v>
      </c>
      <c r="B303" s="7" t="s">
        <v>7346</v>
      </c>
      <c r="C303" s="7" t="str">
        <f>SUBSTITUTE(SUBSTITUTE(SUBSTITUTE(SUBSTITUTE(SUBSTITUTE(SUBSTITUTE(SUBSTITUTE(SUBSTITUTE(SUBSTITUTE(SUBSTITUTE(SUBSTITUTE(SUBSTITUTE(SUBSTITUTE(LOWER(Table2[[#This Row],[Naam]]),".",""),"-","")," bvba",""),"belgië",""),"belgium","")," nv","")," bv",""),"group",""),"groep","")," ", ""),"é","e"),"è","e"),"à","a")</f>
        <v>labcorp</v>
      </c>
      <c r="D303" s="7" t="s">
        <v>7347</v>
      </c>
      <c r="E303" s="7" t="s">
        <v>7348</v>
      </c>
      <c r="F303" s="7" t="s">
        <v>7349</v>
      </c>
      <c r="G303" s="7" t="s">
        <v>4763</v>
      </c>
      <c r="H303" s="7" t="s">
        <v>7350</v>
      </c>
      <c r="I303" s="7" t="s">
        <v>4763</v>
      </c>
      <c r="J303" s="7" t="s">
        <v>4776</v>
      </c>
      <c r="K303" s="7" t="str">
        <f>IFERROR(LEFT(SUBSTITUTE(SUBSTITUTE(Table2[[#This Row],[Website]],"www.",""),"https://",""), FIND(".", SUBSTITUTE(SUBSTITUTE(Table2[[#This Row],[Website]],"www.",""),"https://","")) - 1),"")</f>
        <v>Empty</v>
      </c>
      <c r="L303" s="7" t="s">
        <v>7351</v>
      </c>
      <c r="M303" s="7" t="s">
        <v>164</v>
      </c>
      <c r="N303" s="7">
        <v>2800</v>
      </c>
      <c r="O303" s="7">
        <v>0</v>
      </c>
      <c r="P303" s="7">
        <v>221.9</v>
      </c>
      <c r="Q303" s="7"/>
      <c r="R303" s="7" t="str">
        <f>LOWER(Table2[[#This Row],[Straat]]&amp;Table2[[#This Row],[Huisnummer]]&amp;Table2[[#This Row],[Postcode]])</f>
        <v>zandvoortstraat22800</v>
      </c>
      <c r="S303" s="7"/>
      <c r="T303" s="7" t="s">
        <v>66</v>
      </c>
      <c r="U303" s="7" t="s">
        <v>5547</v>
      </c>
      <c r="V303" s="7">
        <v>2</v>
      </c>
      <c r="W303" s="7" t="s">
        <v>5752</v>
      </c>
      <c r="X303" s="7" t="s">
        <v>4771</v>
      </c>
      <c r="Y303" s="7" t="s">
        <v>4791</v>
      </c>
      <c r="Z303" s="7" t="str">
        <f>_xlfn.XLOOKUP(Table2[[#This Row],[Bedrijfsnummer]],Table15[Bedrijfsnummer],Table15[Teamrol],"",0)</f>
        <v/>
      </c>
    </row>
    <row r="304" spans="1:26" ht="17.45" customHeight="1" x14ac:dyDescent="0.45">
      <c r="A304" s="7" t="s">
        <v>4758</v>
      </c>
      <c r="B304" s="7" t="s">
        <v>7352</v>
      </c>
      <c r="C304" s="7" t="str">
        <f>SUBSTITUTE(SUBSTITUTE(SUBSTITUTE(SUBSTITUTE(SUBSTITUTE(SUBSTITUTE(SUBSTITUTE(SUBSTITUTE(SUBSTITUTE(SUBSTITUTE(SUBSTITUTE(SUBSTITUTE(SUBSTITUTE(LOWER(Table2[[#This Row],[Naam]]),".",""),"-","")," bvba",""),"belgië",""),"belgium","")," nv","")," bv",""),"group",""),"groep","")," ", ""),"é","e"),"è","e"),"à","a")</f>
        <v>lagarderetravelretail</v>
      </c>
      <c r="D304" s="7" t="s">
        <v>7353</v>
      </c>
      <c r="E304" s="7" t="s">
        <v>7354</v>
      </c>
      <c r="F304" s="7" t="s">
        <v>7355</v>
      </c>
      <c r="G304" s="7" t="s">
        <v>4763</v>
      </c>
      <c r="H304" s="7" t="s">
        <v>7356</v>
      </c>
      <c r="I304" s="7" t="s">
        <v>4763</v>
      </c>
      <c r="J304" s="7" t="s">
        <v>7357</v>
      </c>
      <c r="K304" s="7" t="str">
        <f>IFERROR(LEFT(SUBSTITUTE(SUBSTITUTE(Table2[[#This Row],[Website]],"www.",""),"https://",""), FIND(".", SUBSTITUTE(SUBSTITUTE(Table2[[#This Row],[Website]],"www.",""),"https://","")) - 1),"")</f>
        <v>lagardere-tr</v>
      </c>
      <c r="L304" s="7" t="s">
        <v>7358</v>
      </c>
      <c r="M304" s="7" t="s">
        <v>7359</v>
      </c>
      <c r="N304" s="7">
        <v>1820</v>
      </c>
      <c r="O304" s="7">
        <v>6</v>
      </c>
      <c r="P304" s="7">
        <v>453.8</v>
      </c>
      <c r="Q304" s="7"/>
      <c r="R304" s="7" t="str">
        <f>LOWER(Table2[[#This Row],[Straat]]&amp;Table2[[#This Row],[Huisnummer]]&amp;Table2[[#This Row],[Postcode]])</f>
        <v>vliegveld1321820</v>
      </c>
      <c r="S304" s="7"/>
      <c r="T304" s="7" t="s">
        <v>29</v>
      </c>
      <c r="U304" s="7" t="s">
        <v>7360</v>
      </c>
      <c r="V304" s="7">
        <v>132</v>
      </c>
      <c r="W304" s="7" t="s">
        <v>6368</v>
      </c>
      <c r="X304" s="7" t="s">
        <v>4825</v>
      </c>
      <c r="Y304" s="7" t="s">
        <v>4779</v>
      </c>
      <c r="Z304" s="7" t="str">
        <f>_xlfn.XLOOKUP(Table2[[#This Row],[Bedrijfsnummer]],Table15[Bedrijfsnummer],Table15[Teamrol],"",0)</f>
        <v/>
      </c>
    </row>
    <row r="305" spans="1:26" ht="17.45" customHeight="1" x14ac:dyDescent="0.45">
      <c r="A305" s="7" t="s">
        <v>4758</v>
      </c>
      <c r="B305" s="7" t="s">
        <v>7361</v>
      </c>
      <c r="C305" s="7" t="str">
        <f>SUBSTITUTE(SUBSTITUTE(SUBSTITUTE(SUBSTITUTE(SUBSTITUTE(SUBSTITUTE(SUBSTITUTE(SUBSTITUTE(SUBSTITUTE(SUBSTITUTE(SUBSTITUTE(SUBSTITUTE(SUBSTITUTE(LOWER(Table2[[#This Row],[Naam]]),".",""),"-","")," bvba",""),"belgië",""),"belgium","")," nv","")," bv",""),"group",""),"groep","")," ", ""),"é","e"),"è","e"),"à","a")</f>
        <v>lansweeper</v>
      </c>
      <c r="D305" s="7" t="s">
        <v>7362</v>
      </c>
      <c r="E305" s="7" t="s">
        <v>7363</v>
      </c>
      <c r="F305" s="7" t="s">
        <v>7364</v>
      </c>
      <c r="G305" s="7" t="s">
        <v>4763</v>
      </c>
      <c r="H305" s="7" t="s">
        <v>7365</v>
      </c>
      <c r="I305" s="7" t="s">
        <v>4763</v>
      </c>
      <c r="J305" s="7" t="s">
        <v>7366</v>
      </c>
      <c r="K305" s="7" t="str">
        <f>IFERROR(LEFT(SUBSTITUTE(SUBSTITUTE(Table2[[#This Row],[Website]],"www.",""),"https://",""), FIND(".", SUBSTITUTE(SUBSTITUTE(Table2[[#This Row],[Website]],"www.",""),"https://","")) - 1),"")</f>
        <v>lansweeper</v>
      </c>
      <c r="L305" s="7" t="s">
        <v>7367</v>
      </c>
      <c r="M305" s="7" t="s">
        <v>717</v>
      </c>
      <c r="N305" s="7">
        <v>9820</v>
      </c>
      <c r="O305" s="7">
        <v>9</v>
      </c>
      <c r="P305" s="7">
        <v>121.3</v>
      </c>
      <c r="Q305" s="7"/>
      <c r="R305" s="7" t="str">
        <f>LOWER(Table2[[#This Row],[Straat]]&amp;Table2[[#This Row],[Huisnummer]]&amp;Table2[[#This Row],[Postcode]])</f>
        <v>fraterstraat2129820</v>
      </c>
      <c r="S305" s="7"/>
      <c r="T305" s="7" t="s">
        <v>40</v>
      </c>
      <c r="U305" s="7" t="s">
        <v>7368</v>
      </c>
      <c r="V305" s="7">
        <v>212</v>
      </c>
      <c r="W305" s="7" t="s">
        <v>4868</v>
      </c>
      <c r="X305" s="7" t="s">
        <v>4807</v>
      </c>
      <c r="Y305" s="7" t="s">
        <v>4772</v>
      </c>
      <c r="Z305" s="7" t="str">
        <f>_xlfn.XLOOKUP(Table2[[#This Row],[Bedrijfsnummer]],Table15[Bedrijfsnummer],Table15[Teamrol],"",0)</f>
        <v>People Operations Manager</v>
      </c>
    </row>
    <row r="306" spans="1:26" ht="17.45" customHeight="1" x14ac:dyDescent="0.45">
      <c r="A306" s="7" t="s">
        <v>4758</v>
      </c>
      <c r="B306" s="7" t="s">
        <v>7369</v>
      </c>
      <c r="C306" s="7" t="str">
        <f>SUBSTITUTE(SUBSTITUTE(SUBSTITUTE(SUBSTITUTE(SUBSTITUTE(SUBSTITUTE(SUBSTITUTE(SUBSTITUTE(SUBSTITUTE(SUBSTITUTE(SUBSTITUTE(SUBSTITUTE(SUBSTITUTE(LOWER(Table2[[#This Row],[Naam]]),".",""),"-","")," bvba",""),"belgië",""),"belgium","")," nv","")," bv",""),"group",""),"groep","")," ", ""),"é","e"),"è","e"),"à","a")</f>
        <v>leaseplanfleetmanagement</v>
      </c>
      <c r="D306" s="7" t="s">
        <v>7370</v>
      </c>
      <c r="E306" s="7" t="s">
        <v>7371</v>
      </c>
      <c r="F306" s="7" t="s">
        <v>7372</v>
      </c>
      <c r="G306" s="7" t="s">
        <v>4763</v>
      </c>
      <c r="H306" s="7"/>
      <c r="I306" s="7"/>
      <c r="J306" s="7" t="s">
        <v>7373</v>
      </c>
      <c r="K306" s="7" t="str">
        <f>IFERROR(LEFT(SUBSTITUTE(SUBSTITUTE(Table2[[#This Row],[Website]],"www.",""),"https://",""), FIND(".", SUBSTITUTE(SUBSTITUTE(Table2[[#This Row],[Website]],"www.",""),"https://","")) - 1),"")</f>
        <v>leaseplan</v>
      </c>
      <c r="L306" s="7" t="s">
        <v>7374</v>
      </c>
      <c r="M306" s="7" t="s">
        <v>4777</v>
      </c>
      <c r="N306" s="7">
        <v>1831</v>
      </c>
      <c r="O306" s="7">
        <v>0</v>
      </c>
      <c r="P306" s="7">
        <v>253.3</v>
      </c>
      <c r="Q306" s="7"/>
      <c r="R306" s="7" t="str">
        <f>LOWER(Table2[[#This Row],[Straat]]&amp;Table2[[#This Row],[Huisnummer]]&amp;Table2[[#This Row],[Postcode]])</f>
        <v>telecomlaan91831</v>
      </c>
      <c r="S306" s="7"/>
      <c r="T306" s="7" t="s">
        <v>29</v>
      </c>
      <c r="U306" s="7" t="s">
        <v>711</v>
      </c>
      <c r="V306" s="7">
        <v>9</v>
      </c>
      <c r="W306" s="7"/>
      <c r="X306" s="7" t="s">
        <v>4771</v>
      </c>
      <c r="Y306" s="7" t="s">
        <v>4779</v>
      </c>
      <c r="Z306" s="7" t="str">
        <f>_xlfn.XLOOKUP(Table2[[#This Row],[Bedrijfsnummer]],Table15[Bedrijfsnummer],Table15[Teamrol],"",0)</f>
        <v/>
      </c>
    </row>
    <row r="307" spans="1:26" ht="17.45" customHeight="1" x14ac:dyDescent="0.45">
      <c r="A307" s="7" t="s">
        <v>4758</v>
      </c>
      <c r="B307" s="7" t="s">
        <v>7375</v>
      </c>
      <c r="C307" s="7" t="str">
        <f>SUBSTITUTE(SUBSTITUTE(SUBSTITUTE(SUBSTITUTE(SUBSTITUTE(SUBSTITUTE(SUBSTITUTE(SUBSTITUTE(SUBSTITUTE(SUBSTITUTE(SUBSTITUTE(SUBSTITUTE(SUBSTITUTE(LOWER(Table2[[#This Row],[Naam]]),".",""),"-","")," bvba",""),"belgië",""),"belgium","")," nv","")," bv",""),"group",""),"groep","")," ", ""),"é","e"),"è","e"),"à","a")</f>
        <v>lecot</v>
      </c>
      <c r="D307" s="7" t="s">
        <v>7376</v>
      </c>
      <c r="E307" s="7" t="s">
        <v>7377</v>
      </c>
      <c r="F307" s="7" t="s">
        <v>7378</v>
      </c>
      <c r="G307" s="7" t="s">
        <v>4763</v>
      </c>
      <c r="H307" s="7" t="s">
        <v>7379</v>
      </c>
      <c r="I307" s="7" t="s">
        <v>4763</v>
      </c>
      <c r="J307" s="7" t="s">
        <v>7380</v>
      </c>
      <c r="K307" s="7" t="str">
        <f>IFERROR(LEFT(SUBSTITUTE(SUBSTITUTE(Table2[[#This Row],[Website]],"www.",""),"https://",""), FIND(".", SUBSTITUTE(SUBSTITUTE(Table2[[#This Row],[Website]],"www.",""),"https://","")) - 1),"")</f>
        <v>lecot-fleet</v>
      </c>
      <c r="L307" s="7" t="s">
        <v>7381</v>
      </c>
      <c r="M307" s="7" t="s">
        <v>7382</v>
      </c>
      <c r="N307" s="7">
        <v>8501</v>
      </c>
      <c r="O307" s="7">
        <v>0</v>
      </c>
      <c r="P307" s="7">
        <v>476.5</v>
      </c>
      <c r="Q307" s="7"/>
      <c r="R307" s="7" t="str">
        <f>LOWER(Table2[[#This Row],[Straat]]&amp;Table2[[#This Row],[Huisnummer]]&amp;Table2[[#This Row],[Postcode]])</f>
        <v>vier linden98501</v>
      </c>
      <c r="S307" s="7"/>
      <c r="T307" s="7" t="s">
        <v>260</v>
      </c>
      <c r="U307" s="7" t="s">
        <v>7383</v>
      </c>
      <c r="V307" s="7">
        <v>9</v>
      </c>
      <c r="W307" s="7" t="s">
        <v>5115</v>
      </c>
      <c r="X307" s="7" t="s">
        <v>4825</v>
      </c>
      <c r="Y307" s="7" t="s">
        <v>4779</v>
      </c>
      <c r="Z307" s="7" t="str">
        <f>_xlfn.XLOOKUP(Table2[[#This Row],[Bedrijfsnummer]],Table15[Bedrijfsnummer],Table15[Teamrol],"",0)</f>
        <v>HR Director</v>
      </c>
    </row>
    <row r="308" spans="1:26" ht="17.45" customHeight="1" x14ac:dyDescent="0.45">
      <c r="A308" s="7" t="s">
        <v>4758</v>
      </c>
      <c r="B308" s="7" t="s">
        <v>7384</v>
      </c>
      <c r="C308" s="7" t="str">
        <f>SUBSTITUTE(SUBSTITUTE(SUBSTITUTE(SUBSTITUTE(SUBSTITUTE(SUBSTITUTE(SUBSTITUTE(SUBSTITUTE(SUBSTITUTE(SUBSTITUTE(SUBSTITUTE(SUBSTITUTE(SUBSTITUTE(LOWER(Table2[[#This Row],[Naam]]),".",""),"-","")," bvba",""),"belgië",""),"belgium","")," nv","")," bv",""),"group",""),"groep","")," ", ""),"é","e"),"è","e"),"à","a")</f>
        <v>leenbakkerbelgie</v>
      </c>
      <c r="D308" s="7" t="s">
        <v>7385</v>
      </c>
      <c r="E308" s="7" t="s">
        <v>7386</v>
      </c>
      <c r="F308" s="7" t="s">
        <v>7387</v>
      </c>
      <c r="G308" s="7" t="s">
        <v>4763</v>
      </c>
      <c r="H308" s="7" t="s">
        <v>7388</v>
      </c>
      <c r="I308" s="7" t="s">
        <v>4763</v>
      </c>
      <c r="J308" s="7" t="s">
        <v>7389</v>
      </c>
      <c r="K308" s="7" t="str">
        <f>IFERROR(LEFT(SUBSTITUTE(SUBSTITUTE(Table2[[#This Row],[Website]],"www.",""),"https://",""), FIND(".", SUBSTITUTE(SUBSTITUTE(Table2[[#This Row],[Website]],"www.",""),"https://","")) - 1),"")</f>
        <v>leenbakker</v>
      </c>
      <c r="L308" s="7" t="s">
        <v>7390</v>
      </c>
      <c r="M308" s="7" t="s">
        <v>209</v>
      </c>
      <c r="N308" s="7" t="s">
        <v>208</v>
      </c>
      <c r="O308" s="7">
        <v>16</v>
      </c>
      <c r="P308" s="7">
        <v>333</v>
      </c>
      <c r="Q308" s="7" t="s">
        <v>7391</v>
      </c>
      <c r="R308" s="7" t="str">
        <f>LOWER(Table2[[#This Row],[Straat]]&amp;Table2[[#This Row],[Huisnummer]]&amp;Table2[[#This Row],[Postcode]])</f>
        <v>bredabaan1209-12132900</v>
      </c>
      <c r="S308" s="7" t="s">
        <v>18</v>
      </c>
      <c r="T308" s="7" t="s">
        <v>66</v>
      </c>
      <c r="U308" s="7" t="s">
        <v>7219</v>
      </c>
      <c r="V308" s="7" t="s">
        <v>7392</v>
      </c>
      <c r="W308" s="7" t="s">
        <v>7014</v>
      </c>
      <c r="X308" s="7" t="s">
        <v>4771</v>
      </c>
      <c r="Y308" s="7" t="s">
        <v>4791</v>
      </c>
      <c r="Z308" s="7" t="str">
        <f>_xlfn.XLOOKUP(Table2[[#This Row],[Bedrijfsnummer]],Table15[Bedrijfsnummer],Table15[Teamrol],"",0)</f>
        <v>HUMAN RESOURCES MANAGER</v>
      </c>
    </row>
    <row r="309" spans="1:26" ht="17.45" customHeight="1" x14ac:dyDescent="0.45">
      <c r="A309" s="7" t="s">
        <v>4758</v>
      </c>
      <c r="B309" s="7" t="s">
        <v>7393</v>
      </c>
      <c r="C309" s="7" t="str">
        <f>SUBSTITUTE(SUBSTITUTE(SUBSTITUTE(SUBSTITUTE(SUBSTITUTE(SUBSTITUTE(SUBSTITUTE(SUBSTITUTE(SUBSTITUTE(SUBSTITUTE(SUBSTITUTE(SUBSTITUTE(SUBSTITUTE(LOWER(Table2[[#This Row],[Naam]]),".",""),"-","")," bvba",""),"belgië",""),"belgium","")," nv","")," bv",""),"group",""),"groep","")," ", ""),"é","e"),"è","e"),"à","a")</f>
        <v>legendbiotech</v>
      </c>
      <c r="D309" s="7" t="s">
        <v>7394</v>
      </c>
      <c r="E309" s="7" t="s">
        <v>7395</v>
      </c>
      <c r="F309" s="7" t="s">
        <v>7396</v>
      </c>
      <c r="G309" s="7" t="s">
        <v>4763</v>
      </c>
      <c r="H309" s="7"/>
      <c r="I309" s="7"/>
      <c r="J309" s="7" t="s">
        <v>7397</v>
      </c>
      <c r="K309" s="7" t="str">
        <f>IFERROR(LEFT(SUBSTITUTE(SUBSTITUTE(Table2[[#This Row],[Website]],"www.",""),"https://",""), FIND(".", SUBSTITUTE(SUBSTITUTE(Table2[[#This Row],[Website]],"www.",""),"https://","")) - 1),"")</f>
        <v>legendbiotech</v>
      </c>
      <c r="L309" s="7" t="s">
        <v>7398</v>
      </c>
      <c r="M309" s="7" t="s">
        <v>4797</v>
      </c>
      <c r="N309" s="7" t="s">
        <v>7399</v>
      </c>
      <c r="O309" s="7">
        <v>40</v>
      </c>
      <c r="P309" s="7">
        <v>252</v>
      </c>
      <c r="Q309" s="7" t="s">
        <v>7400</v>
      </c>
      <c r="R309" s="7" t="str">
        <f>LOWER(Table2[[#This Row],[Straat]]&amp;Table2[[#This Row],[Huisnummer]]&amp;Table2[[#This Row],[Postcode]])</f>
        <v>technologiepark-zwijnaarde1229052</v>
      </c>
      <c r="S309" s="7" t="s">
        <v>18</v>
      </c>
      <c r="T309" s="7" t="s">
        <v>40</v>
      </c>
      <c r="U309" s="7" t="s">
        <v>4798</v>
      </c>
      <c r="V309" s="7" t="s">
        <v>985</v>
      </c>
      <c r="W309" s="7" t="s">
        <v>5465</v>
      </c>
      <c r="X309" s="7" t="s">
        <v>4771</v>
      </c>
      <c r="Y309" s="7" t="s">
        <v>4791</v>
      </c>
      <c r="Z309" s="7" t="str">
        <f>_xlfn.XLOOKUP(Table2[[#This Row],[Bedrijfsnummer]],Table15[Bedrijfsnummer],Table15[Teamrol],"",0)</f>
        <v>HR Director</v>
      </c>
    </row>
    <row r="310" spans="1:26" ht="17.45" customHeight="1" x14ac:dyDescent="0.45">
      <c r="A310" s="7" t="s">
        <v>4758</v>
      </c>
      <c r="B310" s="7" t="s">
        <v>7401</v>
      </c>
      <c r="C310" s="7" t="str">
        <f>SUBSTITUTE(SUBSTITUTE(SUBSTITUTE(SUBSTITUTE(SUBSTITUTE(SUBSTITUTE(SUBSTITUTE(SUBSTITUTE(SUBSTITUTE(SUBSTITUTE(SUBSTITUTE(SUBSTITUTE(SUBSTITUTE(LOWER(Table2[[#This Row],[Naam]]),".",""),"-","")," bvba",""),"belgië",""),"belgium","")," nv","")," bv",""),"group",""),"groep","")," ", ""),"é","e"),"è","e"),"à","a")</f>
        <v>legrand</v>
      </c>
      <c r="D310" s="7" t="s">
        <v>7402</v>
      </c>
      <c r="E310" s="7" t="s">
        <v>7403</v>
      </c>
      <c r="F310" s="7" t="s">
        <v>7404</v>
      </c>
      <c r="G310" s="7" t="s">
        <v>4763</v>
      </c>
      <c r="H310" s="7" t="s">
        <v>7405</v>
      </c>
      <c r="I310" s="7" t="s">
        <v>4763</v>
      </c>
      <c r="J310" s="7" t="s">
        <v>7406</v>
      </c>
      <c r="K310" s="7" t="str">
        <f>IFERROR(LEFT(SUBSTITUTE(SUBSTITUTE(Table2[[#This Row],[Website]],"www.",""),"https://",""), FIND(".", SUBSTITUTE(SUBSTITUTE(Table2[[#This Row],[Website]],"www.",""),"https://","")) - 1),"")</f>
        <v>legrand</v>
      </c>
      <c r="L310" s="7" t="s">
        <v>7407</v>
      </c>
      <c r="M310" s="7" t="s">
        <v>136</v>
      </c>
      <c r="N310" s="7">
        <v>1930</v>
      </c>
      <c r="O310" s="7">
        <v>25</v>
      </c>
      <c r="P310" s="7">
        <v>104.5</v>
      </c>
      <c r="Q310" s="7"/>
      <c r="R310" s="7" t="str">
        <f>LOWER(Table2[[#This Row],[Straat]]&amp;Table2[[#This Row],[Huisnummer]]&amp;Table2[[#This Row],[Postcode]])</f>
        <v>hector henneaulaan3661930</v>
      </c>
      <c r="S310" s="7"/>
      <c r="T310" s="7" t="s">
        <v>29</v>
      </c>
      <c r="U310" s="7" t="s">
        <v>7408</v>
      </c>
      <c r="V310" s="7">
        <v>366</v>
      </c>
      <c r="W310" s="7" t="s">
        <v>4844</v>
      </c>
      <c r="X310" s="7" t="s">
        <v>4807</v>
      </c>
      <c r="Y310" s="7" t="s">
        <v>4791</v>
      </c>
      <c r="Z310" s="7" t="str">
        <f>_xlfn.XLOOKUP(Table2[[#This Row],[Bedrijfsnummer]],Table15[Bedrijfsnummer],Table15[Teamrol],"",0)</f>
        <v/>
      </c>
    </row>
    <row r="311" spans="1:26" ht="17.45" customHeight="1" x14ac:dyDescent="0.45">
      <c r="A311" s="7" t="s">
        <v>4758</v>
      </c>
      <c r="B311" s="7" t="s">
        <v>7409</v>
      </c>
      <c r="C311" s="7" t="str">
        <f>SUBSTITUTE(SUBSTITUTE(SUBSTITUTE(SUBSTITUTE(SUBSTITUTE(SUBSTITUTE(SUBSTITUTE(SUBSTITUTE(SUBSTITUTE(SUBSTITUTE(SUBSTITUTE(SUBSTITUTE(SUBSTITUTE(LOWER(Table2[[#This Row],[Naam]]),".",""),"-","")," bvba",""),"belgië",""),"belgium","")," nv","")," bv",""),"group",""),"groep","")," ", ""),"é","e"),"è","e"),"à","a")</f>
        <v>levistrauss&amp;coeurope</v>
      </c>
      <c r="D311" s="7" t="s">
        <v>7410</v>
      </c>
      <c r="E311" s="7" t="s">
        <v>7411</v>
      </c>
      <c r="F311" s="7"/>
      <c r="G311" s="7"/>
      <c r="H311" s="7"/>
      <c r="I311" s="7"/>
      <c r="J311" s="7" t="s">
        <v>7412</v>
      </c>
      <c r="K311" s="7" t="str">
        <f>IFERROR(LEFT(SUBSTITUTE(SUBSTITUTE(Table2[[#This Row],[Website]],"www.",""),"https://",""), FIND(".", SUBSTITUTE(SUBSTITUTE(Table2[[#This Row],[Website]],"www.",""),"https://","")) - 1),"")</f>
        <v>levi</v>
      </c>
      <c r="L311" s="7" t="s">
        <v>7413</v>
      </c>
      <c r="M311" s="7" t="s">
        <v>4777</v>
      </c>
      <c r="N311" s="7">
        <v>1831</v>
      </c>
      <c r="O311" s="7">
        <v>0</v>
      </c>
      <c r="P311" s="7">
        <v>274.60000000000002</v>
      </c>
      <c r="Q311" s="7"/>
      <c r="R311" s="7" t="str">
        <f>LOWER(Table2[[#This Row],[Straat]]&amp;Table2[[#This Row],[Huisnummer]]&amp;Table2[[#This Row],[Postcode]])</f>
        <v>leonardo da vincilaan191831</v>
      </c>
      <c r="S311" s="7"/>
      <c r="T311" s="7" t="s">
        <v>29</v>
      </c>
      <c r="U311" s="7" t="s">
        <v>134</v>
      </c>
      <c r="V311" s="7">
        <v>19</v>
      </c>
      <c r="W311" s="7"/>
      <c r="X311" s="7" t="s">
        <v>4771</v>
      </c>
      <c r="Y311" s="7" t="s">
        <v>4836</v>
      </c>
      <c r="Z311" s="7" t="str">
        <f>_xlfn.XLOOKUP(Table2[[#This Row],[Bedrijfsnummer]],Table15[Bedrijfsnummer],Table15[Teamrol],"",0)</f>
        <v/>
      </c>
    </row>
    <row r="312" spans="1:26" ht="17.45" customHeight="1" x14ac:dyDescent="0.45">
      <c r="A312" s="7" t="s">
        <v>4758</v>
      </c>
      <c r="B312" s="7" t="s">
        <v>7414</v>
      </c>
      <c r="C312" s="7" t="str">
        <f>SUBSTITUTE(SUBSTITUTE(SUBSTITUTE(SUBSTITUTE(SUBSTITUTE(SUBSTITUTE(SUBSTITUTE(SUBSTITUTE(SUBSTITUTE(SUBSTITUTE(SUBSTITUTE(SUBSTITUTE(SUBSTITUTE(LOWER(Table2[[#This Row],[Naam]]),".",""),"-","")," bvba",""),"belgië",""),"belgium","")," nv","")," bv",""),"group",""),"groep","")," ", ""),"é","e"),"è","e"),"à","a")</f>
        <v>liantiscorporate</v>
      </c>
      <c r="D312" s="7" t="s">
        <v>7415</v>
      </c>
      <c r="E312" s="7" t="s">
        <v>7416</v>
      </c>
      <c r="F312" s="7" t="s">
        <v>7417</v>
      </c>
      <c r="G312" s="7" t="s">
        <v>4763</v>
      </c>
      <c r="H312" s="7" t="s">
        <v>7418</v>
      </c>
      <c r="I312" s="7" t="s">
        <v>4763</v>
      </c>
      <c r="J312" s="7" t="s">
        <v>7419</v>
      </c>
      <c r="K312" s="7" t="str">
        <f>IFERROR(LEFT(SUBSTITUTE(SUBSTITUTE(Table2[[#This Row],[Website]],"www.",""),"https://",""), FIND(".", SUBSTITUTE(SUBSTITUTE(Table2[[#This Row],[Website]],"www.",""),"https://","")) - 1),"")</f>
        <v>liantis</v>
      </c>
      <c r="L312" s="7"/>
      <c r="M312" s="7" t="s">
        <v>829</v>
      </c>
      <c r="N312" s="7">
        <v>8000</v>
      </c>
      <c r="O312" s="7">
        <v>0</v>
      </c>
      <c r="P312" s="7">
        <v>417.8</v>
      </c>
      <c r="Q312" s="7"/>
      <c r="R312" s="7" t="str">
        <f>LOWER(Table2[[#This Row],[Straat]]&amp;Table2[[#This Row],[Huisnummer]]&amp;Table2[[#This Row],[Postcode]])</f>
        <v>sint-clarastraat488000</v>
      </c>
      <c r="S312" s="7"/>
      <c r="T312" s="7" t="s">
        <v>260</v>
      </c>
      <c r="U312" s="7" t="s">
        <v>7420</v>
      </c>
      <c r="V312" s="7">
        <v>48</v>
      </c>
      <c r="W312" s="7" t="s">
        <v>5732</v>
      </c>
      <c r="X312" s="7" t="s">
        <v>4771</v>
      </c>
      <c r="Y312" s="7" t="s">
        <v>4791</v>
      </c>
      <c r="Z312" s="7" t="str">
        <f>_xlfn.XLOOKUP(Table2[[#This Row],[Bedrijfsnummer]],Table15[Bedrijfsnummer],Table15[Teamrol],"",0)</f>
        <v>HR Director</v>
      </c>
    </row>
    <row r="313" spans="1:26" ht="17.45" customHeight="1" x14ac:dyDescent="0.45">
      <c r="A313" s="7" t="s">
        <v>4758</v>
      </c>
      <c r="B313" s="7" t="s">
        <v>7421</v>
      </c>
      <c r="C313" s="7" t="str">
        <f>SUBSTITUTE(SUBSTITUTE(SUBSTITUTE(SUBSTITUTE(SUBSTITUTE(SUBSTITUTE(SUBSTITUTE(SUBSTITUTE(SUBSTITUTE(SUBSTITUTE(SUBSTITUTE(SUBSTITUTE(SUBSTITUTE(LOWER(Table2[[#This Row],[Naam]]),".",""),"-","")," bvba",""),"belgië",""),"belgium","")," nv","")," bv",""),"group",""),"groep","")," ", ""),"é","e"),"è","e"),"à","a")</f>
        <v>lighthouseintelligence</v>
      </c>
      <c r="D313" s="7" t="s">
        <v>7422</v>
      </c>
      <c r="E313" s="7" t="s">
        <v>7423</v>
      </c>
      <c r="F313" s="7" t="s">
        <v>7424</v>
      </c>
      <c r="G313" s="7" t="s">
        <v>4763</v>
      </c>
      <c r="H313" s="7"/>
      <c r="I313" s="7"/>
      <c r="J313" s="7" t="s">
        <v>7425</v>
      </c>
      <c r="K313" s="7" t="str">
        <f>IFERROR(LEFT(SUBSTITUTE(SUBSTITUTE(Table2[[#This Row],[Website]],"www.",""),"https://",""), FIND(".", SUBSTITUTE(SUBSTITUTE(Table2[[#This Row],[Website]],"www.",""),"https://","")) - 1),"")</f>
        <v>otainsight</v>
      </c>
      <c r="L313" s="7" t="s">
        <v>7426</v>
      </c>
      <c r="M313" s="7" t="s">
        <v>5584</v>
      </c>
      <c r="N313" s="7">
        <v>9050</v>
      </c>
      <c r="O313" s="7">
        <v>4</v>
      </c>
      <c r="P313" s="7">
        <v>156.1</v>
      </c>
      <c r="Q313" s="7"/>
      <c r="R313" s="7" t="str">
        <f>LOWER(Table2[[#This Row],[Straat]]&amp;Table2[[#This Row],[Huisnummer]]&amp;Table2[[#This Row],[Postcode]])</f>
        <v>gaston crommenlaan69050</v>
      </c>
      <c r="S313" s="7"/>
      <c r="T313" s="7" t="s">
        <v>40</v>
      </c>
      <c r="U313" s="7" t="s">
        <v>6051</v>
      </c>
      <c r="V313" s="7">
        <v>6</v>
      </c>
      <c r="W313" s="7"/>
      <c r="X313" s="7" t="s">
        <v>4807</v>
      </c>
      <c r="Y313" s="7" t="s">
        <v>4772</v>
      </c>
      <c r="Z313" s="7" t="str">
        <f>_xlfn.XLOOKUP(Table2[[#This Row],[Bedrijfsnummer]],Table15[Bedrijfsnummer],Table15[Teamrol],"",0)</f>
        <v>People Operations Manager</v>
      </c>
    </row>
    <row r="314" spans="1:26" ht="17.45" customHeight="1" x14ac:dyDescent="0.45">
      <c r="A314" s="7" t="s">
        <v>4758</v>
      </c>
      <c r="B314" s="7" t="s">
        <v>7427</v>
      </c>
      <c r="C314" s="7" t="str">
        <f>SUBSTITUTE(SUBSTITUTE(SUBSTITUTE(SUBSTITUTE(SUBSTITUTE(SUBSTITUTE(SUBSTITUTE(SUBSTITUTE(SUBSTITUTE(SUBSTITUTE(SUBSTITUTE(SUBSTITUTE(SUBSTITUTE(LOWER(Table2[[#This Row],[Naam]]),".",""),"-","")," bvba",""),"belgië",""),"belgium","")," nv","")," bv",""),"group",""),"groep","")," ", ""),"é","e"),"è","e"),"à","a")</f>
        <v>livlina</v>
      </c>
      <c r="D314" s="7" t="s">
        <v>7428</v>
      </c>
      <c r="E314" s="7" t="s">
        <v>7429</v>
      </c>
      <c r="F314" s="7" t="s">
        <v>7430</v>
      </c>
      <c r="G314" s="7" t="s">
        <v>4763</v>
      </c>
      <c r="H314" s="7" t="s">
        <v>7431</v>
      </c>
      <c r="I314" s="7" t="s">
        <v>4763</v>
      </c>
      <c r="J314" s="7" t="s">
        <v>7432</v>
      </c>
      <c r="K314" s="7" t="str">
        <f>IFERROR(LEFT(SUBSTITUTE(SUBSTITUTE(Table2[[#This Row],[Website]],"www.",""),"https://",""), FIND(".", SUBSTITUTE(SUBSTITUTE(Table2[[#This Row],[Website]],"www.",""),"https://","")) - 1),"")</f>
        <v>livlina</v>
      </c>
      <c r="L314" s="7" t="s">
        <v>7433</v>
      </c>
      <c r="M314" s="7" t="s">
        <v>963</v>
      </c>
      <c r="N314" s="7">
        <v>9100</v>
      </c>
      <c r="O314" s="7">
        <v>0</v>
      </c>
      <c r="P314" s="7">
        <v>229.8</v>
      </c>
      <c r="Q314" s="7"/>
      <c r="R314" s="7" t="str">
        <f>LOWER(Table2[[#This Row],[Straat]]&amp;Table2[[#This Row],[Huisnummer]]&amp;Table2[[#This Row],[Postcode]])</f>
        <v>eigenlostraat59100</v>
      </c>
      <c r="S314" s="7"/>
      <c r="T314" s="7" t="s">
        <v>40</v>
      </c>
      <c r="U314" s="7" t="s">
        <v>6670</v>
      </c>
      <c r="V314" s="7">
        <v>5</v>
      </c>
      <c r="W314" s="7" t="s">
        <v>5060</v>
      </c>
      <c r="X314" s="7" t="s">
        <v>4771</v>
      </c>
      <c r="Y314" s="7" t="s">
        <v>4779</v>
      </c>
      <c r="Z314" s="7" t="str">
        <f>_xlfn.XLOOKUP(Table2[[#This Row],[Bedrijfsnummer]],Table15[Bedrijfsnummer],Table15[Teamrol],"",0)</f>
        <v/>
      </c>
    </row>
    <row r="315" spans="1:26" ht="17.45" customHeight="1" x14ac:dyDescent="0.45">
      <c r="A315" s="7" t="s">
        <v>4758</v>
      </c>
      <c r="B315" s="7" t="s">
        <v>7434</v>
      </c>
      <c r="C315" s="7" t="str">
        <f>SUBSTITUTE(SUBSTITUTE(SUBSTITUTE(SUBSTITUTE(SUBSTITUTE(SUBSTITUTE(SUBSTITUTE(SUBSTITUTE(SUBSTITUTE(SUBSTITUTE(SUBSTITUTE(SUBSTITUTE(SUBSTITUTE(LOWER(Table2[[#This Row],[Naam]]),".",""),"-","")," bvba",""),"belgië",""),"belgium","")," nv","")," bv",""),"group",""),"groep","")," ", ""),"é","e"),"è","e"),"à","a")</f>
        <v>lkq</v>
      </c>
      <c r="D315" s="7" t="s">
        <v>7435</v>
      </c>
      <c r="E315" s="7" t="s">
        <v>7436</v>
      </c>
      <c r="F315" s="7" t="s">
        <v>7437</v>
      </c>
      <c r="G315" s="7" t="s">
        <v>4763</v>
      </c>
      <c r="H315" s="7" t="s">
        <v>7438</v>
      </c>
      <c r="I315" s="7" t="s">
        <v>4763</v>
      </c>
      <c r="J315" s="7" t="s">
        <v>7439</v>
      </c>
      <c r="K315" s="7" t="str">
        <f>IFERROR(LEFT(SUBSTITUTE(SUBSTITUTE(Table2[[#This Row],[Website]],"www.",""),"https://",""), FIND(".", SUBSTITUTE(SUBSTITUTE(Table2[[#This Row],[Website]],"www.",""),"https://","")) - 1),"")</f>
        <v>lkqbelgium</v>
      </c>
      <c r="L315" s="7" t="s">
        <v>7440</v>
      </c>
      <c r="M315" s="7" t="s">
        <v>798</v>
      </c>
      <c r="N315" s="7" t="s">
        <v>797</v>
      </c>
      <c r="O315" s="7">
        <v>6</v>
      </c>
      <c r="P315" s="7">
        <v>295</v>
      </c>
      <c r="Q315" s="7" t="s">
        <v>7441</v>
      </c>
      <c r="R315" s="7" t="str">
        <f>LOWER(Table2[[#This Row],[Straat]]&amp;Table2[[#This Row],[Huisnummer]]&amp;Table2[[#This Row],[Postcode]])</f>
        <v>havendoklaan141800</v>
      </c>
      <c r="S315" s="7" t="s">
        <v>18</v>
      </c>
      <c r="T315" s="7" t="s">
        <v>29</v>
      </c>
      <c r="U315" s="7" t="s">
        <v>7442</v>
      </c>
      <c r="V315" s="7" t="s">
        <v>348</v>
      </c>
      <c r="W315" s="7" t="s">
        <v>6932</v>
      </c>
      <c r="X315" s="7" t="s">
        <v>4771</v>
      </c>
      <c r="Y315" s="7" t="s">
        <v>4779</v>
      </c>
      <c r="Z315" s="7" t="str">
        <f>_xlfn.XLOOKUP(Table2[[#This Row],[Bedrijfsnummer]],Table15[Bedrijfsnummer],Table15[Teamrol],"",0)</f>
        <v/>
      </c>
    </row>
    <row r="316" spans="1:26" ht="17.45" customHeight="1" x14ac:dyDescent="0.45">
      <c r="A316" s="7" t="s">
        <v>4758</v>
      </c>
      <c r="B316" s="7" t="s">
        <v>7443</v>
      </c>
      <c r="C316" s="7" t="str">
        <f>SUBSTITUTE(SUBSTITUTE(SUBSTITUTE(SUBSTITUTE(SUBSTITUTE(SUBSTITUTE(SUBSTITUTE(SUBSTITUTE(SUBSTITUTE(SUBSTITUTE(SUBSTITUTE(SUBSTITUTE(SUBSTITUTE(LOWER(Table2[[#This Row],[Naam]]),".",""),"-","")," bvba",""),"belgië",""),"belgium","")," nv","")," bv",""),"group",""),"groep","")," ", ""),"é","e"),"è","e"),"à","a")</f>
        <v>loterienationale</v>
      </c>
      <c r="D316" s="7" t="s">
        <v>7444</v>
      </c>
      <c r="E316" s="7" t="s">
        <v>7445</v>
      </c>
      <c r="F316" s="7" t="s">
        <v>7446</v>
      </c>
      <c r="G316" s="7" t="s">
        <v>4763</v>
      </c>
      <c r="H316" s="7" t="s">
        <v>7447</v>
      </c>
      <c r="I316" s="7" t="s">
        <v>4763</v>
      </c>
      <c r="J316" s="7" t="s">
        <v>7448</v>
      </c>
      <c r="K316" s="7" t="str">
        <f>IFERROR(LEFT(SUBSTITUTE(SUBSTITUTE(Table2[[#This Row],[Website]],"www.",""),"https://",""), FIND(".", SUBSTITUTE(SUBSTITUTE(Table2[[#This Row],[Website]],"www.",""),"https://","")) - 1),"")</f>
        <v>nationale-loterij</v>
      </c>
      <c r="L316" s="7" t="s">
        <v>7449</v>
      </c>
      <c r="M316" s="7" t="s">
        <v>7450</v>
      </c>
      <c r="N316" s="7" t="s">
        <v>475</v>
      </c>
      <c r="O316" s="7">
        <v>17</v>
      </c>
      <c r="P316" s="7">
        <v>435</v>
      </c>
      <c r="Q316" s="7" t="s">
        <v>7451</v>
      </c>
      <c r="R316" s="7" t="str">
        <f>LOWER(Table2[[#This Row],[Straat]]&amp;Table2[[#This Row],[Huisnummer]]&amp;Table2[[#This Row],[Postcode]])</f>
        <v>belliardstraat25-331040</v>
      </c>
      <c r="S316" s="7" t="s">
        <v>18</v>
      </c>
      <c r="T316" s="7" t="s">
        <v>51</v>
      </c>
      <c r="U316" s="7" t="s">
        <v>7452</v>
      </c>
      <c r="V316" s="7" t="s">
        <v>7453</v>
      </c>
      <c r="W316" s="7" t="s">
        <v>5455</v>
      </c>
      <c r="X316" s="7" t="s">
        <v>4771</v>
      </c>
      <c r="Y316" s="7" t="s">
        <v>4836</v>
      </c>
      <c r="Z316" s="7" t="str">
        <f>_xlfn.XLOOKUP(Table2[[#This Row],[Bedrijfsnummer]],Table15[Bedrijfsnummer],Table15[Teamrol],"",0)</f>
        <v>HR Business Partner</v>
      </c>
    </row>
    <row r="317" spans="1:26" ht="17.45" customHeight="1" x14ac:dyDescent="0.45">
      <c r="A317" s="7" t="s">
        <v>4758</v>
      </c>
      <c r="B317" s="7" t="s">
        <v>7454</v>
      </c>
      <c r="C317" s="7" t="str">
        <f>SUBSTITUTE(SUBSTITUTE(SUBSTITUTE(SUBSTITUTE(SUBSTITUTE(SUBSTITUTE(SUBSTITUTE(SUBSTITUTE(SUBSTITUTE(SUBSTITUTE(SUBSTITUTE(SUBSTITUTE(SUBSTITUTE(LOWER(Table2[[#This Row],[Naam]]),".",""),"-","")," bvba",""),"belgië",""),"belgium","")," nv","")," bv",""),"group",""),"groep","")," ", ""),"é","e"),"è","e"),"à","a")</f>
        <v>lotusbakeries</v>
      </c>
      <c r="D317" s="7" t="s">
        <v>7455</v>
      </c>
      <c r="E317" s="7" t="s">
        <v>7456</v>
      </c>
      <c r="F317" s="7" t="s">
        <v>7457</v>
      </c>
      <c r="G317" s="7" t="s">
        <v>4763</v>
      </c>
      <c r="H317" s="7" t="s">
        <v>7458</v>
      </c>
      <c r="I317" s="7" t="s">
        <v>4763</v>
      </c>
      <c r="J317" s="7" t="s">
        <v>7459</v>
      </c>
      <c r="K317" s="7" t="str">
        <f>IFERROR(LEFT(SUBSTITUTE(SUBSTITUTE(Table2[[#This Row],[Website]],"www.",""),"https://",""), FIND(".", SUBSTITUTE(SUBSTITUTE(Table2[[#This Row],[Website]],"www.",""),"https://","")) - 1),"")</f>
        <v>lotusbakeries</v>
      </c>
      <c r="L317" s="7" t="s">
        <v>7460</v>
      </c>
      <c r="M317" s="7" t="s">
        <v>7461</v>
      </c>
      <c r="N317" s="7" t="s">
        <v>894</v>
      </c>
      <c r="O317" s="7">
        <v>74</v>
      </c>
      <c r="P317" s="7">
        <v>203</v>
      </c>
      <c r="Q317" s="7" t="s">
        <v>7462</v>
      </c>
      <c r="R317" s="7" t="str">
        <f>LOWER(Table2[[#This Row],[Straat]]&amp;Table2[[#This Row],[Huisnummer]]&amp;Table2[[#This Row],[Postcode]])</f>
        <v>gentstraat529971</v>
      </c>
      <c r="S317" s="7" t="s">
        <v>18</v>
      </c>
      <c r="T317" s="7" t="s">
        <v>40</v>
      </c>
      <c r="U317" s="7" t="s">
        <v>892</v>
      </c>
      <c r="V317" s="7" t="s">
        <v>893</v>
      </c>
      <c r="W317" s="7" t="s">
        <v>7463</v>
      </c>
      <c r="X317" s="7" t="s">
        <v>4825</v>
      </c>
      <c r="Y317" s="7" t="s">
        <v>4779</v>
      </c>
      <c r="Z317" s="7" t="str">
        <f>_xlfn.XLOOKUP(Table2[[#This Row],[Bedrijfsnummer]],Table15[Bedrijfsnummer],Table15[Teamrol],"",0)</f>
        <v>HR Business Partner</v>
      </c>
    </row>
    <row r="318" spans="1:26" ht="17.45" customHeight="1" x14ac:dyDescent="0.45">
      <c r="A318" s="7" t="s">
        <v>4758</v>
      </c>
      <c r="B318" s="7" t="s">
        <v>7464</v>
      </c>
      <c r="C318" s="7" t="str">
        <f>SUBSTITUTE(SUBSTITUTE(SUBSTITUTE(SUBSTITUTE(SUBSTITUTE(SUBSTITUTE(SUBSTITUTE(SUBSTITUTE(SUBSTITUTE(SUBSTITUTE(SUBSTITUTE(SUBSTITUTE(SUBSTITUTE(LOWER(Table2[[#This Row],[Naam]]),".",""),"-","")," bvba",""),"belgië",""),"belgium","")," nv","")," bv",""),"group",""),"groep","")," ", ""),"é","e"),"è","e"),"à","a")</f>
        <v>lubrizoladvancedmaterialseurope</v>
      </c>
      <c r="D318" s="7" t="s">
        <v>7465</v>
      </c>
      <c r="E318" s="7" t="s">
        <v>7466</v>
      </c>
      <c r="F318" s="7" t="s">
        <v>7467</v>
      </c>
      <c r="G318" s="7" t="s">
        <v>4763</v>
      </c>
      <c r="H318" s="7" t="s">
        <v>7468</v>
      </c>
      <c r="I318" s="7" t="s">
        <v>4763</v>
      </c>
      <c r="J318" s="7" t="s">
        <v>7469</v>
      </c>
      <c r="K318" s="7" t="str">
        <f>IFERROR(LEFT(SUBSTITUTE(SUBSTITUTE(Table2[[#This Row],[Website]],"www.",""),"https://",""), FIND(".", SUBSTITUTE(SUBSTITUTE(Table2[[#This Row],[Website]],"www.",""),"https://","")) - 1),"")</f>
        <v>lubrizol</v>
      </c>
      <c r="L318" s="7" t="s">
        <v>7470</v>
      </c>
      <c r="M318" s="7" t="s">
        <v>7228</v>
      </c>
      <c r="N318" s="7" t="s">
        <v>5462</v>
      </c>
      <c r="O318" s="7">
        <v>68</v>
      </c>
      <c r="P318" s="7">
        <v>253</v>
      </c>
      <c r="Q318" s="7" t="s">
        <v>7471</v>
      </c>
      <c r="R318" s="7" t="str">
        <f>LOWER(Table2[[#This Row],[Straat]]&amp;Table2[[#This Row],[Huisnummer]]&amp;Table2[[#This Row],[Postcode]])</f>
        <v>nijverheidsstraat302260</v>
      </c>
      <c r="S318" s="7" t="s">
        <v>18</v>
      </c>
      <c r="T318" s="7" t="s">
        <v>66</v>
      </c>
      <c r="U318" s="7" t="s">
        <v>6914</v>
      </c>
      <c r="V318" s="7" t="s">
        <v>662</v>
      </c>
      <c r="W318" s="7" t="s">
        <v>4918</v>
      </c>
      <c r="X318" s="7" t="s">
        <v>4771</v>
      </c>
      <c r="Y318" s="7" t="s">
        <v>4779</v>
      </c>
      <c r="Z318" s="7" t="str">
        <f>_xlfn.XLOOKUP(Table2[[#This Row],[Bedrijfsnummer]],Table15[Bedrijfsnummer],Table15[Teamrol],"",0)</f>
        <v>HR Director EMEAI</v>
      </c>
    </row>
    <row r="319" spans="1:26" ht="17.45" customHeight="1" x14ac:dyDescent="0.45">
      <c r="A319" s="7" t="s">
        <v>4758</v>
      </c>
      <c r="B319" s="7" t="s">
        <v>7472</v>
      </c>
      <c r="C319" s="7" t="str">
        <f>SUBSTITUTE(SUBSTITUTE(SUBSTITUTE(SUBSTITUTE(SUBSTITUTE(SUBSTITUTE(SUBSTITUTE(SUBSTITUTE(SUBSTITUTE(SUBSTITUTE(SUBSTITUTE(SUBSTITUTE(SUBSTITUTE(LOWER(Table2[[#This Row],[Naam]]),".",""),"-","")," bvba",""),"belgië",""),"belgium","")," nv","")," bv",""),"group",""),"groep","")," ", ""),"é","e"),"è","e"),"à","a")</f>
        <v>lunchgarden</v>
      </c>
      <c r="D319" s="7" t="s">
        <v>7473</v>
      </c>
      <c r="E319" s="7" t="s">
        <v>7474</v>
      </c>
      <c r="F319" s="7" t="s">
        <v>7475</v>
      </c>
      <c r="G319" s="7" t="s">
        <v>4763</v>
      </c>
      <c r="H319" s="7" t="s">
        <v>7476</v>
      </c>
      <c r="I319" s="7" t="s">
        <v>4763</v>
      </c>
      <c r="J319" s="7" t="s">
        <v>7477</v>
      </c>
      <c r="K319" s="7" t="str">
        <f>IFERROR(LEFT(SUBSTITUTE(SUBSTITUTE(Table2[[#This Row],[Website]],"www.",""),"https://",""), FIND(".", SUBSTITUTE(SUBSTITUTE(Table2[[#This Row],[Website]],"www.",""),"https://","")) - 1),"")</f>
        <v>lunchgarden</v>
      </c>
      <c r="L319" s="7" t="s">
        <v>7478</v>
      </c>
      <c r="M319" s="7" t="s">
        <v>7479</v>
      </c>
      <c r="N319" s="7" t="s">
        <v>7480</v>
      </c>
      <c r="O319" s="7">
        <v>19</v>
      </c>
      <c r="P319" s="7">
        <v>531</v>
      </c>
      <c r="Q319" s="7" t="s">
        <v>7481</v>
      </c>
      <c r="R319" s="7" t="str">
        <f>LOWER(Table2[[#This Row],[Straat]]&amp;Table2[[#This Row],[Huisnummer]]&amp;Table2[[#This Row],[Postcode]])</f>
        <v>olympiadenlaan21140</v>
      </c>
      <c r="S319" s="7" t="s">
        <v>18</v>
      </c>
      <c r="T319" s="7" t="s">
        <v>51</v>
      </c>
      <c r="U319" s="7" t="s">
        <v>7482</v>
      </c>
      <c r="V319" s="7" t="s">
        <v>639</v>
      </c>
      <c r="W319" s="7" t="s">
        <v>5988</v>
      </c>
      <c r="X319" s="7" t="s">
        <v>4825</v>
      </c>
      <c r="Y319" s="7" t="s">
        <v>4791</v>
      </c>
      <c r="Z319" s="7" t="str">
        <f>_xlfn.XLOOKUP(Table2[[#This Row],[Bedrijfsnummer]],Table15[Bedrijfsnummer],Table15[Teamrol],"",0)</f>
        <v>HR Director</v>
      </c>
    </row>
    <row r="320" spans="1:26" ht="17.45" customHeight="1" x14ac:dyDescent="0.45">
      <c r="A320" s="7" t="s">
        <v>4758</v>
      </c>
      <c r="B320" s="7" t="s">
        <v>7483</v>
      </c>
      <c r="C320" s="7" t="str">
        <f>SUBSTITUTE(SUBSTITUTE(SUBSTITUTE(SUBSTITUTE(SUBSTITUTE(SUBSTITUTE(SUBSTITUTE(SUBSTITUTE(SUBSTITUTE(SUBSTITUTE(SUBSTITUTE(SUBSTITUTE(SUBSTITUTE(LOWER(Table2[[#This Row],[Naam]]),".",""),"-","")," bvba",""),"belgië",""),"belgium","")," nv","")," bv",""),"group",""),"groep","")," ", ""),"é","e"),"è","e"),"à","a")</f>
        <v>lvdcompany</v>
      </c>
      <c r="D320" s="7" t="s">
        <v>7484</v>
      </c>
      <c r="E320" s="7" t="s">
        <v>7485</v>
      </c>
      <c r="F320" s="7" t="s">
        <v>7486</v>
      </c>
      <c r="G320" s="7" t="s">
        <v>4763</v>
      </c>
      <c r="H320" s="7" t="s">
        <v>7487</v>
      </c>
      <c r="I320" s="7" t="s">
        <v>4763</v>
      </c>
      <c r="J320" s="7" t="s">
        <v>7488</v>
      </c>
      <c r="K320" s="7" t="str">
        <f>IFERROR(LEFT(SUBSTITUTE(SUBSTITUTE(Table2[[#This Row],[Website]],"www.",""),"https://",""), FIND(".", SUBSTITUTE(SUBSTITUTE(Table2[[#This Row],[Website]],"www.",""),"https://","")) - 1),"")</f>
        <v>lvdgroup</v>
      </c>
      <c r="L320" s="7" t="s">
        <v>7489</v>
      </c>
      <c r="M320" s="7" t="s">
        <v>844</v>
      </c>
      <c r="N320" s="7" t="s">
        <v>843</v>
      </c>
      <c r="O320" s="7">
        <v>15</v>
      </c>
      <c r="P320" s="7">
        <v>209</v>
      </c>
      <c r="Q320" s="7" t="s">
        <v>7490</v>
      </c>
      <c r="R320" s="7" t="str">
        <f>LOWER(Table2[[#This Row],[Straat]]&amp;Table2[[#This Row],[Huisnummer]]&amp;Table2[[#This Row],[Postcode]])</f>
        <v>nijverheidslaan28560</v>
      </c>
      <c r="S320" s="7" t="s">
        <v>18</v>
      </c>
      <c r="T320" s="7" t="s">
        <v>260</v>
      </c>
      <c r="U320" s="7" t="s">
        <v>6428</v>
      </c>
      <c r="V320" s="7" t="s">
        <v>639</v>
      </c>
      <c r="W320" s="7" t="s">
        <v>5068</v>
      </c>
      <c r="X320" s="7" t="s">
        <v>4771</v>
      </c>
      <c r="Y320" s="7" t="s">
        <v>4779</v>
      </c>
      <c r="Z320" s="7" t="str">
        <f>_xlfn.XLOOKUP(Table2[[#This Row],[Bedrijfsnummer]],Table15[Bedrijfsnummer],Table15[Teamrol],"",0)</f>
        <v>Associate HR Director</v>
      </c>
    </row>
    <row r="321" spans="1:26" ht="17.45" customHeight="1" x14ac:dyDescent="0.45">
      <c r="A321" s="7" t="s">
        <v>4758</v>
      </c>
      <c r="B321" s="7" t="s">
        <v>7491</v>
      </c>
      <c r="C321" s="7" t="str">
        <f>SUBSTITUTE(SUBSTITUTE(SUBSTITUTE(SUBSTITUTE(SUBSTITUTE(SUBSTITUTE(SUBSTITUTE(SUBSTITUTE(SUBSTITUTE(SUBSTITUTE(SUBSTITUTE(SUBSTITUTE(SUBSTITUTE(LOWER(Table2[[#This Row],[Naam]]),".",""),"-","")," bvba",""),"belgië",""),"belgium","")," nv","")," bv",""),"group",""),"groep","")," ", ""),"é","e"),"è","e"),"à","a")</f>
        <v>mantruck&amp;bus</v>
      </c>
      <c r="D321" s="7" t="s">
        <v>7492</v>
      </c>
      <c r="E321" s="7" t="s">
        <v>7493</v>
      </c>
      <c r="F321" s="7" t="s">
        <v>7494</v>
      </c>
      <c r="G321" s="7" t="s">
        <v>4763</v>
      </c>
      <c r="H321" s="7" t="s">
        <v>7495</v>
      </c>
      <c r="I321" s="7" t="s">
        <v>4763</v>
      </c>
      <c r="J321" s="7" t="s">
        <v>7496</v>
      </c>
      <c r="K321" s="7" t="str">
        <f>IFERROR(LEFT(SUBSTITUTE(SUBSTITUTE(Table2[[#This Row],[Website]],"www.",""),"https://",""), FIND(".", SUBSTITUTE(SUBSTITUTE(Table2[[#This Row],[Website]],"www.",""),"https://","")) - 1),"")</f>
        <v>man-brabant</v>
      </c>
      <c r="L321" s="7" t="s">
        <v>7497</v>
      </c>
      <c r="M321" s="7" t="s">
        <v>958</v>
      </c>
      <c r="N321" s="7">
        <v>1730</v>
      </c>
      <c r="O321" s="7">
        <v>0</v>
      </c>
      <c r="P321" s="7">
        <v>103.3</v>
      </c>
      <c r="Q321" s="7"/>
      <c r="R321" s="7" t="str">
        <f>LOWER(Table2[[#This Row],[Straat]]&amp;Table2[[#This Row],[Huisnummer]]&amp;Table2[[#This Row],[Postcode]])</f>
        <v>brusselsesteenweg4061730</v>
      </c>
      <c r="S321" s="7"/>
      <c r="T321" s="7" t="s">
        <v>29</v>
      </c>
      <c r="U321" s="7" t="s">
        <v>1258</v>
      </c>
      <c r="V321" s="7">
        <v>406</v>
      </c>
      <c r="W321" s="7" t="s">
        <v>7498</v>
      </c>
      <c r="X321" s="7" t="s">
        <v>4807</v>
      </c>
      <c r="Y321" s="7" t="s">
        <v>4779</v>
      </c>
      <c r="Z321" s="7" t="str">
        <f>_xlfn.XLOOKUP(Table2[[#This Row],[Bedrijfsnummer]],Table15[Bedrijfsnummer],Table15[Teamrol],"",0)</f>
        <v>HR Manager</v>
      </c>
    </row>
    <row r="322" spans="1:26" ht="17.45" customHeight="1" x14ac:dyDescent="0.45">
      <c r="A322" s="7" t="s">
        <v>4758</v>
      </c>
      <c r="B322" s="7" t="s">
        <v>7499</v>
      </c>
      <c r="C322" s="7" t="str">
        <f>SUBSTITUTE(SUBSTITUTE(SUBSTITUTE(SUBSTITUTE(SUBSTITUTE(SUBSTITUTE(SUBSTITUTE(SUBSTITUTE(SUBSTITUTE(SUBSTITUTE(SUBSTITUTE(SUBSTITUTE(SUBSTITUTE(LOWER(Table2[[#This Row],[Naam]]),".",""),"-","")," bvba",""),"belgië",""),"belgium","")," nv","")," bv",""),"group",""),"groep","")," ", ""),"é","e"),"è","e"),"à","a")</f>
        <v>manuchar</v>
      </c>
      <c r="D322" s="7" t="s">
        <v>7500</v>
      </c>
      <c r="E322" s="7" t="s">
        <v>7501</v>
      </c>
      <c r="F322" s="7" t="s">
        <v>7502</v>
      </c>
      <c r="G322" s="7" t="s">
        <v>4763</v>
      </c>
      <c r="H322" s="7" t="s">
        <v>7503</v>
      </c>
      <c r="I322" s="7" t="s">
        <v>4763</v>
      </c>
      <c r="J322" s="7" t="s">
        <v>7504</v>
      </c>
      <c r="K322" s="7" t="str">
        <f>IFERROR(LEFT(SUBSTITUTE(SUBSTITUTE(Table2[[#This Row],[Website]],"www.",""),"https://",""), FIND(".", SUBSTITUTE(SUBSTITUTE(Table2[[#This Row],[Website]],"www.",""),"https://","")) - 1),"")</f>
        <v>manuchar</v>
      </c>
      <c r="L322" s="7" t="s">
        <v>7505</v>
      </c>
      <c r="M322" s="7" t="s">
        <v>5884</v>
      </c>
      <c r="N322" s="7" t="s">
        <v>321</v>
      </c>
      <c r="O322" s="7">
        <v>21</v>
      </c>
      <c r="P322" s="7">
        <v>234</v>
      </c>
      <c r="Q322" s="7" t="s">
        <v>7506</v>
      </c>
      <c r="R322" s="7" t="str">
        <f>LOWER(Table2[[#This Row],[Straat]]&amp;Table2[[#This Row],[Huisnummer]]&amp;Table2[[#This Row],[Postcode]])</f>
        <v>rietschoorvelden202170</v>
      </c>
      <c r="S322" s="7" t="s">
        <v>18</v>
      </c>
      <c r="T322" s="7" t="s">
        <v>66</v>
      </c>
      <c r="U322" s="7" t="s">
        <v>7507</v>
      </c>
      <c r="V322" s="7" t="s">
        <v>126</v>
      </c>
      <c r="W322" s="7" t="s">
        <v>5528</v>
      </c>
      <c r="X322" s="7" t="s">
        <v>4771</v>
      </c>
      <c r="Y322" s="7" t="s">
        <v>4836</v>
      </c>
      <c r="Z322" s="7" t="str">
        <f>_xlfn.XLOOKUP(Table2[[#This Row],[Bedrijfsnummer]],Table15[Bedrijfsnummer],Table15[Teamrol],"",0)</f>
        <v>Group HR Manager</v>
      </c>
    </row>
    <row r="323" spans="1:26" ht="17.45" customHeight="1" x14ac:dyDescent="0.45">
      <c r="A323" s="7" t="s">
        <v>4758</v>
      </c>
      <c r="B323" s="7" t="s">
        <v>7508</v>
      </c>
      <c r="C323" s="7" t="str">
        <f>SUBSTITUTE(SUBSTITUTE(SUBSTITUTE(SUBSTITUTE(SUBSTITUTE(SUBSTITUTE(SUBSTITUTE(SUBSTITUTE(SUBSTITUTE(SUBSTITUTE(SUBSTITUTE(SUBSTITUTE(SUBSTITUTE(LOWER(Table2[[#This Row],[Naam]]),".",""),"-","")," bvba",""),"belgië",""),"belgium","")," nv","")," bv",""),"group",""),"groep","")," ", ""),"é","e"),"è","e"),"à","a")</f>
        <v>mars</v>
      </c>
      <c r="D323" s="7" t="s">
        <v>7509</v>
      </c>
      <c r="E323" s="7" t="s">
        <v>7510</v>
      </c>
      <c r="F323" s="7"/>
      <c r="G323" s="7"/>
      <c r="H323" s="7"/>
      <c r="I323" s="7"/>
      <c r="J323" s="7" t="s">
        <v>7511</v>
      </c>
      <c r="K323" s="7" t="str">
        <f>IFERROR(LEFT(SUBSTITUTE(SUBSTITUTE(Table2[[#This Row],[Website]],"www.",""),"https://",""), FIND(".", SUBSTITUTE(SUBSTITUTE(Table2[[#This Row],[Website]],"www.",""),"https://","")) - 1),"")</f>
        <v>mars</v>
      </c>
      <c r="L323" s="7" t="s">
        <v>7512</v>
      </c>
      <c r="M323" s="7" t="s">
        <v>6539</v>
      </c>
      <c r="N323" s="7" t="s">
        <v>7513</v>
      </c>
      <c r="O323" s="7">
        <v>153</v>
      </c>
      <c r="P323" s="7">
        <v>277</v>
      </c>
      <c r="Q323" s="7" t="s">
        <v>7514</v>
      </c>
      <c r="R323" s="7" t="str">
        <f>LOWER(Table2[[#This Row],[Straat]]&amp;Table2[[#This Row],[Huisnummer]]&amp;Table2[[#This Row],[Postcode]])</f>
        <v>kleine kloosterstraat81932</v>
      </c>
      <c r="S323" s="7" t="s">
        <v>18</v>
      </c>
      <c r="T323" s="7" t="s">
        <v>29</v>
      </c>
      <c r="U323" s="7" t="s">
        <v>7515</v>
      </c>
      <c r="V323" s="7" t="s">
        <v>103</v>
      </c>
      <c r="W323" s="7" t="s">
        <v>7516</v>
      </c>
      <c r="X323" s="7" t="s">
        <v>4771</v>
      </c>
      <c r="Y323" s="7" t="s">
        <v>4779</v>
      </c>
      <c r="Z323" s="7" t="str">
        <f>_xlfn.XLOOKUP(Table2[[#This Row],[Bedrijfsnummer]],Table15[Bedrijfsnummer],Table15[Teamrol],"",0)</f>
        <v/>
      </c>
    </row>
    <row r="324" spans="1:26" ht="17.45" customHeight="1" x14ac:dyDescent="0.45">
      <c r="A324" s="7" t="s">
        <v>4758</v>
      </c>
      <c r="B324" s="7" t="s">
        <v>7517</v>
      </c>
      <c r="C324" s="7" t="str">
        <f>SUBSTITUTE(SUBSTITUTE(SUBSTITUTE(SUBSTITUTE(SUBSTITUTE(SUBSTITUTE(SUBSTITUTE(SUBSTITUTE(SUBSTITUTE(SUBSTITUTE(SUBSTITUTE(SUBSTITUTE(SUBSTITUTE(LOWER(Table2[[#This Row],[Naam]]),".",""),"-","")," bvba",""),"belgië",""),"belgium","")," nv","")," bv",""),"group",""),"groep","")," ", ""),"é","e"),"è","e"),"à","a")</f>
        <v>materialise</v>
      </c>
      <c r="D324" s="7" t="s">
        <v>7518</v>
      </c>
      <c r="E324" s="7" t="s">
        <v>7519</v>
      </c>
      <c r="F324" s="7" t="s">
        <v>7520</v>
      </c>
      <c r="G324" s="7" t="s">
        <v>4763</v>
      </c>
      <c r="H324" s="7" t="s">
        <v>7521</v>
      </c>
      <c r="I324" s="7" t="s">
        <v>4763</v>
      </c>
      <c r="J324" s="7" t="s">
        <v>7522</v>
      </c>
      <c r="K324" s="7" t="str">
        <f>IFERROR(LEFT(SUBSTITUTE(SUBSTITUTE(Table2[[#This Row],[Website]],"www.",""),"https://",""), FIND(".", SUBSTITUTE(SUBSTITUTE(Table2[[#This Row],[Website]],"www.",""),"https://","")) - 1),"")</f>
        <v>materialise</v>
      </c>
      <c r="L324" s="7" t="s">
        <v>7523</v>
      </c>
      <c r="M324" s="7" t="s">
        <v>4864</v>
      </c>
      <c r="N324" s="7" t="s">
        <v>25</v>
      </c>
      <c r="O324" s="7">
        <v>22</v>
      </c>
      <c r="P324" s="7">
        <v>539</v>
      </c>
      <c r="Q324" s="7" t="s">
        <v>7524</v>
      </c>
      <c r="R324" s="7" t="str">
        <f>LOWER(Table2[[#This Row],[Straat]]&amp;Table2[[#This Row],[Huisnummer]]&amp;Table2[[#This Row],[Postcode]])</f>
        <v>technologielaan153001</v>
      </c>
      <c r="S324" s="7" t="s">
        <v>18</v>
      </c>
      <c r="T324" s="7" t="s">
        <v>29</v>
      </c>
      <c r="U324" s="7" t="s">
        <v>5778</v>
      </c>
      <c r="V324" s="7" t="s">
        <v>819</v>
      </c>
      <c r="W324" s="7" t="s">
        <v>7525</v>
      </c>
      <c r="X324" s="7" t="s">
        <v>4825</v>
      </c>
      <c r="Y324" s="7" t="s">
        <v>4779</v>
      </c>
      <c r="Z324" s="7" t="str">
        <f>_xlfn.XLOOKUP(Table2[[#This Row],[Bedrijfsnummer]],Table15[Bedrijfsnummer],Table15[Teamrol],"",0)</f>
        <v>Global HR Business Partner</v>
      </c>
    </row>
    <row r="325" spans="1:26" ht="17.45" customHeight="1" x14ac:dyDescent="0.45">
      <c r="A325" s="7" t="s">
        <v>4758</v>
      </c>
      <c r="B325" s="7" t="s">
        <v>7526</v>
      </c>
      <c r="C325" s="7" t="str">
        <f>SUBSTITUTE(SUBSTITUTE(SUBSTITUTE(SUBSTITUTE(SUBSTITUTE(SUBSTITUTE(SUBSTITUTE(SUBSTITUTE(SUBSTITUTE(SUBSTITUTE(SUBSTITUTE(SUBSTITUTE(SUBSTITUTE(LOWER(Table2[[#This Row],[Naam]]),".",""),"-","")," bvba",""),"belgië",""),"belgium","")," nv","")," bv",""),"group",""),"groep","")," ", ""),"é","e"),"è","e"),"à","a")</f>
        <v>mazdamotorlogisticseurope</v>
      </c>
      <c r="D325" s="7" t="s">
        <v>7527</v>
      </c>
      <c r="E325" s="7" t="s">
        <v>7528</v>
      </c>
      <c r="F325" s="7"/>
      <c r="G325" s="7"/>
      <c r="H325" s="7"/>
      <c r="I325" s="7"/>
      <c r="J325" s="7" t="s">
        <v>7529</v>
      </c>
      <c r="K325" s="7" t="str">
        <f>IFERROR(LEFT(SUBSTITUTE(SUBSTITUTE(Table2[[#This Row],[Website]],"www.",""),"https://",""), FIND(".", SUBSTITUTE(SUBSTITUTE(Table2[[#This Row],[Website]],"www.",""),"https://","")) - 1),"")</f>
        <v>mazda</v>
      </c>
      <c r="L325" s="7" t="s">
        <v>7530</v>
      </c>
      <c r="M325" s="7" t="s">
        <v>5297</v>
      </c>
      <c r="N325" s="7">
        <v>2830</v>
      </c>
      <c r="O325" s="7">
        <v>0</v>
      </c>
      <c r="P325" s="7">
        <v>203.4</v>
      </c>
      <c r="Q325" s="7"/>
      <c r="R325" s="7" t="str">
        <f>LOWER(Table2[[#This Row],[Straat]]&amp;Table2[[#This Row],[Huisnummer]]&amp;Table2[[#This Row],[Postcode]])</f>
        <v>blaasveldstraat1622830</v>
      </c>
      <c r="S325" s="7"/>
      <c r="T325" s="7" t="s">
        <v>66</v>
      </c>
      <c r="U325" s="7" t="s">
        <v>7531</v>
      </c>
      <c r="V325" s="7">
        <v>162</v>
      </c>
      <c r="W325" s="7"/>
      <c r="X325" s="7" t="s">
        <v>4771</v>
      </c>
      <c r="Y325" s="7" t="s">
        <v>4836</v>
      </c>
      <c r="Z325" s="7" t="str">
        <f>_xlfn.XLOOKUP(Table2[[#This Row],[Bedrijfsnummer]],Table15[Bedrijfsnummer],Table15[Teamrol],"",0)</f>
        <v/>
      </c>
    </row>
    <row r="326" spans="1:26" ht="17.45" customHeight="1" x14ac:dyDescent="0.45">
      <c r="A326" s="7" t="s">
        <v>4758</v>
      </c>
      <c r="B326" s="7" t="s">
        <v>7532</v>
      </c>
      <c r="C326" s="7" t="str">
        <f>SUBSTITUTE(SUBSTITUTE(SUBSTITUTE(SUBSTITUTE(SUBSTITUTE(SUBSTITUTE(SUBSTITUTE(SUBSTITUTE(SUBSTITUTE(SUBSTITUTE(SUBSTITUTE(SUBSTITUTE(SUBSTITUTE(LOWER(Table2[[#This Row],[Naam]]),".",""),"-","")," bvba",""),"belgië",""),"belgium","")," nv","")," bv",""),"group",""),"groep","")," ", ""),"é","e"),"è","e"),"à","a")</f>
        <v>mbg</v>
      </c>
      <c r="D326" s="7" t="s">
        <v>7533</v>
      </c>
      <c r="E326" s="7" t="s">
        <v>7534</v>
      </c>
      <c r="F326" s="7" t="s">
        <v>7535</v>
      </c>
      <c r="G326" s="7" t="s">
        <v>4763</v>
      </c>
      <c r="H326" s="7" t="s">
        <v>7536</v>
      </c>
      <c r="I326" s="7" t="s">
        <v>4763</v>
      </c>
      <c r="J326" s="7" t="s">
        <v>7537</v>
      </c>
      <c r="K326" s="7" t="str">
        <f>IFERROR(LEFT(SUBSTITUTE(SUBSTITUTE(Table2[[#This Row],[Website]],"www.",""),"https://",""), FIND(".", SUBSTITUTE(SUBSTITUTE(Table2[[#This Row],[Website]],"www.",""),"https://","")) - 1),"")</f>
        <v>mbg</v>
      </c>
      <c r="L326" s="7" t="s">
        <v>7538</v>
      </c>
      <c r="M326" s="7" t="s">
        <v>5204</v>
      </c>
      <c r="N326" s="7">
        <v>2610</v>
      </c>
      <c r="O326" s="7">
        <v>1</v>
      </c>
      <c r="P326" s="7">
        <v>108.1</v>
      </c>
      <c r="Q326" s="7"/>
      <c r="R326" s="7" t="str">
        <f>LOWER(Table2[[#This Row],[Straat]]&amp;Table2[[#This Row],[Huisnummer]]&amp;Table2[[#This Row],[Postcode]])</f>
        <v>laarstraat162610</v>
      </c>
      <c r="S326" s="7"/>
      <c r="T326" s="7" t="s">
        <v>66</v>
      </c>
      <c r="U326" s="7" t="s">
        <v>961</v>
      </c>
      <c r="V326" s="7">
        <v>16</v>
      </c>
      <c r="W326" s="7" t="s">
        <v>7539</v>
      </c>
      <c r="X326" s="7" t="s">
        <v>4771</v>
      </c>
      <c r="Y326" s="7" t="s">
        <v>4779</v>
      </c>
      <c r="Z326" s="7" t="str">
        <f>_xlfn.XLOOKUP(Table2[[#This Row],[Bedrijfsnummer]],Table15[Bedrijfsnummer],Table15[Teamrol],"",0)</f>
        <v>HR-manager</v>
      </c>
    </row>
    <row r="327" spans="1:26" ht="17.45" customHeight="1" x14ac:dyDescent="0.45">
      <c r="A327" s="7" t="s">
        <v>4758</v>
      </c>
      <c r="B327" s="7" t="s">
        <v>7540</v>
      </c>
      <c r="C327" s="7" t="str">
        <f>SUBSTITUTE(SUBSTITUTE(SUBSTITUTE(SUBSTITUTE(SUBSTITUTE(SUBSTITUTE(SUBSTITUTE(SUBSTITUTE(SUBSTITUTE(SUBSTITUTE(SUBSTITUTE(SUBSTITUTE(SUBSTITUTE(LOWER(Table2[[#This Row],[Naam]]),".",""),"-","")," bvba",""),"belgië",""),"belgium","")," nv","")," bv",""),"group",""),"groep","")," ", ""),"é","e"),"è","e"),"à","a")</f>
        <v>mccverstraete</v>
      </c>
      <c r="D327" s="7" t="s">
        <v>7541</v>
      </c>
      <c r="E327" s="7" t="s">
        <v>7542</v>
      </c>
      <c r="F327" s="7" t="s">
        <v>7543</v>
      </c>
      <c r="G327" s="7" t="s">
        <v>4763</v>
      </c>
      <c r="H327" s="7" t="s">
        <v>7544</v>
      </c>
      <c r="I327" s="7" t="s">
        <v>4763</v>
      </c>
      <c r="J327" s="7" t="s">
        <v>7545</v>
      </c>
      <c r="K327" s="7" t="str">
        <f>IFERROR(LEFT(SUBSTITUTE(SUBSTITUTE(Table2[[#This Row],[Website]],"www.",""),"https://",""), FIND(".", SUBSTITUTE(SUBSTITUTE(Table2[[#This Row],[Website]],"www.",""),"https://","")) - 1),"")</f>
        <v>jobs</v>
      </c>
      <c r="L327" s="7" t="s">
        <v>7546</v>
      </c>
      <c r="M327" s="7" t="s">
        <v>7547</v>
      </c>
      <c r="N327" s="7">
        <v>9991</v>
      </c>
      <c r="O327" s="7">
        <v>0</v>
      </c>
      <c r="P327" s="7">
        <v>105.8</v>
      </c>
      <c r="Q327" s="7"/>
      <c r="R327" s="7" t="str">
        <f>LOWER(Table2[[#This Row],[Straat]]&amp;Table2[[#This Row],[Huisnummer]]&amp;Table2[[#This Row],[Postcode]])</f>
        <v>vliegplein209991</v>
      </c>
      <c r="S327" s="7"/>
      <c r="T327" s="7" t="s">
        <v>40</v>
      </c>
      <c r="U327" s="7" t="s">
        <v>7548</v>
      </c>
      <c r="V327" s="7">
        <v>20</v>
      </c>
      <c r="W327" s="7" t="s">
        <v>7549</v>
      </c>
      <c r="X327" s="7" t="s">
        <v>4825</v>
      </c>
      <c r="Y327" s="7" t="s">
        <v>4779</v>
      </c>
      <c r="Z327" s="7" t="str">
        <f>_xlfn.XLOOKUP(Table2[[#This Row],[Bedrijfsnummer]],Table15[Bedrijfsnummer],Table15[Teamrol],"",0)</f>
        <v/>
      </c>
    </row>
    <row r="328" spans="1:26" ht="17.45" customHeight="1" x14ac:dyDescent="0.45">
      <c r="A328" s="7" t="s">
        <v>4758</v>
      </c>
      <c r="B328" s="7" t="s">
        <v>7550</v>
      </c>
      <c r="C328" s="7" t="str">
        <f>SUBSTITUTE(SUBSTITUTE(SUBSTITUTE(SUBSTITUTE(SUBSTITUTE(SUBSTITUTE(SUBSTITUTE(SUBSTITUTE(SUBSTITUTE(SUBSTITUTE(SUBSTITUTE(SUBSTITUTE(SUBSTITUTE(LOWER(Table2[[#This Row],[Naam]]),".",""),"-","")," bvba",""),"belgië",""),"belgium","")," nv","")," bv",""),"group",""),"groep","")," ", ""),"é","e"),"è","e"),"à","a")</f>
        <v>mediafin</v>
      </c>
      <c r="D328" s="7" t="s">
        <v>7551</v>
      </c>
      <c r="E328" s="7" t="s">
        <v>7552</v>
      </c>
      <c r="F328" s="7" t="s">
        <v>7553</v>
      </c>
      <c r="G328" s="7" t="s">
        <v>4763</v>
      </c>
      <c r="H328" s="7" t="s">
        <v>7554</v>
      </c>
      <c r="I328" s="7" t="s">
        <v>4763</v>
      </c>
      <c r="J328" s="7" t="s">
        <v>7555</v>
      </c>
      <c r="K328" s="7" t="str">
        <f>IFERROR(LEFT(SUBSTITUTE(SUBSTITUTE(Table2[[#This Row],[Website]],"www.",""),"https://",""), FIND(".", SUBSTITUTE(SUBSTITUTE(Table2[[#This Row],[Website]],"www.",""),"https://","")) - 1),"")</f>
        <v>mediafin</v>
      </c>
      <c r="L328" s="7" t="s">
        <v>7556</v>
      </c>
      <c r="M328" s="7" t="s">
        <v>51</v>
      </c>
      <c r="N328" s="7" t="s">
        <v>87</v>
      </c>
      <c r="O328" s="7">
        <v>11</v>
      </c>
      <c r="P328" s="7">
        <v>294</v>
      </c>
      <c r="Q328" s="7" t="s">
        <v>7557</v>
      </c>
      <c r="R328" s="7" t="str">
        <f>LOWER(Table2[[#This Row],[Straat]]&amp;Table2[[#This Row],[Huisnummer]]&amp;Table2[[#This Row],[Postcode]])</f>
        <v>avenue du port86c1000</v>
      </c>
      <c r="S328" s="7" t="s">
        <v>18</v>
      </c>
      <c r="T328" s="7" t="s">
        <v>51</v>
      </c>
      <c r="U328" s="7" t="s">
        <v>7558</v>
      </c>
      <c r="V328" s="7" t="s">
        <v>5930</v>
      </c>
      <c r="W328" s="7" t="s">
        <v>7559</v>
      </c>
      <c r="X328" s="7" t="s">
        <v>4771</v>
      </c>
      <c r="Y328" s="7" t="s">
        <v>4791</v>
      </c>
      <c r="Z328" s="7" t="str">
        <f>_xlfn.XLOOKUP(Table2[[#This Row],[Bedrijfsnummer]],Table15[Bedrijfsnummer],Table15[Teamrol],"",0)</f>
        <v>HR Manager</v>
      </c>
    </row>
    <row r="329" spans="1:26" ht="17.45" customHeight="1" x14ac:dyDescent="0.45">
      <c r="A329" s="7" t="s">
        <v>4758</v>
      </c>
      <c r="B329" s="7" t="s">
        <v>7560</v>
      </c>
      <c r="C329" s="7" t="str">
        <f>SUBSTITUTE(SUBSTITUTE(SUBSTITUTE(SUBSTITUTE(SUBSTITUTE(SUBSTITUTE(SUBSTITUTE(SUBSTITUTE(SUBSTITUTE(SUBSTITUTE(SUBSTITUTE(SUBSTITUTE(SUBSTITUTE(LOWER(Table2[[#This Row],[Naam]]),".",""),"-","")," bvba",""),"belgië",""),"belgium","")," nv","")," bv",""),"group",""),"groep","")," ", ""),"é","e"),"è","e"),"à","a")</f>
        <v>mediagenix</v>
      </c>
      <c r="D329" s="7" t="s">
        <v>7561</v>
      </c>
      <c r="E329" s="7" t="s">
        <v>7562</v>
      </c>
      <c r="F329" s="7" t="s">
        <v>7563</v>
      </c>
      <c r="G329" s="7" t="s">
        <v>4763</v>
      </c>
      <c r="H329" s="7" t="s">
        <v>3293</v>
      </c>
      <c r="I329" s="7" t="s">
        <v>4763</v>
      </c>
      <c r="J329" s="7" t="s">
        <v>7564</v>
      </c>
      <c r="K329" s="7" t="str">
        <f>IFERROR(LEFT(SUBSTITUTE(SUBSTITUTE(Table2[[#This Row],[Website]],"www.",""),"https://",""), FIND(".", SUBSTITUTE(SUBSTITUTE(Table2[[#This Row],[Website]],"www.",""),"https://","")) - 1),"")</f>
        <v>mediagenix</v>
      </c>
      <c r="L329" s="7" t="s">
        <v>7565</v>
      </c>
      <c r="M329" s="7" t="s">
        <v>4848</v>
      </c>
      <c r="N329" s="7">
        <v>1702</v>
      </c>
      <c r="O329" s="7">
        <v>0</v>
      </c>
      <c r="P329" s="7">
        <v>139.69999999999999</v>
      </c>
      <c r="Q329" s="7"/>
      <c r="R329" s="7" t="str">
        <f>LOWER(Table2[[#This Row],[Straat]]&amp;Table2[[#This Row],[Huisnummer]]&amp;Table2[[#This Row],[Postcode]])</f>
        <v>nieuwe gentsesteenweg211702</v>
      </c>
      <c r="S329" s="7"/>
      <c r="T329" s="7" t="s">
        <v>29</v>
      </c>
      <c r="U329" s="7" t="s">
        <v>7566</v>
      </c>
      <c r="V329" s="7">
        <v>21</v>
      </c>
      <c r="W329" s="7" t="s">
        <v>5143</v>
      </c>
      <c r="X329" s="7" t="s">
        <v>4807</v>
      </c>
      <c r="Y329" s="7" t="s">
        <v>4772</v>
      </c>
      <c r="Z329" s="7" t="str">
        <f>_xlfn.XLOOKUP(Table2[[#This Row],[Bedrijfsnummer]],Table15[Bedrijfsnummer],Table15[Teamrol],"",0)</f>
        <v/>
      </c>
    </row>
    <row r="330" spans="1:26" ht="17.45" customHeight="1" x14ac:dyDescent="0.45">
      <c r="A330" s="7" t="s">
        <v>4758</v>
      </c>
      <c r="B330" s="7" t="s">
        <v>7567</v>
      </c>
      <c r="C330" s="7" t="str">
        <f>SUBSTITUTE(SUBSTITUTE(SUBSTITUTE(SUBSTITUTE(SUBSTITUTE(SUBSTITUTE(SUBSTITUTE(SUBSTITUTE(SUBSTITUTE(SUBSTITUTE(SUBSTITUTE(SUBSTITUTE(SUBSTITUTE(LOWER(Table2[[#This Row],[Naam]]),".",""),"-","")," bvba",""),"belgië",""),"belgium","")," nv","")," bv",""),"group",""),"groep","")," ", ""),"é","e"),"è","e"),"à","a")</f>
        <v>mediahuis</v>
      </c>
      <c r="D330" s="7" t="s">
        <v>7568</v>
      </c>
      <c r="E330" s="7" t="s">
        <v>7569</v>
      </c>
      <c r="F330" s="7"/>
      <c r="G330" s="7"/>
      <c r="H330" s="7" t="s">
        <v>7570</v>
      </c>
      <c r="I330" s="7" t="s">
        <v>4763</v>
      </c>
      <c r="J330" s="7" t="s">
        <v>7571</v>
      </c>
      <c r="K330" s="7" t="str">
        <f>IFERROR(LEFT(SUBSTITUTE(SUBSTITUTE(Table2[[#This Row],[Website]],"www.",""),"https://",""), FIND(".", SUBSTITUTE(SUBSTITUTE(Table2[[#This Row],[Website]],"www.",""),"https://","")) - 1),"")</f>
        <v>mediahuis</v>
      </c>
      <c r="L330" s="7" t="s">
        <v>7572</v>
      </c>
      <c r="M330" s="7" t="s">
        <v>66</v>
      </c>
      <c r="N330" s="7" t="s">
        <v>6224</v>
      </c>
      <c r="O330" s="7">
        <v>4</v>
      </c>
      <c r="P330" s="7">
        <v>856</v>
      </c>
      <c r="Q330" s="7" t="s">
        <v>7573</v>
      </c>
      <c r="R330" s="7" t="str">
        <f>LOWER(Table2[[#This Row],[Straat]]&amp;Table2[[#This Row],[Huisnummer]]&amp;Table2[[#This Row],[Postcode]])</f>
        <v>katwilgweg22050</v>
      </c>
      <c r="S330" s="7" t="s">
        <v>18</v>
      </c>
      <c r="T330" s="7" t="s">
        <v>66</v>
      </c>
      <c r="U330" s="7" t="s">
        <v>5320</v>
      </c>
      <c r="V330" s="7" t="s">
        <v>639</v>
      </c>
      <c r="W330" s="7" t="s">
        <v>7574</v>
      </c>
      <c r="X330" s="7" t="s">
        <v>4825</v>
      </c>
      <c r="Y330" s="7" t="s">
        <v>4779</v>
      </c>
      <c r="Z330" s="7" t="str">
        <f>_xlfn.XLOOKUP(Table2[[#This Row],[Bedrijfsnummer]],Table15[Bedrijfsnummer],Table15[Teamrol],"",0)</f>
        <v/>
      </c>
    </row>
    <row r="331" spans="1:26" ht="17.45" customHeight="1" x14ac:dyDescent="0.45">
      <c r="A331" s="7" t="s">
        <v>4758</v>
      </c>
      <c r="B331" s="7" t="s">
        <v>7575</v>
      </c>
      <c r="C331" s="7" t="str">
        <f>SUBSTITUTE(SUBSTITUTE(SUBSTITUTE(SUBSTITUTE(SUBSTITUTE(SUBSTITUTE(SUBSTITUTE(SUBSTITUTE(SUBSTITUTE(SUBSTITUTE(SUBSTITUTE(SUBSTITUTE(SUBSTITUTE(LOWER(Table2[[#This Row],[Naam]]),".",""),"-","")," bvba",""),"belgië",""),"belgium","")," nv","")," bv",""),"group",""),"groep","")," ", ""),"é","e"),"è","e"),"à","a")</f>
        <v>medicim</v>
      </c>
      <c r="D331" s="7" t="s">
        <v>7576</v>
      </c>
      <c r="E331" s="7" t="s">
        <v>7577</v>
      </c>
      <c r="F331" s="7" t="s">
        <v>7578</v>
      </c>
      <c r="G331" s="7" t="s">
        <v>4763</v>
      </c>
      <c r="H331" s="7" t="s">
        <v>7579</v>
      </c>
      <c r="I331" s="7" t="s">
        <v>4763</v>
      </c>
      <c r="J331" s="7" t="s">
        <v>7580</v>
      </c>
      <c r="K331" s="7" t="str">
        <f>IFERROR(LEFT(SUBSTITUTE(SUBSTITUTE(Table2[[#This Row],[Website]],"www.",""),"https://",""), FIND(".", SUBSTITUTE(SUBSTITUTE(Table2[[#This Row],[Website]],"www.",""),"https://","")) - 1),"")</f>
        <v>www2</v>
      </c>
      <c r="L331" s="7" t="s">
        <v>7581</v>
      </c>
      <c r="M331" s="7" t="s">
        <v>164</v>
      </c>
      <c r="N331" s="7">
        <v>2800</v>
      </c>
      <c r="O331" s="7">
        <v>0</v>
      </c>
      <c r="P331" s="7">
        <v>111.4</v>
      </c>
      <c r="Q331" s="7"/>
      <c r="R331" s="7" t="str">
        <f>LOWER(Table2[[#This Row],[Straat]]&amp;Table2[[#This Row],[Huisnummer]]&amp;Table2[[#This Row],[Postcode]])</f>
        <v>stationsstraat102-1082800</v>
      </c>
      <c r="S331" s="7"/>
      <c r="T331" s="7" t="s">
        <v>66</v>
      </c>
      <c r="U331" s="7" t="s">
        <v>649</v>
      </c>
      <c r="V331" s="7" t="s">
        <v>6814</v>
      </c>
      <c r="W331" s="7" t="s">
        <v>5761</v>
      </c>
      <c r="X331" s="7" t="s">
        <v>4807</v>
      </c>
      <c r="Y331" s="7" t="s">
        <v>4772</v>
      </c>
      <c r="Z331" s="7" t="str">
        <f>_xlfn.XLOOKUP(Table2[[#This Row],[Bedrijfsnummer]],Table15[Bedrijfsnummer],Table15[Teamrol],"",0)</f>
        <v/>
      </c>
    </row>
    <row r="332" spans="1:26" ht="17.45" customHeight="1" x14ac:dyDescent="0.45">
      <c r="A332" s="7" t="s">
        <v>4758</v>
      </c>
      <c r="B332" s="7" t="s">
        <v>7582</v>
      </c>
      <c r="C332" s="7" t="str">
        <f>SUBSTITUTE(SUBSTITUTE(SUBSTITUTE(SUBSTITUTE(SUBSTITUTE(SUBSTITUTE(SUBSTITUTE(SUBSTITUTE(SUBSTITUTE(SUBSTITUTE(SUBSTITUTE(SUBSTITUTE(SUBSTITUTE(LOWER(Table2[[#This Row],[Naam]]),".",""),"-","")," bvba",""),"belgië",""),"belgium","")," nv","")," bv",""),"group",""),"groep","")," ", ""),"é","e"),"è","e"),"à","a")</f>
        <v>mediterraneanshippingcompany</v>
      </c>
      <c r="D332" s="7" t="s">
        <v>7583</v>
      </c>
      <c r="E332" s="7" t="s">
        <v>7584</v>
      </c>
      <c r="F332" s="7" t="s">
        <v>7585</v>
      </c>
      <c r="G332" s="7" t="s">
        <v>4763</v>
      </c>
      <c r="H332" s="7" t="s">
        <v>7586</v>
      </c>
      <c r="I332" s="7" t="s">
        <v>4763</v>
      </c>
      <c r="J332" s="7" t="s">
        <v>7587</v>
      </c>
      <c r="K332" s="7" t="str">
        <f>IFERROR(LEFT(SUBSTITUTE(SUBSTITUTE(Table2[[#This Row],[Website]],"www.",""),"https://",""), FIND(".", SUBSTITUTE(SUBSTITUTE(Table2[[#This Row],[Website]],"www.",""),"https://","")) - 1),"")</f>
        <v>msc</v>
      </c>
      <c r="L332" s="7" t="s">
        <v>7588</v>
      </c>
      <c r="M332" s="7" t="s">
        <v>66</v>
      </c>
      <c r="N332" s="7" t="s">
        <v>272</v>
      </c>
      <c r="O332" s="7">
        <v>57</v>
      </c>
      <c r="P332" s="7">
        <v>341</v>
      </c>
      <c r="Q332" s="7" t="s">
        <v>7589</v>
      </c>
      <c r="R332" s="7" t="str">
        <f>LOWER(Table2[[#This Row],[Straat]]&amp;Table2[[#This Row],[Huisnummer]]&amp;Table2[[#This Row],[Postcode]])</f>
        <v>noorderlaan127a2030</v>
      </c>
      <c r="S332" s="7" t="s">
        <v>18</v>
      </c>
      <c r="T332" s="7" t="s">
        <v>66</v>
      </c>
      <c r="U332" s="7" t="s">
        <v>5527</v>
      </c>
      <c r="V332" s="7" t="s">
        <v>7590</v>
      </c>
      <c r="W332" s="7" t="s">
        <v>6631</v>
      </c>
      <c r="X332" s="7" t="s">
        <v>4771</v>
      </c>
      <c r="Y332" s="7" t="s">
        <v>4772</v>
      </c>
      <c r="Z332" s="7" t="str">
        <f>_xlfn.XLOOKUP(Table2[[#This Row],[Bedrijfsnummer]],Table15[Bedrijfsnummer],Table15[Teamrol],"",0)</f>
        <v>MBA, HR Manager</v>
      </c>
    </row>
    <row r="333" spans="1:26" ht="17.45" customHeight="1" x14ac:dyDescent="0.45">
      <c r="A333" s="7" t="s">
        <v>4758</v>
      </c>
      <c r="B333" s="7" t="s">
        <v>7591</v>
      </c>
      <c r="C333" s="7" t="str">
        <f>SUBSTITUTE(SUBSTITUTE(SUBSTITUTE(SUBSTITUTE(SUBSTITUTE(SUBSTITUTE(SUBSTITUTE(SUBSTITUTE(SUBSTITUTE(SUBSTITUTE(SUBSTITUTE(SUBSTITUTE(SUBSTITUTE(LOWER(Table2[[#This Row],[Naam]]),".",""),"-","")," bvba",""),"belgië",""),"belgium","")," nv","")," bv",""),"group",""),"groep","")," ", ""),"é","e"),"è","e"),"à","a")</f>
        <v>medtronic</v>
      </c>
      <c r="D333" s="7" t="s">
        <v>7592</v>
      </c>
      <c r="E333" s="7" t="s">
        <v>7593</v>
      </c>
      <c r="F333" s="7" t="s">
        <v>7594</v>
      </c>
      <c r="G333" s="7" t="s">
        <v>4763</v>
      </c>
      <c r="H333" s="7" t="s">
        <v>7595</v>
      </c>
      <c r="I333" s="7" t="s">
        <v>4763</v>
      </c>
      <c r="J333" s="7" t="s">
        <v>7596</v>
      </c>
      <c r="K333" s="7" t="str">
        <f>IFERROR(LEFT(SUBSTITUTE(SUBSTITUTE(Table2[[#This Row],[Website]],"www.",""),"https://",""), FIND(".", SUBSTITUTE(SUBSTITUTE(Table2[[#This Row],[Website]],"www.",""),"https://","")) - 1),"")</f>
        <v>medtronic</v>
      </c>
      <c r="L333" s="7" t="s">
        <v>7597</v>
      </c>
      <c r="M333" s="7" t="s">
        <v>7598</v>
      </c>
      <c r="N333" s="7" t="s">
        <v>7599</v>
      </c>
      <c r="O333" s="7">
        <v>78</v>
      </c>
      <c r="P333" s="7">
        <v>266</v>
      </c>
      <c r="Q333" s="7" t="s">
        <v>7600</v>
      </c>
      <c r="R333" s="7" t="str">
        <f>LOWER(Table2[[#This Row],[Straat]]&amp;Table2[[#This Row],[Huisnummer]]&amp;Table2[[#This Row],[Postcode]])</f>
        <v>av. du bourg. etienne demunter51090</v>
      </c>
      <c r="S333" s="7" t="s">
        <v>18</v>
      </c>
      <c r="T333" s="7" t="s">
        <v>51</v>
      </c>
      <c r="U333" s="7" t="s">
        <v>7601</v>
      </c>
      <c r="V333" s="7" t="s">
        <v>416</v>
      </c>
      <c r="W333" s="7" t="s">
        <v>7602</v>
      </c>
      <c r="X333" s="7" t="s">
        <v>4771</v>
      </c>
      <c r="Y333" s="7" t="s">
        <v>4779</v>
      </c>
      <c r="Z333" s="7" t="str">
        <f>_xlfn.XLOOKUP(Table2[[#This Row],[Bedrijfsnummer]],Table15[Bedrijfsnummer],Table15[Teamrol],"",0)</f>
        <v/>
      </c>
    </row>
    <row r="334" spans="1:26" ht="17.45" customHeight="1" x14ac:dyDescent="0.45">
      <c r="A334" s="7" t="s">
        <v>4758</v>
      </c>
      <c r="B334" s="7" t="s">
        <v>7603</v>
      </c>
      <c r="C334" s="7" t="str">
        <f>SUBSTITUTE(SUBSTITUTE(SUBSTITUTE(SUBSTITUTE(SUBSTITUTE(SUBSTITUTE(SUBSTITUTE(SUBSTITUTE(SUBSTITUTE(SUBSTITUTE(SUBSTITUTE(SUBSTITUTE(SUBSTITUTE(LOWER(Table2[[#This Row],[Naam]]),".",""),"-","")," bvba",""),"belgië",""),"belgium","")," nv","")," bv",""),"group",""),"groep","")," ", ""),"é","e"),"è","e"),"à","a")</f>
        <v>melexistechnologies</v>
      </c>
      <c r="D334" s="7" t="s">
        <v>7604</v>
      </c>
      <c r="E334" s="7" t="s">
        <v>7605</v>
      </c>
      <c r="F334" s="7"/>
      <c r="G334" s="7"/>
      <c r="H334" s="7" t="s">
        <v>7606</v>
      </c>
      <c r="I334" s="7" t="s">
        <v>4763</v>
      </c>
      <c r="J334" s="7" t="s">
        <v>7607</v>
      </c>
      <c r="K334" s="7" t="str">
        <f>IFERROR(LEFT(SUBSTITUTE(SUBSTITUTE(Table2[[#This Row],[Website]],"www.",""),"https://",""), FIND(".", SUBSTITUTE(SUBSTITUTE(Table2[[#This Row],[Website]],"www.",""),"https://","")) - 1),"")</f>
        <v>melexis</v>
      </c>
      <c r="L334" s="7" t="s">
        <v>7608</v>
      </c>
      <c r="M334" s="7" t="s">
        <v>5471</v>
      </c>
      <c r="N334" s="7" t="s">
        <v>7609</v>
      </c>
      <c r="O334" s="7">
        <v>22</v>
      </c>
      <c r="P334" s="7">
        <v>248</v>
      </c>
      <c r="Q334" s="7" t="s">
        <v>7610</v>
      </c>
      <c r="R334" s="7" t="str">
        <f>LOWER(Table2[[#This Row],[Straat]]&amp;Table2[[#This Row],[Huisnummer]]&amp;Table2[[#This Row],[Postcode]])</f>
        <v>transportstraat13980</v>
      </c>
      <c r="S334" s="7" t="s">
        <v>18</v>
      </c>
      <c r="T334" s="7" t="s">
        <v>565</v>
      </c>
      <c r="U334" s="7" t="s">
        <v>7611</v>
      </c>
      <c r="V334" s="7" t="s">
        <v>21</v>
      </c>
      <c r="W334" s="7" t="s">
        <v>5411</v>
      </c>
      <c r="X334" s="7" t="s">
        <v>4771</v>
      </c>
      <c r="Y334" s="7" t="s">
        <v>4836</v>
      </c>
      <c r="Z334" s="7" t="str">
        <f>_xlfn.XLOOKUP(Table2[[#This Row],[Bedrijfsnummer]],Table15[Bedrijfsnummer],Table15[Teamrol],"",0)</f>
        <v>HR Business Partner</v>
      </c>
    </row>
    <row r="335" spans="1:26" ht="17.45" customHeight="1" x14ac:dyDescent="0.45">
      <c r="A335" s="7" t="s">
        <v>4758</v>
      </c>
      <c r="B335" s="7" t="s">
        <v>7612</v>
      </c>
      <c r="C335" s="7" t="str">
        <f>SUBSTITUTE(SUBSTITUTE(SUBSTITUTE(SUBSTITUTE(SUBSTITUTE(SUBSTITUTE(SUBSTITUTE(SUBSTITUTE(SUBSTITUTE(SUBSTITUTE(SUBSTITUTE(SUBSTITUTE(SUBSTITUTE(LOWER(Table2[[#This Row],[Naam]]),".",""),"-","")," bvba",""),"belgië",""),"belgium","")," nv","")," bv",""),"group",""),"groep","")," ", ""),"é","e"),"è","e"),"à","a")</f>
        <v>menarinibenelux</v>
      </c>
      <c r="D335" s="7" t="s">
        <v>7613</v>
      </c>
      <c r="E335" s="7" t="s">
        <v>7614</v>
      </c>
      <c r="F335" s="7"/>
      <c r="G335" s="7"/>
      <c r="H335" s="7" t="s">
        <v>7615</v>
      </c>
      <c r="I335" s="7" t="s">
        <v>4763</v>
      </c>
      <c r="J335" s="7" t="s">
        <v>7616</v>
      </c>
      <c r="K335" s="7" t="str">
        <f>IFERROR(LEFT(SUBSTITUTE(SUBSTITUTE(Table2[[#This Row],[Website]],"www.",""),"https://",""), FIND(".", SUBSTITUTE(SUBSTITUTE(Table2[[#This Row],[Website]],"www.",""),"https://","")) - 1),"")</f>
        <v>menarini</v>
      </c>
      <c r="L335" s="7" t="s">
        <v>7617</v>
      </c>
      <c r="M335" s="7" t="s">
        <v>4777</v>
      </c>
      <c r="N335" s="7">
        <v>1831</v>
      </c>
      <c r="O335" s="7">
        <v>0</v>
      </c>
      <c r="P335" s="7">
        <v>143.1</v>
      </c>
      <c r="Q335" s="7"/>
      <c r="R335" s="7" t="str">
        <f>LOWER(Table2[[#This Row],[Straat]]&amp;Table2[[#This Row],[Huisnummer]]&amp;Table2[[#This Row],[Postcode]])</f>
        <v>de kleetlaan31831</v>
      </c>
      <c r="S335" s="7"/>
      <c r="T335" s="7" t="s">
        <v>29</v>
      </c>
      <c r="U335" s="7" t="s">
        <v>5858</v>
      </c>
      <c r="V335" s="7">
        <v>3</v>
      </c>
      <c r="W335" s="7"/>
      <c r="X335" s="7" t="s">
        <v>4807</v>
      </c>
      <c r="Y335" s="7" t="s">
        <v>4791</v>
      </c>
      <c r="Z335" s="7" t="str">
        <f>_xlfn.XLOOKUP(Table2[[#This Row],[Bedrijfsnummer]],Table15[Bedrijfsnummer],Table15[Teamrol],"",0)</f>
        <v>HR Director</v>
      </c>
    </row>
    <row r="336" spans="1:26" ht="17.45" customHeight="1" x14ac:dyDescent="0.45">
      <c r="A336" s="7" t="s">
        <v>4758</v>
      </c>
      <c r="B336" s="7" t="s">
        <v>7618</v>
      </c>
      <c r="C336" s="7" t="str">
        <f>SUBSTITUTE(SUBSTITUTE(SUBSTITUTE(SUBSTITUTE(SUBSTITUTE(SUBSTITUTE(SUBSTITUTE(SUBSTITUTE(SUBSTITUTE(SUBSTITUTE(SUBSTITUTE(SUBSTITUTE(SUBSTITUTE(LOWER(Table2[[#This Row],[Naam]]),".",""),"-","")," bvba",""),"belgië",""),"belgium","")," nv","")," bv",""),"group",""),"groep","")," ", ""),"é","e"),"è","e"),"à","a")</f>
        <v>metagenics</v>
      </c>
      <c r="D336" s="7" t="s">
        <v>7619</v>
      </c>
      <c r="E336" s="7" t="s">
        <v>7620</v>
      </c>
      <c r="F336" s="7" t="s">
        <v>7621</v>
      </c>
      <c r="G336" s="7" t="s">
        <v>4763</v>
      </c>
      <c r="H336" s="7" t="s">
        <v>7622</v>
      </c>
      <c r="I336" s="7" t="s">
        <v>4763</v>
      </c>
      <c r="J336" s="7" t="s">
        <v>7623</v>
      </c>
      <c r="K336" s="7" t="str">
        <f>IFERROR(LEFT(SUBSTITUTE(SUBSTITUTE(Table2[[#This Row],[Website]],"www.",""),"https://",""), FIND(".", SUBSTITUTE(SUBSTITUTE(Table2[[#This Row],[Website]],"www.",""),"https://","")) - 1),"")</f>
        <v>metagenics</v>
      </c>
      <c r="L336" s="7" t="s">
        <v>7624</v>
      </c>
      <c r="M336" s="7" t="s">
        <v>6128</v>
      </c>
      <c r="N336" s="7">
        <v>8400</v>
      </c>
      <c r="O336" s="7">
        <v>0</v>
      </c>
      <c r="P336" s="7">
        <v>155.80000000000001</v>
      </c>
      <c r="Q336" s="7"/>
      <c r="R336" s="7" t="str">
        <f>LOWER(Table2[[#This Row],[Straat]]&amp;Table2[[#This Row],[Huisnummer]]&amp;Table2[[#This Row],[Postcode]])</f>
        <v>edward vlietinckstraat208400</v>
      </c>
      <c r="S336" s="7"/>
      <c r="T336" s="7" t="s">
        <v>260</v>
      </c>
      <c r="U336" s="7" t="s">
        <v>7625</v>
      </c>
      <c r="V336" s="7">
        <v>20</v>
      </c>
      <c r="W336" s="7" t="s">
        <v>7626</v>
      </c>
      <c r="X336" s="7" t="s">
        <v>4771</v>
      </c>
      <c r="Y336" s="7" t="s">
        <v>4791</v>
      </c>
      <c r="Z336" s="7" t="str">
        <f>_xlfn.XLOOKUP(Table2[[#This Row],[Bedrijfsnummer]],Table15[Bedrijfsnummer],Table15[Teamrol],"",0)</f>
        <v/>
      </c>
    </row>
    <row r="337" spans="1:26" ht="17.45" customHeight="1" x14ac:dyDescent="0.45">
      <c r="A337" s="7" t="s">
        <v>4758</v>
      </c>
      <c r="B337" s="7" t="s">
        <v>7627</v>
      </c>
      <c r="C337" s="7" t="str">
        <f>SUBSTITUTE(SUBSTITUTE(SUBSTITUTE(SUBSTITUTE(SUBSTITUTE(SUBSTITUTE(SUBSTITUTE(SUBSTITUTE(SUBSTITUTE(SUBSTITUTE(SUBSTITUTE(SUBSTITUTE(SUBSTITUTE(LOWER(Table2[[#This Row],[Naam]]),".",""),"-","")," bvba",""),"belgië",""),"belgium","")," nv","")," bv",""),"group",""),"groep","")," ", ""),"é","e"),"è","e"),"à","a")</f>
        <v>microsoft</v>
      </c>
      <c r="D337" s="7" t="s">
        <v>7628</v>
      </c>
      <c r="E337" s="7" t="s">
        <v>7629</v>
      </c>
      <c r="F337" s="7"/>
      <c r="G337" s="7"/>
      <c r="H337" s="7" t="s">
        <v>7630</v>
      </c>
      <c r="I337" s="7" t="s">
        <v>4763</v>
      </c>
      <c r="J337" s="7" t="s">
        <v>7631</v>
      </c>
      <c r="K337" s="7" t="str">
        <f>IFERROR(LEFT(SUBSTITUTE(SUBSTITUTE(Table2[[#This Row],[Website]],"www.",""),"https://",""), FIND(".", SUBSTITUTE(SUBSTITUTE(Table2[[#This Row],[Website]],"www.",""),"https://","")) - 1),"")</f>
        <v>microsoft</v>
      </c>
      <c r="L337" s="7" t="s">
        <v>7632</v>
      </c>
      <c r="M337" s="7" t="s">
        <v>136</v>
      </c>
      <c r="N337" s="7" t="s">
        <v>135</v>
      </c>
      <c r="O337" s="7">
        <v>161</v>
      </c>
      <c r="P337" s="7">
        <v>518</v>
      </c>
      <c r="Q337" s="7" t="s">
        <v>7633</v>
      </c>
      <c r="R337" s="7" t="str">
        <f>LOWER(Table2[[#This Row],[Straat]]&amp;Table2[[#This Row],[Huisnummer]]&amp;Table2[[#This Row],[Postcode]])</f>
        <v>luchthaven brussel nationaal1k1930</v>
      </c>
      <c r="S337" s="7" t="s">
        <v>18</v>
      </c>
      <c r="T337" s="7" t="s">
        <v>29</v>
      </c>
      <c r="U337" s="7" t="s">
        <v>5247</v>
      </c>
      <c r="V337" s="7" t="s">
        <v>7634</v>
      </c>
      <c r="W337" s="7" t="s">
        <v>4868</v>
      </c>
      <c r="X337" s="7" t="s">
        <v>4825</v>
      </c>
      <c r="Y337" s="7" t="s">
        <v>4836</v>
      </c>
      <c r="Z337" s="7" t="str">
        <f>_xlfn.XLOOKUP(Table2[[#This Row],[Bedrijfsnummer]],Table15[Bedrijfsnummer],Table15[Teamrol],"",0)</f>
        <v>HR Manager | Western Europe</v>
      </c>
    </row>
    <row r="338" spans="1:26" ht="17.45" customHeight="1" x14ac:dyDescent="0.45">
      <c r="A338" s="7" t="s">
        <v>4758</v>
      </c>
      <c r="B338" s="7" t="s">
        <v>7635</v>
      </c>
      <c r="C338" s="7" t="str">
        <f>SUBSTITUTE(SUBSTITUTE(SUBSTITUTE(SUBSTITUTE(SUBSTITUTE(SUBSTITUTE(SUBSTITUTE(SUBSTITUTE(SUBSTITUTE(SUBSTITUTE(SUBSTITUTE(SUBSTITUTE(SUBSTITUTE(LOWER(Table2[[#This Row],[Naam]]),".",""),"-","")," bvba",""),"belgië",""),"belgium","")," nv","")," bv",""),"group",""),"groep","")," ", ""),"é","e"),"è","e"),"à","a")</f>
        <v>miele</v>
      </c>
      <c r="D338" s="7" t="s">
        <v>7636</v>
      </c>
      <c r="E338" s="7" t="s">
        <v>7637</v>
      </c>
      <c r="F338" s="7" t="s">
        <v>7638</v>
      </c>
      <c r="G338" s="7" t="s">
        <v>4763</v>
      </c>
      <c r="H338" s="7" t="s">
        <v>7639</v>
      </c>
      <c r="I338" s="7" t="s">
        <v>4763</v>
      </c>
      <c r="J338" s="7" t="s">
        <v>7640</v>
      </c>
      <c r="K338" s="7" t="str">
        <f>IFERROR(LEFT(SUBSTITUTE(SUBSTITUTE(Table2[[#This Row],[Website]],"www.",""),"https://",""), FIND(".", SUBSTITUTE(SUBSTITUTE(Table2[[#This Row],[Website]],"www.",""),"https://","")) - 1),"")</f>
        <v>miele</v>
      </c>
      <c r="L338" s="7" t="s">
        <v>7641</v>
      </c>
      <c r="M338" s="7" t="s">
        <v>958</v>
      </c>
      <c r="N338" s="7">
        <v>1730</v>
      </c>
      <c r="O338" s="7">
        <v>0</v>
      </c>
      <c r="P338" s="7">
        <v>221</v>
      </c>
      <c r="Q338" s="7"/>
      <c r="R338" s="7" t="str">
        <f>LOWER(Table2[[#This Row],[Straat]]&amp;Table2[[#This Row],[Huisnummer]]&amp;Table2[[#This Row],[Postcode]])</f>
        <v>z. 5 mollem4801730</v>
      </c>
      <c r="S338" s="7"/>
      <c r="T338" s="7" t="s">
        <v>29</v>
      </c>
      <c r="U338" s="7" t="s">
        <v>7642</v>
      </c>
      <c r="V338" s="7">
        <v>480</v>
      </c>
      <c r="W338" s="7" t="s">
        <v>4877</v>
      </c>
      <c r="X338" s="7" t="s">
        <v>4771</v>
      </c>
      <c r="Y338" s="7" t="s">
        <v>4779</v>
      </c>
      <c r="Z338" s="7" t="str">
        <f>_xlfn.XLOOKUP(Table2[[#This Row],[Bedrijfsnummer]],Table15[Bedrijfsnummer],Table15[Teamrol],"",0)</f>
        <v/>
      </c>
    </row>
    <row r="339" spans="1:26" ht="17.45" customHeight="1" x14ac:dyDescent="0.45">
      <c r="A339" s="7" t="s">
        <v>4758</v>
      </c>
      <c r="B339" s="7" t="s">
        <v>7643</v>
      </c>
      <c r="C339" s="7" t="str">
        <f>SUBSTITUTE(SUBSTITUTE(SUBSTITUTE(SUBSTITUTE(SUBSTITUTE(SUBSTITUTE(SUBSTITUTE(SUBSTITUTE(SUBSTITUTE(SUBSTITUTE(SUBSTITUTE(SUBSTITUTE(SUBSTITUTE(LOWER(Table2[[#This Row],[Naam]]),".",""),"-","")," bvba",""),"belgië",""),"belgium","")," nv","")," bv",""),"group",""),"groep","")," ", ""),"é","e"),"è","e"),"à","a")</f>
        <v>milcobel</v>
      </c>
      <c r="D339" s="7" t="s">
        <v>7644</v>
      </c>
      <c r="E339" s="7" t="s">
        <v>7645</v>
      </c>
      <c r="F339" s="7" t="s">
        <v>7646</v>
      </c>
      <c r="G339" s="7" t="s">
        <v>4763</v>
      </c>
      <c r="H339" s="7" t="s">
        <v>7647</v>
      </c>
      <c r="I339" s="7" t="s">
        <v>4763</v>
      </c>
      <c r="J339" s="7" t="s">
        <v>7648</v>
      </c>
      <c r="K339" s="7" t="str">
        <f>IFERROR(LEFT(SUBSTITUTE(SUBSTITUTE(Table2[[#This Row],[Website]],"www.",""),"https://",""), FIND(".", SUBSTITUTE(SUBSTITUTE(Table2[[#This Row],[Website]],"www.",""),"https://","")) - 1),"")</f>
        <v>milcobel</v>
      </c>
      <c r="L339" s="7" t="s">
        <v>7649</v>
      </c>
      <c r="M339" s="7" t="s">
        <v>7650</v>
      </c>
      <c r="N339" s="7">
        <v>9120</v>
      </c>
      <c r="O339" s="7">
        <v>29</v>
      </c>
      <c r="P339" s="7">
        <v>101.2</v>
      </c>
      <c r="Q339" s="7"/>
      <c r="R339" s="7" t="str">
        <f>LOWER(Table2[[#This Row],[Straat]]&amp;Table2[[#This Row],[Huisnummer]]&amp;Table2[[#This Row],[Postcode]])</f>
        <v>fabriekstraat1419120</v>
      </c>
      <c r="S339" s="7"/>
      <c r="T339" s="7" t="s">
        <v>40</v>
      </c>
      <c r="U339" s="7" t="s">
        <v>7651</v>
      </c>
      <c r="V339" s="7">
        <v>141</v>
      </c>
      <c r="W339" s="7" t="s">
        <v>7652</v>
      </c>
      <c r="X339" s="7" t="s">
        <v>4807</v>
      </c>
      <c r="Y339" s="7" t="s">
        <v>4836</v>
      </c>
      <c r="Z339" s="7" t="str">
        <f>_xlfn.XLOOKUP(Table2[[#This Row],[Bedrijfsnummer]],Table15[Bedrijfsnummer],Table15[Teamrol],"",0)</f>
        <v/>
      </c>
    </row>
    <row r="340" spans="1:26" ht="17.45" customHeight="1" x14ac:dyDescent="0.45">
      <c r="A340" s="7" t="s">
        <v>4758</v>
      </c>
      <c r="B340" s="7" t="s">
        <v>7653</v>
      </c>
      <c r="C340" s="7" t="str">
        <f>SUBSTITUTE(SUBSTITUTE(SUBSTITUTE(SUBSTITUTE(SUBSTITUTE(SUBSTITUTE(SUBSTITUTE(SUBSTITUTE(SUBSTITUTE(SUBSTITUTE(SUBSTITUTE(SUBSTITUTE(SUBSTITUTE(LOWER(Table2[[#This Row],[Naam]]),".",""),"-","")," bvba",""),"belgië",""),"belgium","")," nv","")," bv",""),"group",""),"groep","")," ", ""),"é","e"),"è","e"),"à","a")</f>
        <v>mohawkinternationalservices</v>
      </c>
      <c r="D340" s="7" t="s">
        <v>7654</v>
      </c>
      <c r="E340" s="7" t="s">
        <v>7655</v>
      </c>
      <c r="F340" s="7" t="s">
        <v>7656</v>
      </c>
      <c r="G340" s="7" t="s">
        <v>4763</v>
      </c>
      <c r="H340" s="7" t="s">
        <v>7657</v>
      </c>
      <c r="I340" s="7" t="s">
        <v>4763</v>
      </c>
      <c r="J340" s="7" t="s">
        <v>7658</v>
      </c>
      <c r="K340" s="7" t="str">
        <f>IFERROR(LEFT(SUBSTITUTE(SUBSTITUTE(Table2[[#This Row],[Website]],"www.",""),"https://",""), FIND(".", SUBSTITUTE(SUBSTITUTE(Table2[[#This Row],[Website]],"www.",""),"https://","")) - 1),"")</f>
        <v>unilin</v>
      </c>
      <c r="L340" s="7" t="s">
        <v>7659</v>
      </c>
      <c r="M340" s="7" t="s">
        <v>4892</v>
      </c>
      <c r="N340" s="7" t="s">
        <v>4893</v>
      </c>
      <c r="O340" s="7">
        <v>101</v>
      </c>
      <c r="P340" s="7">
        <v>433</v>
      </c>
      <c r="Q340" s="7" t="s">
        <v>7660</v>
      </c>
      <c r="R340" s="7" t="str">
        <f>LOWER(Table2[[#This Row],[Straat]]&amp;Table2[[#This Row],[Huisnummer]]&amp;Table2[[#This Row],[Postcode]])</f>
        <v>ooigemstraat38710</v>
      </c>
      <c r="S340" s="7" t="s">
        <v>18</v>
      </c>
      <c r="T340" s="7" t="s">
        <v>260</v>
      </c>
      <c r="U340" s="7" t="s">
        <v>7661</v>
      </c>
      <c r="V340" s="7" t="s">
        <v>247</v>
      </c>
      <c r="W340" s="7" t="s">
        <v>7662</v>
      </c>
      <c r="X340" s="7" t="s">
        <v>4771</v>
      </c>
      <c r="Y340" s="7" t="s">
        <v>4779</v>
      </c>
      <c r="Z340" s="7" t="str">
        <f>_xlfn.XLOOKUP(Table2[[#This Row],[Bedrijfsnummer]],Table15[Bedrijfsnummer],Table15[Teamrol],"",0)</f>
        <v>HR Business Partner</v>
      </c>
    </row>
    <row r="341" spans="1:26" ht="17.45" customHeight="1" x14ac:dyDescent="0.45">
      <c r="A341" s="7" t="s">
        <v>4758</v>
      </c>
      <c r="B341" s="7" t="s">
        <v>7663</v>
      </c>
      <c r="C341" s="7" t="str">
        <f>SUBSTITUTE(SUBSTITUTE(SUBSTITUTE(SUBSTITUTE(SUBSTITUTE(SUBSTITUTE(SUBSTITUTE(SUBSTITUTE(SUBSTITUTE(SUBSTITUTE(SUBSTITUTE(SUBSTITUTE(SUBSTITUTE(LOWER(Table2[[#This Row],[Naam]]),".",""),"-","")," bvba",""),"belgië",""),"belgium","")," nv","")," bv",""),"group",""),"groep","")," ", ""),"é","e"),"è","e"),"à","a")</f>
        <v>mondelez</v>
      </c>
      <c r="D341" s="7" t="s">
        <v>7664</v>
      </c>
      <c r="E341" s="7" t="s">
        <v>7665</v>
      </c>
      <c r="F341" s="7"/>
      <c r="G341" s="7"/>
      <c r="H341" s="7" t="s">
        <v>7666</v>
      </c>
      <c r="I341" s="7" t="s">
        <v>4763</v>
      </c>
      <c r="J341" s="7" t="s">
        <v>4776</v>
      </c>
      <c r="K341" s="7" t="str">
        <f>IFERROR(LEFT(SUBSTITUTE(SUBSTITUTE(Table2[[#This Row],[Website]],"www.",""),"https://",""), FIND(".", SUBSTITUTE(SUBSTITUTE(Table2[[#This Row],[Website]],"www.",""),"https://","")) - 1),"")</f>
        <v>Empty</v>
      </c>
      <c r="L341" s="7"/>
      <c r="M341" s="7" t="s">
        <v>164</v>
      </c>
      <c r="N341" s="7">
        <v>2800</v>
      </c>
      <c r="O341" s="7">
        <v>0</v>
      </c>
      <c r="P341" s="7">
        <v>123.9</v>
      </c>
      <c r="Q341" s="7"/>
      <c r="R341" s="7" t="str">
        <f>LOWER(Table2[[#This Row],[Straat]]&amp;Table2[[#This Row],[Huisnummer]]&amp;Table2[[#This Row],[Postcode]])</f>
        <v>stationsstraat1002800</v>
      </c>
      <c r="S341" s="7"/>
      <c r="T341" s="7" t="s">
        <v>66</v>
      </c>
      <c r="U341" s="7" t="s">
        <v>649</v>
      </c>
      <c r="V341" s="7">
        <v>100</v>
      </c>
      <c r="W341" s="7"/>
      <c r="X341" s="7" t="s">
        <v>4807</v>
      </c>
      <c r="Y341" s="7" t="s">
        <v>4779</v>
      </c>
      <c r="Z341" s="7" t="str">
        <f>_xlfn.XLOOKUP(Table2[[#This Row],[Bedrijfsnummer]],Table15[Bedrijfsnummer],Table15[Teamrol],"",0)</f>
        <v/>
      </c>
    </row>
    <row r="342" spans="1:26" ht="17.45" customHeight="1" x14ac:dyDescent="0.45">
      <c r="A342" s="7" t="s">
        <v>4758</v>
      </c>
      <c r="B342" s="7" t="s">
        <v>7667</v>
      </c>
      <c r="C342" s="7" t="str">
        <f>SUBSTITUTE(SUBSTITUTE(SUBSTITUTE(SUBSTITUTE(SUBSTITUTE(SUBSTITUTE(SUBSTITUTE(SUBSTITUTE(SUBSTITUTE(SUBSTITUTE(SUBSTITUTE(SUBSTITUTE(SUBSTITUTE(LOWER(Table2[[#This Row],[Naam]]),".",""),"-","")," bvba",""),"belgië",""),"belgium","")," nv","")," bv",""),"group",""),"groep","")," ", ""),"é","e"),"è","e"),"à","a")</f>
        <v>moorefinance&amp;tax</v>
      </c>
      <c r="D342" s="7" t="s">
        <v>7668</v>
      </c>
      <c r="E342" s="7" t="s">
        <v>7669</v>
      </c>
      <c r="F342" s="7" t="s">
        <v>7670</v>
      </c>
      <c r="G342" s="7" t="s">
        <v>4763</v>
      </c>
      <c r="H342" s="7"/>
      <c r="I342" s="7"/>
      <c r="J342" s="7" t="s">
        <v>7671</v>
      </c>
      <c r="K342" s="7" t="str">
        <f>IFERROR(LEFT(SUBSTITUTE(SUBSTITUTE(Table2[[#This Row],[Website]],"www.",""),"https://",""), FIND(".", SUBSTITUTE(SUBSTITUTE(Table2[[#This Row],[Website]],"www.",""),"https://","")) - 1),"")</f>
        <v>moore</v>
      </c>
      <c r="L342" s="7" t="s">
        <v>7672</v>
      </c>
      <c r="M342" s="7" t="s">
        <v>7673</v>
      </c>
      <c r="N342" s="7" t="s">
        <v>851</v>
      </c>
      <c r="O342" s="7">
        <v>149</v>
      </c>
      <c r="P342" s="7">
        <v>512</v>
      </c>
      <c r="Q342" s="7" t="s">
        <v>7674</v>
      </c>
      <c r="R342" s="7" t="str">
        <f>LOWER(Table2[[#This Row],[Straat]]&amp;Table2[[#This Row],[Huisnummer]]&amp;Table2[[#This Row],[Postcode]])</f>
        <v>esplanade11020</v>
      </c>
      <c r="S342" s="7" t="s">
        <v>18</v>
      </c>
      <c r="T342" s="7" t="s">
        <v>51</v>
      </c>
      <c r="U342" s="7" t="s">
        <v>849</v>
      </c>
      <c r="V342" s="7" t="s">
        <v>21</v>
      </c>
      <c r="W342" s="7" t="s">
        <v>4868</v>
      </c>
      <c r="X342" s="7" t="s">
        <v>4825</v>
      </c>
      <c r="Y342" s="7" t="s">
        <v>4791</v>
      </c>
      <c r="Z342" s="7" t="str">
        <f>_xlfn.XLOOKUP(Table2[[#This Row],[Bedrijfsnummer]],Table15[Bedrijfsnummer],Table15[Teamrol],"",0)</f>
        <v>HR Business Partner</v>
      </c>
    </row>
    <row r="343" spans="1:26" ht="17.45" customHeight="1" x14ac:dyDescent="0.45">
      <c r="A343" s="7" t="s">
        <v>4758</v>
      </c>
      <c r="B343" s="7" t="s">
        <v>7675</v>
      </c>
      <c r="C343" s="7" t="str">
        <f>SUBSTITUTE(SUBSTITUTE(SUBSTITUTE(SUBSTITUTE(SUBSTITUTE(SUBSTITUTE(SUBSTITUTE(SUBSTITUTE(SUBSTITUTE(SUBSTITUTE(SUBSTITUTE(SUBSTITUTE(SUBSTITUTE(LOWER(Table2[[#This Row],[Naam]]),".",""),"-","")," bvba",""),"belgië",""),"belgium","")," nv","")," bv",""),"group",""),"groep","")," ", ""),"é","e"),"è","e"),"à","a")</f>
        <v>mowi</v>
      </c>
      <c r="D343" s="7" t="s">
        <v>7676</v>
      </c>
      <c r="E343" s="7" t="s">
        <v>7677</v>
      </c>
      <c r="F343" s="7" t="s">
        <v>7678</v>
      </c>
      <c r="G343" s="7" t="s">
        <v>4763</v>
      </c>
      <c r="H343" s="7" t="s">
        <v>7679</v>
      </c>
      <c r="I343" s="7" t="s">
        <v>4763</v>
      </c>
      <c r="J343" s="7" t="s">
        <v>7680</v>
      </c>
      <c r="K343" s="7" t="str">
        <f>IFERROR(LEFT(SUBSTITUTE(SUBSTITUTE(Table2[[#This Row],[Website]],"www.",""),"https://",""), FIND(".", SUBSTITUTE(SUBSTITUTE(Table2[[#This Row],[Website]],"www.",""),"https://","")) - 1),"")</f>
        <v>werkenbijmowi</v>
      </c>
      <c r="L343" s="7" t="s">
        <v>7681</v>
      </c>
      <c r="M343" s="7" t="s">
        <v>829</v>
      </c>
      <c r="N343" s="7">
        <v>8000</v>
      </c>
      <c r="O343" s="7">
        <v>0</v>
      </c>
      <c r="P343" s="7">
        <v>104.9</v>
      </c>
      <c r="Q343" s="7"/>
      <c r="R343" s="7" t="str">
        <f>LOWER(Table2[[#This Row],[Straat]]&amp;Table2[[#This Row],[Huisnummer]]&amp;Table2[[#This Row],[Postcode]])</f>
        <v>kolvestraat48000</v>
      </c>
      <c r="S343" s="7"/>
      <c r="T343" s="7" t="s">
        <v>260</v>
      </c>
      <c r="U343" s="7" t="s">
        <v>7682</v>
      </c>
      <c r="V343" s="7">
        <v>4</v>
      </c>
      <c r="W343" s="7" t="s">
        <v>7683</v>
      </c>
      <c r="X343" s="7" t="s">
        <v>4771</v>
      </c>
      <c r="Y343" s="7" t="s">
        <v>4779</v>
      </c>
      <c r="Z343" s="7" t="str">
        <f>_xlfn.XLOOKUP(Table2[[#This Row],[Bedrijfsnummer]],Table15[Bedrijfsnummer],Table15[Teamrol],"",0)</f>
        <v/>
      </c>
    </row>
    <row r="344" spans="1:26" ht="17.45" customHeight="1" x14ac:dyDescent="0.45">
      <c r="A344" s="7" t="s">
        <v>4758</v>
      </c>
      <c r="B344" s="7" t="s">
        <v>7684</v>
      </c>
      <c r="C344" s="7" t="str">
        <f>SUBSTITUTE(SUBSTITUTE(SUBSTITUTE(SUBSTITUTE(SUBSTITUTE(SUBSTITUTE(SUBSTITUTE(SUBSTITUTE(SUBSTITUTE(SUBSTITUTE(SUBSTITUTE(SUBSTITUTE(SUBSTITUTE(LOWER(Table2[[#This Row],[Naam]]),".",""),"-","")," bvba",""),"belgië",""),"belgium","")," nv","")," bv",""),"group",""),"groep","")," ", ""),"é","e"),"è","e"),"à","a")</f>
        <v>mscpsaeuropeanterminal</v>
      </c>
      <c r="D344" s="7" t="s">
        <v>7685</v>
      </c>
      <c r="E344" s="7" t="s">
        <v>7686</v>
      </c>
      <c r="F344" s="7" t="s">
        <v>7687</v>
      </c>
      <c r="G344" s="7" t="s">
        <v>4763</v>
      </c>
      <c r="H344" s="7" t="s">
        <v>7688</v>
      </c>
      <c r="I344" s="7" t="s">
        <v>4763</v>
      </c>
      <c r="J344" s="7" t="s">
        <v>7689</v>
      </c>
      <c r="K344" s="7" t="str">
        <f>IFERROR(LEFT(SUBSTITUTE(SUBSTITUTE(Table2[[#This Row],[Website]],"www.",""),"https://",""), FIND(".", SUBSTITUTE(SUBSTITUTE(Table2[[#This Row],[Website]],"www.",""),"https://","")) - 1),"")</f>
        <v>mpet</v>
      </c>
      <c r="L344" s="7" t="s">
        <v>7690</v>
      </c>
      <c r="M344" s="7" t="s">
        <v>66</v>
      </c>
      <c r="N344" s="7">
        <v>2000</v>
      </c>
      <c r="O344" s="7">
        <v>0</v>
      </c>
      <c r="P344" s="7">
        <v>141.80000000000001</v>
      </c>
      <c r="Q344" s="7"/>
      <c r="R344" s="7" t="str">
        <f>LOWER(Table2[[#This Row],[Straat]]&amp;Table2[[#This Row],[Huisnummer]]&amp;Table2[[#This Row],[Postcode]])</f>
        <v>napelsstraat792000</v>
      </c>
      <c r="S344" s="7"/>
      <c r="T344" s="7" t="s">
        <v>66</v>
      </c>
      <c r="U344" s="7" t="s">
        <v>7691</v>
      </c>
      <c r="V344" s="7">
        <v>79</v>
      </c>
      <c r="W344" s="7" t="s">
        <v>6875</v>
      </c>
      <c r="X344" s="7" t="s">
        <v>4807</v>
      </c>
      <c r="Y344" s="7" t="s">
        <v>4779</v>
      </c>
      <c r="Z344" s="7" t="str">
        <f>_xlfn.XLOOKUP(Table2[[#This Row],[Bedrijfsnummer]],Table15[Bedrijfsnummer],Table15[Teamrol],"",0)</f>
        <v/>
      </c>
    </row>
    <row r="345" spans="1:26" ht="17.45" customHeight="1" x14ac:dyDescent="0.45">
      <c r="A345" s="7" t="s">
        <v>4758</v>
      </c>
      <c r="B345" s="7" t="s">
        <v>7692</v>
      </c>
      <c r="C345" s="7" t="str">
        <f>SUBSTITUTE(SUBSTITUTE(SUBSTITUTE(SUBSTITUTE(SUBSTITUTE(SUBSTITUTE(SUBSTITUTE(SUBSTITUTE(SUBSTITUTE(SUBSTITUTE(SUBSTITUTE(SUBSTITUTE(SUBSTITUTE(LOWER(Table2[[#This Row],[Naam]]),".",""),"-","")," bvba",""),"belgië",""),"belgium","")," nv","")," bv",""),"group",""),"groep","")," ", ""),"é","e"),"è","e"),"à","a")</f>
        <v>muldernaturalfoods</v>
      </c>
      <c r="D345" s="7" t="s">
        <v>7693</v>
      </c>
      <c r="E345" s="7" t="s">
        <v>7694</v>
      </c>
      <c r="F345" s="7" t="s">
        <v>7695</v>
      </c>
      <c r="G345" s="7" t="s">
        <v>4763</v>
      </c>
      <c r="H345" s="7" t="s">
        <v>7696</v>
      </c>
      <c r="I345" s="7" t="s">
        <v>4763</v>
      </c>
      <c r="J345" s="7" t="s">
        <v>7697</v>
      </c>
      <c r="K345" s="7" t="str">
        <f>IFERROR(LEFT(SUBSTITUTE(SUBSTITUTE(Table2[[#This Row],[Website]],"www.",""),"https://",""), FIND(".", SUBSTITUTE(SUBSTITUTE(Table2[[#This Row],[Website]],"www.",""),"https://","")) - 1),"")</f>
        <v>muldernaturalfoods</v>
      </c>
      <c r="L345" s="7" t="s">
        <v>7698</v>
      </c>
      <c r="M345" s="7" t="s">
        <v>684</v>
      </c>
      <c r="N345" s="7" t="s">
        <v>683</v>
      </c>
      <c r="O345" s="7">
        <v>9</v>
      </c>
      <c r="P345" s="7">
        <v>105</v>
      </c>
      <c r="Q345" s="7" t="s">
        <v>7699</v>
      </c>
      <c r="R345" s="7" t="str">
        <f>LOWER(Table2[[#This Row],[Straat]]&amp;Table2[[#This Row],[Huisnummer]]&amp;Table2[[#This Row],[Postcode]])</f>
        <v>beversesteenweg5848800</v>
      </c>
      <c r="S345" s="7" t="s">
        <v>18</v>
      </c>
      <c r="T345" s="7" t="s">
        <v>260</v>
      </c>
      <c r="U345" s="7" t="s">
        <v>681</v>
      </c>
      <c r="V345" s="7" t="s">
        <v>7700</v>
      </c>
      <c r="W345" s="7" t="s">
        <v>6344</v>
      </c>
      <c r="X345" s="7" t="s">
        <v>4771</v>
      </c>
      <c r="Y345" s="7" t="s">
        <v>4779</v>
      </c>
      <c r="Z345" s="7" t="str">
        <f>_xlfn.XLOOKUP(Table2[[#This Row],[Bedrijfsnummer]],Table15[Bedrijfsnummer],Table15[Teamrol],"",0)</f>
        <v/>
      </c>
    </row>
    <row r="346" spans="1:26" ht="17.45" customHeight="1" x14ac:dyDescent="0.45">
      <c r="A346" s="7" t="s">
        <v>4758</v>
      </c>
      <c r="B346" s="7" t="s">
        <v>7701</v>
      </c>
      <c r="C346" s="7" t="str">
        <f>SUBSTITUTE(SUBSTITUTE(SUBSTITUTE(SUBSTITUTE(SUBSTITUTE(SUBSTITUTE(SUBSTITUTE(SUBSTITUTE(SUBSTITUTE(SUBSTITUTE(SUBSTITUTE(SUBSTITUTE(SUBSTITUTE(LOWER(Table2[[#This Row],[Naam]]),".",""),"-","")," bvba",""),"belgië",""),"belgium","")," nv","")," bv",""),"group",""),"groep","")," ", ""),"é","e"),"è","e"),"à","a")</f>
        <v>multiindustrialdesignengineeringservice</v>
      </c>
      <c r="D346" s="7" t="s">
        <v>7702</v>
      </c>
      <c r="E346" s="7" t="s">
        <v>7703</v>
      </c>
      <c r="F346" s="7" t="s">
        <v>7704</v>
      </c>
      <c r="G346" s="7" t="s">
        <v>4763</v>
      </c>
      <c r="H346" s="7" t="s">
        <v>7705</v>
      </c>
      <c r="I346" s="7" t="s">
        <v>4763</v>
      </c>
      <c r="J346" s="7" t="s">
        <v>7706</v>
      </c>
      <c r="K346" s="7" t="str">
        <f>IFERROR(LEFT(SUBSTITUTE(SUBSTITUTE(Table2[[#This Row],[Website]],"www.",""),"https://",""), FIND(".", SUBSTITUTE(SUBSTITUTE(Table2[[#This Row],[Website]],"www.",""),"https://","")) - 1),"")</f>
        <v>houseoftalents</v>
      </c>
      <c r="L346" s="7" t="s">
        <v>7707</v>
      </c>
      <c r="M346" s="7" t="s">
        <v>434</v>
      </c>
      <c r="N346" s="7" t="s">
        <v>433</v>
      </c>
      <c r="O346" s="7">
        <v>59</v>
      </c>
      <c r="P346" s="7">
        <v>315</v>
      </c>
      <c r="Q346" s="7" t="s">
        <v>7708</v>
      </c>
      <c r="R346" s="7" t="str">
        <f>LOWER(Table2[[#This Row],[Straat]]&amp;Table2[[#This Row],[Huisnummer]]&amp;Table2[[#This Row],[Postcode]])</f>
        <v>beneluxpark268500</v>
      </c>
      <c r="S346" s="7" t="s">
        <v>18</v>
      </c>
      <c r="T346" s="7" t="s">
        <v>260</v>
      </c>
      <c r="U346" s="7" t="s">
        <v>7709</v>
      </c>
      <c r="V346" s="7" t="s">
        <v>5878</v>
      </c>
      <c r="W346" s="7" t="s">
        <v>7710</v>
      </c>
      <c r="X346" s="7" t="s">
        <v>4771</v>
      </c>
      <c r="Y346" s="7" t="s">
        <v>4772</v>
      </c>
      <c r="Z346" s="7" t="str">
        <f>_xlfn.XLOOKUP(Table2[[#This Row],[Bedrijfsnummer]],Table15[Bedrijfsnummer],Table15[Teamrol],"",0)</f>
        <v>HR Business Partner</v>
      </c>
    </row>
    <row r="347" spans="1:26" ht="17.45" customHeight="1" x14ac:dyDescent="0.45">
      <c r="A347" s="7" t="s">
        <v>4758</v>
      </c>
      <c r="B347" s="7" t="s">
        <v>7711</v>
      </c>
      <c r="C347" s="7" t="str">
        <f>SUBSTITUTE(SUBSTITUTE(SUBSTITUTE(SUBSTITUTE(SUBSTITUTE(SUBSTITUTE(SUBSTITUTE(SUBSTITUTE(SUBSTITUTE(SUBSTITUTE(SUBSTITUTE(SUBSTITUTE(SUBSTITUTE(LOWER(Table2[[#This Row],[Naam]]),".",""),"-","")," bvba",""),"belgië",""),"belgium","")," nv","")," bv",""),"group",""),"groep","")," ", ""),"é","e"),"è","e"),"à","a")</f>
        <v>nelsonlabs</v>
      </c>
      <c r="D347" s="7" t="s">
        <v>7712</v>
      </c>
      <c r="E347" s="7" t="s">
        <v>7713</v>
      </c>
      <c r="F347" s="7" t="s">
        <v>7714</v>
      </c>
      <c r="G347" s="7" t="s">
        <v>4763</v>
      </c>
      <c r="H347" s="7" t="s">
        <v>7715</v>
      </c>
      <c r="I347" s="7" t="s">
        <v>4763</v>
      </c>
      <c r="J347" s="7" t="s">
        <v>7716</v>
      </c>
      <c r="K347" s="7" t="str">
        <f>IFERROR(LEFT(SUBSTITUTE(SUBSTITUTE(Table2[[#This Row],[Website]],"www.",""),"https://",""), FIND(".", SUBSTITUTE(SUBSTITUTE(Table2[[#This Row],[Website]],"www.",""),"https://","")) - 1),"")</f>
        <v>nelsonlabs</v>
      </c>
      <c r="L347" s="7" t="s">
        <v>7717</v>
      </c>
      <c r="M347" s="7" t="s">
        <v>4864</v>
      </c>
      <c r="N347" s="7">
        <v>3001</v>
      </c>
      <c r="O347" s="7">
        <v>5</v>
      </c>
      <c r="P347" s="7">
        <v>170.9</v>
      </c>
      <c r="Q347" s="7"/>
      <c r="R347" s="7" t="str">
        <f>LOWER(Table2[[#This Row],[Straat]]&amp;Table2[[#This Row],[Huisnummer]]&amp;Table2[[#This Row],[Postcode]])</f>
        <v>romeinse straat123001</v>
      </c>
      <c r="S347" s="7"/>
      <c r="T347" s="7" t="s">
        <v>29</v>
      </c>
      <c r="U347" s="7" t="s">
        <v>7718</v>
      </c>
      <c r="V347" s="7">
        <v>12</v>
      </c>
      <c r="W347" s="7" t="s">
        <v>5752</v>
      </c>
      <c r="X347" s="7" t="s">
        <v>4807</v>
      </c>
      <c r="Y347" s="7" t="s">
        <v>4772</v>
      </c>
      <c r="Z347" s="7" t="str">
        <f>_xlfn.XLOOKUP(Table2[[#This Row],[Bedrijfsnummer]],Table15[Bedrijfsnummer],Table15[Teamrol],"",0)</f>
        <v/>
      </c>
    </row>
    <row r="348" spans="1:26" ht="17.45" customHeight="1" x14ac:dyDescent="0.45">
      <c r="A348" s="7" t="s">
        <v>4758</v>
      </c>
      <c r="B348" s="7" t="s">
        <v>7719</v>
      </c>
      <c r="C348" s="7" t="str">
        <f>SUBSTITUTE(SUBSTITUTE(SUBSTITUTE(SUBSTITUTE(SUBSTITUTE(SUBSTITUTE(SUBSTITUTE(SUBSTITUTE(SUBSTITUTE(SUBSTITUTE(SUBSTITUTE(SUBSTITUTE(SUBSTITUTE(LOWER(Table2[[#This Row],[Naam]]),".",""),"-","")," bvba",""),"belgië",""),"belgium","")," nv","")," bv",""),"group",""),"groep","")," ", ""),"é","e"),"è","e"),"à","a")</f>
        <v>nestlebelgilux</v>
      </c>
      <c r="D348" s="7" t="s">
        <v>7720</v>
      </c>
      <c r="E348" s="7" t="s">
        <v>7721</v>
      </c>
      <c r="F348" s="7" t="s">
        <v>7722</v>
      </c>
      <c r="G348" s="7" t="s">
        <v>4763</v>
      </c>
      <c r="H348" s="7" t="s">
        <v>7723</v>
      </c>
      <c r="I348" s="7" t="s">
        <v>4763</v>
      </c>
      <c r="J348" s="7" t="s">
        <v>7724</v>
      </c>
      <c r="K348" s="7" t="str">
        <f>IFERROR(LEFT(SUBSTITUTE(SUBSTITUTE(Table2[[#This Row],[Website]],"www.",""),"https://",""), FIND(".", SUBSTITUTE(SUBSTITUTE(Table2[[#This Row],[Website]],"www.",""),"https://","")) - 1),"")</f>
        <v>nestle</v>
      </c>
      <c r="L348" s="7" t="s">
        <v>7725</v>
      </c>
      <c r="M348" s="7" t="s">
        <v>5076</v>
      </c>
      <c r="N348" s="7" t="s">
        <v>462</v>
      </c>
      <c r="O348" s="7">
        <v>4</v>
      </c>
      <c r="P348" s="7">
        <v>350</v>
      </c>
      <c r="Q348" s="7" t="s">
        <v>7726</v>
      </c>
      <c r="R348" s="7" t="str">
        <f>LOWER(Table2[[#This Row],[Straat]]&amp;Table2[[#This Row],[Huisnummer]]&amp;Table2[[#This Row],[Postcode]])</f>
        <v>rue de birmingham2211070</v>
      </c>
      <c r="S348" s="7" t="s">
        <v>18</v>
      </c>
      <c r="T348" s="7" t="s">
        <v>51</v>
      </c>
      <c r="U348" s="7" t="s">
        <v>7727</v>
      </c>
      <c r="V348" s="7" t="s">
        <v>1049</v>
      </c>
      <c r="W348" s="7" t="s">
        <v>6754</v>
      </c>
      <c r="X348" s="7" t="s">
        <v>4771</v>
      </c>
      <c r="Y348" s="7" t="s">
        <v>4779</v>
      </c>
      <c r="Z348" s="7" t="str">
        <f>_xlfn.XLOOKUP(Table2[[#This Row],[Bedrijfsnummer]],Table15[Bedrijfsnummer],Table15[Teamrol],"",0)</f>
        <v>HR Business Partner</v>
      </c>
    </row>
    <row r="349" spans="1:26" ht="17.45" customHeight="1" x14ac:dyDescent="0.45">
      <c r="A349" s="7" t="s">
        <v>4758</v>
      </c>
      <c r="B349" s="7" t="s">
        <v>7728</v>
      </c>
      <c r="C349" s="7" t="str">
        <f>SUBSTITUTE(SUBSTITUTE(SUBSTITUTE(SUBSTITUTE(SUBSTITUTE(SUBSTITUTE(SUBSTITUTE(SUBSTITUTE(SUBSTITUTE(SUBSTITUTE(SUBSTITUTE(SUBSTITUTE(SUBSTITUTE(LOWER(Table2[[#This Row],[Naam]]),".",""),"-","")," bvba",""),"belgië",""),"belgium","")," nv","")," bv",""),"group",""),"groep","")," ", ""),"é","e"),"è","e"),"à","a")</f>
        <v>neuhaus</v>
      </c>
      <c r="D349" s="7" t="s">
        <v>7729</v>
      </c>
      <c r="E349" s="7" t="s">
        <v>7730</v>
      </c>
      <c r="F349" s="7" t="s">
        <v>7731</v>
      </c>
      <c r="G349" s="7" t="s">
        <v>4763</v>
      </c>
      <c r="H349" s="7" t="s">
        <v>7732</v>
      </c>
      <c r="I349" s="7" t="s">
        <v>4763</v>
      </c>
      <c r="J349" s="7" t="s">
        <v>7733</v>
      </c>
      <c r="K349" s="7" t="str">
        <f>IFERROR(LEFT(SUBSTITUTE(SUBSTITUTE(Table2[[#This Row],[Website]],"www.",""),"https://",""), FIND(".", SUBSTITUTE(SUBSTITUTE(Table2[[#This Row],[Website]],"www.",""),"https://","")) - 1),"")</f>
        <v>neuhauschocolates</v>
      </c>
      <c r="L349" s="7" t="s">
        <v>7734</v>
      </c>
      <c r="M349" s="7" t="s">
        <v>7735</v>
      </c>
      <c r="N349" s="7">
        <v>1602</v>
      </c>
      <c r="O349" s="7">
        <v>6</v>
      </c>
      <c r="P349" s="7">
        <v>189.7</v>
      </c>
      <c r="Q349" s="7"/>
      <c r="R349" s="7" t="str">
        <f>LOWER(Table2[[#This Row],[Straat]]&amp;Table2[[#This Row],[Huisnummer]]&amp;Table2[[#This Row],[Postcode]])</f>
        <v>postweg21602</v>
      </c>
      <c r="S349" s="7"/>
      <c r="T349" s="7" t="s">
        <v>29</v>
      </c>
      <c r="U349" s="7" t="s">
        <v>7736</v>
      </c>
      <c r="V349" s="7">
        <v>2</v>
      </c>
      <c r="W349" s="7" t="s">
        <v>5184</v>
      </c>
      <c r="X349" s="7" t="s">
        <v>4771</v>
      </c>
      <c r="Y349" s="7" t="s">
        <v>4779</v>
      </c>
      <c r="Z349" s="7" t="str">
        <f>_xlfn.XLOOKUP(Table2[[#This Row],[Bedrijfsnummer]],Table15[Bedrijfsnummer],Table15[Teamrol],"",0)</f>
        <v/>
      </c>
    </row>
    <row r="350" spans="1:26" ht="17.45" customHeight="1" x14ac:dyDescent="0.45">
      <c r="A350" s="7" t="s">
        <v>4758</v>
      </c>
      <c r="B350" s="7" t="s">
        <v>7737</v>
      </c>
      <c r="C350" s="7" t="str">
        <f>SUBSTITUTE(SUBSTITUTE(SUBSTITUTE(SUBSTITUTE(SUBSTITUTE(SUBSTITUTE(SUBSTITUTE(SUBSTITUTE(SUBSTITUTE(SUBSTITUTE(SUBSTITUTE(SUBSTITUTE(SUBSTITUTE(LOWER(Table2[[#This Row],[Naam]]),".",""),"-","")," bvba",""),"belgië",""),"belgium","")," nv","")," bv",""),"group",""),"groep","")," ", ""),"é","e"),"è","e"),"à","a")</f>
        <v>nexuzhealth</v>
      </c>
      <c r="D350" s="7" t="s">
        <v>7738</v>
      </c>
      <c r="E350" s="7" t="s">
        <v>7739</v>
      </c>
      <c r="F350" s="7" t="s">
        <v>7740</v>
      </c>
      <c r="G350" s="7" t="s">
        <v>4763</v>
      </c>
      <c r="H350" s="7" t="s">
        <v>7741</v>
      </c>
      <c r="I350" s="7" t="s">
        <v>4763</v>
      </c>
      <c r="J350" s="7" t="s">
        <v>7742</v>
      </c>
      <c r="K350" s="7" t="str">
        <f>IFERROR(LEFT(SUBSTITUTE(SUBSTITUTE(Table2[[#This Row],[Website]],"www.",""),"https://",""), FIND(".", SUBSTITUTE(SUBSTITUTE(Table2[[#This Row],[Website]],"www.",""),"https://","")) - 1),"")</f>
        <v>nexuzhealth</v>
      </c>
      <c r="L350" s="7" t="s">
        <v>7743</v>
      </c>
      <c r="M350" s="7" t="s">
        <v>1062</v>
      </c>
      <c r="N350" s="7">
        <v>3500</v>
      </c>
      <c r="O350" s="7">
        <v>0</v>
      </c>
      <c r="P350" s="7">
        <v>185.2</v>
      </c>
      <c r="Q350" s="7"/>
      <c r="R350" s="7" t="str">
        <f>LOWER(Table2[[#This Row],[Straat]]&amp;Table2[[#This Row],[Huisnummer]]&amp;Table2[[#This Row],[Postcode]])</f>
        <v>kempische steenweg3073500</v>
      </c>
      <c r="S350" s="7"/>
      <c r="T350" s="7" t="s">
        <v>565</v>
      </c>
      <c r="U350" s="7" t="s">
        <v>5730</v>
      </c>
      <c r="V350" s="7">
        <v>307</v>
      </c>
      <c r="W350" s="7" t="s">
        <v>5761</v>
      </c>
      <c r="X350" s="7" t="s">
        <v>4807</v>
      </c>
      <c r="Y350" s="7" t="s">
        <v>4772</v>
      </c>
      <c r="Z350" s="7" t="str">
        <f>_xlfn.XLOOKUP(Table2[[#This Row],[Bedrijfsnummer]],Table15[Bedrijfsnummer],Table15[Teamrol],"",0)</f>
        <v/>
      </c>
    </row>
    <row r="351" spans="1:26" ht="17.45" customHeight="1" x14ac:dyDescent="0.45">
      <c r="A351" s="7" t="s">
        <v>4758</v>
      </c>
      <c r="B351" s="7" t="s">
        <v>7744</v>
      </c>
      <c r="C351" s="7" t="str">
        <f>SUBSTITUTE(SUBSTITUTE(SUBSTITUTE(SUBSTITUTE(SUBSTITUTE(SUBSTITUTE(SUBSTITUTE(SUBSTITUTE(SUBSTITUTE(SUBSTITUTE(SUBSTITUTE(SUBSTITUTE(SUBSTITUTE(LOWER(Table2[[#This Row],[Naam]]),".",""),"-","")," bvba",""),"belgië",""),"belgium","")," nv","")," bv",""),"group",""),"groep","")," ", ""),"é","e"),"è","e"),"à","a")</f>
        <v>niko</v>
      </c>
      <c r="D351" s="7" t="s">
        <v>7745</v>
      </c>
      <c r="E351" s="7" t="s">
        <v>7746</v>
      </c>
      <c r="F351" s="7"/>
      <c r="G351" s="7"/>
      <c r="H351" s="7" t="s">
        <v>7747</v>
      </c>
      <c r="I351" s="7" t="s">
        <v>4763</v>
      </c>
      <c r="J351" s="7" t="s">
        <v>7748</v>
      </c>
      <c r="K351" s="7" t="str">
        <f>IFERROR(LEFT(SUBSTITUTE(SUBSTITUTE(Table2[[#This Row],[Website]],"www.",""),"https://",""), FIND(".", SUBSTITUTE(SUBSTITUTE(Table2[[#This Row],[Website]],"www.",""),"https://","")) - 1),"")</f>
        <v>niko</v>
      </c>
      <c r="L351" s="7" t="s">
        <v>7749</v>
      </c>
      <c r="M351" s="7" t="s">
        <v>963</v>
      </c>
      <c r="N351" s="7" t="s">
        <v>962</v>
      </c>
      <c r="O351" s="7">
        <v>45</v>
      </c>
      <c r="P351" s="7">
        <v>283</v>
      </c>
      <c r="Q351" s="7" t="s">
        <v>7750</v>
      </c>
      <c r="R351" s="7" t="str">
        <f>LOWER(Table2[[#This Row],[Straat]]&amp;Table2[[#This Row],[Huisnummer]]&amp;Table2[[#This Row],[Postcode]])</f>
        <v>industriepark-west409100</v>
      </c>
      <c r="S351" s="7" t="s">
        <v>18</v>
      </c>
      <c r="T351" s="7" t="s">
        <v>40</v>
      </c>
      <c r="U351" s="7" t="s">
        <v>7751</v>
      </c>
      <c r="V351" s="7" t="s">
        <v>306</v>
      </c>
      <c r="W351" s="7" t="s">
        <v>4844</v>
      </c>
      <c r="X351" s="7" t="s">
        <v>4771</v>
      </c>
      <c r="Y351" s="7" t="s">
        <v>4779</v>
      </c>
      <c r="Z351" s="7" t="str">
        <f>_xlfn.XLOOKUP(Table2[[#This Row],[Bedrijfsnummer]],Table15[Bedrijfsnummer],Table15[Teamrol],"",0)</f>
        <v/>
      </c>
    </row>
    <row r="352" spans="1:26" ht="17.45" customHeight="1" x14ac:dyDescent="0.45">
      <c r="A352" s="7" t="s">
        <v>4758</v>
      </c>
      <c r="B352" s="7" t="s">
        <v>7752</v>
      </c>
      <c r="C352" s="7" t="str">
        <f>SUBSTITUTE(SUBSTITUTE(SUBSTITUTE(SUBSTITUTE(SUBSTITUTE(SUBSTITUTE(SUBSTITUTE(SUBSTITUTE(SUBSTITUTE(SUBSTITUTE(SUBSTITUTE(SUBSTITUTE(SUBSTITUTE(LOWER(Table2[[#This Row],[Naam]]),".",""),"-","")," bvba",""),"belgië",""),"belgium","")," nv","")," bv",""),"group",""),"groep","")," ", ""),"é","e"),"è","e"),"à","a")</f>
        <v>nipponshokubaieurope</v>
      </c>
      <c r="D352" s="7" t="s">
        <v>7753</v>
      </c>
      <c r="E352" s="7" t="s">
        <v>7754</v>
      </c>
      <c r="F352" s="7"/>
      <c r="G352" s="7"/>
      <c r="H352" s="7" t="s">
        <v>7755</v>
      </c>
      <c r="I352" s="7" t="s">
        <v>4763</v>
      </c>
      <c r="J352" s="7" t="s">
        <v>7756</v>
      </c>
      <c r="K352" s="7" t="str">
        <f>IFERROR(LEFT(SUBSTITUTE(SUBSTITUTE(Table2[[#This Row],[Website]],"www.",""),"https://",""), FIND(".", SUBSTITUTE(SUBSTITUTE(Table2[[#This Row],[Website]],"www.",""),"https://","")) - 1),"")</f>
        <v>nippon-shokubai-europe-nv</v>
      </c>
      <c r="L352" s="7" t="s">
        <v>7757</v>
      </c>
      <c r="M352" s="7" t="s">
        <v>334</v>
      </c>
      <c r="N352" s="7">
        <v>2070</v>
      </c>
      <c r="O352" s="7">
        <v>0</v>
      </c>
      <c r="P352" s="7">
        <v>185.8</v>
      </c>
      <c r="Q352" s="7"/>
      <c r="R352" s="7" t="str">
        <f>LOWER(Table2[[#This Row],[Straat]]&amp;Table2[[#This Row],[Huisnummer]]&amp;Table2[[#This Row],[Postcode]])</f>
        <v>nieuwe weg12070</v>
      </c>
      <c r="S352" s="7"/>
      <c r="T352" s="7" t="s">
        <v>66</v>
      </c>
      <c r="U352" s="7" t="s">
        <v>6606</v>
      </c>
      <c r="V352" s="7">
        <v>1</v>
      </c>
      <c r="W352" s="7"/>
      <c r="X352" s="7" t="s">
        <v>4807</v>
      </c>
      <c r="Y352" s="7" t="s">
        <v>4779</v>
      </c>
      <c r="Z352" s="7" t="str">
        <f>_xlfn.XLOOKUP(Table2[[#This Row],[Bedrijfsnummer]],Table15[Bedrijfsnummer],Table15[Teamrol],"",0)</f>
        <v>HR Manager</v>
      </c>
    </row>
    <row r="353" spans="1:26" ht="17.45" customHeight="1" x14ac:dyDescent="0.45">
      <c r="A353" s="7" t="s">
        <v>4758</v>
      </c>
      <c r="B353" s="7" t="s">
        <v>7758</v>
      </c>
      <c r="C353" s="7" t="str">
        <f>SUBSTITUTE(SUBSTITUTE(SUBSTITUTE(SUBSTITUTE(SUBSTITUTE(SUBSTITUTE(SUBSTITUTE(SUBSTITUTE(SUBSTITUTE(SUBSTITUTE(SUBSTITUTE(SUBSTITUTE(SUBSTITUTE(LOWER(Table2[[#This Row],[Naam]]),".",""),"-","")," bvba",""),"belgië",""),"belgium","")," nv","")," bv",""),"group",""),"groep","")," ", ""),"é","e"),"è","e"),"à","a")</f>
        <v>nitto</v>
      </c>
      <c r="D353" s="7" t="s">
        <v>7759</v>
      </c>
      <c r="E353" s="7" t="s">
        <v>7760</v>
      </c>
      <c r="F353" s="7"/>
      <c r="G353" s="7"/>
      <c r="H353" s="7"/>
      <c r="I353" s="7"/>
      <c r="J353" s="7" t="s">
        <v>7761</v>
      </c>
      <c r="K353" s="7" t="str">
        <f>IFERROR(LEFT(SUBSTITUTE(SUBSTITUTE(Table2[[#This Row],[Website]],"www.",""),"https://",""), FIND(".", SUBSTITUTE(SUBSTITUTE(Table2[[#This Row],[Website]],"www.",""),"https://","")) - 1),"")</f>
        <v>nitto</v>
      </c>
      <c r="L353" s="7" t="s">
        <v>7762</v>
      </c>
      <c r="M353" s="7" t="s">
        <v>901</v>
      </c>
      <c r="N353" s="7">
        <v>3600</v>
      </c>
      <c r="O353" s="7">
        <v>0</v>
      </c>
      <c r="P353" s="7">
        <v>237.4</v>
      </c>
      <c r="Q353" s="7"/>
      <c r="R353" s="7" t="str">
        <f>LOWER(Table2[[#This Row],[Straat]]&amp;Table2[[#This Row],[Huisnummer]]&amp;Table2[[#This Row],[Postcode]])</f>
        <v>eikelaarstraat223600</v>
      </c>
      <c r="S353" s="7"/>
      <c r="T353" s="7" t="s">
        <v>565</v>
      </c>
      <c r="U353" s="7" t="s">
        <v>7763</v>
      </c>
      <c r="V353" s="7">
        <v>22</v>
      </c>
      <c r="W353" s="7"/>
      <c r="X353" s="7" t="s">
        <v>4825</v>
      </c>
      <c r="Y353" s="7" t="s">
        <v>4779</v>
      </c>
      <c r="Z353" s="7" t="str">
        <f>_xlfn.XLOOKUP(Table2[[#This Row],[Bedrijfsnummer]],Table15[Bedrijfsnummer],Table15[Teamrol],"",0)</f>
        <v>Human Resources Manager</v>
      </c>
    </row>
    <row r="354" spans="1:26" ht="17.45" customHeight="1" x14ac:dyDescent="0.45">
      <c r="A354" s="7" t="s">
        <v>4758</v>
      </c>
      <c r="B354" s="7" t="s">
        <v>7764</v>
      </c>
      <c r="C354" s="7" t="str">
        <f>SUBSTITUTE(SUBSTITUTE(SUBSTITUTE(SUBSTITUTE(SUBSTITUTE(SUBSTITUTE(SUBSTITUTE(SUBSTITUTE(SUBSTITUTE(SUBSTITUTE(SUBSTITUTE(SUBSTITUTE(SUBSTITUTE(LOWER(Table2[[#This Row],[Naam]]),".",""),"-","")," bvba",""),"belgië",""),"belgium","")," nv","")," bv",""),"group",""),"groep","")," ", ""),"é","e"),"è","e"),"à","a")</f>
        <v>nokiabell</v>
      </c>
      <c r="D354" s="7" t="s">
        <v>7765</v>
      </c>
      <c r="E354" s="7" t="s">
        <v>7766</v>
      </c>
      <c r="F354" s="7" t="s">
        <v>7767</v>
      </c>
      <c r="G354" s="7" t="s">
        <v>4763</v>
      </c>
      <c r="H354" s="7"/>
      <c r="I354" s="7"/>
      <c r="J354" s="7" t="s">
        <v>7768</v>
      </c>
      <c r="K354" s="7" t="str">
        <f>IFERROR(LEFT(SUBSTITUTE(SUBSTITUTE(Table2[[#This Row],[Website]],"www.",""),"https://",""), FIND(".", SUBSTITUTE(SUBSTITUTE(Table2[[#This Row],[Website]],"www.",""),"https://","")) - 1),"")</f>
        <v>bell-labs</v>
      </c>
      <c r="L354" s="7" t="s">
        <v>7769</v>
      </c>
      <c r="M354" s="7" t="s">
        <v>66</v>
      </c>
      <c r="N354" s="7">
        <v>2018</v>
      </c>
      <c r="O354" s="7">
        <v>11</v>
      </c>
      <c r="P354" s="7">
        <v>1286.5</v>
      </c>
      <c r="Q354" s="7"/>
      <c r="R354" s="7" t="str">
        <f>LOWER(Table2[[#This Row],[Straat]]&amp;Table2[[#This Row],[Huisnummer]]&amp;Table2[[#This Row],[Postcode]])</f>
        <v>copernicuslaan502018</v>
      </c>
      <c r="S354" s="7"/>
      <c r="T354" s="7" t="s">
        <v>66</v>
      </c>
      <c r="U354" s="7" t="s">
        <v>7770</v>
      </c>
      <c r="V354" s="7">
        <v>50</v>
      </c>
      <c r="W354" s="7"/>
      <c r="X354" s="7" t="s">
        <v>4950</v>
      </c>
      <c r="Y354" s="7" t="s">
        <v>4779</v>
      </c>
      <c r="Z354" s="7" t="str">
        <f>_xlfn.XLOOKUP(Table2[[#This Row],[Bedrijfsnummer]],Table15[Bedrijfsnummer],Table15[Teamrol],"",0)</f>
        <v/>
      </c>
    </row>
    <row r="355" spans="1:26" ht="17.45" customHeight="1" x14ac:dyDescent="0.45">
      <c r="A355" s="7" t="s">
        <v>4758</v>
      </c>
      <c r="B355" s="7" t="s">
        <v>7771</v>
      </c>
      <c r="C355" s="7" t="str">
        <f>SUBSTITUTE(SUBSTITUTE(SUBSTITUTE(SUBSTITUTE(SUBSTITUTE(SUBSTITUTE(SUBSTITUTE(SUBSTITUTE(SUBSTITUTE(SUBSTITUTE(SUBSTITUTE(SUBSTITUTE(SUBSTITUTE(LOWER(Table2[[#This Row],[Naam]]),".",""),"-","")," bvba",""),"belgië",""),"belgium","")," nv","")," bv",""),"group",""),"groep","")," ", ""),"é","e"),"è","e"),"à","a")</f>
        <v>northseaportflanders</v>
      </c>
      <c r="D355" s="7" t="s">
        <v>7772</v>
      </c>
      <c r="E355" s="7" t="s">
        <v>7773</v>
      </c>
      <c r="F355" s="7" t="s">
        <v>7774</v>
      </c>
      <c r="G355" s="7" t="s">
        <v>4763</v>
      </c>
      <c r="H355" s="7" t="s">
        <v>7775</v>
      </c>
      <c r="I355" s="7" t="s">
        <v>4763</v>
      </c>
      <c r="J355" s="7" t="s">
        <v>7776</v>
      </c>
      <c r="K355" s="7" t="str">
        <f>IFERROR(LEFT(SUBSTITUTE(SUBSTITUTE(Table2[[#This Row],[Website]],"www.",""),"https://",""), FIND(".", SUBSTITUTE(SUBSTITUTE(Table2[[#This Row],[Website]],"www.",""),"https://","")) - 1),"")</f>
        <v>northseaport</v>
      </c>
      <c r="L355" s="7" t="s">
        <v>7777</v>
      </c>
      <c r="M355" s="7" t="s">
        <v>5967</v>
      </c>
      <c r="N355" s="7">
        <v>9042</v>
      </c>
      <c r="O355" s="7">
        <v>0</v>
      </c>
      <c r="P355" s="7">
        <v>124.4</v>
      </c>
      <c r="Q355" s="7"/>
      <c r="R355" s="7" t="str">
        <f>LOWER(Table2[[#This Row],[Straat]]&amp;Table2[[#This Row],[Huisnummer]]&amp;Table2[[#This Row],[Postcode]])</f>
        <v>john kennedylaan329042</v>
      </c>
      <c r="S355" s="7"/>
      <c r="T355" s="7" t="s">
        <v>40</v>
      </c>
      <c r="U355" s="7" t="s">
        <v>7778</v>
      </c>
      <c r="V355" s="7">
        <v>32</v>
      </c>
      <c r="W355" s="7" t="s">
        <v>6875</v>
      </c>
      <c r="X355" s="7" t="s">
        <v>4807</v>
      </c>
      <c r="Y355" s="7" t="s">
        <v>4791</v>
      </c>
      <c r="Z355" s="7" t="str">
        <f>_xlfn.XLOOKUP(Table2[[#This Row],[Bedrijfsnummer]],Table15[Bedrijfsnummer],Table15[Teamrol],"",0)</f>
        <v/>
      </c>
    </row>
    <row r="356" spans="1:26" ht="17.45" customHeight="1" x14ac:dyDescent="0.45">
      <c r="A356" s="7" t="s">
        <v>4758</v>
      </c>
      <c r="B356" s="7" t="s">
        <v>7779</v>
      </c>
      <c r="C356" s="7" t="str">
        <f>SUBSTITUTE(SUBSTITUTE(SUBSTITUTE(SUBSTITUTE(SUBSTITUTE(SUBSTITUTE(SUBSTITUTE(SUBSTITUTE(SUBSTITUTE(SUBSTITUTE(SUBSTITUTE(SUBSTITUTE(SUBSTITUTE(LOWER(Table2[[#This Row],[Naam]]),".",""),"-","")," bvba",""),"belgië",""),"belgium","")," nv","")," bv",""),"group",""),"groep","")," ", ""),"é","e"),"è","e"),"à","a")</f>
        <v>novartispharma</v>
      </c>
      <c r="D356" s="7" t="s">
        <v>7780</v>
      </c>
      <c r="E356" s="7" t="s">
        <v>7781</v>
      </c>
      <c r="F356" s="7" t="s">
        <v>7782</v>
      </c>
      <c r="G356" s="7" t="s">
        <v>4763</v>
      </c>
      <c r="H356" s="7" t="s">
        <v>7783</v>
      </c>
      <c r="I356" s="7" t="s">
        <v>4763</v>
      </c>
      <c r="J356" s="7" t="s">
        <v>7784</v>
      </c>
      <c r="K356" s="7" t="str">
        <f>IFERROR(LEFT(SUBSTITUTE(SUBSTITUTE(Table2[[#This Row],[Website]],"www.",""),"https://",""), FIND(".", SUBSTITUTE(SUBSTITUTE(Table2[[#This Row],[Website]],"www.",""),"https://","")) - 1),"")</f>
        <v>novartis</v>
      </c>
      <c r="L356" s="7" t="s">
        <v>7785</v>
      </c>
      <c r="M356" s="7" t="s">
        <v>798</v>
      </c>
      <c r="N356" s="7" t="s">
        <v>797</v>
      </c>
      <c r="O356" s="7">
        <v>8</v>
      </c>
      <c r="P356" s="7">
        <v>215</v>
      </c>
      <c r="Q356" s="7" t="s">
        <v>7786</v>
      </c>
      <c r="R356" s="7" t="str">
        <f>LOWER(Table2[[#This Row],[Straat]]&amp;Table2[[#This Row],[Huisnummer]]&amp;Table2[[#This Row],[Postcode]])</f>
        <v>medialaan401800</v>
      </c>
      <c r="S356" s="7" t="s">
        <v>18</v>
      </c>
      <c r="T356" s="7" t="s">
        <v>29</v>
      </c>
      <c r="U356" s="7" t="s">
        <v>877</v>
      </c>
      <c r="V356" s="7" t="s">
        <v>306</v>
      </c>
      <c r="W356" s="7" t="s">
        <v>7787</v>
      </c>
      <c r="X356" s="7" t="s">
        <v>4771</v>
      </c>
      <c r="Y356" s="7" t="s">
        <v>4779</v>
      </c>
      <c r="Z356" s="7" t="str">
        <f>_xlfn.XLOOKUP(Table2[[#This Row],[Bedrijfsnummer]],Table15[Bedrijfsnummer],Table15[Teamrol],"",0)</f>
        <v>HR Business Partner</v>
      </c>
    </row>
    <row r="357" spans="1:26" ht="17.45" customHeight="1" x14ac:dyDescent="0.45">
      <c r="A357" s="7" t="s">
        <v>4758</v>
      </c>
      <c r="B357" s="7" t="s">
        <v>7788</v>
      </c>
      <c r="C357" s="7" t="str">
        <f>SUBSTITUTE(SUBSTITUTE(SUBSTITUTE(SUBSTITUTE(SUBSTITUTE(SUBSTITUTE(SUBSTITUTE(SUBSTITUTE(SUBSTITUTE(SUBSTITUTE(SUBSTITUTE(SUBSTITUTE(SUBSTITUTE(LOWER(Table2[[#This Row],[Naam]]),".",""),"-","")," bvba",""),"belgië",""),"belgium","")," nv","")," bv",""),"group",""),"groep","")," ", ""),"é","e"),"è","e"),"à","a")</f>
        <v>nvbekaertsa</v>
      </c>
      <c r="D357" s="7" t="s">
        <v>7789</v>
      </c>
      <c r="E357" s="7" t="s">
        <v>7790</v>
      </c>
      <c r="F357" s="7" t="s">
        <v>7791</v>
      </c>
      <c r="G357" s="7" t="s">
        <v>4763</v>
      </c>
      <c r="H357" s="7" t="s">
        <v>7792</v>
      </c>
      <c r="I357" s="7" t="s">
        <v>4763</v>
      </c>
      <c r="J357" s="7" t="s">
        <v>7793</v>
      </c>
      <c r="K357" s="7" t="str">
        <f>IFERROR(LEFT(SUBSTITUTE(SUBSTITUTE(Table2[[#This Row],[Website]],"www.",""),"https://",""), FIND(".", SUBSTITUTE(SUBSTITUTE(Table2[[#This Row],[Website]],"www.",""),"https://","")) - 1),"")</f>
        <v>bekaert</v>
      </c>
      <c r="L357" s="7" t="s">
        <v>7794</v>
      </c>
      <c r="M357" s="7" t="s">
        <v>7795</v>
      </c>
      <c r="N357" s="7">
        <v>8550</v>
      </c>
      <c r="O357" s="7">
        <v>29</v>
      </c>
      <c r="P357" s="7">
        <v>659.4</v>
      </c>
      <c r="Q357" s="7"/>
      <c r="R357" s="7" t="str">
        <f>LOWER(Table2[[#This Row],[Straat]]&amp;Table2[[#This Row],[Huisnummer]]&amp;Table2[[#This Row],[Postcode]])</f>
        <v>bekaertstraat28550</v>
      </c>
      <c r="S357" s="7"/>
      <c r="T357" s="7" t="s">
        <v>260</v>
      </c>
      <c r="U357" s="7" t="s">
        <v>7796</v>
      </c>
      <c r="V357" s="7">
        <v>2</v>
      </c>
      <c r="W357" s="7" t="s">
        <v>5068</v>
      </c>
      <c r="X357" s="7" t="s">
        <v>4950</v>
      </c>
      <c r="Y357" s="7" t="s">
        <v>4779</v>
      </c>
      <c r="Z357" s="7" t="str">
        <f>_xlfn.XLOOKUP(Table2[[#This Row],[Bedrijfsnummer]],Table15[Bedrijfsnummer],Table15[Teamrol],"",0)</f>
        <v>HR manager</v>
      </c>
    </row>
    <row r="358" spans="1:26" ht="17.45" customHeight="1" x14ac:dyDescent="0.45">
      <c r="A358" s="7" t="s">
        <v>4758</v>
      </c>
      <c r="B358" s="7" t="s">
        <v>7797</v>
      </c>
      <c r="C358" s="7" t="str">
        <f>SUBSTITUTE(SUBSTITUTE(SUBSTITUTE(SUBSTITUTE(SUBSTITUTE(SUBSTITUTE(SUBSTITUTE(SUBSTITUTE(SUBSTITUTE(SUBSTITUTE(SUBSTITUTE(SUBSTITUTE(SUBSTITUTE(LOWER(Table2[[#This Row],[Naam]]),".",""),"-","")," bvba",""),"belgië",""),"belgium","")," nv","")," bv",""),"group",""),"groep","")," ", ""),"é","e"),"è","e"),"à","a")</f>
        <v>nvverizonluxembourg</v>
      </c>
      <c r="D358" s="7" t="s">
        <v>7798</v>
      </c>
      <c r="E358" s="7" t="s">
        <v>7799</v>
      </c>
      <c r="F358" s="7"/>
      <c r="G358" s="7"/>
      <c r="H358" s="7" t="s">
        <v>7800</v>
      </c>
      <c r="I358" s="7" t="s">
        <v>4763</v>
      </c>
      <c r="J358" s="7" t="s">
        <v>7801</v>
      </c>
      <c r="K358" s="7" t="str">
        <f>IFERROR(LEFT(SUBSTITUTE(SUBSTITUTE(Table2[[#This Row],[Website]],"www.",""),"https://",""), FIND(".", SUBSTITUTE(SUBSTITUTE(Table2[[#This Row],[Website]],"www.",""),"https://","")) - 1),"")</f>
        <v>verizon</v>
      </c>
      <c r="L358" s="7" t="s">
        <v>7802</v>
      </c>
      <c r="M358" s="7" t="s">
        <v>4777</v>
      </c>
      <c r="N358" s="7">
        <v>1831</v>
      </c>
      <c r="O358" s="7">
        <v>18</v>
      </c>
      <c r="P358" s="7">
        <v>127.6</v>
      </c>
      <c r="Q358" s="7"/>
      <c r="R358" s="7" t="str">
        <f>LOWER(Table2[[#This Row],[Straat]]&amp;Table2[[#This Row],[Huisnummer]]&amp;Table2[[#This Row],[Postcode]])</f>
        <v>culliganlaan2e1831</v>
      </c>
      <c r="S358" s="7"/>
      <c r="T358" s="7" t="s">
        <v>29</v>
      </c>
      <c r="U358" s="7" t="s">
        <v>5688</v>
      </c>
      <c r="V358" s="7" t="s">
        <v>7803</v>
      </c>
      <c r="W358" s="7"/>
      <c r="X358" s="7" t="s">
        <v>4807</v>
      </c>
      <c r="Y358" s="7" t="s">
        <v>4791</v>
      </c>
      <c r="Z358" s="7" t="str">
        <f>_xlfn.XLOOKUP(Table2[[#This Row],[Bedrijfsnummer]],Table15[Bedrijfsnummer],Table15[Teamrol],"",0)</f>
        <v/>
      </c>
    </row>
    <row r="359" spans="1:26" ht="17.45" customHeight="1" x14ac:dyDescent="0.45">
      <c r="A359" s="7" t="s">
        <v>4758</v>
      </c>
      <c r="B359" s="7" t="s">
        <v>7804</v>
      </c>
      <c r="C359" s="7" t="str">
        <f>SUBSTITUTE(SUBSTITUTE(SUBSTITUTE(SUBSTITUTE(SUBSTITUTE(SUBSTITUTE(SUBSTITUTE(SUBSTITUTE(SUBSTITUTE(SUBSTITUTE(SUBSTITUTE(SUBSTITUTE(SUBSTITUTE(LOWER(Table2[[#This Row],[Naam]]),".",""),"-","")," bvba",""),"belgië",""),"belgium","")," nv","")," bv",""),"group",""),"groep","")," ", ""),"é","e"),"è","e"),"à","a")</f>
        <v>nyrstar</v>
      </c>
      <c r="D359" s="7" t="s">
        <v>7805</v>
      </c>
      <c r="E359" s="7" t="s">
        <v>7806</v>
      </c>
      <c r="F359" s="7" t="s">
        <v>7807</v>
      </c>
      <c r="G359" s="7" t="s">
        <v>4763</v>
      </c>
      <c r="H359" s="7" t="s">
        <v>7808</v>
      </c>
      <c r="I359" s="7" t="s">
        <v>4763</v>
      </c>
      <c r="J359" s="7" t="s">
        <v>7809</v>
      </c>
      <c r="K359" s="7" t="str">
        <f>IFERROR(LEFT(SUBSTITUTE(SUBSTITUTE(Table2[[#This Row],[Website]],"www.",""),"https://",""), FIND(".", SUBSTITUTE(SUBSTITUTE(Table2[[#This Row],[Website]],"www.",""),"https://","")) - 1),"")</f>
        <v>nyrstar</v>
      </c>
      <c r="L359" s="7" t="s">
        <v>7810</v>
      </c>
      <c r="M359" s="7" t="s">
        <v>7811</v>
      </c>
      <c r="N359" s="7" t="s">
        <v>7812</v>
      </c>
      <c r="O359" s="7">
        <v>22</v>
      </c>
      <c r="P359" s="7">
        <v>186</v>
      </c>
      <c r="Q359" s="7" t="s">
        <v>7813</v>
      </c>
      <c r="R359" s="7" t="str">
        <f>LOWER(Table2[[#This Row],[Straat]]&amp;Table2[[#This Row],[Huisnummer]]&amp;Table2[[#This Row],[Postcode]])</f>
        <v>zinkstraat12490</v>
      </c>
      <c r="S359" s="7" t="s">
        <v>18</v>
      </c>
      <c r="T359" s="7" t="s">
        <v>66</v>
      </c>
      <c r="U359" s="7" t="s">
        <v>7814</v>
      </c>
      <c r="V359" s="7" t="s">
        <v>21</v>
      </c>
      <c r="W359" s="7" t="s">
        <v>5043</v>
      </c>
      <c r="X359" s="7" t="s">
        <v>4825</v>
      </c>
      <c r="Y359" s="7" t="s">
        <v>4779</v>
      </c>
      <c r="Z359" s="7" t="str">
        <f>_xlfn.XLOOKUP(Table2[[#This Row],[Bedrijfsnummer]],Table15[Bedrijfsnummer],Table15[Teamrol],"",0)</f>
        <v>HR- Business Partner</v>
      </c>
    </row>
    <row r="360" spans="1:26" ht="17.45" customHeight="1" x14ac:dyDescent="0.45">
      <c r="A360" s="7" t="s">
        <v>4758</v>
      </c>
      <c r="B360" s="7" t="s">
        <v>7815</v>
      </c>
      <c r="C360" s="7" t="str">
        <f>SUBSTITUTE(SUBSTITUTE(SUBSTITUTE(SUBSTITUTE(SUBSTITUTE(SUBSTITUTE(SUBSTITUTE(SUBSTITUTE(SUBSTITUTE(SUBSTITUTE(SUBSTITUTE(SUBSTITUTE(SUBSTITUTE(LOWER(Table2[[#This Row],[Naam]]),".",""),"-","")," bvba",""),"belgië",""),"belgium","")," nv","")," bv",""),"group",""),"groep","")," ", ""),"é","e"),"è","e"),"à","a")</f>
        <v>onderzoekscentrumvooraanwendingvanstaal</v>
      </c>
      <c r="D360" s="7" t="s">
        <v>7816</v>
      </c>
      <c r="E360" s="7" t="s">
        <v>7817</v>
      </c>
      <c r="F360" s="7" t="s">
        <v>7818</v>
      </c>
      <c r="G360" s="7" t="s">
        <v>4763</v>
      </c>
      <c r="H360" s="7" t="s">
        <v>7819</v>
      </c>
      <c r="I360" s="7" t="s">
        <v>4763</v>
      </c>
      <c r="J360" s="7" t="s">
        <v>7820</v>
      </c>
      <c r="K360" s="7" t="str">
        <f>IFERROR(LEFT(SUBSTITUTE(SUBSTITUTE(Table2[[#This Row],[Website]],"www.",""),"https://",""), FIND(".", SUBSTITUTE(SUBSTITUTE(Table2[[#This Row],[Website]],"www.",""),"https://","")) - 1),"")</f>
        <v>ocas</v>
      </c>
      <c r="L360" s="7" t="s">
        <v>7821</v>
      </c>
      <c r="M360" s="7" t="s">
        <v>1073</v>
      </c>
      <c r="N360" s="7">
        <v>9060</v>
      </c>
      <c r="O360" s="7">
        <v>23</v>
      </c>
      <c r="P360" s="7">
        <v>138.19999999999999</v>
      </c>
      <c r="Q360" s="7"/>
      <c r="R360" s="7" t="str">
        <f>LOWER(Table2[[#This Row],[Straat]]&amp;Table2[[#This Row],[Huisnummer]]&amp;Table2[[#This Row],[Postcode]])</f>
        <v>pres. j.f. kennedylaan39060</v>
      </c>
      <c r="S360" s="7"/>
      <c r="T360" s="7" t="s">
        <v>40</v>
      </c>
      <c r="U360" s="7" t="s">
        <v>7822</v>
      </c>
      <c r="V360" s="7">
        <v>3</v>
      </c>
      <c r="W360" s="7" t="s">
        <v>5133</v>
      </c>
      <c r="X360" s="7" t="s">
        <v>4807</v>
      </c>
      <c r="Y360" s="7" t="s">
        <v>4772</v>
      </c>
      <c r="Z360" s="7" t="str">
        <f>_xlfn.XLOOKUP(Table2[[#This Row],[Bedrijfsnummer]],Table15[Bedrijfsnummer],Table15[Teamrol],"",0)</f>
        <v/>
      </c>
    </row>
    <row r="361" spans="1:26" ht="17.45" customHeight="1" x14ac:dyDescent="0.45">
      <c r="A361" s="7" t="s">
        <v>4758</v>
      </c>
      <c r="B361" s="7" t="s">
        <v>7823</v>
      </c>
      <c r="C361" s="7" t="str">
        <f>SUBSTITUTE(SUBSTITUTE(SUBSTITUTE(SUBSTITUTE(SUBSTITUTE(SUBSTITUTE(SUBSTITUTE(SUBSTITUTE(SUBSTITUTE(SUBSTITUTE(SUBSTITUTE(SUBSTITUTE(SUBSTITUTE(LOWER(Table2[[#This Row],[Naam]]),".",""),"-","")," bvba",""),"belgië",""),"belgium","")," nv","")," bv",""),"group",""),"groep","")," ", ""),"é","e"),"è","e"),"à","a")</f>
        <v>ontex</v>
      </c>
      <c r="D361" s="7" t="s">
        <v>7824</v>
      </c>
      <c r="E361" s="7" t="s">
        <v>7825</v>
      </c>
      <c r="F361" s="7"/>
      <c r="G361" s="7"/>
      <c r="H361" s="7" t="s">
        <v>7826</v>
      </c>
      <c r="I361" s="7" t="s">
        <v>4763</v>
      </c>
      <c r="J361" s="7" t="s">
        <v>7827</v>
      </c>
      <c r="K361" s="7" t="str">
        <f>IFERROR(LEFT(SUBSTITUTE(SUBSTITUTE(Table2[[#This Row],[Website]],"www.",""),"https://",""), FIND(".", SUBSTITUTE(SUBSTITUTE(Table2[[#This Row],[Website]],"www.",""),"https://","")) - 1),"")</f>
        <v>ontex</v>
      </c>
      <c r="L361" s="7" t="s">
        <v>7828</v>
      </c>
      <c r="M361" s="7" t="s">
        <v>7829</v>
      </c>
      <c r="N361" s="7" t="s">
        <v>7830</v>
      </c>
      <c r="O361" s="7">
        <v>14</v>
      </c>
      <c r="P361" s="7">
        <v>367</v>
      </c>
      <c r="Q361" s="7" t="s">
        <v>7831</v>
      </c>
      <c r="R361" s="7" t="str">
        <f>LOWER(Table2[[#This Row],[Straat]]&amp;Table2[[#This Row],[Huisnummer]]&amp;Table2[[#This Row],[Postcode]])</f>
        <v>genthof59255</v>
      </c>
      <c r="S361" s="7" t="s">
        <v>18</v>
      </c>
      <c r="T361" s="7" t="s">
        <v>40</v>
      </c>
      <c r="U361" s="7" t="s">
        <v>7832</v>
      </c>
      <c r="V361" s="7" t="s">
        <v>416</v>
      </c>
      <c r="W361" s="7" t="s">
        <v>7833</v>
      </c>
      <c r="X361" s="7" t="s">
        <v>4825</v>
      </c>
      <c r="Y361" s="7" t="s">
        <v>4836</v>
      </c>
      <c r="Z361" s="7" t="str">
        <f>_xlfn.XLOOKUP(Table2[[#This Row],[Bedrijfsnummer]],Table15[Bedrijfsnummer],Table15[Teamrol],"",0)</f>
        <v>Group HR Director</v>
      </c>
    </row>
    <row r="362" spans="1:26" ht="17.45" customHeight="1" x14ac:dyDescent="0.45">
      <c r="A362" s="7" t="s">
        <v>4758</v>
      </c>
      <c r="B362" s="7" t="s">
        <v>7834</v>
      </c>
      <c r="C362" s="7" t="str">
        <f>SUBSTITUTE(SUBSTITUTE(SUBSTITUTE(SUBSTITUTE(SUBSTITUTE(SUBSTITUTE(SUBSTITUTE(SUBSTITUTE(SUBSTITUTE(SUBSTITUTE(SUBSTITUTE(SUBSTITUTE(SUBSTITUTE(LOWER(Table2[[#This Row],[Naam]]),".",""),"-","")," bvba",""),"belgië",""),"belgium","")," nv","")," bv",""),"group",""),"groep","")," ", ""),"é","e"),"è","e"),"à","a")</f>
        <v>optima</v>
      </c>
      <c r="D362" s="7" t="s">
        <v>7835</v>
      </c>
      <c r="E362" s="7" t="s">
        <v>7836</v>
      </c>
      <c r="F362" s="7" t="s">
        <v>7837</v>
      </c>
      <c r="G362" s="7" t="s">
        <v>4763</v>
      </c>
      <c r="H362" s="7" t="s">
        <v>7838</v>
      </c>
      <c r="I362" s="7" t="s">
        <v>4763</v>
      </c>
      <c r="J362" s="7" t="s">
        <v>7839</v>
      </c>
      <c r="K362" s="7" t="str">
        <f>IFERROR(LEFT(SUBSTITUTE(SUBSTITUTE(Table2[[#This Row],[Website]],"www.",""),"https://",""), FIND(".", SUBSTITUTE(SUBSTITUTE(Table2[[#This Row],[Website]],"www.",""),"https://","")) - 1),"")</f>
        <v>faillissementoptimabank</v>
      </c>
      <c r="L362" s="7" t="s">
        <v>7840</v>
      </c>
      <c r="M362" s="7" t="s">
        <v>186</v>
      </c>
      <c r="N362" s="7">
        <v>9000</v>
      </c>
      <c r="O362" s="7">
        <v>0</v>
      </c>
      <c r="P362" s="7">
        <v>158.19999999999999</v>
      </c>
      <c r="Q362" s="7"/>
      <c r="R362" s="7" t="str">
        <f>LOWER(Table2[[#This Row],[Straat]]&amp;Table2[[#This Row],[Huisnummer]]&amp;Table2[[#This Row],[Postcode]])</f>
        <v>keizer karelstraat759000</v>
      </c>
      <c r="S362" s="7"/>
      <c r="T362" s="7" t="s">
        <v>40</v>
      </c>
      <c r="U362" s="7" t="s">
        <v>7841</v>
      </c>
      <c r="V362" s="7">
        <v>75</v>
      </c>
      <c r="W362" s="7" t="s">
        <v>7842</v>
      </c>
      <c r="X362" s="7" t="s">
        <v>4807</v>
      </c>
      <c r="Y362" s="7" t="s">
        <v>4791</v>
      </c>
      <c r="Z362" s="7" t="str">
        <f>_xlfn.XLOOKUP(Table2[[#This Row],[Bedrijfsnummer]],Table15[Bedrijfsnummer],Table15[Teamrol],"",0)</f>
        <v/>
      </c>
    </row>
    <row r="363" spans="1:26" ht="17.45" customHeight="1" x14ac:dyDescent="0.45">
      <c r="A363" s="7" t="s">
        <v>4758</v>
      </c>
      <c r="B363" s="7" t="s">
        <v>7843</v>
      </c>
      <c r="C363" s="7" t="str">
        <f>SUBSTITUTE(SUBSTITUTE(SUBSTITUTE(SUBSTITUTE(SUBSTITUTE(SUBSTITUTE(SUBSTITUTE(SUBSTITUTE(SUBSTITUTE(SUBSTITUTE(SUBSTITUTE(SUBSTITUTE(SUBSTITUTE(LOWER(Table2[[#This Row],[Naam]]),".",""),"-","")," bvba",""),"belgië",""),"belgium","")," nv","")," bv",""),"group",""),"groep","")," ", ""),"é","e"),"è","e"),"à","a")</f>
        <v>orangebusinessdigital</v>
      </c>
      <c r="D363" s="7" t="s">
        <v>7844</v>
      </c>
      <c r="E363" s="7" t="s">
        <v>7845</v>
      </c>
      <c r="F363" s="7"/>
      <c r="G363" s="7"/>
      <c r="H363" s="7"/>
      <c r="I363" s="7"/>
      <c r="J363" s="7" t="s">
        <v>7846</v>
      </c>
      <c r="K363" s="7" t="str">
        <f>IFERROR(LEFT(SUBSTITUTE(SUBSTITUTE(Table2[[#This Row],[Website]],"www.",""),"https://",""), FIND(".", SUBSTITUTE(SUBSTITUTE(Table2[[#This Row],[Website]],"www.",""),"https://","")) - 1),"")</f>
        <v>businessdecision</v>
      </c>
      <c r="L363" s="7" t="s">
        <v>7847</v>
      </c>
      <c r="M363" s="7" t="s">
        <v>7479</v>
      </c>
      <c r="N363" s="7" t="s">
        <v>7480</v>
      </c>
      <c r="O363" s="7">
        <v>4</v>
      </c>
      <c r="P363" s="7">
        <v>246</v>
      </c>
      <c r="Q363" s="7" t="s">
        <v>7848</v>
      </c>
      <c r="R363" s="7" t="str">
        <f>LOWER(Table2[[#This Row],[Straat]]&amp;Table2[[#This Row],[Huisnummer]]&amp;Table2[[#This Row],[Postcode]])</f>
        <v>avenue du bourget31140</v>
      </c>
      <c r="S363" s="7" t="s">
        <v>18</v>
      </c>
      <c r="T363" s="7" t="s">
        <v>51</v>
      </c>
      <c r="U363" s="7" t="s">
        <v>6966</v>
      </c>
      <c r="V363" s="7" t="s">
        <v>247</v>
      </c>
      <c r="W363" s="7" t="s">
        <v>5143</v>
      </c>
      <c r="X363" s="7" t="s">
        <v>4771</v>
      </c>
      <c r="Y363" s="7" t="s">
        <v>4772</v>
      </c>
      <c r="Z363" s="7" t="str">
        <f>_xlfn.XLOOKUP(Table2[[#This Row],[Bedrijfsnummer]],Table15[Bedrijfsnummer],Table15[Teamrol],"",0)</f>
        <v>HR Business Partner</v>
      </c>
    </row>
    <row r="364" spans="1:26" ht="17.45" customHeight="1" x14ac:dyDescent="0.45">
      <c r="A364" s="7" t="s">
        <v>4758</v>
      </c>
      <c r="B364" s="7" t="s">
        <v>7849</v>
      </c>
      <c r="C364" s="7" t="str">
        <f>SUBSTITUTE(SUBSTITUTE(SUBSTITUTE(SUBSTITUTE(SUBSTITUTE(SUBSTITUTE(SUBSTITUTE(SUBSTITUTE(SUBSTITUTE(SUBSTITUTE(SUBSTITUTE(SUBSTITUTE(SUBSTITUTE(LOWER(Table2[[#This Row],[Naam]]),".",""),"-","")," bvba",""),"belgië",""),"belgium","")," nv","")," bv",""),"group",""),"groep","")," ", ""),"é","e"),"è","e"),"à","a")</f>
        <v>orangecyberdefense</v>
      </c>
      <c r="D364" s="7" t="s">
        <v>7850</v>
      </c>
      <c r="E364" s="7" t="s">
        <v>7851</v>
      </c>
      <c r="F364" s="7" t="s">
        <v>7852</v>
      </c>
      <c r="G364" s="7" t="s">
        <v>4763</v>
      </c>
      <c r="H364" s="7" t="s">
        <v>7853</v>
      </c>
      <c r="I364" s="7" t="s">
        <v>4763</v>
      </c>
      <c r="J364" s="7" t="s">
        <v>7854</v>
      </c>
      <c r="K364" s="7" t="str">
        <f>IFERROR(LEFT(SUBSTITUTE(SUBSTITUTE(Table2[[#This Row],[Website]],"www.",""),"https://",""), FIND(".", SUBSTITUTE(SUBSTITUTE(Table2[[#This Row],[Website]],"www.",""),"https://","")) - 1),"")</f>
        <v>orangecyberdefense</v>
      </c>
      <c r="L364" s="7" t="s">
        <v>7855</v>
      </c>
      <c r="M364" s="7" t="s">
        <v>6261</v>
      </c>
      <c r="N364" s="7">
        <v>2110</v>
      </c>
      <c r="O364" s="7">
        <v>0</v>
      </c>
      <c r="P364" s="7">
        <v>128.19999999999999</v>
      </c>
      <c r="Q364" s="7"/>
      <c r="R364" s="7" t="str">
        <f>LOWER(Table2[[#This Row],[Straat]]&amp;Table2[[#This Row],[Huisnummer]]&amp;Table2[[#This Row],[Postcode]])</f>
        <v>stokerijstraat352110</v>
      </c>
      <c r="S364" s="7"/>
      <c r="T364" s="7" t="s">
        <v>66</v>
      </c>
      <c r="U364" s="7" t="s">
        <v>7856</v>
      </c>
      <c r="V364" s="7">
        <v>35</v>
      </c>
      <c r="W364" s="7" t="s">
        <v>7857</v>
      </c>
      <c r="X364" s="7" t="s">
        <v>4807</v>
      </c>
      <c r="Y364" s="7" t="s">
        <v>4772</v>
      </c>
      <c r="Z364" s="7" t="str">
        <f>_xlfn.XLOOKUP(Table2[[#This Row],[Bedrijfsnummer]],Table15[Bedrijfsnummer],Table15[Teamrol],"",0)</f>
        <v/>
      </c>
    </row>
    <row r="365" spans="1:26" ht="17.45" customHeight="1" x14ac:dyDescent="0.45">
      <c r="A365" s="7" t="s">
        <v>4758</v>
      </c>
      <c r="B365" s="7" t="s">
        <v>7858</v>
      </c>
      <c r="C365" s="7" t="str">
        <f>SUBSTITUTE(SUBSTITUTE(SUBSTITUTE(SUBSTITUTE(SUBSTITUTE(SUBSTITUTE(SUBSTITUTE(SUBSTITUTE(SUBSTITUTE(SUBSTITUTE(SUBSTITUTE(SUBSTITUTE(SUBSTITUTE(LOWER(Table2[[#This Row],[Naam]]),".",""),"-","")," bvba",""),"belgië",""),"belgium","")," nv","")," bv",""),"group",""),"groep","")," ", ""),"é","e"),"è","e"),"à","a")</f>
        <v>organonheist</v>
      </c>
      <c r="D365" s="7" t="s">
        <v>7859</v>
      </c>
      <c r="E365" s="7" t="s">
        <v>7860</v>
      </c>
      <c r="F365" s="7"/>
      <c r="G365" s="7"/>
      <c r="H365" s="7"/>
      <c r="I365" s="7"/>
      <c r="J365" s="7" t="s">
        <v>4776</v>
      </c>
      <c r="K365" s="7" t="str">
        <f>IFERROR(LEFT(SUBSTITUTE(SUBSTITUTE(Table2[[#This Row],[Website]],"www.",""),"https://",""), FIND(".", SUBSTITUTE(SUBSTITUTE(Table2[[#This Row],[Website]],"www.",""),"https://","")) - 1),"")</f>
        <v>Empty</v>
      </c>
      <c r="L365" s="7"/>
      <c r="M365" s="7" t="s">
        <v>5338</v>
      </c>
      <c r="N365" s="7">
        <v>2220</v>
      </c>
      <c r="O365" s="7">
        <v>0</v>
      </c>
      <c r="P365" s="7">
        <v>476.2</v>
      </c>
      <c r="Q365" s="7"/>
      <c r="R365" s="7" t="str">
        <f>LOWER(Table2[[#This Row],[Straat]]&amp;Table2[[#This Row],[Huisnummer]]&amp;Table2[[#This Row],[Postcode]])</f>
        <v>industriepark302220</v>
      </c>
      <c r="S365" s="7"/>
      <c r="T365" s="7" t="s">
        <v>66</v>
      </c>
      <c r="U365" s="7" t="s">
        <v>5341</v>
      </c>
      <c r="V365" s="7">
        <v>30</v>
      </c>
      <c r="W365" s="7"/>
      <c r="X365" s="7" t="s">
        <v>4950</v>
      </c>
      <c r="Y365" s="7" t="s">
        <v>4779</v>
      </c>
      <c r="Z365" s="7" t="str">
        <f>_xlfn.XLOOKUP(Table2[[#This Row],[Bedrijfsnummer]],Table15[Bedrijfsnummer],Table15[Teamrol],"",0)</f>
        <v/>
      </c>
    </row>
    <row r="366" spans="1:26" ht="17.45" customHeight="1" x14ac:dyDescent="0.45">
      <c r="A366" s="7" t="s">
        <v>4758</v>
      </c>
      <c r="B366" s="7" t="s">
        <v>7861</v>
      </c>
      <c r="C366" s="7" t="str">
        <f>SUBSTITUTE(SUBSTITUTE(SUBSTITUTE(SUBSTITUTE(SUBSTITUTE(SUBSTITUTE(SUBSTITUTE(SUBSTITUTE(SUBSTITUTE(SUBSTITUTE(SUBSTITUTE(SUBSTITUTE(SUBSTITUTE(LOWER(Table2[[#This Row],[Naam]]),".",""),"-","")," bvba",""),"belgië",""),"belgium","")," nv","")," bv",""),"group",""),"groep","")," ", ""),"é","e"),"è","e"),"à","a")</f>
        <v>palllifesciences</v>
      </c>
      <c r="D366" s="7" t="s">
        <v>7862</v>
      </c>
      <c r="E366" s="7" t="s">
        <v>7863</v>
      </c>
      <c r="F366" s="7" t="s">
        <v>7864</v>
      </c>
      <c r="G366" s="7" t="s">
        <v>4763</v>
      </c>
      <c r="H366" s="7" t="s">
        <v>7865</v>
      </c>
      <c r="I366" s="7" t="s">
        <v>4763</v>
      </c>
      <c r="J366" s="7" t="s">
        <v>7866</v>
      </c>
      <c r="K366" s="7" t="str">
        <f>IFERROR(LEFT(SUBSTITUTE(SUBSTITUTE(Table2[[#This Row],[Website]],"www.",""),"https://",""), FIND(".", SUBSTITUTE(SUBSTITUTE(Table2[[#This Row],[Website]],"www.",""),"https://","")) - 1),"")</f>
        <v>pall</v>
      </c>
      <c r="L366" s="7" t="s">
        <v>7867</v>
      </c>
      <c r="M366" s="7" t="s">
        <v>7868</v>
      </c>
      <c r="N366" s="7">
        <v>3320</v>
      </c>
      <c r="O366" s="7">
        <v>5</v>
      </c>
      <c r="P366" s="7">
        <v>143.4</v>
      </c>
      <c r="Q366" s="7"/>
      <c r="R366" s="7" t="str">
        <f>LOWER(Table2[[#This Row],[Straat]]&amp;Table2[[#This Row],[Huisnummer]]&amp;Table2[[#This Row],[Postcode]])</f>
        <v>reugelstraat23320</v>
      </c>
      <c r="S366" s="7"/>
      <c r="T366" s="7" t="s">
        <v>29</v>
      </c>
      <c r="U366" s="7" t="s">
        <v>7869</v>
      </c>
      <c r="V366" s="7">
        <v>2</v>
      </c>
      <c r="W366" s="7" t="s">
        <v>6894</v>
      </c>
      <c r="X366" s="7" t="s">
        <v>4771</v>
      </c>
      <c r="Y366" s="7" t="s">
        <v>4779</v>
      </c>
      <c r="Z366" s="7" t="str">
        <f>_xlfn.XLOOKUP(Table2[[#This Row],[Bedrijfsnummer]],Table15[Bedrijfsnummer],Table15[Teamrol],"",0)</f>
        <v/>
      </c>
    </row>
    <row r="367" spans="1:26" ht="17.45" customHeight="1" x14ac:dyDescent="0.45">
      <c r="A367" s="7" t="s">
        <v>4758</v>
      </c>
      <c r="B367" s="7" t="s">
        <v>7870</v>
      </c>
      <c r="C367" s="7" t="str">
        <f>SUBSTITUTE(SUBSTITUTE(SUBSTITUTE(SUBSTITUTE(SUBSTITUTE(SUBSTITUTE(SUBSTITUTE(SUBSTITUTE(SUBSTITUTE(SUBSTITUTE(SUBSTITUTE(SUBSTITUTE(SUBSTITUTE(LOWER(Table2[[#This Row],[Naam]]),".",""),"-","")," bvba",""),"belgië",""),"belgium","")," nv","")," bv",""),"group",""),"groep","")," ", ""),"é","e"),"è","e"),"à","a")</f>
        <v>parfumerieiciparisxl</v>
      </c>
      <c r="D367" s="7" t="s">
        <v>7871</v>
      </c>
      <c r="E367" s="7" t="s">
        <v>7872</v>
      </c>
      <c r="F367" s="7"/>
      <c r="G367" s="7"/>
      <c r="H367" s="7"/>
      <c r="I367" s="7"/>
      <c r="J367" s="7" t="s">
        <v>7873</v>
      </c>
      <c r="K367" s="7" t="str">
        <f>IFERROR(LEFT(SUBSTITUTE(SUBSTITUTE(Table2[[#This Row],[Website]],"www.",""),"https://",""), FIND(".", SUBSTITUTE(SUBSTITUTE(Table2[[#This Row],[Website]],"www.",""),"https://","")) - 1),"")</f>
        <v>iciparisxl</v>
      </c>
      <c r="L367" s="7"/>
      <c r="M367" s="7" t="s">
        <v>798</v>
      </c>
      <c r="N367" s="7">
        <v>1800</v>
      </c>
      <c r="O367" s="7">
        <v>0</v>
      </c>
      <c r="P367" s="7">
        <v>874.2</v>
      </c>
      <c r="Q367" s="7"/>
      <c r="R367" s="7" t="str">
        <f>LOWER(Table2[[#This Row],[Straat]]&amp;Table2[[#This Row],[Huisnummer]]&amp;Table2[[#This Row],[Postcode]])</f>
        <v>schaarbeeklei4991800</v>
      </c>
      <c r="S367" s="7"/>
      <c r="T367" s="7" t="s">
        <v>29</v>
      </c>
      <c r="U367" s="7" t="s">
        <v>7874</v>
      </c>
      <c r="V367" s="7">
        <v>499</v>
      </c>
      <c r="W367" s="7"/>
      <c r="X367" s="7" t="s">
        <v>4950</v>
      </c>
      <c r="Y367" s="7" t="s">
        <v>4779</v>
      </c>
      <c r="Z367" s="7" t="str">
        <f>_xlfn.XLOOKUP(Table2[[#This Row],[Bedrijfsnummer]],Table15[Bedrijfsnummer],Table15[Teamrol],"",0)</f>
        <v/>
      </c>
    </row>
    <row r="368" spans="1:26" ht="17.45" customHeight="1" x14ac:dyDescent="0.45">
      <c r="A368" s="7" t="s">
        <v>4758</v>
      </c>
      <c r="B368" s="7" t="s">
        <v>7875</v>
      </c>
      <c r="C368" s="7" t="str">
        <f>SUBSTITUTE(SUBSTITUTE(SUBSTITUTE(SUBSTITUTE(SUBSTITUTE(SUBSTITUTE(SUBSTITUTE(SUBSTITUTE(SUBSTITUTE(SUBSTITUTE(SUBSTITUTE(SUBSTITUTE(SUBSTITUTE(LOWER(Table2[[#This Row],[Naam]]),".",""),"-","")," bvba",""),"belgië",""),"belgium","")," nv","")," bv",""),"group",""),"groep","")," ", ""),"é","e"),"è","e"),"à","a")</f>
        <v>pattyn</v>
      </c>
      <c r="D368" s="7" t="s">
        <v>7876</v>
      </c>
      <c r="E368" s="7" t="s">
        <v>7877</v>
      </c>
      <c r="F368" s="7" t="s">
        <v>7878</v>
      </c>
      <c r="G368" s="7" t="s">
        <v>4763</v>
      </c>
      <c r="H368" s="7" t="s">
        <v>7879</v>
      </c>
      <c r="I368" s="7" t="s">
        <v>4763</v>
      </c>
      <c r="J368" s="7" t="s">
        <v>7880</v>
      </c>
      <c r="K368" s="7" t="str">
        <f>IFERROR(LEFT(SUBSTITUTE(SUBSTITUTE(Table2[[#This Row],[Website]],"www.",""),"https://",""), FIND(".", SUBSTITUTE(SUBSTITUTE(Table2[[#This Row],[Website]],"www.",""),"https://","")) - 1),"")</f>
        <v>pattyn</v>
      </c>
      <c r="L368" s="7" t="s">
        <v>7881</v>
      </c>
      <c r="M368" s="7" t="s">
        <v>829</v>
      </c>
      <c r="N368" s="7">
        <v>8000</v>
      </c>
      <c r="O368" s="7">
        <v>0</v>
      </c>
      <c r="P368" s="7">
        <v>144.9</v>
      </c>
      <c r="Q368" s="7"/>
      <c r="R368" s="7" t="str">
        <f>LOWER(Table2[[#This Row],[Straat]]&amp;Table2[[#This Row],[Huisnummer]]&amp;Table2[[#This Row],[Postcode]])</f>
        <v>hoge hul28000</v>
      </c>
      <c r="S368" s="7"/>
      <c r="T368" s="7" t="s">
        <v>260</v>
      </c>
      <c r="U368" s="7" t="s">
        <v>917</v>
      </c>
      <c r="V368" s="7">
        <v>2</v>
      </c>
      <c r="W368" s="7" t="s">
        <v>7882</v>
      </c>
      <c r="X368" s="7" t="s">
        <v>4771</v>
      </c>
      <c r="Y368" s="7" t="s">
        <v>4791</v>
      </c>
      <c r="Z368" s="7" t="str">
        <f>_xlfn.XLOOKUP(Table2[[#This Row],[Bedrijfsnummer]],Table15[Bedrijfsnummer],Table15[Teamrol],"",0)</f>
        <v/>
      </c>
    </row>
    <row r="369" spans="1:26" ht="17.45" customHeight="1" x14ac:dyDescent="0.45">
      <c r="A369" s="7" t="s">
        <v>4758</v>
      </c>
      <c r="B369" s="7" t="s">
        <v>7883</v>
      </c>
      <c r="C369" s="7" t="str">
        <f>SUBSTITUTE(SUBSTITUTE(SUBSTITUTE(SUBSTITUTE(SUBSTITUTE(SUBSTITUTE(SUBSTITUTE(SUBSTITUTE(SUBSTITUTE(SUBSTITUTE(SUBSTITUTE(SUBSTITUTE(SUBSTITUTE(LOWER(Table2[[#This Row],[Naam]]),".",""),"-","")," bvba",""),"belgië",""),"belgium","")," nv","")," bv",""),"group",""),"groep","")," ", ""),"é","e"),"è","e"),"à","a")</f>
        <v>pauwelsconsulting</v>
      </c>
      <c r="D369" s="7" t="s">
        <v>7884</v>
      </c>
      <c r="E369" s="7" t="s">
        <v>7885</v>
      </c>
      <c r="F369" s="7" t="s">
        <v>7886</v>
      </c>
      <c r="G369" s="7" t="s">
        <v>4763</v>
      </c>
      <c r="H369" s="7" t="s">
        <v>7887</v>
      </c>
      <c r="I369" s="7" t="s">
        <v>4763</v>
      </c>
      <c r="J369" s="7" t="s">
        <v>7888</v>
      </c>
      <c r="K369" s="7" t="str">
        <f>IFERROR(LEFT(SUBSTITUTE(SUBSTITUTE(Table2[[#This Row],[Website]],"www.",""),"https://",""), FIND(".", SUBSTITUTE(SUBSTITUTE(Table2[[#This Row],[Website]],"www.",""),"https://","")) - 1),"")</f>
        <v>pauwelsconsulting</v>
      </c>
      <c r="L369" s="7" t="s">
        <v>7889</v>
      </c>
      <c r="M369" s="7" t="s">
        <v>4777</v>
      </c>
      <c r="N369" s="7">
        <v>1831</v>
      </c>
      <c r="O369" s="7">
        <v>0</v>
      </c>
      <c r="P369" s="7">
        <v>468.6</v>
      </c>
      <c r="Q369" s="7"/>
      <c r="R369" s="7" t="str">
        <f>LOWER(Table2[[#This Row],[Straat]]&amp;Table2[[#This Row],[Huisnummer]]&amp;Table2[[#This Row],[Postcode]])</f>
        <v>lambroekstraat51831</v>
      </c>
      <c r="S369" s="7"/>
      <c r="T369" s="7" t="s">
        <v>29</v>
      </c>
      <c r="U369" s="7" t="s">
        <v>7890</v>
      </c>
      <c r="V369" s="7">
        <v>5</v>
      </c>
      <c r="W369" s="7" t="s">
        <v>5143</v>
      </c>
      <c r="X369" s="7" t="s">
        <v>4771</v>
      </c>
      <c r="Y369" s="7" t="s">
        <v>4791</v>
      </c>
      <c r="Z369" s="7" t="str">
        <f>_xlfn.XLOOKUP(Table2[[#This Row],[Bedrijfsnummer]],Table15[Bedrijfsnummer],Table15[Teamrol],"",0)</f>
        <v>HR Manager</v>
      </c>
    </row>
    <row r="370" spans="1:26" ht="17.45" customHeight="1" x14ac:dyDescent="0.45">
      <c r="A370" s="7" t="s">
        <v>4758</v>
      </c>
      <c r="B370" s="7" t="s">
        <v>7891</v>
      </c>
      <c r="C370" s="7" t="str">
        <f>SUBSTITUTE(SUBSTITUTE(SUBSTITUTE(SUBSTITUTE(SUBSTITUTE(SUBSTITUTE(SUBSTITUTE(SUBSTITUTE(SUBSTITUTE(SUBSTITUTE(SUBSTITUTE(SUBSTITUTE(SUBSTITUTE(LOWER(Table2[[#This Row],[Naam]]),".",""),"-","")," bvba",""),"belgië",""),"belgium","")," nv","")," bv",""),"group",""),"groep","")," ", ""),"é","e"),"è","e"),"à","a")</f>
        <v>pepsicobelux</v>
      </c>
      <c r="D370" s="7" t="s">
        <v>7892</v>
      </c>
      <c r="E370" s="7" t="s">
        <v>7893</v>
      </c>
      <c r="F370" s="7" t="s">
        <v>7894</v>
      </c>
      <c r="G370" s="7" t="s">
        <v>4763</v>
      </c>
      <c r="H370" s="7" t="s">
        <v>7895</v>
      </c>
      <c r="I370" s="7" t="s">
        <v>4763</v>
      </c>
      <c r="J370" s="7" t="s">
        <v>7896</v>
      </c>
      <c r="K370" s="7" t="str">
        <f>IFERROR(LEFT(SUBSTITUTE(SUBSTITUTE(Table2[[#This Row],[Website]],"www.",""),"https://",""), FIND(".", SUBSTITUTE(SUBSTITUTE(Table2[[#This Row],[Website]],"www.",""),"https://","")) - 1),"")</f>
        <v>looza</v>
      </c>
      <c r="L370" s="7" t="s">
        <v>7897</v>
      </c>
      <c r="M370" s="7" t="s">
        <v>136</v>
      </c>
      <c r="N370" s="7">
        <v>1930</v>
      </c>
      <c r="O370" s="7">
        <v>0</v>
      </c>
      <c r="P370" s="7">
        <v>122.4</v>
      </c>
      <c r="Q370" s="7"/>
      <c r="R370" s="7" t="str">
        <f>LOWER(Table2[[#This Row],[Straat]]&amp;Table2[[#This Row],[Huisnummer]]&amp;Table2[[#This Row],[Postcode]])</f>
        <v>da vincilaan31930</v>
      </c>
      <c r="S370" s="7"/>
      <c r="T370" s="7" t="s">
        <v>29</v>
      </c>
      <c r="U370" s="7" t="s">
        <v>5387</v>
      </c>
      <c r="V370" s="7">
        <v>3</v>
      </c>
      <c r="W370" s="7" t="s">
        <v>6754</v>
      </c>
      <c r="X370" s="7" t="s">
        <v>4807</v>
      </c>
      <c r="Y370" s="7" t="s">
        <v>4791</v>
      </c>
      <c r="Z370" s="7" t="str">
        <f>_xlfn.XLOOKUP(Table2[[#This Row],[Bedrijfsnummer]],Table15[Bedrijfsnummer],Table15[Teamrol],"",0)</f>
        <v/>
      </c>
    </row>
    <row r="371" spans="1:26" ht="17.45" customHeight="1" x14ac:dyDescent="0.45">
      <c r="A371" s="7" t="s">
        <v>4758</v>
      </c>
      <c r="B371" s="7" t="s">
        <v>7898</v>
      </c>
      <c r="C371" s="7" t="str">
        <f>SUBSTITUTE(SUBSTITUTE(SUBSTITUTE(SUBSTITUTE(SUBSTITUTE(SUBSTITUTE(SUBSTITUTE(SUBSTITUTE(SUBSTITUTE(SUBSTITUTE(SUBSTITUTE(SUBSTITUTE(SUBSTITUTE(LOWER(Table2[[#This Row],[Naam]]),".",""),"-","")," bvba",""),"belgië",""),"belgium","")," nv","")," bv",""),"group",""),"groep","")," ", ""),"é","e"),"è","e"),"à","a")</f>
        <v>petersime</v>
      </c>
      <c r="D371" s="7" t="s">
        <v>7899</v>
      </c>
      <c r="E371" s="7" t="s">
        <v>7900</v>
      </c>
      <c r="F371" s="7"/>
      <c r="G371" s="7"/>
      <c r="H371" s="7"/>
      <c r="I371" s="7"/>
      <c r="J371" s="7" t="s">
        <v>7901</v>
      </c>
      <c r="K371" s="7" t="str">
        <f>IFERROR(LEFT(SUBSTITUTE(SUBSTITUTE(Table2[[#This Row],[Website]],"www.",""),"https://",""), FIND(".", SUBSTITUTE(SUBSTITUTE(Table2[[#This Row],[Website]],"www.",""),"https://","")) - 1),"")</f>
        <v>petersime</v>
      </c>
      <c r="L371" s="7"/>
      <c r="M371" s="7" t="s">
        <v>7902</v>
      </c>
      <c r="N371" s="7">
        <v>9870</v>
      </c>
      <c r="O371" s="7">
        <v>0</v>
      </c>
      <c r="P371" s="7">
        <v>111.7</v>
      </c>
      <c r="Q371" s="7"/>
      <c r="R371" s="7" t="str">
        <f>LOWER(Table2[[#This Row],[Straat]]&amp;Table2[[#This Row],[Huisnummer]]&amp;Table2[[#This Row],[Postcode]])</f>
        <v>centrumstraat1259870</v>
      </c>
      <c r="S371" s="7"/>
      <c r="T371" s="7" t="s">
        <v>40</v>
      </c>
      <c r="U371" s="7" t="s">
        <v>7903</v>
      </c>
      <c r="V371" s="7">
        <v>125</v>
      </c>
      <c r="W371" s="7"/>
      <c r="X371" s="7" t="s">
        <v>4771</v>
      </c>
      <c r="Y371" s="7" t="s">
        <v>4791</v>
      </c>
      <c r="Z371" s="7" t="str">
        <f>_xlfn.XLOOKUP(Table2[[#This Row],[Bedrijfsnummer]],Table15[Bedrijfsnummer],Table15[Teamrol],"",0)</f>
        <v>Chief Human Resources Officer</v>
      </c>
    </row>
    <row r="372" spans="1:26" ht="17.45" customHeight="1" x14ac:dyDescent="0.45">
      <c r="A372" s="7" t="s">
        <v>4758</v>
      </c>
      <c r="B372" s="7" t="s">
        <v>7904</v>
      </c>
      <c r="C372" s="7" t="str">
        <f>SUBSTITUTE(SUBSTITUTE(SUBSTITUTE(SUBSTITUTE(SUBSTITUTE(SUBSTITUTE(SUBSTITUTE(SUBSTITUTE(SUBSTITUTE(SUBSTITUTE(SUBSTITUTE(SUBSTITUTE(SUBSTITUTE(LOWER(Table2[[#This Row],[Naam]]),".",""),"-","")," bvba",""),"belgië",""),"belgium","")," nv","")," bv",""),"group",""),"groep","")," ", ""),"é","e"),"è","e"),"à","a")</f>
        <v>pfizermanufacturing</v>
      </c>
      <c r="D372" s="7" t="s">
        <v>7905</v>
      </c>
      <c r="E372" s="7" t="s">
        <v>7906</v>
      </c>
      <c r="F372" s="7"/>
      <c r="G372" s="7"/>
      <c r="H372" s="7"/>
      <c r="I372" s="7"/>
      <c r="J372" s="7" t="s">
        <v>7907</v>
      </c>
      <c r="K372" s="7" t="str">
        <f>IFERROR(LEFT(SUBSTITUTE(SUBSTITUTE(Table2[[#This Row],[Website]],"www.",""),"https://",""), FIND(".", SUBSTITUTE(SUBSTITUTE(Table2[[#This Row],[Website]],"www.",""),"https://","")) - 1),"")</f>
        <v>pfizer</v>
      </c>
      <c r="L372" s="7" t="s">
        <v>7908</v>
      </c>
      <c r="M372" s="7" t="s">
        <v>555</v>
      </c>
      <c r="N372" s="7">
        <v>2870</v>
      </c>
      <c r="O372" s="7">
        <v>0</v>
      </c>
      <c r="P372" s="7">
        <v>1516.1</v>
      </c>
      <c r="Q372" s="7"/>
      <c r="R372" s="7" t="str">
        <f>LOWER(Table2[[#This Row],[Straat]]&amp;Table2[[#This Row],[Huisnummer]]&amp;Table2[[#This Row],[Postcode]])</f>
        <v>rijksweg122870</v>
      </c>
      <c r="S372" s="7"/>
      <c r="T372" s="7" t="s">
        <v>66</v>
      </c>
      <c r="U372" s="7" t="s">
        <v>4958</v>
      </c>
      <c r="V372" s="7">
        <v>12</v>
      </c>
      <c r="W372" s="7"/>
      <c r="X372" s="7" t="s">
        <v>4835</v>
      </c>
      <c r="Y372" s="7" t="s">
        <v>4836</v>
      </c>
      <c r="Z372" s="7" t="str">
        <f>_xlfn.XLOOKUP(Table2[[#This Row],[Bedrijfsnummer]],Table15[Bedrijfsnummer],Table15[Teamrol],"",0)</f>
        <v>HR Manager PGS</v>
      </c>
    </row>
    <row r="373" spans="1:26" ht="17.45" customHeight="1" x14ac:dyDescent="0.45">
      <c r="A373" s="7" t="s">
        <v>4758</v>
      </c>
      <c r="B373" s="7" t="s">
        <v>7909</v>
      </c>
      <c r="C373" s="7" t="str">
        <f>SUBSTITUTE(SUBSTITUTE(SUBSTITUTE(SUBSTITUTE(SUBSTITUTE(SUBSTITUTE(SUBSTITUTE(SUBSTITUTE(SUBSTITUTE(SUBSTITUTE(SUBSTITUTE(SUBSTITUTE(SUBSTITUTE(LOWER(Table2[[#This Row],[Naam]]),".",""),"-","")," bvba",""),"belgië",""),"belgium","")," nv","")," bv",""),"group",""),"groep","")," ", ""),"é","e"),"è","e"),"à","a")</f>
        <v>pfizerservicecompany</v>
      </c>
      <c r="D373" s="7" t="s">
        <v>7910</v>
      </c>
      <c r="E373" s="7" t="s">
        <v>7911</v>
      </c>
      <c r="F373" s="7"/>
      <c r="G373" s="7"/>
      <c r="H373" s="7" t="s">
        <v>7912</v>
      </c>
      <c r="I373" s="7" t="s">
        <v>4763</v>
      </c>
      <c r="J373" s="7" t="s">
        <v>4776</v>
      </c>
      <c r="K373" s="7" t="str">
        <f>IFERROR(LEFT(SUBSTITUTE(SUBSTITUTE(Table2[[#This Row],[Website]],"www.",""),"https://",""), FIND(".", SUBSTITUTE(SUBSTITUTE(Table2[[#This Row],[Website]],"www.",""),"https://","")) - 1),"")</f>
        <v>Empty</v>
      </c>
      <c r="L373" s="7"/>
      <c r="M373" s="7" t="s">
        <v>136</v>
      </c>
      <c r="N373" s="7">
        <v>1930</v>
      </c>
      <c r="O373" s="7">
        <v>0</v>
      </c>
      <c r="P373" s="7">
        <v>264.3</v>
      </c>
      <c r="Q373" s="7"/>
      <c r="R373" s="7" t="str">
        <f>LOWER(Table2[[#This Row],[Straat]]&amp;Table2[[#This Row],[Huisnummer]]&amp;Table2[[#This Row],[Postcode]])</f>
        <v>hoge wei101930</v>
      </c>
      <c r="S373" s="7"/>
      <c r="T373" s="7" t="s">
        <v>29</v>
      </c>
      <c r="U373" s="7" t="s">
        <v>7913</v>
      </c>
      <c r="V373" s="7">
        <v>10</v>
      </c>
      <c r="W373" s="7"/>
      <c r="X373" s="7" t="s">
        <v>4771</v>
      </c>
      <c r="Y373" s="7" t="s">
        <v>4779</v>
      </c>
      <c r="Z373" s="7" t="str">
        <f>_xlfn.XLOOKUP(Table2[[#This Row],[Bedrijfsnummer]],Table15[Bedrijfsnummer],Table15[Teamrol],"",0)</f>
        <v/>
      </c>
    </row>
    <row r="374" spans="1:26" ht="17.45" customHeight="1" x14ac:dyDescent="0.45">
      <c r="A374" s="7" t="s">
        <v>4758</v>
      </c>
      <c r="B374" s="7" t="s">
        <v>7914</v>
      </c>
      <c r="C374" s="7" t="str">
        <f>SUBSTITUTE(SUBSTITUTE(SUBSTITUTE(SUBSTITUTE(SUBSTITUTE(SUBSTITUTE(SUBSTITUTE(SUBSTITUTE(SUBSTITUTE(SUBSTITUTE(SUBSTITUTE(SUBSTITUTE(SUBSTITUTE(LOWER(Table2[[#This Row],[Naam]]),".",""),"-","")," bvba",""),"belgië",""),"belgium","")," nv","")," bv",""),"group",""),"groep","")," ", ""),"é","e"),"è","e"),"à","a")</f>
        <v>philipmorrisbenelux</v>
      </c>
      <c r="D374" s="7" t="s">
        <v>7915</v>
      </c>
      <c r="E374" s="7" t="s">
        <v>7916</v>
      </c>
      <c r="F374" s="7"/>
      <c r="G374" s="7"/>
      <c r="H374" s="7"/>
      <c r="I374" s="7"/>
      <c r="J374" s="7" t="s">
        <v>7917</v>
      </c>
      <c r="K374" s="7" t="str">
        <f>IFERROR(LEFT(SUBSTITUTE(SUBSTITUTE(Table2[[#This Row],[Website]],"www.",""),"https://",""), FIND(".", SUBSTITUTE(SUBSTITUTE(Table2[[#This Row],[Website]],"www.",""),"https://","")) - 1),"")</f>
        <v>pmi</v>
      </c>
      <c r="L374" s="7"/>
      <c r="M374" s="7" t="s">
        <v>6110</v>
      </c>
      <c r="N374" s="7">
        <v>2600</v>
      </c>
      <c r="O374" s="7">
        <v>0</v>
      </c>
      <c r="P374" s="7">
        <v>178.7</v>
      </c>
      <c r="Q374" s="7"/>
      <c r="R374" s="7" t="str">
        <f>LOWER(Table2[[#This Row],[Straat]]&amp;Table2[[#This Row],[Huisnummer]]&amp;Table2[[#This Row],[Postcode]])</f>
        <v>borsbeeksebrug242600</v>
      </c>
      <c r="S374" s="7"/>
      <c r="T374" s="7" t="s">
        <v>66</v>
      </c>
      <c r="U374" s="7" t="s">
        <v>7295</v>
      </c>
      <c r="V374" s="7">
        <v>24</v>
      </c>
      <c r="W374" s="7"/>
      <c r="X374" s="7" t="s">
        <v>4807</v>
      </c>
      <c r="Y374" s="7" t="s">
        <v>4836</v>
      </c>
      <c r="Z374" s="7" t="str">
        <f>_xlfn.XLOOKUP(Table2[[#This Row],[Bedrijfsnummer]],Table15[Bedrijfsnummer],Table15[Teamrol],"",0)</f>
        <v/>
      </c>
    </row>
    <row r="375" spans="1:26" ht="17.45" customHeight="1" x14ac:dyDescent="0.45">
      <c r="A375" s="7" t="s">
        <v>4758</v>
      </c>
      <c r="B375" s="7" t="s">
        <v>7918</v>
      </c>
      <c r="C375" s="7" t="str">
        <f>SUBSTITUTE(SUBSTITUTE(SUBSTITUTE(SUBSTITUTE(SUBSTITUTE(SUBSTITUTE(SUBSTITUTE(SUBSTITUTE(SUBSTITUTE(SUBSTITUTE(SUBSTITUTE(SUBSTITUTE(SUBSTITUTE(LOWER(Table2[[#This Row],[Naam]]),".",""),"-","")," bvba",""),"belgië",""),"belgium","")," nv","")," bv",""),"group",""),"groep","")," ", ""),"é","e"),"è","e"),"à","a")</f>
        <v>picanol</v>
      </c>
      <c r="D375" s="7" t="s">
        <v>7919</v>
      </c>
      <c r="E375" s="7" t="s">
        <v>7920</v>
      </c>
      <c r="F375" s="7" t="s">
        <v>7921</v>
      </c>
      <c r="G375" s="7" t="s">
        <v>4763</v>
      </c>
      <c r="H375" s="7" t="s">
        <v>7922</v>
      </c>
      <c r="I375" s="7" t="s">
        <v>4763</v>
      </c>
      <c r="J375" s="7" t="s">
        <v>7923</v>
      </c>
      <c r="K375" s="7" t="str">
        <f>IFERROR(LEFT(SUBSTITUTE(SUBSTITUTE(Table2[[#This Row],[Website]],"www.",""),"https://",""), FIND(".", SUBSTITUTE(SUBSTITUTE(Table2[[#This Row],[Website]],"www.",""),"https://","")) - 1),"")</f>
        <v>picanol</v>
      </c>
      <c r="L375" s="7" t="s">
        <v>7924</v>
      </c>
      <c r="M375" s="7" t="s">
        <v>7925</v>
      </c>
      <c r="N375" s="7" t="s">
        <v>7926</v>
      </c>
      <c r="O375" s="7">
        <v>10</v>
      </c>
      <c r="P375" s="7">
        <v>311</v>
      </c>
      <c r="Q375" s="7" t="s">
        <v>7927</v>
      </c>
      <c r="R375" s="7" t="str">
        <f>LOWER(Table2[[#This Row],[Straat]]&amp;Table2[[#This Row],[Huisnummer]]&amp;Table2[[#This Row],[Postcode]])</f>
        <v>steverlyncklaan158900</v>
      </c>
      <c r="S375" s="7" t="s">
        <v>18</v>
      </c>
      <c r="T375" s="7" t="s">
        <v>260</v>
      </c>
      <c r="U375" s="7" t="s">
        <v>7928</v>
      </c>
      <c r="V375" s="7" t="s">
        <v>819</v>
      </c>
      <c r="W375" s="7" t="s">
        <v>5068</v>
      </c>
      <c r="X375" s="7" t="s">
        <v>4825</v>
      </c>
      <c r="Y375" s="7" t="s">
        <v>4779</v>
      </c>
      <c r="Z375" s="7" t="str">
        <f>_xlfn.XLOOKUP(Table2[[#This Row],[Bedrijfsnummer]],Table15[Bedrijfsnummer],Table15[Teamrol],"",0)</f>
        <v>HR Manager</v>
      </c>
    </row>
    <row r="376" spans="1:26" ht="17.45" customHeight="1" x14ac:dyDescent="0.45">
      <c r="A376" s="7" t="s">
        <v>4758</v>
      </c>
      <c r="B376" s="7" t="s">
        <v>7929</v>
      </c>
      <c r="C376" s="7" t="str">
        <f>SUBSTITUTE(SUBSTITUTE(SUBSTITUTE(SUBSTITUTE(SUBSTITUTE(SUBSTITUTE(SUBSTITUTE(SUBSTITUTE(SUBSTITUTE(SUBSTITUTE(SUBSTITUTE(SUBSTITUTE(SUBSTITUTE(LOWER(Table2[[#This Row],[Naam]]),".",""),"-","")," bvba",""),"belgië",""),"belgium","")," nv","")," bv",""),"group",""),"groep","")," ", ""),"é","e"),"è","e"),"à","a")</f>
        <v>pittsburghcorningeurope</v>
      </c>
      <c r="D376" s="7" t="s">
        <v>7930</v>
      </c>
      <c r="E376" s="7" t="s">
        <v>7931</v>
      </c>
      <c r="F376" s="7"/>
      <c r="G376" s="7"/>
      <c r="H376" s="7" t="s">
        <v>7932</v>
      </c>
      <c r="I376" s="7" t="s">
        <v>4763</v>
      </c>
      <c r="J376" s="7" t="s">
        <v>7933</v>
      </c>
      <c r="K376" s="7" t="str">
        <f>IFERROR(LEFT(SUBSTITUTE(SUBSTITUTE(Table2[[#This Row],[Website]],"www.",""),"https://",""), FIND(".", SUBSTITUTE(SUBSTITUTE(Table2[[#This Row],[Website]],"www.",""),"https://","")) - 1),"")</f>
        <v>owenscorning</v>
      </c>
      <c r="L376" s="7" t="s">
        <v>7934</v>
      </c>
      <c r="M376" s="7" t="s">
        <v>5471</v>
      </c>
      <c r="N376" s="7">
        <v>3980</v>
      </c>
      <c r="O376" s="7">
        <v>24</v>
      </c>
      <c r="P376" s="7">
        <v>117.2</v>
      </c>
      <c r="Q376" s="7"/>
      <c r="R376" s="7" t="str">
        <f>LOWER(Table2[[#This Row],[Straat]]&amp;Table2[[#This Row],[Huisnummer]]&amp;Table2[[#This Row],[Postcode]])</f>
        <v>albertkade13980</v>
      </c>
      <c r="S376" s="7"/>
      <c r="T376" s="7" t="s">
        <v>565</v>
      </c>
      <c r="U376" s="7" t="s">
        <v>7935</v>
      </c>
      <c r="V376" s="7">
        <v>1</v>
      </c>
      <c r="W376" s="7"/>
      <c r="X376" s="7" t="s">
        <v>4771</v>
      </c>
      <c r="Y376" s="7" t="s">
        <v>4779</v>
      </c>
      <c r="Z376" s="7" t="str">
        <f>_xlfn.XLOOKUP(Table2[[#This Row],[Bedrijfsnummer]],Table15[Bedrijfsnummer],Table15[Teamrol],"",0)</f>
        <v/>
      </c>
    </row>
    <row r="377" spans="1:26" ht="17.45" customHeight="1" x14ac:dyDescent="0.45">
      <c r="A377" s="7" t="s">
        <v>4758</v>
      </c>
      <c r="B377" s="7" t="s">
        <v>7936</v>
      </c>
      <c r="C377" s="7" t="str">
        <f>SUBSTITUTE(SUBSTITUTE(SUBSTITUTE(SUBSTITUTE(SUBSTITUTE(SUBSTITUTE(SUBSTITUTE(SUBSTITUTE(SUBSTITUTE(SUBSTITUTE(SUBSTITUTE(SUBSTITUTE(SUBSTITUTE(LOWER(Table2[[#This Row],[Naam]]),".",""),"-","")," bvba",""),"belgië",""),"belgium","")," nv","")," bv",""),"group",""),"groep","")," ", ""),"é","e"),"è","e"),"à","a")</f>
        <v>planit</v>
      </c>
      <c r="D377" s="7" t="s">
        <v>7937</v>
      </c>
      <c r="E377" s="7" t="s">
        <v>7938</v>
      </c>
      <c r="F377" s="7"/>
      <c r="G377" s="7"/>
      <c r="H377" s="7"/>
      <c r="I377" s="7"/>
      <c r="J377" s="7" t="s">
        <v>4776</v>
      </c>
      <c r="K377" s="7" t="str">
        <f>IFERROR(LEFT(SUBSTITUTE(SUBSTITUTE(Table2[[#This Row],[Website]],"www.",""),"https://",""), FIND(".", SUBSTITUTE(SUBSTITUTE(Table2[[#This Row],[Website]],"www.",""),"https://","")) - 1),"")</f>
        <v>Empty</v>
      </c>
      <c r="L377" s="7"/>
      <c r="M377" s="7" t="s">
        <v>4848</v>
      </c>
      <c r="N377" s="7">
        <v>1702</v>
      </c>
      <c r="O377" s="7">
        <v>0</v>
      </c>
      <c r="P377" s="7">
        <v>550.4</v>
      </c>
      <c r="Q377" s="7"/>
      <c r="R377" s="7" t="str">
        <f>LOWER(Table2[[#This Row],[Straat]]&amp;Table2[[#This Row],[Huisnummer]]&amp;Table2[[#This Row],[Postcode]])</f>
        <v>alfons gossetlaan461702</v>
      </c>
      <c r="S377" s="7"/>
      <c r="T377" s="7" t="s">
        <v>29</v>
      </c>
      <c r="U377" s="7" t="s">
        <v>191</v>
      </c>
      <c r="V377" s="7">
        <v>46</v>
      </c>
      <c r="W377" s="7"/>
      <c r="X377" s="7" t="s">
        <v>4825</v>
      </c>
      <c r="Y377" s="7" t="s">
        <v>4779</v>
      </c>
      <c r="Z377" s="7" t="str">
        <f>_xlfn.XLOOKUP(Table2[[#This Row],[Bedrijfsnummer]],Table15[Bedrijfsnummer],Table15[Teamrol],"",0)</f>
        <v/>
      </c>
    </row>
    <row r="378" spans="1:26" ht="17.45" customHeight="1" x14ac:dyDescent="0.45">
      <c r="A378" s="7" t="s">
        <v>4758</v>
      </c>
      <c r="B378" s="7" t="s">
        <v>7939</v>
      </c>
      <c r="C378" s="7" t="str">
        <f>SUBSTITUTE(SUBSTITUTE(SUBSTITUTE(SUBSTITUTE(SUBSTITUTE(SUBSTITUTE(SUBSTITUTE(SUBSTITUTE(SUBSTITUTE(SUBSTITUTE(SUBSTITUTE(SUBSTITUTE(SUBSTITUTE(LOWER(Table2[[#This Row],[Naam]]),".",""),"-","")," bvba",""),"belgië",""),"belgium","")," nv","")," bv",""),"group",""),"groep","")," ", ""),"é","e"),"è","e"),"à","a")</f>
        <v>plantyn</v>
      </c>
      <c r="D378" s="7" t="s">
        <v>7940</v>
      </c>
      <c r="E378" s="7" t="s">
        <v>7941</v>
      </c>
      <c r="F378" s="7" t="s">
        <v>7942</v>
      </c>
      <c r="G378" s="7" t="s">
        <v>4763</v>
      </c>
      <c r="H378" s="7" t="s">
        <v>7943</v>
      </c>
      <c r="I378" s="7" t="s">
        <v>4763</v>
      </c>
      <c r="J378" s="7" t="s">
        <v>7944</v>
      </c>
      <c r="K378" s="7" t="str">
        <f>IFERROR(LEFT(SUBSTITUTE(SUBSTITUTE(Table2[[#This Row],[Website]],"www.",""),"https://",""), FIND(".", SUBSTITUTE(SUBSTITUTE(Table2[[#This Row],[Website]],"www.",""),"https://","")) - 1),"")</f>
        <v>plantyn</v>
      </c>
      <c r="L378" s="7" t="s">
        <v>7945</v>
      </c>
      <c r="M378" s="7" t="s">
        <v>6110</v>
      </c>
      <c r="N378" s="7">
        <v>2600</v>
      </c>
      <c r="O378" s="7">
        <v>0</v>
      </c>
      <c r="P378" s="7">
        <v>180.2</v>
      </c>
      <c r="Q378" s="7"/>
      <c r="R378" s="7" t="str">
        <f>LOWER(Table2[[#This Row],[Straat]]&amp;Table2[[#This Row],[Huisnummer]]&amp;Table2[[#This Row],[Postcode]])</f>
        <v>posthofbrug455102600</v>
      </c>
      <c r="S378" s="7"/>
      <c r="T378" s="7" t="s">
        <v>66</v>
      </c>
      <c r="U378" s="7" t="s">
        <v>169</v>
      </c>
      <c r="V378" s="7">
        <v>45510</v>
      </c>
      <c r="W378" s="7" t="s">
        <v>7946</v>
      </c>
      <c r="X378" s="7" t="s">
        <v>4807</v>
      </c>
      <c r="Y378" s="7" t="s">
        <v>4791</v>
      </c>
      <c r="Z378" s="7" t="str">
        <f>_xlfn.XLOOKUP(Table2[[#This Row],[Bedrijfsnummer]],Table15[Bedrijfsnummer],Table15[Teamrol],"",0)</f>
        <v/>
      </c>
    </row>
    <row r="379" spans="1:26" ht="17.45" customHeight="1" x14ac:dyDescent="0.45">
      <c r="A379" s="7" t="s">
        <v>4758</v>
      </c>
      <c r="B379" s="7" t="s">
        <v>7947</v>
      </c>
      <c r="C379" s="7" t="str">
        <f>SUBSTITUTE(SUBSTITUTE(SUBSTITUTE(SUBSTITUTE(SUBSTITUTE(SUBSTITUTE(SUBSTITUTE(SUBSTITUTE(SUBSTITUTE(SUBSTITUTE(SUBSTITUTE(SUBSTITUTE(SUBSTITUTE(LOWER(Table2[[#This Row],[Naam]]),".",""),"-","")," bvba",""),"belgië",""),"belgium","")," nv","")," bv",""),"group",""),"groep","")," ", ""),"é","e"),"è","e"),"à","a")</f>
        <v>plukonmaasmechelen</v>
      </c>
      <c r="D379" s="7" t="s">
        <v>7948</v>
      </c>
      <c r="E379" s="7" t="s">
        <v>7949</v>
      </c>
      <c r="F379" s="7" t="s">
        <v>7950</v>
      </c>
      <c r="G379" s="7" t="s">
        <v>4763</v>
      </c>
      <c r="H379" s="7" t="s">
        <v>7951</v>
      </c>
      <c r="I379" s="7" t="s">
        <v>4763</v>
      </c>
      <c r="J379" s="7" t="s">
        <v>7952</v>
      </c>
      <c r="K379" s="7" t="str">
        <f>IFERROR(LEFT(SUBSTITUTE(SUBSTITUTE(Table2[[#This Row],[Website]],"www.",""),"https://",""), FIND(".", SUBSTITUTE(SUBSTITUTE(Table2[[#This Row],[Website]],"www.",""),"https://","")) - 1),"")</f>
        <v>plukon</v>
      </c>
      <c r="L379" s="7" t="s">
        <v>7953</v>
      </c>
      <c r="M379" s="7" t="s">
        <v>7954</v>
      </c>
      <c r="N379" s="7">
        <v>3630</v>
      </c>
      <c r="O379" s="7">
        <v>11</v>
      </c>
      <c r="P379" s="7">
        <v>118.5</v>
      </c>
      <c r="Q379" s="7"/>
      <c r="R379" s="7" t="str">
        <f>LOWER(Table2[[#This Row],[Straat]]&amp;Table2[[#This Row],[Huisnummer]]&amp;Table2[[#This Row],[Postcode]])</f>
        <v>slakweidestraat253630</v>
      </c>
      <c r="S379" s="7"/>
      <c r="T379" s="7" t="s">
        <v>565</v>
      </c>
      <c r="U379" s="7" t="s">
        <v>7955</v>
      </c>
      <c r="V379" s="7">
        <v>25</v>
      </c>
      <c r="W379" s="7" t="s">
        <v>7033</v>
      </c>
      <c r="X379" s="7" t="s">
        <v>4825</v>
      </c>
      <c r="Y379" s="7" t="s">
        <v>4779</v>
      </c>
      <c r="Z379" s="7" t="str">
        <f>_xlfn.XLOOKUP(Table2[[#This Row],[Bedrijfsnummer]],Table15[Bedrijfsnummer],Table15[Teamrol],"",0)</f>
        <v/>
      </c>
    </row>
    <row r="380" spans="1:26" ht="17.45" customHeight="1" x14ac:dyDescent="0.45">
      <c r="A380" s="7" t="s">
        <v>4758</v>
      </c>
      <c r="B380" s="7" t="s">
        <v>7956</v>
      </c>
      <c r="C380" s="7" t="str">
        <f>SUBSTITUTE(SUBSTITUTE(SUBSTITUTE(SUBSTITUTE(SUBSTITUTE(SUBSTITUTE(SUBSTITUTE(SUBSTITUTE(SUBSTITUTE(SUBSTITUTE(SUBSTITUTE(SUBSTITUTE(SUBSTITUTE(LOWER(Table2[[#This Row],[Naam]]),".",""),"-","")," bvba",""),"belgië",""),"belgium","")," nv","")," bv",""),"group",""),"groep","")," ", ""),"é","e"),"è","e"),"à","a")</f>
        <v>postnlpakkettenbelgie</v>
      </c>
      <c r="D380" s="7" t="s">
        <v>7957</v>
      </c>
      <c r="E380" s="7" t="s">
        <v>7958</v>
      </c>
      <c r="F380" s="7" t="s">
        <v>7959</v>
      </c>
      <c r="G380" s="7" t="s">
        <v>4763</v>
      </c>
      <c r="H380" s="7"/>
      <c r="I380" s="7"/>
      <c r="J380" s="7" t="s">
        <v>7960</v>
      </c>
      <c r="K380" s="7" t="str">
        <f>IFERROR(LEFT(SUBSTITUTE(SUBSTITUTE(Table2[[#This Row],[Website]],"www.",""),"https://",""), FIND(".", SUBSTITUTE(SUBSTITUTE(Table2[[#This Row],[Website]],"www.",""),"https://","")) - 1),"")</f>
        <v>postnl</v>
      </c>
      <c r="L380" s="7" t="s">
        <v>7961</v>
      </c>
      <c r="M380" s="7" t="s">
        <v>203</v>
      </c>
      <c r="N380" s="7" t="s">
        <v>202</v>
      </c>
      <c r="O380" s="7">
        <v>23</v>
      </c>
      <c r="P380" s="7">
        <v>153</v>
      </c>
      <c r="Q380" s="7" t="s">
        <v>7962</v>
      </c>
      <c r="R380" s="7" t="str">
        <f>LOWER(Table2[[#This Row],[Straat]]&amp;Table2[[#This Row],[Huisnummer]]&amp;Table2[[#This Row],[Postcode]])</f>
        <v>bremheidelaan102300</v>
      </c>
      <c r="S380" s="7" t="s">
        <v>18</v>
      </c>
      <c r="T380" s="7" t="s">
        <v>66</v>
      </c>
      <c r="U380" s="7" t="s">
        <v>7963</v>
      </c>
      <c r="V380" s="7" t="s">
        <v>117</v>
      </c>
      <c r="W380" s="7" t="s">
        <v>7964</v>
      </c>
      <c r="X380" s="7" t="s">
        <v>4771</v>
      </c>
      <c r="Y380" s="7" t="s">
        <v>4779</v>
      </c>
      <c r="Z380" s="7" t="str">
        <f>_xlfn.XLOOKUP(Table2[[#This Row],[Bedrijfsnummer]],Table15[Bedrijfsnummer],Table15[Teamrol],"",0)</f>
        <v/>
      </c>
    </row>
    <row r="381" spans="1:26" ht="17.45" customHeight="1" x14ac:dyDescent="0.45">
      <c r="A381" s="7" t="s">
        <v>4758</v>
      </c>
      <c r="B381" s="7" t="s">
        <v>7965</v>
      </c>
      <c r="C381" s="7" t="str">
        <f>SUBSTITUTE(SUBSTITUTE(SUBSTITUTE(SUBSTITUTE(SUBSTITUTE(SUBSTITUTE(SUBSTITUTE(SUBSTITUTE(SUBSTITUTE(SUBSTITUTE(SUBSTITUTE(SUBSTITUTE(SUBSTITUTE(LOWER(Table2[[#This Row],[Naam]]),".",""),"-","")," bvba",""),"belgië",""),"belgium","")," nv","")," bv",""),"group",""),"groep","")," ", ""),"é","e"),"è","e"),"à","a")</f>
        <v>powertoolsdistribution</v>
      </c>
      <c r="D381" s="7" t="s">
        <v>7966</v>
      </c>
      <c r="E381" s="7" t="s">
        <v>7967</v>
      </c>
      <c r="F381" s="7" t="s">
        <v>5200</v>
      </c>
      <c r="G381" s="7" t="s">
        <v>4763</v>
      </c>
      <c r="H381" s="7" t="s">
        <v>7968</v>
      </c>
      <c r="I381" s="7" t="s">
        <v>4763</v>
      </c>
      <c r="J381" s="7" t="s">
        <v>7969</v>
      </c>
      <c r="K381" s="7" t="str">
        <f>IFERROR(LEFT(SUBSTITUTE(SUBSTITUTE(Table2[[#This Row],[Website]],"www.",""),"https://",""), FIND(".", SUBSTITUTE(SUBSTITUTE(Table2[[#This Row],[Website]],"www.",""),"https://","")) - 1),"")</f>
        <v>atlascopco</v>
      </c>
      <c r="L381" s="7" t="s">
        <v>5210</v>
      </c>
      <c r="M381" s="7" t="s">
        <v>7970</v>
      </c>
      <c r="N381" s="7" t="s">
        <v>7971</v>
      </c>
      <c r="O381" s="7">
        <v>108</v>
      </c>
      <c r="P381" s="7">
        <v>111</v>
      </c>
      <c r="Q381" s="7" t="s">
        <v>7972</v>
      </c>
      <c r="R381" s="7" t="str">
        <f>LOWER(Table2[[#This Row],[Straat]]&amp;Table2[[#This Row],[Huisnummer]]&amp;Table2[[#This Row],[Postcode]])</f>
        <v>industrielaan403730</v>
      </c>
      <c r="S381" s="7" t="s">
        <v>18</v>
      </c>
      <c r="T381" s="7" t="s">
        <v>565</v>
      </c>
      <c r="U381" s="7" t="s">
        <v>5639</v>
      </c>
      <c r="V381" s="7" t="s">
        <v>306</v>
      </c>
      <c r="W381" s="7" t="s">
        <v>5321</v>
      </c>
      <c r="X381" s="7" t="s">
        <v>4771</v>
      </c>
      <c r="Y381" s="7" t="s">
        <v>4836</v>
      </c>
      <c r="Z381" s="7" t="str">
        <f>_xlfn.XLOOKUP(Table2[[#This Row],[Bedrijfsnummer]],Table15[Bedrijfsnummer],Table15[Teamrol],"",0)</f>
        <v>HR Manager</v>
      </c>
    </row>
    <row r="382" spans="1:26" ht="17.45" customHeight="1" x14ac:dyDescent="0.45">
      <c r="A382" s="7" t="s">
        <v>4758</v>
      </c>
      <c r="B382" s="7" t="s">
        <v>7973</v>
      </c>
      <c r="C382" s="7" t="str">
        <f>SUBSTITUTE(SUBSTITUTE(SUBSTITUTE(SUBSTITUTE(SUBSTITUTE(SUBSTITUTE(SUBSTITUTE(SUBSTITUTE(SUBSTITUTE(SUBSTITUTE(SUBSTITUTE(SUBSTITUTE(SUBSTITUTE(LOWER(Table2[[#This Row],[Naam]]),".",""),"-","")," bvba",""),"belgië",""),"belgium","")," nv","")," bv",""),"group",""),"groep","")," ", ""),"é","e"),"è","e"),"à","a")</f>
        <v>ppdglobalcentrallabs</v>
      </c>
      <c r="D382" s="7" t="s">
        <v>7974</v>
      </c>
      <c r="E382" s="7" t="s">
        <v>7975</v>
      </c>
      <c r="F382" s="7"/>
      <c r="G382" s="7"/>
      <c r="H382" s="7" t="s">
        <v>7976</v>
      </c>
      <c r="I382" s="7" t="s">
        <v>4763</v>
      </c>
      <c r="J382" s="7" t="s">
        <v>7977</v>
      </c>
      <c r="K382" s="7" t="str">
        <f>IFERROR(LEFT(SUBSTITUTE(SUBSTITUTE(Table2[[#This Row],[Website]],"www.",""),"https://",""), FIND(".", SUBSTITUTE(SUBSTITUTE(Table2[[#This Row],[Website]],"www.",""),"https://","")) - 1),"")</f>
        <v>ppd</v>
      </c>
      <c r="L382" s="7" t="s">
        <v>7978</v>
      </c>
      <c r="M382" s="7" t="s">
        <v>6539</v>
      </c>
      <c r="N382" s="7">
        <v>1932</v>
      </c>
      <c r="O382" s="7">
        <v>10</v>
      </c>
      <c r="P382" s="7">
        <v>175.3</v>
      </c>
      <c r="Q382" s="7"/>
      <c r="R382" s="7" t="str">
        <f>LOWER(Table2[[#This Row],[Straat]]&amp;Table2[[#This Row],[Huisnummer]]&amp;Table2[[#This Row],[Postcode]])</f>
        <v>kleine kloosterstraat191932</v>
      </c>
      <c r="S382" s="7"/>
      <c r="T382" s="7" t="s">
        <v>29</v>
      </c>
      <c r="U382" s="7" t="s">
        <v>7515</v>
      </c>
      <c r="V382" s="7">
        <v>19</v>
      </c>
      <c r="W382" s="7"/>
      <c r="X382" s="7" t="s">
        <v>4807</v>
      </c>
      <c r="Y382" s="7" t="s">
        <v>4779</v>
      </c>
      <c r="Z382" s="7" t="str">
        <f>_xlfn.XLOOKUP(Table2[[#This Row],[Bedrijfsnummer]],Table15[Bedrijfsnummer],Table15[Teamrol],"",0)</f>
        <v/>
      </c>
    </row>
    <row r="383" spans="1:26" ht="17.45" customHeight="1" x14ac:dyDescent="0.45">
      <c r="A383" s="7" t="s">
        <v>4758</v>
      </c>
      <c r="B383" s="7" t="s">
        <v>7979</v>
      </c>
      <c r="C383" s="7" t="str">
        <f>SUBSTITUTE(SUBSTITUTE(SUBSTITUTE(SUBSTITUTE(SUBSTITUTE(SUBSTITUTE(SUBSTITUTE(SUBSTITUTE(SUBSTITUTE(SUBSTITUTE(SUBSTITUTE(SUBSTITUTE(SUBSTITUTE(LOWER(Table2[[#This Row],[Naam]]),".",""),"-","")," bvba",""),"belgië",""),"belgium","")," nv","")," bv",""),"group",""),"groep","")," ", ""),"é","e"),"è","e"),"à","a")</f>
        <v>ppgcoatings</v>
      </c>
      <c r="D383" s="7" t="s">
        <v>7980</v>
      </c>
      <c r="E383" s="7" t="s">
        <v>7981</v>
      </c>
      <c r="F383" s="7" t="s">
        <v>7982</v>
      </c>
      <c r="G383" s="7" t="s">
        <v>4763</v>
      </c>
      <c r="H383" s="7" t="s">
        <v>7983</v>
      </c>
      <c r="I383" s="7" t="s">
        <v>4763</v>
      </c>
      <c r="J383" s="7" t="s">
        <v>7984</v>
      </c>
      <c r="K383" s="7" t="str">
        <f>IFERROR(LEFT(SUBSTITUTE(SUBSTITUTE(Table2[[#This Row],[Website]],"www.",""),"https://",""), FIND(".", SUBSTITUTE(SUBSTITUTE(Table2[[#This Row],[Website]],"www.",""),"https://","")) - 1),"")</f>
        <v>bena</v>
      </c>
      <c r="L383" s="7" t="s">
        <v>7985</v>
      </c>
      <c r="M383" s="7" t="s">
        <v>4904</v>
      </c>
      <c r="N383" s="7" t="s">
        <v>1091</v>
      </c>
      <c r="O383" s="7">
        <v>35</v>
      </c>
      <c r="P383" s="7">
        <v>227</v>
      </c>
      <c r="Q383" s="7" t="s">
        <v>7986</v>
      </c>
      <c r="R383" s="7" t="str">
        <f>LOWER(Table2[[#This Row],[Straat]]&amp;Table2[[#This Row],[Huisnummer]]&amp;Table2[[#This Row],[Postcode]])</f>
        <v>chaussée de haecht14651130</v>
      </c>
      <c r="S383" s="7" t="s">
        <v>18</v>
      </c>
      <c r="T383" s="7" t="s">
        <v>51</v>
      </c>
      <c r="U383" s="7" t="s">
        <v>7987</v>
      </c>
      <c r="V383" s="7" t="s">
        <v>7988</v>
      </c>
      <c r="W383" s="7" t="s">
        <v>4918</v>
      </c>
      <c r="X383" s="7" t="s">
        <v>4771</v>
      </c>
      <c r="Y383" s="7" t="s">
        <v>4779</v>
      </c>
      <c r="Z383" s="7" t="str">
        <f>_xlfn.XLOOKUP(Table2[[#This Row],[Bedrijfsnummer]],Table15[Bedrijfsnummer],Table15[Teamrol],"",0)</f>
        <v/>
      </c>
    </row>
    <row r="384" spans="1:26" ht="17.45" customHeight="1" x14ac:dyDescent="0.45">
      <c r="A384" s="7" t="s">
        <v>4758</v>
      </c>
      <c r="B384" s="7" t="s">
        <v>7989</v>
      </c>
      <c r="C384" s="7" t="str">
        <f>SUBSTITUTE(SUBSTITUTE(SUBSTITUTE(SUBSTITUTE(SUBSTITUTE(SUBSTITUTE(SUBSTITUTE(SUBSTITUTE(SUBSTITUTE(SUBSTITUTE(SUBSTITUTE(SUBSTITUTE(SUBSTITUTE(LOWER(Table2[[#This Row],[Naam]]),".",""),"-","")," bvba",""),"belgië",""),"belgium","")," nv","")," bv",""),"group",""),"groep","")," ", ""),"é","e"),"è","e"),"à","a")</f>
        <v>pricewaterhousecoopers</v>
      </c>
      <c r="D384" s="7" t="s">
        <v>7990</v>
      </c>
      <c r="E384" s="7" t="s">
        <v>7991</v>
      </c>
      <c r="F384" s="7"/>
      <c r="G384" s="7"/>
      <c r="H384" s="7" t="s">
        <v>7992</v>
      </c>
      <c r="I384" s="7" t="s">
        <v>4763</v>
      </c>
      <c r="J384" s="7" t="s">
        <v>7993</v>
      </c>
      <c r="K384" s="7" t="str">
        <f>IFERROR(LEFT(SUBSTITUTE(SUBSTITUTE(Table2[[#This Row],[Website]],"www.",""),"https://",""), FIND(".", SUBSTITUTE(SUBSTITUTE(Table2[[#This Row],[Website]],"www.",""),"https://","")) - 1),"")</f>
        <v>pwc</v>
      </c>
      <c r="L384" s="7" t="s">
        <v>7994</v>
      </c>
      <c r="M384" s="7" t="s">
        <v>4777</v>
      </c>
      <c r="N384" s="7">
        <v>1831</v>
      </c>
      <c r="O384" s="7">
        <v>154</v>
      </c>
      <c r="P384" s="7">
        <v>192.4</v>
      </c>
      <c r="Q384" s="7"/>
      <c r="R384" s="7" t="str">
        <f>LOWER(Table2[[#This Row],[Straat]]&amp;Table2[[#This Row],[Huisnummer]]&amp;Table2[[#This Row],[Postcode]])</f>
        <v>culliganlaan51831</v>
      </c>
      <c r="S384" s="7"/>
      <c r="T384" s="7" t="s">
        <v>29</v>
      </c>
      <c r="U384" s="7" t="s">
        <v>5688</v>
      </c>
      <c r="V384" s="7">
        <v>5</v>
      </c>
      <c r="W384" s="7"/>
      <c r="X384" s="7" t="s">
        <v>4807</v>
      </c>
      <c r="Y384" s="7" t="s">
        <v>4779</v>
      </c>
      <c r="Z384" s="7" t="str">
        <f>_xlfn.XLOOKUP(Table2[[#This Row],[Bedrijfsnummer]],Table15[Bedrijfsnummer],Table15[Teamrol],"",0)</f>
        <v>HR Manager</v>
      </c>
    </row>
    <row r="385" spans="1:26" ht="17.45" customHeight="1" x14ac:dyDescent="0.45">
      <c r="A385" s="7" t="s">
        <v>4758</v>
      </c>
      <c r="B385" s="7" t="s">
        <v>7995</v>
      </c>
      <c r="C385" s="7" t="str">
        <f>SUBSTITUTE(SUBSTITUTE(SUBSTITUTE(SUBSTITUTE(SUBSTITUTE(SUBSTITUTE(SUBSTITUTE(SUBSTITUTE(SUBSTITUTE(SUBSTITUTE(SUBSTITUTE(SUBSTITUTE(SUBSTITUTE(LOWER(Table2[[#This Row],[Naam]]),".",""),"-","")," bvba",""),"belgië",""),"belgium","")," nv","")," bv",""),"group",""),"groep","")," ", ""),"é","e"),"è","e"),"à","a")</f>
        <v>promaticb</v>
      </c>
      <c r="D385" s="7" t="s">
        <v>7996</v>
      </c>
      <c r="E385" s="7" t="s">
        <v>7997</v>
      </c>
      <c r="F385" s="7"/>
      <c r="G385" s="7"/>
      <c r="H385" s="7" t="s">
        <v>7998</v>
      </c>
      <c r="I385" s="7" t="s">
        <v>4763</v>
      </c>
      <c r="J385" s="7" t="s">
        <v>7999</v>
      </c>
      <c r="K385" s="7" t="str">
        <f>IFERROR(LEFT(SUBSTITUTE(SUBSTITUTE(Table2[[#This Row],[Website]],"www.",""),"https://",""), FIND(".", SUBSTITUTE(SUBSTITUTE(Table2[[#This Row],[Website]],"www.",""),"https://","")) - 1),"")</f>
        <v>actemium</v>
      </c>
      <c r="L385" s="7" t="s">
        <v>8000</v>
      </c>
      <c r="M385" s="7" t="s">
        <v>230</v>
      </c>
      <c r="N385" s="7" t="s">
        <v>229</v>
      </c>
      <c r="O385" s="7">
        <v>121</v>
      </c>
      <c r="P385" s="7">
        <v>331</v>
      </c>
      <c r="Q385" s="7" t="s">
        <v>8001</v>
      </c>
      <c r="R385" s="7" t="str">
        <f>LOWER(Table2[[#This Row],[Straat]]&amp;Table2[[#This Row],[Huisnummer]]&amp;Table2[[#This Row],[Postcode]])</f>
        <v>léon bekaertlaan249880</v>
      </c>
      <c r="S385" s="7" t="s">
        <v>18</v>
      </c>
      <c r="T385" s="7" t="s">
        <v>40</v>
      </c>
      <c r="U385" s="7" t="s">
        <v>8002</v>
      </c>
      <c r="V385" s="7" t="s">
        <v>1185</v>
      </c>
      <c r="W385" s="7" t="s">
        <v>4858</v>
      </c>
      <c r="X385" s="7" t="s">
        <v>4771</v>
      </c>
      <c r="Y385" s="7" t="s">
        <v>4791</v>
      </c>
      <c r="Z385" s="7" t="str">
        <f>_xlfn.XLOOKUP(Table2[[#This Row],[Bedrijfsnummer]],Table15[Bedrijfsnummer],Table15[Teamrol],"",0)</f>
        <v>HR Business Partner</v>
      </c>
    </row>
    <row r="386" spans="1:26" ht="17.45" customHeight="1" x14ac:dyDescent="0.45">
      <c r="A386" s="7" t="s">
        <v>4758</v>
      </c>
      <c r="B386" s="7" t="s">
        <v>8003</v>
      </c>
      <c r="C386" s="7" t="str">
        <f>SUBSTITUTE(SUBSTITUTE(SUBSTITUTE(SUBSTITUTE(SUBSTITUTE(SUBSTITUTE(SUBSTITUTE(SUBSTITUTE(SUBSTITUTE(SUBSTITUTE(SUBSTITUTE(SUBSTITUTE(SUBSTITUTE(LOWER(Table2[[#This Row],[Naam]]),".",""),"-","")," bvba",""),"belgië",""),"belgium","")," nv","")," bv",""),"group",""),"groep","")," ", ""),"é","e"),"è","e"),"à","a")</f>
        <v>prothyabiosolutions</v>
      </c>
      <c r="D386" s="7" t="s">
        <v>8004</v>
      </c>
      <c r="E386" s="7" t="s">
        <v>8005</v>
      </c>
      <c r="F386" s="7" t="s">
        <v>8006</v>
      </c>
      <c r="G386" s="7" t="s">
        <v>4763</v>
      </c>
      <c r="H386" s="7" t="s">
        <v>8007</v>
      </c>
      <c r="I386" s="7" t="s">
        <v>4763</v>
      </c>
      <c r="J386" s="7" t="s">
        <v>8008</v>
      </c>
      <c r="K386" s="7" t="str">
        <f>IFERROR(LEFT(SUBSTITUTE(SUBSTITUTE(Table2[[#This Row],[Website]],"www.",""),"https://",""), FIND(".", SUBSTITUTE(SUBSTITUTE(Table2[[#This Row],[Website]],"www.",""),"https://","")) - 1),"")</f>
        <v>prothya</v>
      </c>
      <c r="L386" s="7" t="s">
        <v>8009</v>
      </c>
      <c r="M386" s="7" t="s">
        <v>5710</v>
      </c>
      <c r="N386" s="7" t="s">
        <v>1110</v>
      </c>
      <c r="O386" s="7">
        <v>56</v>
      </c>
      <c r="P386" s="7">
        <v>356</v>
      </c>
      <c r="Q386" s="7" t="s">
        <v>8010</v>
      </c>
      <c r="R386" s="7" t="str">
        <f>LOWER(Table2[[#This Row],[Straat]]&amp;Table2[[#This Row],[Huisnummer]]&amp;Table2[[#This Row],[Postcode]])</f>
        <v>avenue de tyras1091120</v>
      </c>
      <c r="S386" s="7" t="s">
        <v>18</v>
      </c>
      <c r="T386" s="7" t="s">
        <v>51</v>
      </c>
      <c r="U386" s="7" t="s">
        <v>8011</v>
      </c>
      <c r="V386" s="7" t="s">
        <v>8012</v>
      </c>
      <c r="W386" s="7" t="s">
        <v>4959</v>
      </c>
      <c r="X386" s="7" t="s">
        <v>4771</v>
      </c>
      <c r="Y386" s="7" t="s">
        <v>4779</v>
      </c>
      <c r="Z386" s="7" t="str">
        <f>_xlfn.XLOOKUP(Table2[[#This Row],[Bedrijfsnummer]],Table15[Bedrijfsnummer],Table15[Teamrol],"",0)</f>
        <v>Lead HR Business Partner</v>
      </c>
    </row>
    <row r="387" spans="1:26" ht="17.45" customHeight="1" x14ac:dyDescent="0.45">
      <c r="A387" s="7" t="s">
        <v>4758</v>
      </c>
      <c r="B387" s="7" t="s">
        <v>8013</v>
      </c>
      <c r="C387" s="7" t="str">
        <f>SUBSTITUTE(SUBSTITUTE(SUBSTITUTE(SUBSTITUTE(SUBSTITUTE(SUBSTITUTE(SUBSTITUTE(SUBSTITUTE(SUBSTITUTE(SUBSTITUTE(SUBSTITUTE(SUBSTITUTE(SUBSTITUTE(LOWER(Table2[[#This Row],[Naam]]),".",""),"-","")," bvba",""),"belgië",""),"belgium","")," nv","")," bv",""),"group",""),"groep","")," ", ""),"é","e"),"è","e"),"à","a")</f>
        <v>protime</v>
      </c>
      <c r="D387" s="7" t="s">
        <v>8014</v>
      </c>
      <c r="E387" s="7" t="s">
        <v>8015</v>
      </c>
      <c r="F387" s="7" t="s">
        <v>8016</v>
      </c>
      <c r="G387" s="7" t="s">
        <v>4763</v>
      </c>
      <c r="H387" s="7" t="s">
        <v>8017</v>
      </c>
      <c r="I387" s="7" t="s">
        <v>4763</v>
      </c>
      <c r="J387" s="7" t="s">
        <v>8018</v>
      </c>
      <c r="K387" s="7" t="str">
        <f>IFERROR(LEFT(SUBSTITUTE(SUBSTITUTE(Table2[[#This Row],[Website]],"www.",""),"https://",""), FIND(".", SUBSTITUTE(SUBSTITUTE(Table2[[#This Row],[Website]],"www.",""),"https://","")) - 1),"")</f>
        <v>protime</v>
      </c>
      <c r="L387" s="7" t="s">
        <v>8019</v>
      </c>
      <c r="M387" s="7" t="s">
        <v>164</v>
      </c>
      <c r="N387" s="7">
        <v>2800</v>
      </c>
      <c r="O387" s="7">
        <v>0</v>
      </c>
      <c r="P387" s="7">
        <v>280.10000000000002</v>
      </c>
      <c r="Q387" s="7"/>
      <c r="R387" s="7" t="str">
        <f>LOWER(Table2[[#This Row],[Straat]]&amp;Table2[[#This Row],[Huisnummer]]&amp;Table2[[#This Row],[Postcode]])</f>
        <v>bautersemstraat682800</v>
      </c>
      <c r="S387" s="7"/>
      <c r="T387" s="7" t="s">
        <v>66</v>
      </c>
      <c r="U387" s="7" t="s">
        <v>6695</v>
      </c>
      <c r="V387" s="7">
        <v>68</v>
      </c>
      <c r="W387" s="7" t="s">
        <v>5143</v>
      </c>
      <c r="X387" s="7" t="s">
        <v>4771</v>
      </c>
      <c r="Y387" s="7" t="s">
        <v>4772</v>
      </c>
      <c r="Z387" s="7" t="str">
        <f>_xlfn.XLOOKUP(Table2[[#This Row],[Bedrijfsnummer]],Table15[Bedrijfsnummer],Table15[Teamrol],"",0)</f>
        <v>People Operations Manager</v>
      </c>
    </row>
    <row r="388" spans="1:26" ht="17.45" customHeight="1" x14ac:dyDescent="0.45">
      <c r="A388" s="7" t="s">
        <v>4758</v>
      </c>
      <c r="B388" s="7" t="s">
        <v>8020</v>
      </c>
      <c r="C388" s="7" t="str">
        <f>SUBSTITUTE(SUBSTITUTE(SUBSTITUTE(SUBSTITUTE(SUBSTITUTE(SUBSTITUTE(SUBSTITUTE(SUBSTITUTE(SUBSTITUTE(SUBSTITUTE(SUBSTITUTE(SUBSTITUTE(SUBSTITUTE(LOWER(Table2[[#This Row],[Naam]]),".",""),"-","")," bvba",""),"belgië",""),"belgium","")," nv","")," bv",""),"group",""),"groep","")," ", ""),"é","e"),"è","e"),"à","a")</f>
        <v>psaantwerp</v>
      </c>
      <c r="D388" s="7" t="s">
        <v>8021</v>
      </c>
      <c r="E388" s="7" t="s">
        <v>8022</v>
      </c>
      <c r="F388" s="7" t="s">
        <v>8023</v>
      </c>
      <c r="G388" s="7" t="s">
        <v>4763</v>
      </c>
      <c r="H388" s="7" t="s">
        <v>8024</v>
      </c>
      <c r="I388" s="7" t="s">
        <v>4763</v>
      </c>
      <c r="J388" s="7" t="s">
        <v>8025</v>
      </c>
      <c r="K388" s="7" t="str">
        <f>IFERROR(LEFT(SUBSTITUTE(SUBSTITUTE(Table2[[#This Row],[Website]],"www.",""),"https://",""), FIND(".", SUBSTITUTE(SUBSTITUTE(Table2[[#This Row],[Website]],"www.",""),"https://","")) - 1),"")</f>
        <v>psa-antwerp</v>
      </c>
      <c r="L388" s="7" t="s">
        <v>8026</v>
      </c>
      <c r="M388" s="7" t="s">
        <v>66</v>
      </c>
      <c r="N388" s="7">
        <v>2000</v>
      </c>
      <c r="O388" s="7">
        <v>0</v>
      </c>
      <c r="P388" s="7">
        <v>346.5</v>
      </c>
      <c r="Q388" s="7"/>
      <c r="R388" s="7" t="str">
        <f>LOWER(Table2[[#This Row],[Straat]]&amp;Table2[[#This Row],[Huisnummer]]&amp;Table2[[#This Row],[Postcode]])</f>
        <v>napelsstraat792000</v>
      </c>
      <c r="S388" s="7"/>
      <c r="T388" s="7" t="s">
        <v>66</v>
      </c>
      <c r="U388" s="7" t="s">
        <v>7691</v>
      </c>
      <c r="V388" s="7">
        <v>79</v>
      </c>
      <c r="W388" s="7" t="s">
        <v>8027</v>
      </c>
      <c r="X388" s="7" t="s">
        <v>4771</v>
      </c>
      <c r="Y388" s="7" t="s">
        <v>4779</v>
      </c>
      <c r="Z388" s="7" t="str">
        <f>_xlfn.XLOOKUP(Table2[[#This Row],[Bedrijfsnummer]],Table15[Bedrijfsnummer],Table15[Teamrol],"",0)</f>
        <v/>
      </c>
    </row>
    <row r="389" spans="1:26" ht="17.45" customHeight="1" x14ac:dyDescent="0.45">
      <c r="A389" s="7" t="s">
        <v>4758</v>
      </c>
      <c r="B389" s="7" t="s">
        <v>8028</v>
      </c>
      <c r="C389" s="7" t="str">
        <f>SUBSTITUTE(SUBSTITUTE(SUBSTITUTE(SUBSTITUTE(SUBSTITUTE(SUBSTITUTE(SUBSTITUTE(SUBSTITUTE(SUBSTITUTE(SUBSTITUTE(SUBSTITUTE(SUBSTITUTE(SUBSTITUTE(LOWER(Table2[[#This Row],[Naam]]),".",""),"-","")," bvba",""),"belgië",""),"belgium","")," nv","")," bv",""),"group",""),"groep","")," ", ""),"é","e"),"è","e"),"à","a")</f>
        <v>pss</v>
      </c>
      <c r="D389" s="7" t="s">
        <v>8029</v>
      </c>
      <c r="E389" s="7" t="s">
        <v>8030</v>
      </c>
      <c r="F389" s="7"/>
      <c r="G389" s="7"/>
      <c r="H389" s="7"/>
      <c r="I389" s="7"/>
      <c r="J389" s="7" t="s">
        <v>8031</v>
      </c>
      <c r="K389" s="7" t="str">
        <f>IFERROR(LEFT(SUBSTITUTE(SUBSTITUTE(Table2[[#This Row],[Website]],"www.",""),"https://",""), FIND(".", SUBSTITUTE(SUBSTITUTE(Table2[[#This Row],[Website]],"www.",""),"https://","")) - 1),"")</f>
        <v>premiumsoundsolutions</v>
      </c>
      <c r="L389" s="7"/>
      <c r="M389" s="7" t="s">
        <v>8032</v>
      </c>
      <c r="N389" s="7" t="s">
        <v>8033</v>
      </c>
      <c r="O389" s="7">
        <v>7</v>
      </c>
      <c r="P389" s="7">
        <v>185</v>
      </c>
      <c r="Q389" s="7" t="s">
        <v>8034</v>
      </c>
      <c r="R389" s="7" t="str">
        <f>LOWER(Table2[[#This Row],[Straat]]&amp;Table2[[#This Row],[Huisnummer]]&amp;Table2[[#This Row],[Postcode]])</f>
        <v>hoogveld509200</v>
      </c>
      <c r="S389" s="7" t="s">
        <v>18</v>
      </c>
      <c r="T389" s="7" t="s">
        <v>40</v>
      </c>
      <c r="U389" s="7" t="s">
        <v>8035</v>
      </c>
      <c r="V389" s="7" t="s">
        <v>878</v>
      </c>
      <c r="W389" s="7" t="s">
        <v>4844</v>
      </c>
      <c r="X389" s="7" t="s">
        <v>4771</v>
      </c>
      <c r="Y389" s="7" t="s">
        <v>4779</v>
      </c>
      <c r="Z389" s="7" t="str">
        <f>_xlfn.XLOOKUP(Table2[[#This Row],[Bedrijfsnummer]],Table15[Bedrijfsnummer],Table15[Teamrol],"",0)</f>
        <v>HR Business Partner</v>
      </c>
    </row>
    <row r="390" spans="1:26" ht="17.45" customHeight="1" x14ac:dyDescent="0.45">
      <c r="A390" s="7" t="s">
        <v>4758</v>
      </c>
      <c r="B390" s="7" t="s">
        <v>8036</v>
      </c>
      <c r="C390" s="7" t="str">
        <f>SUBSTITUTE(SUBSTITUTE(SUBSTITUTE(SUBSTITUTE(SUBSTITUTE(SUBSTITUTE(SUBSTITUTE(SUBSTITUTE(SUBSTITUTE(SUBSTITUTE(SUBSTITUTE(SUBSTITUTE(SUBSTITUTE(LOWER(Table2[[#This Row],[Naam]]),".",""),"-","")," bvba",""),"belgië",""),"belgium","")," nv","")," bv",""),"group",""),"groep","")," ", ""),"é","e"),"è","e"),"à","a")</f>
        <v>puratos</v>
      </c>
      <c r="D390" s="7" t="s">
        <v>8037</v>
      </c>
      <c r="E390" s="7" t="s">
        <v>8038</v>
      </c>
      <c r="F390" s="7" t="s">
        <v>8039</v>
      </c>
      <c r="G390" s="7" t="s">
        <v>4763</v>
      </c>
      <c r="H390" s="7" t="s">
        <v>8040</v>
      </c>
      <c r="I390" s="7" t="s">
        <v>4763</v>
      </c>
      <c r="J390" s="7" t="s">
        <v>8041</v>
      </c>
      <c r="K390" s="7" t="str">
        <f>IFERROR(LEFT(SUBSTITUTE(SUBSTITUTE(Table2[[#This Row],[Website]],"www.",""),"https://",""), FIND(".", SUBSTITUTE(SUBSTITUTE(Table2[[#This Row],[Website]],"www.",""),"https://","")) - 1),"")</f>
        <v>puratos</v>
      </c>
      <c r="L390" s="7" t="s">
        <v>8042</v>
      </c>
      <c r="M390" s="7" t="s">
        <v>4848</v>
      </c>
      <c r="N390" s="7">
        <v>1702</v>
      </c>
      <c r="O390" s="7">
        <v>0</v>
      </c>
      <c r="P390" s="7">
        <v>874</v>
      </c>
      <c r="Q390" s="7"/>
      <c r="R390" s="7" t="str">
        <f>LOWER(Table2[[#This Row],[Straat]]&amp;Table2[[#This Row],[Huisnummer]]&amp;Table2[[#This Row],[Postcode]])</f>
        <v>industrialaan251702</v>
      </c>
      <c r="S390" s="7"/>
      <c r="T390" s="7" t="s">
        <v>29</v>
      </c>
      <c r="U390" s="7" t="s">
        <v>8043</v>
      </c>
      <c r="V390" s="7">
        <v>25</v>
      </c>
      <c r="W390" s="7" t="s">
        <v>8044</v>
      </c>
      <c r="X390" s="7" t="s">
        <v>4950</v>
      </c>
      <c r="Y390" s="7" t="s">
        <v>4836</v>
      </c>
      <c r="Z390" s="7" t="str">
        <f>_xlfn.XLOOKUP(Table2[[#This Row],[Bedrijfsnummer]],Table15[Bedrijfsnummer],Table15[Teamrol],"",0)</f>
        <v/>
      </c>
    </row>
    <row r="391" spans="1:26" ht="17.45" customHeight="1" x14ac:dyDescent="0.45">
      <c r="A391" s="7" t="s">
        <v>4758</v>
      </c>
      <c r="B391" s="7" t="s">
        <v>8045</v>
      </c>
      <c r="C391" s="7" t="str">
        <f>SUBSTITUTE(SUBSTITUTE(SUBSTITUTE(SUBSTITUTE(SUBSTITUTE(SUBSTITUTE(SUBSTITUTE(SUBSTITUTE(SUBSTITUTE(SUBSTITUTE(SUBSTITUTE(SUBSTITUTE(SUBSTITUTE(LOWER(Table2[[#This Row],[Naam]]),".",""),"-","")," bvba",""),"belgië",""),"belgium","")," nv","")," bv",""),"group",""),"groep","")," ", ""),"é","e"),"è","e"),"à","a")</f>
        <v>pvhbrands</v>
      </c>
      <c r="D391" s="7" t="s">
        <v>8046</v>
      </c>
      <c r="E391" s="7" t="s">
        <v>8047</v>
      </c>
      <c r="F391" s="7" t="s">
        <v>8048</v>
      </c>
      <c r="G391" s="7" t="s">
        <v>4763</v>
      </c>
      <c r="H391" s="7" t="s">
        <v>8049</v>
      </c>
      <c r="I391" s="7" t="s">
        <v>4763</v>
      </c>
      <c r="J391" s="7" t="s">
        <v>8050</v>
      </c>
      <c r="K391" s="7" t="str">
        <f>IFERROR(LEFT(SUBSTITUTE(SUBSTITUTE(Table2[[#This Row],[Website]],"www.",""),"https://",""), FIND(".", SUBSTITUTE(SUBSTITUTE(Table2[[#This Row],[Website]],"www.",""),"https://","")) - 1),"")</f>
        <v>pvh</v>
      </c>
      <c r="L391" s="7" t="s">
        <v>8051</v>
      </c>
      <c r="M391" s="7" t="s">
        <v>66</v>
      </c>
      <c r="N391" s="7" t="s">
        <v>299</v>
      </c>
      <c r="O391" s="7">
        <v>252</v>
      </c>
      <c r="P391" s="7">
        <v>227</v>
      </c>
      <c r="Q391" s="7" t="s">
        <v>8052</v>
      </c>
      <c r="R391" s="7" t="str">
        <f>LOWER(Table2[[#This Row],[Straat]]&amp;Table2[[#This Row],[Huisnummer]]&amp;Table2[[#This Row],[Postcode]])</f>
        <v>van breestraat22018</v>
      </c>
      <c r="S391" s="7" t="s">
        <v>18</v>
      </c>
      <c r="T391" s="7" t="s">
        <v>66</v>
      </c>
      <c r="U391" s="7" t="s">
        <v>8053</v>
      </c>
      <c r="V391" s="7" t="s">
        <v>639</v>
      </c>
      <c r="W391" s="7" t="s">
        <v>6652</v>
      </c>
      <c r="X391" s="7" t="s">
        <v>4771</v>
      </c>
      <c r="Y391" s="7" t="s">
        <v>4791</v>
      </c>
      <c r="Z391" s="7" t="str">
        <f>_xlfn.XLOOKUP(Table2[[#This Row],[Bedrijfsnummer]],Table15[Bedrijfsnummer],Table15[Teamrol],"",0)</f>
        <v/>
      </c>
    </row>
    <row r="392" spans="1:26" ht="17.45" customHeight="1" x14ac:dyDescent="0.45">
      <c r="A392" s="7" t="s">
        <v>4758</v>
      </c>
      <c r="B392" s="7" t="s">
        <v>8054</v>
      </c>
      <c r="C392" s="7" t="str">
        <f>SUBSTITUTE(SUBSTITUTE(SUBSTITUTE(SUBSTITUTE(SUBSTITUTE(SUBSTITUTE(SUBSTITUTE(SUBSTITUTE(SUBSTITUTE(SUBSTITUTE(SUBSTITUTE(SUBSTITUTE(SUBSTITUTE(LOWER(Table2[[#This Row],[Naam]]),".",""),"-","")," bvba",""),"belgië",""),"belgium","")," nv","")," bv",""),"group",""),"groep","")," ", ""),"é","e"),"è","e"),"à","a")</f>
        <v>radissonhospitality</v>
      </c>
      <c r="D392" s="7" t="s">
        <v>8055</v>
      </c>
      <c r="E392" s="7" t="s">
        <v>8056</v>
      </c>
      <c r="F392" s="7"/>
      <c r="G392" s="7"/>
      <c r="H392" s="7"/>
      <c r="I392" s="7"/>
      <c r="J392" s="7" t="s">
        <v>8057</v>
      </c>
      <c r="K392" s="7" t="str">
        <f>IFERROR(LEFT(SUBSTITUTE(SUBSTITUTE(Table2[[#This Row],[Website]],"www.",""),"https://",""), FIND(".", SUBSTITUTE(SUBSTITUTE(Table2[[#This Row],[Website]],"www.",""),"https://","")) - 1),"")</f>
        <v>radissonhotels</v>
      </c>
      <c r="L392" s="7" t="s">
        <v>8058</v>
      </c>
      <c r="M392" s="7" t="s">
        <v>4904</v>
      </c>
      <c r="N392" s="7" t="s">
        <v>1091</v>
      </c>
      <c r="O392" s="7">
        <v>161</v>
      </c>
      <c r="P392" s="7">
        <v>152</v>
      </c>
      <c r="Q392" s="7" t="s">
        <v>4905</v>
      </c>
      <c r="R392" s="7" t="str">
        <f>LOWER(Table2[[#This Row],[Straat]]&amp;Table2[[#This Row],[Huisnummer]]&amp;Table2[[#This Row],[Postcode]])</f>
        <v>bourgetlaan441130</v>
      </c>
      <c r="S392" s="7" t="s">
        <v>18</v>
      </c>
      <c r="T392" s="7" t="s">
        <v>51</v>
      </c>
      <c r="U392" s="7" t="s">
        <v>4906</v>
      </c>
      <c r="V392" s="7" t="s">
        <v>4907</v>
      </c>
      <c r="W392" s="7" t="s">
        <v>8059</v>
      </c>
      <c r="X392" s="7" t="s">
        <v>4771</v>
      </c>
      <c r="Y392" s="7" t="s">
        <v>4779</v>
      </c>
      <c r="Z392" s="7" t="str">
        <f>_xlfn.XLOOKUP(Table2[[#This Row],[Bedrijfsnummer]],Table15[Bedrijfsnummer],Table15[Teamrol],"",0)</f>
        <v>Senior HR Business Partner for Belgium</v>
      </c>
    </row>
    <row r="393" spans="1:26" ht="17.45" customHeight="1" x14ac:dyDescent="0.45">
      <c r="A393" s="7" t="s">
        <v>4758</v>
      </c>
      <c r="B393" s="7" t="s">
        <v>8060</v>
      </c>
      <c r="C393" s="7" t="str">
        <f>SUBSTITUTE(SUBSTITUTE(SUBSTITUTE(SUBSTITUTE(SUBSTITUTE(SUBSTITUTE(SUBSTITUTE(SUBSTITUTE(SUBSTITUTE(SUBSTITUTE(SUBSTITUTE(SUBSTITUTE(SUBSTITUTE(LOWER(Table2[[#This Row],[Naam]]),".",""),"-","")," bvba",""),"belgië",""),"belgium","")," nv","")," bv",""),"group",""),"groep","")," ", ""),"é","e"),"è","e"),"à","a")</f>
        <v>radiusbusinesssolutions()</v>
      </c>
      <c r="D393" s="7" t="s">
        <v>8061</v>
      </c>
      <c r="E393" s="7" t="s">
        <v>8062</v>
      </c>
      <c r="F393" s="7"/>
      <c r="G393" s="7"/>
      <c r="H393" s="7" t="s">
        <v>8063</v>
      </c>
      <c r="I393" s="7" t="s">
        <v>4763</v>
      </c>
      <c r="J393" s="7" t="s">
        <v>8064</v>
      </c>
      <c r="K393" s="7" t="str">
        <f>IFERROR(LEFT(SUBSTITUTE(SUBSTITUTE(Table2[[#This Row],[Website]],"www.",""),"https://",""), FIND(".", SUBSTITUTE(SUBSTITUTE(Table2[[#This Row],[Website]],"www.",""),"https://","")) - 1),"")</f>
        <v>tankkaart</v>
      </c>
      <c r="L393" s="7" t="s">
        <v>8065</v>
      </c>
      <c r="M393" s="7" t="s">
        <v>784</v>
      </c>
      <c r="N393" s="7">
        <v>9600</v>
      </c>
      <c r="O393" s="7">
        <v>0</v>
      </c>
      <c r="P393" s="7">
        <v>120.4</v>
      </c>
      <c r="Q393" s="7"/>
      <c r="R393" s="7" t="str">
        <f>LOWER(Table2[[#This Row],[Straat]]&amp;Table2[[#This Row],[Huisnummer]]&amp;Table2[[#This Row],[Postcode]])</f>
        <v>rue oscar delghust609600</v>
      </c>
      <c r="S393" s="7"/>
      <c r="T393" s="7" t="s">
        <v>40</v>
      </c>
      <c r="U393" s="7" t="s">
        <v>8066</v>
      </c>
      <c r="V393" s="7">
        <v>60</v>
      </c>
      <c r="W393" s="7"/>
      <c r="X393" s="7" t="s">
        <v>4807</v>
      </c>
      <c r="Y393" s="7" t="s">
        <v>4836</v>
      </c>
      <c r="Z393" s="7" t="str">
        <f>_xlfn.XLOOKUP(Table2[[#This Row],[Bedrijfsnummer]],Table15[Bedrijfsnummer],Table15[Teamrol],"",0)</f>
        <v/>
      </c>
    </row>
    <row r="394" spans="1:26" ht="17.45" customHeight="1" x14ac:dyDescent="0.45">
      <c r="A394" s="7" t="s">
        <v>4758</v>
      </c>
      <c r="B394" s="7" t="s">
        <v>8067</v>
      </c>
      <c r="C394" s="7" t="str">
        <f>SUBSTITUTE(SUBSTITUTE(SUBSTITUTE(SUBSTITUTE(SUBSTITUTE(SUBSTITUTE(SUBSTITUTE(SUBSTITUTE(SUBSTITUTE(SUBSTITUTE(SUBSTITUTE(SUBSTITUTE(SUBSTITUTE(LOWER(Table2[[#This Row],[Naam]]),".",""),"-","")," bvba",""),"belgië",""),"belgium","")," nv","")," bv",""),"group",""),"groep","")," ", ""),"é","e"),"è","e"),"à","a")</f>
        <v>raffinerietirlemontoise</v>
      </c>
      <c r="D394" s="7" t="s">
        <v>8068</v>
      </c>
      <c r="E394" s="7" t="s">
        <v>8069</v>
      </c>
      <c r="F394" s="7" t="s">
        <v>8070</v>
      </c>
      <c r="G394" s="7" t="s">
        <v>4763</v>
      </c>
      <c r="H394" s="7" t="s">
        <v>8071</v>
      </c>
      <c r="I394" s="7" t="s">
        <v>4763</v>
      </c>
      <c r="J394" s="7" t="s">
        <v>8072</v>
      </c>
      <c r="K394" s="7" t="str">
        <f>IFERROR(LEFT(SUBSTITUTE(SUBSTITUTE(Table2[[#This Row],[Website]],"www.",""),"https://",""), FIND(".", SUBSTITUTE(SUBSTITUTE(Table2[[#This Row],[Website]],"www.",""),"https://","")) - 1),"")</f>
        <v>raffinerietirlemontoise</v>
      </c>
      <c r="L394" s="7" t="s">
        <v>8073</v>
      </c>
      <c r="M394" s="7" t="s">
        <v>5865</v>
      </c>
      <c r="N394" s="7">
        <v>3300</v>
      </c>
      <c r="O394" s="7">
        <v>0</v>
      </c>
      <c r="P394" s="7">
        <v>227.4</v>
      </c>
      <c r="Q394" s="7"/>
      <c r="R394" s="7" t="str">
        <f>LOWER(Table2[[#This Row],[Straat]]&amp;Table2[[#This Row],[Huisnummer]]&amp;Table2[[#This Row],[Postcode]])</f>
        <v>aandorenstraat13300</v>
      </c>
      <c r="S394" s="7"/>
      <c r="T394" s="7" t="s">
        <v>29</v>
      </c>
      <c r="U394" s="7" t="s">
        <v>8074</v>
      </c>
      <c r="V394" s="7">
        <v>1</v>
      </c>
      <c r="W394" s="7" t="s">
        <v>8075</v>
      </c>
      <c r="X394" s="7" t="s">
        <v>4825</v>
      </c>
      <c r="Y394" s="7" t="s">
        <v>4779</v>
      </c>
      <c r="Z394" s="7" t="str">
        <f>_xlfn.XLOOKUP(Table2[[#This Row],[Bedrijfsnummer]],Table15[Bedrijfsnummer],Table15[Teamrol],"",0)</f>
        <v/>
      </c>
    </row>
    <row r="395" spans="1:26" ht="17.45" customHeight="1" x14ac:dyDescent="0.45">
      <c r="A395" s="7" t="s">
        <v>4758</v>
      </c>
      <c r="B395" s="7" t="s">
        <v>8076</v>
      </c>
      <c r="C395" s="7" t="str">
        <f>SUBSTITUTE(SUBSTITUTE(SUBSTITUTE(SUBSTITUTE(SUBSTITUTE(SUBSTITUTE(SUBSTITUTE(SUBSTITUTE(SUBSTITUTE(SUBSTITUTE(SUBSTITUTE(SUBSTITUTE(SUBSTITUTE(LOWER(Table2[[#This Row],[Naam]]),".",""),"-","")," bvba",""),"belgië",""),"belgium","")," nv","")," bv",""),"group",""),"groep","")," ", ""),"é","e"),"è","e"),"à","a")</f>
        <v>raincarbon</v>
      </c>
      <c r="D395" s="7" t="s">
        <v>8077</v>
      </c>
      <c r="E395" s="7" t="s">
        <v>8078</v>
      </c>
      <c r="F395" s="7" t="s">
        <v>8079</v>
      </c>
      <c r="G395" s="7" t="s">
        <v>4763</v>
      </c>
      <c r="H395" s="7" t="s">
        <v>8080</v>
      </c>
      <c r="I395" s="7" t="s">
        <v>4763</v>
      </c>
      <c r="J395" s="7" t="s">
        <v>1074</v>
      </c>
      <c r="K395" s="7" t="str">
        <f>IFERROR(LEFT(SUBSTITUTE(SUBSTITUTE(Table2[[#This Row],[Website]],"www.",""),"https://",""), FIND(".", SUBSTITUTE(SUBSTITUTE(Table2[[#This Row],[Website]],"www.",""),"https://","")) - 1),"")</f>
        <v>raincarbon</v>
      </c>
      <c r="L395" s="7" t="s">
        <v>8081</v>
      </c>
      <c r="M395" s="7" t="s">
        <v>1073</v>
      </c>
      <c r="N395" s="7">
        <v>9060</v>
      </c>
      <c r="O395" s="7">
        <v>0</v>
      </c>
      <c r="P395" s="7">
        <v>100.5</v>
      </c>
      <c r="Q395" s="7"/>
      <c r="R395" s="7" t="str">
        <f>LOWER(Table2[[#This Row],[Straat]]&amp;Table2[[#This Row],[Huisnummer]]&amp;Table2[[#This Row],[Postcode]])</f>
        <v>vredekaai189060</v>
      </c>
      <c r="S395" s="7"/>
      <c r="T395" s="7" t="s">
        <v>40</v>
      </c>
      <c r="U395" s="7" t="s">
        <v>1071</v>
      </c>
      <c r="V395" s="7">
        <v>18</v>
      </c>
      <c r="W395" s="7" t="s">
        <v>4918</v>
      </c>
      <c r="X395" s="7" t="s">
        <v>4807</v>
      </c>
      <c r="Y395" s="7" t="s">
        <v>4779</v>
      </c>
      <c r="Z395" s="7" t="str">
        <f>_xlfn.XLOOKUP(Table2[[#This Row],[Bedrijfsnummer]],Table15[Bedrijfsnummer],Table15[Teamrol],"",0)</f>
        <v>HR Manager</v>
      </c>
    </row>
    <row r="396" spans="1:26" ht="17.45" customHeight="1" x14ac:dyDescent="0.45">
      <c r="A396" s="7" t="s">
        <v>4758</v>
      </c>
      <c r="B396" s="7" t="s">
        <v>8082</v>
      </c>
      <c r="C396" s="7" t="str">
        <f>SUBSTITUTE(SUBSTITUTE(SUBSTITUTE(SUBSTITUTE(SUBSTITUTE(SUBSTITUTE(SUBSTITUTE(SUBSTITUTE(SUBSTITUTE(SUBSTITUTE(SUBSTITUTE(SUBSTITUTE(SUBSTITUTE(LOWER(Table2[[#This Row],[Naam]]),".",""),"-","")," bvba",""),"belgië",""),"belgium","")," nv","")," bv",""),"group",""),"groep","")," ", ""),"é","e"),"è","e"),"à","a")</f>
        <v>rajapackbenelux</v>
      </c>
      <c r="D396" s="7" t="s">
        <v>8083</v>
      </c>
      <c r="E396" s="7" t="s">
        <v>8084</v>
      </c>
      <c r="F396" s="7" t="s">
        <v>8085</v>
      </c>
      <c r="G396" s="7" t="s">
        <v>4763</v>
      </c>
      <c r="H396" s="7" t="s">
        <v>8086</v>
      </c>
      <c r="I396" s="7" t="s">
        <v>4763</v>
      </c>
      <c r="J396" s="7" t="s">
        <v>8087</v>
      </c>
      <c r="K396" s="7" t="str">
        <f>IFERROR(LEFT(SUBSTITUTE(SUBSTITUTE(Table2[[#This Row],[Website]],"www.",""),"https://",""), FIND(".", SUBSTITUTE(SUBSTITUTE(Table2[[#This Row],[Website]],"www.",""),"https://","")) - 1),"")</f>
        <v>rajapack</v>
      </c>
      <c r="L396" s="7" t="s">
        <v>8088</v>
      </c>
      <c r="M396" s="7" t="s">
        <v>8089</v>
      </c>
      <c r="N396" s="7">
        <v>3700</v>
      </c>
      <c r="O396" s="7">
        <v>1</v>
      </c>
      <c r="P396" s="7">
        <v>113.4</v>
      </c>
      <c r="Q396" s="7"/>
      <c r="R396" s="7" t="str">
        <f>LOWER(Table2[[#This Row],[Straat]]&amp;Table2[[#This Row],[Huisnummer]]&amp;Table2[[#This Row],[Postcode]])</f>
        <v>vrijheidweg83700</v>
      </c>
      <c r="S396" s="7"/>
      <c r="T396" s="7" t="s">
        <v>565</v>
      </c>
      <c r="U396" s="7" t="s">
        <v>8090</v>
      </c>
      <c r="V396" s="7">
        <v>8</v>
      </c>
      <c r="W396" s="7" t="s">
        <v>8091</v>
      </c>
      <c r="X396" s="7" t="s">
        <v>4771</v>
      </c>
      <c r="Y396" s="7" t="s">
        <v>4779</v>
      </c>
      <c r="Z396" s="7" t="str">
        <f>_xlfn.XLOOKUP(Table2[[#This Row],[Bedrijfsnummer]],Table15[Bedrijfsnummer],Table15[Teamrol],"",0)</f>
        <v>HR Director Benelux</v>
      </c>
    </row>
    <row r="397" spans="1:26" ht="17.45" customHeight="1" x14ac:dyDescent="0.45">
      <c r="A397" s="7" t="s">
        <v>4758</v>
      </c>
      <c r="B397" s="7" t="s">
        <v>8092</v>
      </c>
      <c r="C397" s="7" t="str">
        <f>SUBSTITUTE(SUBSTITUTE(SUBSTITUTE(SUBSTITUTE(SUBSTITUTE(SUBSTITUTE(SUBSTITUTE(SUBSTITUTE(SUBSTITUTE(SUBSTITUTE(SUBSTITUTE(SUBSTITUTE(SUBSTITUTE(LOWER(Table2[[#This Row],[Naam]]),".",""),"-","")," bvba",""),"belgië",""),"belgium","")," nv","")," bv",""),"group",""),"groep","")," ", ""),"é","e"),"è","e"),"à","a")</f>
        <v>recrewtment</v>
      </c>
      <c r="D397" s="7" t="s">
        <v>8093</v>
      </c>
      <c r="E397" s="7" t="s">
        <v>8094</v>
      </c>
      <c r="F397" s="7" t="s">
        <v>8095</v>
      </c>
      <c r="G397" s="7" t="s">
        <v>4763</v>
      </c>
      <c r="H397" s="7" t="s">
        <v>8096</v>
      </c>
      <c r="I397" s="7" t="s">
        <v>4763</v>
      </c>
      <c r="J397" s="7" t="s">
        <v>8097</v>
      </c>
      <c r="K397" s="7" t="str">
        <f>IFERROR(LEFT(SUBSTITUTE(SUBSTITUTE(Table2[[#This Row],[Website]],"www.",""),"https://",""), FIND(".", SUBSTITUTE(SUBSTITUTE(Table2[[#This Row],[Website]],"www.",""),"https://","")) - 1),"")</f>
        <v>recrewtment</v>
      </c>
      <c r="L397" s="7" t="s">
        <v>8098</v>
      </c>
      <c r="M397" s="7" t="s">
        <v>5884</v>
      </c>
      <c r="N397" s="7" t="s">
        <v>321</v>
      </c>
      <c r="O397" s="7">
        <v>55</v>
      </c>
      <c r="P397" s="7">
        <v>118</v>
      </c>
      <c r="Q397" s="7" t="s">
        <v>8099</v>
      </c>
      <c r="R397" s="7" t="str">
        <f>LOWER(Table2[[#This Row],[Straat]]&amp;Table2[[#This Row],[Huisnummer]]&amp;Table2[[#This Row],[Postcode]])</f>
        <v>terlindenhofstraat362170</v>
      </c>
      <c r="S397" s="7" t="s">
        <v>18</v>
      </c>
      <c r="T397" s="7" t="s">
        <v>66</v>
      </c>
      <c r="U397" s="7" t="s">
        <v>8100</v>
      </c>
      <c r="V397" s="7" t="s">
        <v>1266</v>
      </c>
      <c r="W397" s="7" t="s">
        <v>8101</v>
      </c>
      <c r="X397" s="7" t="s">
        <v>4771</v>
      </c>
      <c r="Y397" s="7" t="s">
        <v>4772</v>
      </c>
      <c r="Z397" s="7" t="str">
        <f>_xlfn.XLOOKUP(Table2[[#This Row],[Bedrijfsnummer]],Table15[Bedrijfsnummer],Table15[Teamrol],"",0)</f>
        <v/>
      </c>
    </row>
    <row r="398" spans="1:26" ht="17.45" customHeight="1" x14ac:dyDescent="0.45">
      <c r="A398" s="7" t="s">
        <v>4758</v>
      </c>
      <c r="B398" s="7" t="s">
        <v>8102</v>
      </c>
      <c r="C398" s="7" t="str">
        <f>SUBSTITUTE(SUBSTITUTE(SUBSTITUTE(SUBSTITUTE(SUBSTITUTE(SUBSTITUTE(SUBSTITUTE(SUBSTITUTE(SUBSTITUTE(SUBSTITUTE(SUBSTITUTE(SUBSTITUTE(SUBSTITUTE(LOWER(Table2[[#This Row],[Naam]]),".",""),"-","")," bvba",""),"belgië",""),"belgium","")," nv","")," bv",""),"group",""),"groep","")," ", ""),"é","e"),"è","e"),"à","a")</f>
        <v>renewi</v>
      </c>
      <c r="D398" s="7" t="s">
        <v>8103</v>
      </c>
      <c r="E398" s="7" t="s">
        <v>8104</v>
      </c>
      <c r="F398" s="7"/>
      <c r="G398" s="7"/>
      <c r="H398" s="7" t="s">
        <v>8105</v>
      </c>
      <c r="I398" s="7" t="s">
        <v>4763</v>
      </c>
      <c r="J398" s="7" t="s">
        <v>8106</v>
      </c>
      <c r="K398" s="7" t="str">
        <f>IFERROR(LEFT(SUBSTITUTE(SUBSTITUTE(Table2[[#This Row],[Website]],"www.",""),"https://",""), FIND(".", SUBSTITUTE(SUBSTITUTE(Table2[[#This Row],[Website]],"www.",""),"https://","")) - 1),"")</f>
        <v>renewi</v>
      </c>
      <c r="L398" s="7" t="s">
        <v>8107</v>
      </c>
      <c r="M398" s="7" t="s">
        <v>6660</v>
      </c>
      <c r="N398" s="7">
        <v>3920</v>
      </c>
      <c r="O398" s="7">
        <v>102</v>
      </c>
      <c r="P398" s="7">
        <v>295.89999999999998</v>
      </c>
      <c r="Q398" s="7"/>
      <c r="R398" s="7" t="str">
        <f>LOWER(Table2[[#This Row],[Straat]]&amp;Table2[[#This Row],[Huisnummer]]&amp;Table2[[#This Row],[Postcode]])</f>
        <v>gerard mercatorstraat83920</v>
      </c>
      <c r="S398" s="7"/>
      <c r="T398" s="7" t="s">
        <v>565</v>
      </c>
      <c r="U398" s="7" t="s">
        <v>8108</v>
      </c>
      <c r="V398" s="7">
        <v>8</v>
      </c>
      <c r="W398" s="7"/>
      <c r="X398" s="7" t="s">
        <v>4825</v>
      </c>
      <c r="Y398" s="7" t="s">
        <v>4779</v>
      </c>
      <c r="Z398" s="7" t="str">
        <f>_xlfn.XLOOKUP(Table2[[#This Row],[Bedrijfsnummer]],Table15[Bedrijfsnummer],Table15[Teamrol],"",0)</f>
        <v/>
      </c>
    </row>
    <row r="399" spans="1:26" ht="17.45" customHeight="1" x14ac:dyDescent="0.45">
      <c r="A399" s="7" t="s">
        <v>4758</v>
      </c>
      <c r="B399" s="7" t="s">
        <v>8109</v>
      </c>
      <c r="C399" s="7" t="str">
        <f>SUBSTITUTE(SUBSTITUTE(SUBSTITUTE(SUBSTITUTE(SUBSTITUTE(SUBSTITUTE(SUBSTITUTE(SUBSTITUTE(SUBSTITUTE(SUBSTITUTE(SUBSTITUTE(SUBSTITUTE(SUBSTITUTE(LOWER(Table2[[#This Row],[Naam]]),".",""),"-","")," bvba",""),"belgië",""),"belgium","")," nv","")," bv",""),"group",""),"groep","")," ", ""),"é","e"),"è","e"),"à","a")</f>
        <v>renotec</v>
      </c>
      <c r="D399" s="7" t="s">
        <v>8110</v>
      </c>
      <c r="E399" s="7" t="s">
        <v>8111</v>
      </c>
      <c r="F399" s="7" t="s">
        <v>8112</v>
      </c>
      <c r="G399" s="7" t="s">
        <v>4763</v>
      </c>
      <c r="H399" s="7" t="s">
        <v>8113</v>
      </c>
      <c r="I399" s="7" t="s">
        <v>4763</v>
      </c>
      <c r="J399" s="7" t="s">
        <v>8114</v>
      </c>
      <c r="K399" s="7" t="str">
        <f>IFERROR(LEFT(SUBSTITUTE(SUBSTITUTE(Table2[[#This Row],[Website]],"www.",""),"https://",""), FIND(".", SUBSTITUTE(SUBSTITUTE(Table2[[#This Row],[Website]],"www.",""),"https://","")) - 1),"")</f>
        <v>renotec</v>
      </c>
      <c r="L399" s="7" t="s">
        <v>8115</v>
      </c>
      <c r="M399" s="7" t="s">
        <v>4814</v>
      </c>
      <c r="N399" s="7" t="s">
        <v>5839</v>
      </c>
      <c r="O399" s="7">
        <v>18</v>
      </c>
      <c r="P399" s="7">
        <v>261</v>
      </c>
      <c r="Q399" s="7" t="s">
        <v>8116</v>
      </c>
      <c r="R399" s="7" t="str">
        <f>LOWER(Table2[[#This Row],[Straat]]&amp;Table2[[#This Row],[Huisnummer]]&amp;Table2[[#This Row],[Postcode]])</f>
        <v>acaciastraat14c2440</v>
      </c>
      <c r="S399" s="7" t="s">
        <v>18</v>
      </c>
      <c r="T399" s="7" t="s">
        <v>66</v>
      </c>
      <c r="U399" s="7" t="s">
        <v>8117</v>
      </c>
      <c r="V399" s="7" t="s">
        <v>8118</v>
      </c>
      <c r="W399" s="7" t="s">
        <v>5032</v>
      </c>
      <c r="X399" s="7" t="s">
        <v>4825</v>
      </c>
      <c r="Y399" s="7" t="s">
        <v>4779</v>
      </c>
      <c r="Z399" s="7" t="str">
        <f>_xlfn.XLOOKUP(Table2[[#This Row],[Bedrijfsnummer]],Table15[Bedrijfsnummer],Table15[Teamrol],"",0)</f>
        <v>HR-Manager</v>
      </c>
    </row>
    <row r="400" spans="1:26" ht="17.45" customHeight="1" x14ac:dyDescent="0.45">
      <c r="A400" s="7" t="s">
        <v>4758</v>
      </c>
      <c r="B400" s="7" t="s">
        <v>8119</v>
      </c>
      <c r="C400" s="7" t="str">
        <f>SUBSTITUTE(SUBSTITUTE(SUBSTITUTE(SUBSTITUTE(SUBSTITUTE(SUBSTITUTE(SUBSTITUTE(SUBSTITUTE(SUBSTITUTE(SUBSTITUTE(SUBSTITUTE(SUBSTITUTE(SUBSTITUTE(LOWER(Table2[[#This Row],[Naam]]),".",""),"-","")," bvba",""),"belgië",""),"belgium","")," nv","")," bv",""),"group",""),"groep","")," ", ""),"é","e"),"è","e"),"à","a")</f>
        <v>renson</v>
      </c>
      <c r="D400" s="7" t="s">
        <v>8120</v>
      </c>
      <c r="E400" s="7" t="s">
        <v>8121</v>
      </c>
      <c r="F400" s="7" t="s">
        <v>8122</v>
      </c>
      <c r="G400" s="7" t="s">
        <v>4763</v>
      </c>
      <c r="H400" s="7" t="s">
        <v>8123</v>
      </c>
      <c r="I400" s="7" t="s">
        <v>4763</v>
      </c>
      <c r="J400" s="7" t="s">
        <v>8124</v>
      </c>
      <c r="K400" s="7" t="str">
        <f>IFERROR(LEFT(SUBSTITUTE(SUBSTITUTE(Table2[[#This Row],[Website]],"www.",""),"https://",""), FIND(".", SUBSTITUTE(SUBSTITUTE(Table2[[#This Row],[Website]],"www.",""),"https://","")) - 1),"")</f>
        <v>renson-ventilation</v>
      </c>
      <c r="L400" s="7" t="s">
        <v>8125</v>
      </c>
      <c r="M400" s="7" t="s">
        <v>265</v>
      </c>
      <c r="N400" s="7">
        <v>8790</v>
      </c>
      <c r="O400" s="7">
        <v>0</v>
      </c>
      <c r="P400" s="7">
        <v>282.2</v>
      </c>
      <c r="Q400" s="7"/>
      <c r="R400" s="7" t="str">
        <f>LOWER(Table2[[#This Row],[Straat]]&amp;Table2[[#This Row],[Huisnummer]]&amp;Table2[[#This Row],[Postcode]])</f>
        <v>maalbeekstraat108790</v>
      </c>
      <c r="S400" s="7"/>
      <c r="T400" s="7" t="s">
        <v>260</v>
      </c>
      <c r="U400" s="7" t="s">
        <v>8126</v>
      </c>
      <c r="V400" s="7">
        <v>10</v>
      </c>
      <c r="W400" s="7" t="s">
        <v>5043</v>
      </c>
      <c r="X400" s="7" t="s">
        <v>4825</v>
      </c>
      <c r="Y400" s="7" t="s">
        <v>4779</v>
      </c>
      <c r="Z400" s="7" t="str">
        <f>_xlfn.XLOOKUP(Table2[[#This Row],[Bedrijfsnummer]],Table15[Bedrijfsnummer],Table15[Teamrol],"",0)</f>
        <v>HR Manager</v>
      </c>
    </row>
    <row r="401" spans="1:26" ht="17.45" customHeight="1" x14ac:dyDescent="0.45">
      <c r="A401" s="7" t="s">
        <v>4758</v>
      </c>
      <c r="B401" s="7" t="s">
        <v>8127</v>
      </c>
      <c r="C401" s="7" t="str">
        <f>SUBSTITUTE(SUBSTITUTE(SUBSTITUTE(SUBSTITUTE(SUBSTITUTE(SUBSTITUTE(SUBSTITUTE(SUBSTITUTE(SUBSTITUTE(SUBSTITUTE(SUBSTITUTE(SUBSTITUTE(SUBSTITUTE(LOWER(Table2[[#This Row],[Naam]]),".",""),"-","")," bvba",""),"belgië",""),"belgium","")," nv","")," bv",""),"group",""),"groep","")," ", ""),"é","e"),"è","e"),"à","a")</f>
        <v>rensonoutdoor</v>
      </c>
      <c r="D401" s="7" t="s">
        <v>8128</v>
      </c>
      <c r="E401" s="7" t="s">
        <v>8129</v>
      </c>
      <c r="F401" s="7" t="s">
        <v>8130</v>
      </c>
      <c r="G401" s="7" t="s">
        <v>4763</v>
      </c>
      <c r="H401" s="7" t="s">
        <v>8131</v>
      </c>
      <c r="I401" s="7" t="s">
        <v>4763</v>
      </c>
      <c r="J401" s="7" t="s">
        <v>8132</v>
      </c>
      <c r="K401" s="7" t="str">
        <f>IFERROR(LEFT(SUBSTITUTE(SUBSTITUTE(Table2[[#This Row],[Website]],"www.",""),"https://",""), FIND(".", SUBSTITUTE(SUBSTITUTE(Table2[[#This Row],[Website]],"www.",""),"https://","")) - 1),"")</f>
        <v>renson</v>
      </c>
      <c r="L401" s="7" t="s">
        <v>8133</v>
      </c>
      <c r="M401" s="7" t="s">
        <v>5480</v>
      </c>
      <c r="N401" s="7">
        <v>9770</v>
      </c>
      <c r="O401" s="7">
        <v>0</v>
      </c>
      <c r="P401" s="7">
        <v>105.9</v>
      </c>
      <c r="Q401" s="7"/>
      <c r="R401" s="7" t="str">
        <f>LOWER(Table2[[#This Row],[Straat]]&amp;Table2[[#This Row],[Huisnummer]]&amp;Table2[[#This Row],[Postcode]])</f>
        <v>polydore rensonstraat89770</v>
      </c>
      <c r="S401" s="7"/>
      <c r="T401" s="7" t="s">
        <v>40</v>
      </c>
      <c r="U401" s="7" t="s">
        <v>8134</v>
      </c>
      <c r="V401" s="7">
        <v>8</v>
      </c>
      <c r="W401" s="7" t="s">
        <v>8135</v>
      </c>
      <c r="X401" s="7" t="s">
        <v>4771</v>
      </c>
      <c r="Y401" s="7" t="s">
        <v>4779</v>
      </c>
      <c r="Z401" s="7" t="str">
        <f>_xlfn.XLOOKUP(Table2[[#This Row],[Bedrijfsnummer]],Table15[Bedrijfsnummer],Table15[Teamrol],"",0)</f>
        <v>HR Manager</v>
      </c>
    </row>
    <row r="402" spans="1:26" ht="17.45" customHeight="1" x14ac:dyDescent="0.45">
      <c r="A402" s="7" t="s">
        <v>4758</v>
      </c>
      <c r="B402" s="7" t="s">
        <v>8136</v>
      </c>
      <c r="C402" s="7" t="str">
        <f>SUBSTITUTE(SUBSTITUTE(SUBSTITUTE(SUBSTITUTE(SUBSTITUTE(SUBSTITUTE(SUBSTITUTE(SUBSTITUTE(SUBSTITUTE(SUBSTITUTE(SUBSTITUTE(SUBSTITUTE(SUBSTITUTE(LOWER(Table2[[#This Row],[Naam]]),".",""),"-","")," bvba",""),"belgië",""),"belgium","")," nv","")," bv",""),"group",""),"groep","")," ", ""),"é","e"),"è","e"),"à","a")</f>
        <v>rentokil</v>
      </c>
      <c r="D402" s="7" t="s">
        <v>8137</v>
      </c>
      <c r="E402" s="7" t="s">
        <v>8138</v>
      </c>
      <c r="F402" s="7"/>
      <c r="G402" s="7"/>
      <c r="H402" s="7"/>
      <c r="I402" s="7"/>
      <c r="J402" s="7" t="s">
        <v>8139</v>
      </c>
      <c r="K402" s="7" t="str">
        <f>IFERROR(LEFT(SUBSTITUTE(SUBSTITUTE(Table2[[#This Row],[Website]],"www.",""),"https://",""), FIND(".", SUBSTITUTE(SUBSTITUTE(Table2[[#This Row],[Website]],"www.",""),"https://","")) - 1),"")</f>
        <v>rentokil-initial</v>
      </c>
      <c r="L402" s="7" t="s">
        <v>8140</v>
      </c>
      <c r="M402" s="7" t="s">
        <v>5433</v>
      </c>
      <c r="N402" s="7" t="s">
        <v>5434</v>
      </c>
      <c r="O402" s="7">
        <v>68</v>
      </c>
      <c r="P402" s="7">
        <v>204</v>
      </c>
      <c r="Q402" s="7" t="s">
        <v>8141</v>
      </c>
      <c r="R402" s="7" t="str">
        <f>LOWER(Table2[[#This Row],[Straat]]&amp;Table2[[#This Row],[Huisnummer]]&amp;Table2[[#This Row],[Postcode]])</f>
        <v>brandekensweg22627</v>
      </c>
      <c r="S402" s="7" t="s">
        <v>18</v>
      </c>
      <c r="T402" s="7" t="s">
        <v>66</v>
      </c>
      <c r="U402" s="7" t="s">
        <v>8142</v>
      </c>
      <c r="V402" s="7" t="s">
        <v>639</v>
      </c>
      <c r="W402" s="7" t="s">
        <v>6113</v>
      </c>
      <c r="X402" s="7" t="s">
        <v>4771</v>
      </c>
      <c r="Y402" s="7" t="s">
        <v>4772</v>
      </c>
      <c r="Z402" s="7" t="str">
        <f>_xlfn.XLOOKUP(Table2[[#This Row],[Bedrijfsnummer]],Table15[Bedrijfsnummer],Table15[Teamrol],"",0)</f>
        <v>Human Resources Director BELUX</v>
      </c>
    </row>
    <row r="403" spans="1:26" ht="17.45" customHeight="1" x14ac:dyDescent="0.45">
      <c r="A403" s="7" t="s">
        <v>4758</v>
      </c>
      <c r="B403" s="7" t="s">
        <v>8143</v>
      </c>
      <c r="C403" s="7" t="str">
        <f>SUBSTITUTE(SUBSTITUTE(SUBSTITUTE(SUBSTITUTE(SUBSTITUTE(SUBSTITUTE(SUBSTITUTE(SUBSTITUTE(SUBSTITUTE(SUBSTITUTE(SUBSTITUTE(SUBSTITUTE(SUBSTITUTE(LOWER(Table2[[#This Row],[Naam]]),".",""),"-","")," bvba",""),"belgië",""),"belgium","")," nv","")," bv",""),"group",""),"groep","")," ", ""),"é","e"),"è","e"),"à","a")</f>
        <v>resilux</v>
      </c>
      <c r="D403" s="7" t="s">
        <v>8144</v>
      </c>
      <c r="E403" s="7" t="s">
        <v>8145</v>
      </c>
      <c r="F403" s="7" t="s">
        <v>8146</v>
      </c>
      <c r="G403" s="7" t="s">
        <v>4763</v>
      </c>
      <c r="H403" s="7" t="s">
        <v>8147</v>
      </c>
      <c r="I403" s="7" t="s">
        <v>4763</v>
      </c>
      <c r="J403" s="7" t="s">
        <v>8148</v>
      </c>
      <c r="K403" s="7" t="str">
        <f>IFERROR(LEFT(SUBSTITUTE(SUBSTITUTE(Table2[[#This Row],[Website]],"www.",""),"https://",""), FIND(".", SUBSTITUTE(SUBSTITUTE(Table2[[#This Row],[Website]],"www.",""),"https://","")) - 1),"")</f>
        <v>resilux</v>
      </c>
      <c r="L403" s="7"/>
      <c r="M403" s="7" t="s">
        <v>8149</v>
      </c>
      <c r="N403" s="7">
        <v>9230</v>
      </c>
      <c r="O403" s="7">
        <v>0</v>
      </c>
      <c r="P403" s="7">
        <v>115</v>
      </c>
      <c r="Q403" s="7"/>
      <c r="R403" s="7" t="str">
        <f>LOWER(Table2[[#This Row],[Straat]]&amp;Table2[[#This Row],[Huisnummer]]&amp;Table2[[#This Row],[Postcode]])</f>
        <v>damstraat49230</v>
      </c>
      <c r="S403" s="7"/>
      <c r="T403" s="7" t="s">
        <v>40</v>
      </c>
      <c r="U403" s="7" t="s">
        <v>8150</v>
      </c>
      <c r="V403" s="7">
        <v>4</v>
      </c>
      <c r="W403" s="7" t="s">
        <v>5053</v>
      </c>
      <c r="X403" s="7" t="s">
        <v>4807</v>
      </c>
      <c r="Y403" s="7" t="s">
        <v>4779</v>
      </c>
      <c r="Z403" s="7" t="str">
        <f>_xlfn.XLOOKUP(Table2[[#This Row],[Bedrijfsnummer]],Table15[Bedrijfsnummer],Table15[Teamrol],"",0)</f>
        <v/>
      </c>
    </row>
    <row r="404" spans="1:26" ht="17.45" customHeight="1" x14ac:dyDescent="0.45">
      <c r="A404" s="7" t="s">
        <v>4758</v>
      </c>
      <c r="B404" s="7" t="s">
        <v>8151</v>
      </c>
      <c r="C404" s="7" t="str">
        <f>SUBSTITUTE(SUBSTITUTE(SUBSTITUTE(SUBSTITUTE(SUBSTITUTE(SUBSTITUTE(SUBSTITUTE(SUBSTITUTE(SUBSTITUTE(SUBSTITUTE(SUBSTITUTE(SUBSTITUTE(SUBSTITUTE(LOWER(Table2[[#This Row],[Naam]]),".",""),"-","")," bvba",""),"belgië",""),"belgium","")," nv","")," bv",""),"group",""),"groep","")," ", ""),"é","e"),"è","e"),"à","a")</f>
        <v>retailconcepts</v>
      </c>
      <c r="D404" s="7" t="s">
        <v>8152</v>
      </c>
      <c r="E404" s="7" t="s">
        <v>8153</v>
      </c>
      <c r="F404" s="7" t="s">
        <v>8154</v>
      </c>
      <c r="G404" s="7" t="s">
        <v>4763</v>
      </c>
      <c r="H404" s="7" t="s">
        <v>8155</v>
      </c>
      <c r="I404" s="7" t="s">
        <v>4763</v>
      </c>
      <c r="J404" s="7" t="s">
        <v>8156</v>
      </c>
      <c r="K404" s="7" t="str">
        <f>IFERROR(LEFT(SUBSTITUTE(SUBSTITUTE(Table2[[#This Row],[Website]],"www.",""),"https://",""), FIND(".", SUBSTITUTE(SUBSTITUTE(Table2[[#This Row],[Website]],"www.",""),"https://","")) - 1),"")</f>
        <v>asadventure</v>
      </c>
      <c r="L404" s="7" t="s">
        <v>8157</v>
      </c>
      <c r="M404" s="7" t="s">
        <v>8158</v>
      </c>
      <c r="N404" s="7">
        <v>2660</v>
      </c>
      <c r="O404" s="7">
        <v>0</v>
      </c>
      <c r="P404" s="7">
        <v>735.2</v>
      </c>
      <c r="Q404" s="7"/>
      <c r="R404" s="7" t="str">
        <f>LOWER(Table2[[#This Row],[Straat]]&amp;Table2[[#This Row],[Huisnummer]]&amp;Table2[[#This Row],[Postcode]])</f>
        <v>smallandlaan92660</v>
      </c>
      <c r="S404" s="7"/>
      <c r="T404" s="7" t="s">
        <v>66</v>
      </c>
      <c r="U404" s="7" t="s">
        <v>8159</v>
      </c>
      <c r="V404" s="7">
        <v>9</v>
      </c>
      <c r="W404" s="7" t="s">
        <v>8160</v>
      </c>
      <c r="X404" s="7" t="s">
        <v>4825</v>
      </c>
      <c r="Y404" s="7" t="s">
        <v>4779</v>
      </c>
      <c r="Z404" s="7" t="str">
        <f>_xlfn.XLOOKUP(Table2[[#This Row],[Bedrijfsnummer]],Table15[Bedrijfsnummer],Table15[Teamrol],"",0)</f>
        <v/>
      </c>
    </row>
    <row r="405" spans="1:26" ht="17.45" customHeight="1" x14ac:dyDescent="0.45">
      <c r="A405" s="7" t="s">
        <v>4758</v>
      </c>
      <c r="B405" s="7" t="s">
        <v>8161</v>
      </c>
      <c r="C405" s="7" t="str">
        <f>SUBSTITUTE(SUBSTITUTE(SUBSTITUTE(SUBSTITUTE(SUBSTITUTE(SUBSTITUTE(SUBSTITUTE(SUBSTITUTE(SUBSTITUTE(SUBSTITUTE(SUBSTITUTE(SUBSTITUTE(SUBSTITUTE(LOWER(Table2[[#This Row],[Naam]]),".",""),"-","")," bvba",""),"belgië",""),"belgium","")," nv","")," bv",""),"group",""),"groep","")," ", ""),"é","e"),"è","e"),"à","a")</f>
        <v>rexel</v>
      </c>
      <c r="D405" s="7" t="s">
        <v>8162</v>
      </c>
      <c r="E405" s="7" t="s">
        <v>8163</v>
      </c>
      <c r="F405" s="7" t="s">
        <v>8164</v>
      </c>
      <c r="G405" s="7" t="s">
        <v>4763</v>
      </c>
      <c r="H405" s="7" t="s">
        <v>8165</v>
      </c>
      <c r="I405" s="7" t="s">
        <v>4763</v>
      </c>
      <c r="J405" s="7" t="s">
        <v>8166</v>
      </c>
      <c r="K405" s="7" t="str">
        <f>IFERROR(LEFT(SUBSTITUTE(SUBSTITUTE(Table2[[#This Row],[Website]],"www.",""),"https://",""), FIND(".", SUBSTITUTE(SUBSTITUTE(Table2[[#This Row],[Website]],"www.",""),"https://","")) - 1),"")</f>
        <v>rexel</v>
      </c>
      <c r="L405" s="7" t="s">
        <v>8167</v>
      </c>
      <c r="M405" s="7" t="s">
        <v>8168</v>
      </c>
      <c r="N405" s="7" t="s">
        <v>957</v>
      </c>
      <c r="O405" s="7">
        <v>8</v>
      </c>
      <c r="P405" s="7">
        <v>671</v>
      </c>
      <c r="Q405" s="7" t="s">
        <v>8169</v>
      </c>
      <c r="R405" s="7" t="str">
        <f>LOWER(Table2[[#This Row],[Straat]]&amp;Table2[[#This Row],[Huisnummer]]&amp;Table2[[#This Row],[Postcode]])</f>
        <v>zuiderlaan911731</v>
      </c>
      <c r="S405" s="7" t="s">
        <v>18</v>
      </c>
      <c r="T405" s="7" t="s">
        <v>29</v>
      </c>
      <c r="U405" s="7" t="s">
        <v>8170</v>
      </c>
      <c r="V405" s="7" t="s">
        <v>4929</v>
      </c>
      <c r="W405" s="7" t="s">
        <v>4877</v>
      </c>
      <c r="X405" s="7" t="s">
        <v>4825</v>
      </c>
      <c r="Y405" s="7" t="s">
        <v>4836</v>
      </c>
      <c r="Z405" s="7" t="str">
        <f>_xlfn.XLOOKUP(Table2[[#This Row],[Bedrijfsnummer]],Table15[Bedrijfsnummer],Table15[Teamrol],"",0)</f>
        <v>HR Manager</v>
      </c>
    </row>
    <row r="406" spans="1:26" ht="17.45" customHeight="1" x14ac:dyDescent="0.45">
      <c r="A406" s="7" t="s">
        <v>4758</v>
      </c>
      <c r="B406" s="7" t="s">
        <v>8171</v>
      </c>
      <c r="C406" s="7" t="str">
        <f>SUBSTITUTE(SUBSTITUTE(SUBSTITUTE(SUBSTITUTE(SUBSTITUTE(SUBSTITUTE(SUBSTITUTE(SUBSTITUTE(SUBSTITUTE(SUBSTITUTE(SUBSTITUTE(SUBSTITUTE(SUBSTITUTE(LOWER(Table2[[#This Row],[Naam]]),".",""),"-","")," bvba",""),"belgië",""),"belgium","")," nv","")," bv",""),"group",""),"groep","")," ", ""),"é","e"),"è","e"),"à","a")</f>
        <v>reynaersaluminium</v>
      </c>
      <c r="D406" s="7" t="s">
        <v>8172</v>
      </c>
      <c r="E406" s="7" t="s">
        <v>8173</v>
      </c>
      <c r="F406" s="7" t="s">
        <v>8174</v>
      </c>
      <c r="G406" s="7" t="s">
        <v>4763</v>
      </c>
      <c r="H406" s="7" t="s">
        <v>8175</v>
      </c>
      <c r="I406" s="7" t="s">
        <v>4763</v>
      </c>
      <c r="J406" s="7" t="s">
        <v>8176</v>
      </c>
      <c r="K406" s="7" t="str">
        <f>IFERROR(LEFT(SUBSTITUTE(SUBSTITUTE(Table2[[#This Row],[Website]],"www.",""),"https://",""), FIND(".", SUBSTITUTE(SUBSTITUTE(Table2[[#This Row],[Website]],"www.",""),"https://","")) - 1),"")</f>
        <v>reynaers</v>
      </c>
      <c r="L406" s="7" t="s">
        <v>8177</v>
      </c>
      <c r="M406" s="7" t="s">
        <v>532</v>
      </c>
      <c r="N406" s="7">
        <v>2570</v>
      </c>
      <c r="O406" s="7">
        <v>0</v>
      </c>
      <c r="P406" s="7">
        <v>300.39999999999998</v>
      </c>
      <c r="Q406" s="7"/>
      <c r="R406" s="7" t="str">
        <f>LOWER(Table2[[#This Row],[Straat]]&amp;Table2[[#This Row],[Huisnummer]]&amp;Table2[[#This Row],[Postcode]])</f>
        <v>oude liersebaan2662570</v>
      </c>
      <c r="S406" s="7"/>
      <c r="T406" s="7" t="s">
        <v>66</v>
      </c>
      <c r="U406" s="7" t="s">
        <v>936</v>
      </c>
      <c r="V406" s="7">
        <v>266</v>
      </c>
      <c r="W406" s="7" t="s">
        <v>5043</v>
      </c>
      <c r="X406" s="7" t="s">
        <v>4825</v>
      </c>
      <c r="Y406" s="7" t="s">
        <v>4779</v>
      </c>
      <c r="Z406" s="7" t="str">
        <f>_xlfn.XLOOKUP(Table2[[#This Row],[Bedrijfsnummer]],Table15[Bedrijfsnummer],Table15[Teamrol],"",0)</f>
        <v>CHRO</v>
      </c>
    </row>
    <row r="407" spans="1:26" ht="17.45" customHeight="1" x14ac:dyDescent="0.45">
      <c r="A407" s="7" t="s">
        <v>4758</v>
      </c>
      <c r="B407" s="7" t="s">
        <v>8178</v>
      </c>
      <c r="C407" s="7" t="str">
        <f>SUBSTITUTE(SUBSTITUTE(SUBSTITUTE(SUBSTITUTE(SUBSTITUTE(SUBSTITUTE(SUBSTITUTE(SUBSTITUTE(SUBSTITUTE(SUBSTITUTE(SUBSTITUTE(SUBSTITUTE(SUBSTITUTE(LOWER(Table2[[#This Row],[Naam]]),".",""),"-","")," bvba",""),"belgië",""),"belgium","")," nv","")," bv",""),"group",""),"groep","")," ", ""),"é","e"),"è","e"),"à","a")</f>
        <v>rgfstaffing</v>
      </c>
      <c r="D407" s="7" t="s">
        <v>8179</v>
      </c>
      <c r="E407" s="7" t="s">
        <v>8180</v>
      </c>
      <c r="F407" s="7" t="s">
        <v>8181</v>
      </c>
      <c r="G407" s="7" t="s">
        <v>4763</v>
      </c>
      <c r="H407" s="7" t="s">
        <v>8182</v>
      </c>
      <c r="I407" s="7" t="s">
        <v>4763</v>
      </c>
      <c r="J407" s="7" t="s">
        <v>8183</v>
      </c>
      <c r="K407" s="7" t="str">
        <f>IFERROR(LEFT(SUBSTITUTE(SUBSTITUTE(Table2[[#This Row],[Website]],"www.",""),"https://",""), FIND(".", SUBSTITUTE(SUBSTITUTE(Table2[[#This Row],[Website]],"www.",""),"https://","")) - 1),"")</f>
        <v>rgfstaffing</v>
      </c>
      <c r="L407" s="7" t="s">
        <v>8184</v>
      </c>
      <c r="M407" s="7" t="s">
        <v>66</v>
      </c>
      <c r="N407" s="7">
        <v>2000</v>
      </c>
      <c r="O407" s="7">
        <v>0</v>
      </c>
      <c r="P407" s="7">
        <v>155.30000000000001</v>
      </c>
      <c r="Q407" s="7"/>
      <c r="R407" s="7" t="str">
        <f>LOWER(Table2[[#This Row],[Straat]]&amp;Table2[[#This Row],[Huisnummer]]&amp;Table2[[#This Row],[Postcode]])</f>
        <v>frankrijklei1012000</v>
      </c>
      <c r="S407" s="7"/>
      <c r="T407" s="7" t="s">
        <v>66</v>
      </c>
      <c r="U407" s="7" t="s">
        <v>1009</v>
      </c>
      <c r="V407" s="7">
        <v>101</v>
      </c>
      <c r="W407" s="7" t="s">
        <v>5602</v>
      </c>
      <c r="X407" s="7" t="s">
        <v>4807</v>
      </c>
      <c r="Y407" s="7" t="s">
        <v>4772</v>
      </c>
      <c r="Z407" s="7" t="str">
        <f>_xlfn.XLOOKUP(Table2[[#This Row],[Bedrijfsnummer]],Table15[Bedrijfsnummer],Table15[Teamrol],"",0)</f>
        <v/>
      </c>
    </row>
    <row r="408" spans="1:26" ht="17.45" customHeight="1" x14ac:dyDescent="0.45">
      <c r="A408" s="7" t="s">
        <v>4758</v>
      </c>
      <c r="B408" s="7" t="s">
        <v>8185</v>
      </c>
      <c r="C408" s="7" t="str">
        <f>SUBSTITUTE(SUBSTITUTE(SUBSTITUTE(SUBSTITUTE(SUBSTITUTE(SUBSTITUTE(SUBSTITUTE(SUBSTITUTE(SUBSTITUTE(SUBSTITUTE(SUBSTITUTE(SUBSTITUTE(SUBSTITUTE(LOWER(Table2[[#This Row],[Naam]]),".",""),"-","")," bvba",""),"belgië",""),"belgium","")," nv","")," bv",""),"group",""),"groep","")," ", ""),"é","e"),"è","e"),"à","a")</f>
        <v>ritualscosmetics</v>
      </c>
      <c r="D408" s="7" t="s">
        <v>8186</v>
      </c>
      <c r="E408" s="7" t="s">
        <v>8187</v>
      </c>
      <c r="F408" s="7" t="s">
        <v>8188</v>
      </c>
      <c r="G408" s="7" t="s">
        <v>4763</v>
      </c>
      <c r="H408" s="7" t="s">
        <v>8189</v>
      </c>
      <c r="I408" s="7" t="s">
        <v>4763</v>
      </c>
      <c r="J408" s="7" t="s">
        <v>8190</v>
      </c>
      <c r="K408" s="7" t="str">
        <f>IFERROR(LEFT(SUBSTITUTE(SUBSTITUTE(Table2[[#This Row],[Website]],"www.",""),"https://",""), FIND(".", SUBSTITUTE(SUBSTITUTE(Table2[[#This Row],[Website]],"www.",""),"https://","")) - 1),"")</f>
        <v>rituals</v>
      </c>
      <c r="L408" s="7" t="s">
        <v>8191</v>
      </c>
      <c r="M408" s="7" t="s">
        <v>66</v>
      </c>
      <c r="N408" s="7" t="s">
        <v>54</v>
      </c>
      <c r="O408" s="7">
        <v>9</v>
      </c>
      <c r="P408" s="7">
        <v>353</v>
      </c>
      <c r="Q408" s="7" t="s">
        <v>8192</v>
      </c>
      <c r="R408" s="7" t="str">
        <f>LOWER(Table2[[#This Row],[Straat]]&amp;Table2[[#This Row],[Huisnummer]]&amp;Table2[[#This Row],[Postcode]])</f>
        <v>meir772000</v>
      </c>
      <c r="S408" s="7" t="s">
        <v>18</v>
      </c>
      <c r="T408" s="7" t="s">
        <v>66</v>
      </c>
      <c r="U408" s="7" t="s">
        <v>8193</v>
      </c>
      <c r="V408" s="7" t="s">
        <v>8194</v>
      </c>
      <c r="W408" s="7" t="s">
        <v>8195</v>
      </c>
      <c r="X408" s="7" t="s">
        <v>4771</v>
      </c>
      <c r="Y408" s="7" t="s">
        <v>4779</v>
      </c>
      <c r="Z408" s="7" t="str">
        <f>_xlfn.XLOOKUP(Table2[[#This Row],[Bedrijfsnummer]],Table15[Bedrijfsnummer],Table15[Teamrol],"",0)</f>
        <v/>
      </c>
    </row>
    <row r="409" spans="1:26" ht="17.45" customHeight="1" x14ac:dyDescent="0.45">
      <c r="A409" s="7" t="s">
        <v>4758</v>
      </c>
      <c r="B409" s="7" t="s">
        <v>8196</v>
      </c>
      <c r="C409" s="7" t="str">
        <f>SUBSTITUTE(SUBSTITUTE(SUBSTITUTE(SUBSTITUTE(SUBSTITUTE(SUBSTITUTE(SUBSTITUTE(SUBSTITUTE(SUBSTITUTE(SUBSTITUTE(SUBSTITUTE(SUBSTITUTE(SUBSTITUTE(LOWER(Table2[[#This Row],[Naam]]),".",""),"-","")," bvba",""),"belgië",""),"belgium","")," nv","")," bv",""),"group",""),"groep","")," ", ""),"é","e"),"è","e"),"à","a")</f>
        <v>robertboschproduktie</v>
      </c>
      <c r="D409" s="7" t="s">
        <v>8197</v>
      </c>
      <c r="E409" s="7" t="s">
        <v>8198</v>
      </c>
      <c r="F409" s="7" t="s">
        <v>8199</v>
      </c>
      <c r="G409" s="7" t="s">
        <v>4763</v>
      </c>
      <c r="H409" s="7" t="s">
        <v>8200</v>
      </c>
      <c r="I409" s="7" t="s">
        <v>4763</v>
      </c>
      <c r="J409" s="7" t="s">
        <v>8201</v>
      </c>
      <c r="K409" s="7" t="str">
        <f>IFERROR(LEFT(SUBSTITUTE(SUBSTITUTE(Table2[[#This Row],[Website]],"www.",""),"https://",""), FIND(".", SUBSTITUTE(SUBSTITUTE(Table2[[#This Row],[Website]],"www.",""),"https://","")) - 1),"")</f>
        <v>bosch</v>
      </c>
      <c r="L409" s="7" t="s">
        <v>8202</v>
      </c>
      <c r="M409" s="7" t="s">
        <v>5865</v>
      </c>
      <c r="N409" s="7" t="s">
        <v>6975</v>
      </c>
      <c r="O409" s="7">
        <v>84</v>
      </c>
      <c r="P409" s="7">
        <v>207</v>
      </c>
      <c r="Q409" s="7" t="s">
        <v>8203</v>
      </c>
      <c r="R409" s="7" t="str">
        <f>LOWER(Table2[[#This Row],[Straat]]&amp;Table2[[#This Row],[Huisnummer]]&amp;Table2[[#This Row],[Postcode]])</f>
        <v>hamelendreef803300</v>
      </c>
      <c r="S409" s="7" t="s">
        <v>18</v>
      </c>
      <c r="T409" s="7" t="s">
        <v>29</v>
      </c>
      <c r="U409" s="7" t="s">
        <v>8204</v>
      </c>
      <c r="V409" s="7" t="s">
        <v>32</v>
      </c>
      <c r="W409" s="7" t="s">
        <v>8205</v>
      </c>
      <c r="X409" s="7" t="s">
        <v>4825</v>
      </c>
      <c r="Y409" s="7" t="s">
        <v>4779</v>
      </c>
      <c r="Z409" s="7" t="str">
        <f>_xlfn.XLOOKUP(Table2[[#This Row],[Bedrijfsnummer]],Table15[Bedrijfsnummer],Table15[Teamrol],"",0)</f>
        <v>HR Director</v>
      </c>
    </row>
    <row r="410" spans="1:26" ht="17.45" customHeight="1" x14ac:dyDescent="0.45">
      <c r="A410" s="7" t="s">
        <v>4758</v>
      </c>
      <c r="B410" s="7" t="s">
        <v>8206</v>
      </c>
      <c r="C410" s="7" t="str">
        <f>SUBSTITUTE(SUBSTITUTE(SUBSTITUTE(SUBSTITUTE(SUBSTITUTE(SUBSTITUTE(SUBSTITUTE(SUBSTITUTE(SUBSTITUTE(SUBSTITUTE(SUBSTITUTE(SUBSTITUTE(SUBSTITUTE(LOWER(Table2[[#This Row],[Naam]]),".",""),"-","")," bvba",""),"belgië",""),"belgium","")," nv","")," bv",""),"group",""),"groep","")," ", ""),"é","e"),"è","e"),"à","a")</f>
        <v>roberthalf</v>
      </c>
      <c r="D410" s="7" t="s">
        <v>8207</v>
      </c>
      <c r="E410" s="7" t="s">
        <v>8208</v>
      </c>
      <c r="F410" s="7" t="s">
        <v>8209</v>
      </c>
      <c r="G410" s="7" t="s">
        <v>4763</v>
      </c>
      <c r="H410" s="7" t="s">
        <v>8210</v>
      </c>
      <c r="I410" s="7" t="s">
        <v>4763</v>
      </c>
      <c r="J410" s="7" t="s">
        <v>8211</v>
      </c>
      <c r="K410" s="7" t="str">
        <f>IFERROR(LEFT(SUBSTITUTE(SUBSTITUTE(Table2[[#This Row],[Website]],"www.",""),"https://",""), FIND(".", SUBSTITUTE(SUBSTITUTE(Table2[[#This Row],[Website]],"www.",""),"https://","")) - 1),"")</f>
        <v>roberthalf</v>
      </c>
      <c r="L410" s="7"/>
      <c r="M410" s="7" t="s">
        <v>4848</v>
      </c>
      <c r="N410" s="7">
        <v>1702</v>
      </c>
      <c r="O410" s="7">
        <v>0</v>
      </c>
      <c r="P410" s="7">
        <v>1016.4</v>
      </c>
      <c r="Q410" s="7"/>
      <c r="R410" s="7" t="str">
        <f>LOWER(Table2[[#This Row],[Straat]]&amp;Table2[[#This Row],[Huisnummer]]&amp;Table2[[#This Row],[Postcode]])</f>
        <v>spoorwegstraat341702</v>
      </c>
      <c r="S410" s="7"/>
      <c r="T410" s="7" t="s">
        <v>29</v>
      </c>
      <c r="U410" s="7" t="s">
        <v>8212</v>
      </c>
      <c r="V410" s="7">
        <v>34</v>
      </c>
      <c r="W410" s="7" t="s">
        <v>8101</v>
      </c>
      <c r="X410" s="7" t="s">
        <v>4950</v>
      </c>
      <c r="Y410" s="7" t="s">
        <v>4779</v>
      </c>
      <c r="Z410" s="7" t="str">
        <f>_xlfn.XLOOKUP(Table2[[#This Row],[Bedrijfsnummer]],Table15[Bedrijfsnummer],Table15[Teamrol],"",0)</f>
        <v>HR Manager Benelux</v>
      </c>
    </row>
    <row r="411" spans="1:26" ht="17.45" customHeight="1" x14ac:dyDescent="0.45">
      <c r="A411" s="7" t="s">
        <v>4758</v>
      </c>
      <c r="B411" s="7" t="s">
        <v>8213</v>
      </c>
      <c r="C411" s="7" t="str">
        <f>SUBSTITUTE(SUBSTITUTE(SUBSTITUTE(SUBSTITUTE(SUBSTITUTE(SUBSTITUTE(SUBSTITUTE(SUBSTITUTE(SUBSTITUTE(SUBSTITUTE(SUBSTITUTE(SUBSTITUTE(SUBSTITUTE(LOWER(Table2[[#This Row],[Naam]]),".",""),"-","")," bvba",""),"belgië",""),"belgium","")," nv","")," bv",""),"group",""),"groep","")," ", ""),"é","e"),"è","e"),"à","a")</f>
        <v>rochediagnostics</v>
      </c>
      <c r="D411" s="7" t="s">
        <v>8214</v>
      </c>
      <c r="E411" s="7" t="s">
        <v>8215</v>
      </c>
      <c r="F411" s="7" t="s">
        <v>8216</v>
      </c>
      <c r="G411" s="7" t="s">
        <v>4763</v>
      </c>
      <c r="H411" s="7" t="s">
        <v>8217</v>
      </c>
      <c r="I411" s="7" t="s">
        <v>4763</v>
      </c>
      <c r="J411" s="7" t="s">
        <v>8218</v>
      </c>
      <c r="K411" s="7" t="str">
        <f>IFERROR(LEFT(SUBSTITUTE(SUBSTITUTE(Table2[[#This Row],[Website]],"www.",""),"https://",""), FIND(".", SUBSTITUTE(SUBSTITUTE(Table2[[#This Row],[Website]],"www.",""),"https://","")) - 1),"")</f>
        <v>roche</v>
      </c>
      <c r="L411" s="7" t="s">
        <v>8219</v>
      </c>
      <c r="M411" s="7" t="s">
        <v>4777</v>
      </c>
      <c r="N411" s="7">
        <v>1831</v>
      </c>
      <c r="O411" s="7">
        <v>0</v>
      </c>
      <c r="P411" s="7">
        <v>185.3</v>
      </c>
      <c r="Q411" s="7"/>
      <c r="R411" s="7" t="str">
        <f>LOWER(Table2[[#This Row],[Straat]]&amp;Table2[[#This Row],[Huisnummer]]&amp;Table2[[#This Row],[Postcode]])</f>
        <v>berkenlaan8a1831</v>
      </c>
      <c r="S411" s="7"/>
      <c r="T411" s="7" t="s">
        <v>29</v>
      </c>
      <c r="U411" s="7" t="s">
        <v>1086</v>
      </c>
      <c r="V411" s="7" t="s">
        <v>8220</v>
      </c>
      <c r="W411" s="7" t="s">
        <v>5060</v>
      </c>
      <c r="X411" s="7" t="s">
        <v>4807</v>
      </c>
      <c r="Y411" s="7" t="s">
        <v>4779</v>
      </c>
      <c r="Z411" s="7" t="str">
        <f>_xlfn.XLOOKUP(Table2[[#This Row],[Bedrijfsnummer]],Table15[Bedrijfsnummer],Table15[Teamrol],"",0)</f>
        <v/>
      </c>
    </row>
    <row r="412" spans="1:26" ht="17.45" customHeight="1" x14ac:dyDescent="0.45">
      <c r="A412" s="7" t="s">
        <v>4758</v>
      </c>
      <c r="B412" s="7" t="s">
        <v>8221</v>
      </c>
      <c r="C412" s="7" t="str">
        <f>SUBSTITUTE(SUBSTITUTE(SUBSTITUTE(SUBSTITUTE(SUBSTITUTE(SUBSTITUTE(SUBSTITUTE(SUBSTITUTE(SUBSTITUTE(SUBSTITUTE(SUBSTITUTE(SUBSTITUTE(SUBSTITUTE(LOWER(Table2[[#This Row],[Naam]]),".",""),"-","")," bvba",""),"belgië",""),"belgium","")," nv","")," bv",""),"group",""),"groep","")," ", ""),"é","e"),"è","e"),"à","a")</f>
        <v>roulartamedia</v>
      </c>
      <c r="D412" s="7" t="s">
        <v>8222</v>
      </c>
      <c r="E412" s="7" t="s">
        <v>8223</v>
      </c>
      <c r="F412" s="7" t="s">
        <v>8224</v>
      </c>
      <c r="G412" s="7" t="s">
        <v>4763</v>
      </c>
      <c r="H412" s="7" t="s">
        <v>8225</v>
      </c>
      <c r="I412" s="7" t="s">
        <v>4763</v>
      </c>
      <c r="J412" s="7" t="s">
        <v>8226</v>
      </c>
      <c r="K412" s="7" t="str">
        <f>IFERROR(LEFT(SUBSTITUTE(SUBSTITUTE(Table2[[#This Row],[Website]],"www.",""),"https://",""), FIND(".", SUBSTITUTE(SUBSTITUTE(Table2[[#This Row],[Website]],"www.",""),"https://","")) - 1),"")</f>
        <v>roularta</v>
      </c>
      <c r="L412" s="7" t="s">
        <v>8227</v>
      </c>
      <c r="M412" s="7" t="s">
        <v>684</v>
      </c>
      <c r="N412" s="7">
        <v>8800</v>
      </c>
      <c r="O412" s="7">
        <v>0</v>
      </c>
      <c r="P412" s="7">
        <v>733.8</v>
      </c>
      <c r="Q412" s="7"/>
      <c r="R412" s="7" t="str">
        <f>LOWER(Table2[[#This Row],[Straat]]&amp;Table2[[#This Row],[Huisnummer]]&amp;Table2[[#This Row],[Postcode]])</f>
        <v>meiboomlaan338800</v>
      </c>
      <c r="S412" s="7"/>
      <c r="T412" s="7" t="s">
        <v>260</v>
      </c>
      <c r="U412" s="7" t="s">
        <v>8228</v>
      </c>
      <c r="V412" s="7">
        <v>33</v>
      </c>
      <c r="W412" s="7" t="s">
        <v>8229</v>
      </c>
      <c r="X412" s="7" t="s">
        <v>4950</v>
      </c>
      <c r="Y412" s="7" t="s">
        <v>4779</v>
      </c>
      <c r="Z412" s="7" t="str">
        <f>_xlfn.XLOOKUP(Table2[[#This Row],[Bedrijfsnummer]],Table15[Bedrijfsnummer],Table15[Teamrol],"",0)</f>
        <v>Freelance HR Manager</v>
      </c>
    </row>
    <row r="413" spans="1:26" ht="17.45" customHeight="1" x14ac:dyDescent="0.45">
      <c r="A413" s="7" t="s">
        <v>4758</v>
      </c>
      <c r="B413" s="7" t="s">
        <v>8230</v>
      </c>
      <c r="C413" s="7" t="str">
        <f>SUBSTITUTE(SUBSTITUTE(SUBSTITUTE(SUBSTITUTE(SUBSTITUTE(SUBSTITUTE(SUBSTITUTE(SUBSTITUTE(SUBSTITUTE(SUBSTITUTE(SUBSTITUTE(SUBSTITUTE(SUBSTITUTE(LOWER(Table2[[#This Row],[Naam]]),".",""),"-","")," bvba",""),"belgië",""),"belgium","")," nv","")," bv",""),"group",""),"groep","")," ", ""),"é","e"),"è","e"),"à","a")</f>
        <v>rtl</v>
      </c>
      <c r="D413" s="7" t="s">
        <v>8231</v>
      </c>
      <c r="E413" s="7" t="s">
        <v>8232</v>
      </c>
      <c r="F413" s="7" t="s">
        <v>8233</v>
      </c>
      <c r="G413" s="7" t="s">
        <v>4763</v>
      </c>
      <c r="H413" s="7" t="s">
        <v>8234</v>
      </c>
      <c r="I413" s="7" t="s">
        <v>4763</v>
      </c>
      <c r="J413" s="7" t="s">
        <v>8235</v>
      </c>
      <c r="K413" s="7" t="str">
        <f>IFERROR(LEFT(SUBSTITUTE(SUBSTITUTE(Table2[[#This Row],[Website]],"www.",""),"https://",""), FIND(".", SUBSTITUTE(SUBSTITUTE(Table2[[#This Row],[Website]],"www.",""),"https://","")) - 1),"")</f>
        <v>rtlbelgium</v>
      </c>
      <c r="L413" s="7" t="s">
        <v>8236</v>
      </c>
      <c r="M413" s="7" t="s">
        <v>5395</v>
      </c>
      <c r="N413" s="7" t="s">
        <v>720</v>
      </c>
      <c r="O413" s="7">
        <v>21</v>
      </c>
      <c r="P413" s="7">
        <v>333</v>
      </c>
      <c r="Q413" s="7" t="s">
        <v>8237</v>
      </c>
      <c r="R413" s="7" t="str">
        <f>LOWER(Table2[[#This Row],[Straat]]&amp;Table2[[#This Row],[Huisnummer]]&amp;Table2[[#This Row],[Postcode]])</f>
        <v>jacques georginlaan21030</v>
      </c>
      <c r="S413" s="7" t="s">
        <v>18</v>
      </c>
      <c r="T413" s="7" t="s">
        <v>51</v>
      </c>
      <c r="U413" s="7" t="s">
        <v>8238</v>
      </c>
      <c r="V413" s="7" t="s">
        <v>639</v>
      </c>
      <c r="W413" s="7" t="s">
        <v>8239</v>
      </c>
      <c r="X413" s="7" t="s">
        <v>4771</v>
      </c>
      <c r="Y413" s="7" t="s">
        <v>4779</v>
      </c>
      <c r="Z413" s="7" t="str">
        <f>_xlfn.XLOOKUP(Table2[[#This Row],[Bedrijfsnummer]],Table15[Bedrijfsnummer],Table15[Teamrol],"",0)</f>
        <v/>
      </c>
    </row>
    <row r="414" spans="1:26" ht="17.45" customHeight="1" x14ac:dyDescent="0.45">
      <c r="A414" s="7" t="s">
        <v>4758</v>
      </c>
      <c r="B414" s="7" t="s">
        <v>8240</v>
      </c>
      <c r="C414" s="7" t="str">
        <f>SUBSTITUTE(SUBSTITUTE(SUBSTITUTE(SUBSTITUTE(SUBSTITUTE(SUBSTITUTE(SUBSTITUTE(SUBSTITUTE(SUBSTITUTE(SUBSTITUTE(SUBSTITUTE(SUBSTITUTE(SUBSTITUTE(LOWER(Table2[[#This Row],[Naam]]),".",""),"-","")," bvba",""),"belgië",""),"belgium","")," nv","")," bv",""),"group",""),"groep","")," ", ""),"é","e"),"è","e"),"à","a")</f>
        <v>saintgobainconstructionproducts</v>
      </c>
      <c r="D414" s="7" t="s">
        <v>8241</v>
      </c>
      <c r="E414" s="7" t="s">
        <v>8242</v>
      </c>
      <c r="F414" s="7" t="s">
        <v>8243</v>
      </c>
      <c r="G414" s="7" t="s">
        <v>4763</v>
      </c>
      <c r="H414" s="7" t="s">
        <v>8244</v>
      </c>
      <c r="I414" s="7" t="s">
        <v>4763</v>
      </c>
      <c r="J414" s="7" t="s">
        <v>8245</v>
      </c>
      <c r="K414" s="7" t="str">
        <f>IFERROR(LEFT(SUBSTITUTE(SUBSTITUTE(Table2[[#This Row],[Website]],"www.",""),"https://",""), FIND(".", SUBSTITUTE(SUBSTITUTE(Table2[[#This Row],[Website]],"www.",""),"https://","")) - 1),"")</f>
        <v>gyproc</v>
      </c>
      <c r="L414" s="7" t="s">
        <v>8246</v>
      </c>
      <c r="M414" s="7" t="s">
        <v>5030</v>
      </c>
      <c r="N414" s="7">
        <v>9130</v>
      </c>
      <c r="O414" s="7">
        <v>0</v>
      </c>
      <c r="P414" s="7">
        <v>191.4</v>
      </c>
      <c r="Q414" s="7"/>
      <c r="R414" s="7" t="str">
        <f>LOWER(Table2[[#This Row],[Straat]]&amp;Table2[[#This Row],[Huisnummer]]&amp;Table2[[#This Row],[Postcode]])</f>
        <v>sint-jansweg99130</v>
      </c>
      <c r="S414" s="7"/>
      <c r="T414" s="7" t="s">
        <v>40</v>
      </c>
      <c r="U414" s="7" t="s">
        <v>8247</v>
      </c>
      <c r="V414" s="7">
        <v>9</v>
      </c>
      <c r="W414" s="7" t="s">
        <v>8248</v>
      </c>
      <c r="X414" s="7" t="s">
        <v>4771</v>
      </c>
      <c r="Y414" s="7" t="s">
        <v>4779</v>
      </c>
      <c r="Z414" s="7" t="str">
        <f>_xlfn.XLOOKUP(Table2[[#This Row],[Bedrijfsnummer]],Table15[Bedrijfsnummer],Table15[Teamrol],"",0)</f>
        <v/>
      </c>
    </row>
    <row r="415" spans="1:26" ht="17.45" customHeight="1" x14ac:dyDescent="0.45">
      <c r="A415" s="7" t="s">
        <v>4758</v>
      </c>
      <c r="B415" s="7" t="s">
        <v>8249</v>
      </c>
      <c r="C415" s="7" t="str">
        <f>SUBSTITUTE(SUBSTITUTE(SUBSTITUTE(SUBSTITUTE(SUBSTITUTE(SUBSTITUTE(SUBSTITUTE(SUBSTITUTE(SUBSTITUTE(SUBSTITUTE(SUBSTITUTE(SUBSTITUTE(SUBSTITUTE(LOWER(Table2[[#This Row],[Naam]]),".",""),"-","")," bvba",""),"belgië",""),"belgium","")," nv","")," bv",""),"group",""),"groep","")," ", ""),"é","e"),"è","e"),"à","a")</f>
        <v>samsoniteeurope</v>
      </c>
      <c r="D415" s="7" t="s">
        <v>8250</v>
      </c>
      <c r="E415" s="7" t="s">
        <v>8251</v>
      </c>
      <c r="F415" s="7" t="s">
        <v>8252</v>
      </c>
      <c r="G415" s="7" t="s">
        <v>4763</v>
      </c>
      <c r="H415" s="7"/>
      <c r="I415" s="7"/>
      <c r="J415" s="7" t="s">
        <v>8253</v>
      </c>
      <c r="K415" s="7" t="str">
        <f>IFERROR(LEFT(SUBSTITUTE(SUBSTITUTE(Table2[[#This Row],[Website]],"www.",""),"https://",""), FIND(".", SUBSTITUTE(SUBSTITUTE(Table2[[#This Row],[Website]],"www.",""),"https://","")) - 1),"")</f>
        <v>samsonite</v>
      </c>
      <c r="L415" s="7"/>
      <c r="M415" s="7" t="s">
        <v>8254</v>
      </c>
      <c r="N415" s="7">
        <v>9700</v>
      </c>
      <c r="O415" s="7">
        <v>0</v>
      </c>
      <c r="P415" s="7">
        <v>279.10000000000002</v>
      </c>
      <c r="Q415" s="7"/>
      <c r="R415" s="7" t="str">
        <f>LOWER(Table2[[#This Row],[Straat]]&amp;Table2[[#This Row],[Huisnummer]]&amp;Table2[[#This Row],[Postcode]])</f>
        <v>westerring179700</v>
      </c>
      <c r="S415" s="7"/>
      <c r="T415" s="7" t="s">
        <v>40</v>
      </c>
      <c r="U415" s="7" t="s">
        <v>5410</v>
      </c>
      <c r="V415" s="7">
        <v>17</v>
      </c>
      <c r="W415" s="7"/>
      <c r="X415" s="7" t="s">
        <v>4825</v>
      </c>
      <c r="Y415" s="7" t="s">
        <v>4836</v>
      </c>
      <c r="Z415" s="7" t="str">
        <f>_xlfn.XLOOKUP(Table2[[#This Row],[Bedrijfsnummer]],Table15[Bedrijfsnummer],Table15[Teamrol],"",0)</f>
        <v/>
      </c>
    </row>
    <row r="416" spans="1:26" ht="17.45" customHeight="1" x14ac:dyDescent="0.45">
      <c r="A416" s="7" t="s">
        <v>4758</v>
      </c>
      <c r="B416" s="7" t="s">
        <v>8255</v>
      </c>
      <c r="C416" s="7" t="str">
        <f>SUBSTITUTE(SUBSTITUTE(SUBSTITUTE(SUBSTITUTE(SUBSTITUTE(SUBSTITUTE(SUBSTITUTE(SUBSTITUTE(SUBSTITUTE(SUBSTITUTE(SUBSTITUTE(SUBSTITUTE(SUBSTITUTE(LOWER(Table2[[#This Row],[Naam]]),".",""),"-","")," bvba",""),"belgië",""),"belgium","")," nv","")," bv",""),"group",""),"groep","")," ", ""),"é","e"),"è","e"),"à","a")</f>
        <v>sapsystemsapplicationsandproducts</v>
      </c>
      <c r="D416" s="7" t="s">
        <v>8256</v>
      </c>
      <c r="E416" s="7" t="s">
        <v>8257</v>
      </c>
      <c r="F416" s="7" t="s">
        <v>8258</v>
      </c>
      <c r="G416" s="7" t="s">
        <v>4763</v>
      </c>
      <c r="H416" s="7" t="s">
        <v>8259</v>
      </c>
      <c r="I416" s="7" t="s">
        <v>4763</v>
      </c>
      <c r="J416" s="7" t="s">
        <v>8260</v>
      </c>
      <c r="K416" s="7" t="str">
        <f>IFERROR(LEFT(SUBSTITUTE(SUBSTITUTE(Table2[[#This Row],[Website]],"www.",""),"https://",""), FIND(".", SUBSTITUTE(SUBSTITUTE(Table2[[#This Row],[Website]],"www.",""),"https://","")) - 1),"")</f>
        <v>sap</v>
      </c>
      <c r="L416" s="7" t="s">
        <v>8261</v>
      </c>
      <c r="M416" s="7" t="s">
        <v>4777</v>
      </c>
      <c r="N416" s="7" t="s">
        <v>713</v>
      </c>
      <c r="O416" s="7">
        <v>191</v>
      </c>
      <c r="P416" s="7">
        <v>323</v>
      </c>
      <c r="Q416" s="7" t="s">
        <v>8262</v>
      </c>
      <c r="R416" s="7" t="str">
        <f>LOWER(Table2[[#This Row],[Straat]]&amp;Table2[[#This Row],[Huisnummer]]&amp;Table2[[#This Row],[Postcode]])</f>
        <v>hermeslaan91831</v>
      </c>
      <c r="S416" s="7" t="s">
        <v>18</v>
      </c>
      <c r="T416" s="7" t="s">
        <v>29</v>
      </c>
      <c r="U416" s="7" t="s">
        <v>4778</v>
      </c>
      <c r="V416" s="7" t="s">
        <v>980</v>
      </c>
      <c r="W416" s="7" t="s">
        <v>5732</v>
      </c>
      <c r="X416" s="7" t="s">
        <v>4771</v>
      </c>
      <c r="Y416" s="7" t="s">
        <v>4779</v>
      </c>
      <c r="Z416" s="7" t="str">
        <f>_xlfn.XLOOKUP(Table2[[#This Row],[Bedrijfsnummer]],Table15[Bedrijfsnummer],Table15[Teamrol],"",0)</f>
        <v>Former HR Director</v>
      </c>
    </row>
    <row r="417" spans="1:26" ht="17.45" customHeight="1" x14ac:dyDescent="0.45">
      <c r="A417" s="7" t="s">
        <v>4758</v>
      </c>
      <c r="B417" s="7" t="s">
        <v>8263</v>
      </c>
      <c r="C417" s="7" t="str">
        <f>SUBSTITUTE(SUBSTITUTE(SUBSTITUTE(SUBSTITUTE(SUBSTITUTE(SUBSTITUTE(SUBSTITUTE(SUBSTITUTE(SUBSTITUTE(SUBSTITUTE(SUBSTITUTE(SUBSTITUTE(SUBSTITUTE(LOWER(Table2[[#This Row],[Naam]]),".",""),"-","")," bvba",""),"belgië",""),"belgium","")," nv","")," bv",""),"group",""),"groep","")," ", ""),"é","e"),"è","e"),"à","a")</f>
        <v>sappilanaken</v>
      </c>
      <c r="D417" s="7" t="s">
        <v>8264</v>
      </c>
      <c r="E417" s="7" t="s">
        <v>8265</v>
      </c>
      <c r="F417" s="7" t="s">
        <v>8266</v>
      </c>
      <c r="G417" s="7" t="s">
        <v>4763</v>
      </c>
      <c r="H417" s="7" t="s">
        <v>8267</v>
      </c>
      <c r="I417" s="7" t="s">
        <v>4763</v>
      </c>
      <c r="J417" s="7" t="s">
        <v>8268</v>
      </c>
      <c r="K417" s="7" t="str">
        <f>IFERROR(LEFT(SUBSTITUTE(SUBSTITUTE(Table2[[#This Row],[Website]],"www.",""),"https://",""), FIND(".", SUBSTITUTE(SUBSTITUTE(Table2[[#This Row],[Website]],"www.",""),"https://","")) - 1),"")</f>
        <v>sappi</v>
      </c>
      <c r="L417" s="7" t="s">
        <v>8269</v>
      </c>
      <c r="M417" s="7" t="s">
        <v>8270</v>
      </c>
      <c r="N417" s="7" t="s">
        <v>8271</v>
      </c>
      <c r="O417" s="7">
        <v>30</v>
      </c>
      <c r="P417" s="7">
        <v>184</v>
      </c>
      <c r="Q417" s="7" t="s">
        <v>8272</v>
      </c>
      <c r="R417" s="7" t="str">
        <f>LOWER(Table2[[#This Row],[Straat]]&amp;Table2[[#This Row],[Huisnummer]]&amp;Table2[[#This Row],[Postcode]])</f>
        <v>montaigneweg23620</v>
      </c>
      <c r="S417" s="7" t="s">
        <v>18</v>
      </c>
      <c r="T417" s="7" t="s">
        <v>565</v>
      </c>
      <c r="U417" s="7" t="s">
        <v>8273</v>
      </c>
      <c r="V417" s="7" t="s">
        <v>639</v>
      </c>
      <c r="W417" s="7" t="s">
        <v>7833</v>
      </c>
      <c r="X417" s="7" t="s">
        <v>4825</v>
      </c>
      <c r="Y417" s="7" t="s">
        <v>4791</v>
      </c>
      <c r="Z417" s="7" t="str">
        <f>_xlfn.XLOOKUP(Table2[[#This Row],[Bedrijfsnummer]],Table15[Bedrijfsnummer],Table15[Teamrol],"",0)</f>
        <v>HR Manager</v>
      </c>
    </row>
    <row r="418" spans="1:26" ht="17.45" customHeight="1" x14ac:dyDescent="0.45">
      <c r="A418" s="7" t="s">
        <v>4758</v>
      </c>
      <c r="B418" s="7" t="s">
        <v>8274</v>
      </c>
      <c r="C418" s="7" t="str">
        <f>SUBSTITUTE(SUBSTITUTE(SUBSTITUTE(SUBSTITUTE(SUBSTITUTE(SUBSTITUTE(SUBSTITUTE(SUBSTITUTE(SUBSTITUTE(SUBSTITUTE(SUBSTITUTE(SUBSTITUTE(SUBSTITUTE(LOWER(Table2[[#This Row],[Naam]]),".",""),"-","")," bvba",""),"belgië",""),"belgium","")," nv","")," bv",""),"group",""),"groep","")," ", ""),"é","e"),"è","e"),"à","a")</f>
        <v>schenker</v>
      </c>
      <c r="D418" s="7" t="s">
        <v>8275</v>
      </c>
      <c r="E418" s="7" t="s">
        <v>8276</v>
      </c>
      <c r="F418" s="7" t="s">
        <v>8277</v>
      </c>
      <c r="G418" s="7" t="s">
        <v>4763</v>
      </c>
      <c r="H418" s="7" t="s">
        <v>8278</v>
      </c>
      <c r="I418" s="7" t="s">
        <v>4763</v>
      </c>
      <c r="J418" s="7" t="s">
        <v>8279</v>
      </c>
      <c r="K418" s="7" t="str">
        <f>IFERROR(LEFT(SUBSTITUTE(SUBSTITUTE(Table2[[#This Row],[Website]],"www.",""),"https://",""), FIND(".", SUBSTITUTE(SUBSTITUTE(Table2[[#This Row],[Website]],"www.",""),"https://","")) - 1),"")</f>
        <v>dbschenker</v>
      </c>
      <c r="L418" s="7" t="s">
        <v>8280</v>
      </c>
      <c r="M418" s="7" t="s">
        <v>66</v>
      </c>
      <c r="N418" s="7" t="s">
        <v>272</v>
      </c>
      <c r="O418" s="7">
        <v>199</v>
      </c>
      <c r="P418" s="7">
        <v>428</v>
      </c>
      <c r="Q418" s="7" t="s">
        <v>8281</v>
      </c>
      <c r="R418" s="7" t="str">
        <f>LOWER(Table2[[#This Row],[Straat]]&amp;Table2[[#This Row],[Huisnummer]]&amp;Table2[[#This Row],[Postcode]])</f>
        <v>noorderlaan1472030</v>
      </c>
      <c r="S418" s="7" t="s">
        <v>18</v>
      </c>
      <c r="T418" s="7" t="s">
        <v>66</v>
      </c>
      <c r="U418" s="7" t="s">
        <v>5527</v>
      </c>
      <c r="V418" s="7" t="s">
        <v>8282</v>
      </c>
      <c r="W418" s="7" t="s">
        <v>5484</v>
      </c>
      <c r="X418" s="7" t="s">
        <v>4825</v>
      </c>
      <c r="Y418" s="7" t="s">
        <v>4779</v>
      </c>
      <c r="Z418" s="7" t="str">
        <f>_xlfn.XLOOKUP(Table2[[#This Row],[Bedrijfsnummer]],Table15[Bedrijfsnummer],Table15[Teamrol],"",0)</f>
        <v/>
      </c>
    </row>
    <row r="419" spans="1:26" ht="17.45" customHeight="1" x14ac:dyDescent="0.45">
      <c r="A419" s="7" t="s">
        <v>4758</v>
      </c>
      <c r="B419" s="7" t="s">
        <v>8283</v>
      </c>
      <c r="C419" s="7" t="str">
        <f>SUBSTITUTE(SUBSTITUTE(SUBSTITUTE(SUBSTITUTE(SUBSTITUTE(SUBSTITUTE(SUBSTITUTE(SUBSTITUTE(SUBSTITUTE(SUBSTITUTE(SUBSTITUTE(SUBSTITUTE(SUBSTITUTE(LOWER(Table2[[#This Row],[Naam]]),".",""),"-","")," bvba",""),"belgië",""),"belgium","")," nv","")," bv",""),"group",""),"groep","")," ", ""),"é","e"),"è","e"),"à","a")</f>
        <v>schindler</v>
      </c>
      <c r="D419" s="7" t="s">
        <v>8284</v>
      </c>
      <c r="E419" s="7" t="s">
        <v>8285</v>
      </c>
      <c r="F419" s="7" t="s">
        <v>8286</v>
      </c>
      <c r="G419" s="7" t="s">
        <v>4763</v>
      </c>
      <c r="H419" s="7" t="s">
        <v>8287</v>
      </c>
      <c r="I419" s="7" t="s">
        <v>4763</v>
      </c>
      <c r="J419" s="7" t="s">
        <v>8288</v>
      </c>
      <c r="K419" s="7" t="str">
        <f>IFERROR(LEFT(SUBSTITUTE(SUBSTITUTE(Table2[[#This Row],[Website]],"www.",""),"https://",""), FIND(".", SUBSTITUTE(SUBSTITUTE(Table2[[#This Row],[Website]],"www.",""),"https://","")) - 1),"")</f>
        <v>schindler</v>
      </c>
      <c r="L419" s="7" t="s">
        <v>8289</v>
      </c>
      <c r="M419" s="7" t="s">
        <v>4993</v>
      </c>
      <c r="N419" s="7" t="s">
        <v>4994</v>
      </c>
      <c r="O419" s="7">
        <v>130</v>
      </c>
      <c r="P419" s="7">
        <v>198</v>
      </c>
      <c r="Q419" s="7" t="s">
        <v>8290</v>
      </c>
      <c r="R419" s="7" t="str">
        <f>LOWER(Table2[[#This Row],[Straat]]&amp;Table2[[#This Row],[Huisnummer]]&amp;Table2[[#This Row],[Postcode]])</f>
        <v>humaniteitslaan241a1620</v>
      </c>
      <c r="S419" s="7" t="s">
        <v>18</v>
      </c>
      <c r="T419" s="7" t="s">
        <v>29</v>
      </c>
      <c r="U419" s="7" t="s">
        <v>5769</v>
      </c>
      <c r="V419" s="7" t="s">
        <v>8291</v>
      </c>
      <c r="W419" s="7" t="s">
        <v>5068</v>
      </c>
      <c r="X419" s="7" t="s">
        <v>4771</v>
      </c>
      <c r="Y419" s="7" t="s">
        <v>4791</v>
      </c>
      <c r="Z419" s="7" t="str">
        <f>_xlfn.XLOOKUP(Table2[[#This Row],[Bedrijfsnummer]],Table15[Bedrijfsnummer],Table15[Teamrol],"",0)</f>
        <v>HR Director</v>
      </c>
    </row>
    <row r="420" spans="1:26" ht="17.45" customHeight="1" x14ac:dyDescent="0.45">
      <c r="A420" s="7" t="s">
        <v>4758</v>
      </c>
      <c r="B420" s="7" t="s">
        <v>8292</v>
      </c>
      <c r="C420" s="7" t="str">
        <f>SUBSTITUTE(SUBSTITUTE(SUBSTITUTE(SUBSTITUTE(SUBSTITUTE(SUBSTITUTE(SUBSTITUTE(SUBSTITUTE(SUBSTITUTE(SUBSTITUTE(SUBSTITUTE(SUBSTITUTE(SUBSTITUTE(LOWER(Table2[[#This Row],[Naam]]),".",""),"-","")," bvba",""),"belgië",""),"belgium","")," nv","")," bv",""),"group",""),"groep","")," ", ""),"é","e"),"è","e"),"à","a")</f>
        <v>schneiderelectric</v>
      </c>
      <c r="D420" s="7" t="s">
        <v>8293</v>
      </c>
      <c r="E420" s="7" t="s">
        <v>8294</v>
      </c>
      <c r="F420" s="7" t="s">
        <v>8295</v>
      </c>
      <c r="G420" s="7" t="s">
        <v>4763</v>
      </c>
      <c r="H420" s="7" t="s">
        <v>8296</v>
      </c>
      <c r="I420" s="7" t="s">
        <v>4763</v>
      </c>
      <c r="J420" s="7" t="s">
        <v>8297</v>
      </c>
      <c r="K420" s="7" t="str">
        <f>IFERROR(LEFT(SUBSTITUTE(SUBSTITUTE(Table2[[#This Row],[Website]],"www.",""),"https://",""), FIND(".", SUBSTITUTE(SUBSTITUTE(Table2[[#This Row],[Website]],"www.",""),"https://","")) - 1),"")</f>
        <v>se</v>
      </c>
      <c r="L420" s="7" t="s">
        <v>8298</v>
      </c>
      <c r="M420" s="7" t="s">
        <v>8299</v>
      </c>
      <c r="N420" s="7" t="s">
        <v>8300</v>
      </c>
      <c r="O420" s="7">
        <v>86</v>
      </c>
      <c r="P420" s="7">
        <v>351</v>
      </c>
      <c r="Q420" s="7" t="s">
        <v>8301</v>
      </c>
      <c r="R420" s="7" t="str">
        <f>LOWER(Table2[[#This Row],[Straat]]&amp;Table2[[#This Row],[Huisnummer]]&amp;Table2[[#This Row],[Postcode]])</f>
        <v>dieweg31180</v>
      </c>
      <c r="S420" s="7" t="s">
        <v>18</v>
      </c>
      <c r="T420" s="7" t="s">
        <v>51</v>
      </c>
      <c r="U420" s="7" t="s">
        <v>8302</v>
      </c>
      <c r="V420" s="7" t="s">
        <v>247</v>
      </c>
      <c r="W420" s="7" t="s">
        <v>4844</v>
      </c>
      <c r="X420" s="7" t="s">
        <v>4771</v>
      </c>
      <c r="Y420" s="7" t="s">
        <v>4779</v>
      </c>
      <c r="Z420" s="7" t="str">
        <f>_xlfn.XLOOKUP(Table2[[#This Row],[Bedrijfsnummer]],Table15[Bedrijfsnummer],Table15[Teamrol],"",0)</f>
        <v>HR Business Partner</v>
      </c>
    </row>
    <row r="421" spans="1:26" ht="17.45" customHeight="1" x14ac:dyDescent="0.45">
      <c r="A421" s="7" t="s">
        <v>4758</v>
      </c>
      <c r="B421" s="7" t="s">
        <v>8303</v>
      </c>
      <c r="C421" s="7" t="str">
        <f>SUBSTITUTE(SUBSTITUTE(SUBSTITUTE(SUBSTITUTE(SUBSTITUTE(SUBSTITUTE(SUBSTITUTE(SUBSTITUTE(SUBSTITUTE(SUBSTITUTE(SUBSTITUTE(SUBSTITUTE(SUBSTITUTE(LOWER(Table2[[#This Row],[Naam]]),".",""),"-","")," bvba",""),"belgië",""),"belgium","")," nv","")," bv",""),"group",""),"groep","")," ", ""),"é","e"),"è","e"),"à","a")</f>
        <v>scioteq</v>
      </c>
      <c r="D421" s="7" t="s">
        <v>8304</v>
      </c>
      <c r="E421" s="7" t="s">
        <v>8305</v>
      </c>
      <c r="F421" s="7" t="s">
        <v>8306</v>
      </c>
      <c r="G421" s="7" t="s">
        <v>4763</v>
      </c>
      <c r="H421" s="7" t="s">
        <v>8307</v>
      </c>
      <c r="I421" s="7" t="s">
        <v>4763</v>
      </c>
      <c r="J421" s="7" t="s">
        <v>8308</v>
      </c>
      <c r="K421" s="7" t="str">
        <f>IFERROR(LEFT(SUBSTITUTE(SUBSTITUTE(Table2[[#This Row],[Website]],"www.",""),"https://",""), FIND(".", SUBSTITUTE(SUBSTITUTE(Table2[[#This Row],[Website]],"www.",""),"https://","")) - 1),"")</f>
        <v>scioteq</v>
      </c>
      <c r="L421" s="7" t="s">
        <v>8309</v>
      </c>
      <c r="M421" s="7" t="s">
        <v>434</v>
      </c>
      <c r="N421" s="7" t="s">
        <v>433</v>
      </c>
      <c r="O421" s="7">
        <v>28</v>
      </c>
      <c r="P421" s="7">
        <v>260</v>
      </c>
      <c r="Q421" s="7" t="s">
        <v>8310</v>
      </c>
      <c r="R421" s="7" t="str">
        <f>LOWER(Table2[[#This Row],[Straat]]&amp;Table2[[#This Row],[Huisnummer]]&amp;Table2[[#This Row],[Postcode]])</f>
        <v>president kennedypark35a8500</v>
      </c>
      <c r="S421" s="7" t="s">
        <v>18</v>
      </c>
      <c r="T421" s="7" t="s">
        <v>260</v>
      </c>
      <c r="U421" s="7" t="s">
        <v>5350</v>
      </c>
      <c r="V421" s="7" t="s">
        <v>8311</v>
      </c>
      <c r="W421" s="7" t="s">
        <v>5133</v>
      </c>
      <c r="X421" s="7" t="s">
        <v>4771</v>
      </c>
      <c r="Y421" s="7" t="s">
        <v>4779</v>
      </c>
      <c r="Z421" s="7" t="str">
        <f>_xlfn.XLOOKUP(Table2[[#This Row],[Bedrijfsnummer]],Table15[Bedrijfsnummer],Table15[Teamrol],"",0)</f>
        <v>HR Business Partner</v>
      </c>
    </row>
    <row r="422" spans="1:26" ht="17.45" customHeight="1" x14ac:dyDescent="0.45">
      <c r="A422" s="7" t="s">
        <v>4758</v>
      </c>
      <c r="B422" s="7" t="s">
        <v>8312</v>
      </c>
      <c r="C422" s="7" t="str">
        <f>SUBSTITUTE(SUBSTITUTE(SUBSTITUTE(SUBSTITUTE(SUBSTITUTE(SUBSTITUTE(SUBSTITUTE(SUBSTITUTE(SUBSTITUTE(SUBSTITUTE(SUBSTITUTE(SUBSTITUTE(SUBSTITUTE(LOWER(Table2[[#This Row],[Naam]]),".",""),"-","")," bvba",""),"belgië",""),"belgium","")," nv","")," bv",""),"group",""),"groep","")," ", ""),"é","e"),"è","e"),"à","a")</f>
        <v>scrsibelco</v>
      </c>
      <c r="D422" s="7" t="s">
        <v>8313</v>
      </c>
      <c r="E422" s="7" t="s">
        <v>8314</v>
      </c>
      <c r="F422" s="7" t="s">
        <v>8315</v>
      </c>
      <c r="G422" s="7" t="s">
        <v>4763</v>
      </c>
      <c r="H422" s="7" t="s">
        <v>8316</v>
      </c>
      <c r="I422" s="7" t="s">
        <v>4763</v>
      </c>
      <c r="J422" s="7" t="s">
        <v>8317</v>
      </c>
      <c r="K422" s="7" t="str">
        <f>IFERROR(LEFT(SUBSTITUTE(SUBSTITUTE(Table2[[#This Row],[Website]],"www.",""),"https://",""), FIND(".", SUBSTITUTE(SUBSTITUTE(Table2[[#This Row],[Website]],"www.",""),"https://","")) - 1),"")</f>
        <v>sibelco</v>
      </c>
      <c r="L422" s="7" t="s">
        <v>8318</v>
      </c>
      <c r="M422" s="7" t="s">
        <v>66</v>
      </c>
      <c r="N422" s="7" t="s">
        <v>299</v>
      </c>
      <c r="O422" s="7">
        <v>129</v>
      </c>
      <c r="P422" s="7">
        <v>227</v>
      </c>
      <c r="Q422" s="7" t="s">
        <v>8319</v>
      </c>
      <c r="R422" s="7" t="str">
        <f>LOWER(Table2[[#This Row],[Straat]]&amp;Table2[[#This Row],[Huisnummer]]&amp;Table2[[#This Row],[Postcode]])</f>
        <v>plantin en moretuslei1a2018</v>
      </c>
      <c r="S422" s="7" t="s">
        <v>18</v>
      </c>
      <c r="T422" s="7" t="s">
        <v>66</v>
      </c>
      <c r="U422" s="7" t="s">
        <v>1248</v>
      </c>
      <c r="V422" s="7" t="s">
        <v>8320</v>
      </c>
      <c r="W422" s="7" t="s">
        <v>8321</v>
      </c>
      <c r="X422" s="7" t="s">
        <v>4771</v>
      </c>
      <c r="Y422" s="7" t="s">
        <v>4779</v>
      </c>
      <c r="Z422" s="7" t="str">
        <f>_xlfn.XLOOKUP(Table2[[#This Row],[Bedrijfsnummer]],Table15[Bedrijfsnummer],Table15[Teamrol],"",0)</f>
        <v>Chief Human Resources Officer</v>
      </c>
    </row>
    <row r="423" spans="1:26" ht="17.45" customHeight="1" x14ac:dyDescent="0.45">
      <c r="A423" s="7" t="s">
        <v>4758</v>
      </c>
      <c r="B423" s="7" t="s">
        <v>8322</v>
      </c>
      <c r="C423" s="7" t="str">
        <f>SUBSTITUTE(SUBSTITUTE(SUBSTITUTE(SUBSTITUTE(SUBSTITUTE(SUBSTITUTE(SUBSTITUTE(SUBSTITUTE(SUBSTITUTE(SUBSTITUTE(SUBSTITUTE(SUBSTITUTE(SUBSTITUTE(LOWER(Table2[[#This Row],[Naam]]),".",""),"-","")," bvba",""),"belgië",""),"belgium","")," nv","")," bv",""),"group",""),"groep","")," ", ""),"é","e"),"è","e"),"à","a")</f>
        <v>sdworxpeoplesolutions</v>
      </c>
      <c r="D423" s="7" t="s">
        <v>8323</v>
      </c>
      <c r="E423" s="7" t="s">
        <v>8324</v>
      </c>
      <c r="F423" s="7" t="s">
        <v>8325</v>
      </c>
      <c r="G423" s="7" t="s">
        <v>4763</v>
      </c>
      <c r="H423" s="7" t="s">
        <v>8326</v>
      </c>
      <c r="I423" s="7" t="s">
        <v>4763</v>
      </c>
      <c r="J423" s="7" t="s">
        <v>8327</v>
      </c>
      <c r="K423" s="7" t="str">
        <f>IFERROR(LEFT(SUBSTITUTE(SUBSTITUTE(Table2[[#This Row],[Website]],"www.",""),"https://",""), FIND(".", SUBSTITUTE(SUBSTITUTE(Table2[[#This Row],[Website]],"www.",""),"https://","")) - 1),"")</f>
        <v>sdworx</v>
      </c>
      <c r="L423" s="7" t="s">
        <v>8328</v>
      </c>
      <c r="M423" s="7" t="s">
        <v>66</v>
      </c>
      <c r="N423" s="7">
        <v>2000</v>
      </c>
      <c r="O423" s="7">
        <v>45</v>
      </c>
      <c r="P423" s="7">
        <v>1412.9</v>
      </c>
      <c r="Q423" s="7"/>
      <c r="R423" s="7" t="str">
        <f>LOWER(Table2[[#This Row],[Straat]]&amp;Table2[[#This Row],[Huisnummer]]&amp;Table2[[#This Row],[Postcode]])</f>
        <v>brouwersvliet22000</v>
      </c>
      <c r="S423" s="7"/>
      <c r="T423" s="7" t="s">
        <v>66</v>
      </c>
      <c r="U423" s="7" t="s">
        <v>638</v>
      </c>
      <c r="V423" s="7">
        <v>2</v>
      </c>
      <c r="W423" s="7" t="s">
        <v>8101</v>
      </c>
      <c r="X423" s="7" t="s">
        <v>4950</v>
      </c>
      <c r="Y423" s="7" t="s">
        <v>4779</v>
      </c>
      <c r="Z423" s="7" t="str">
        <f>_xlfn.XLOOKUP(Table2[[#This Row],[Bedrijfsnummer]],Table15[Bedrijfsnummer],Table15[Teamrol],"",0)</f>
        <v>HR Manager</v>
      </c>
    </row>
    <row r="424" spans="1:26" ht="17.45" customHeight="1" x14ac:dyDescent="0.45">
      <c r="A424" s="7" t="s">
        <v>4758</v>
      </c>
      <c r="B424" s="7" t="s">
        <v>8329</v>
      </c>
      <c r="C424" s="7" t="str">
        <f>SUBSTITUTE(SUBSTITUTE(SUBSTITUTE(SUBSTITUTE(SUBSTITUTE(SUBSTITUTE(SUBSTITUTE(SUBSTITUTE(SUBSTITUTE(SUBSTITUTE(SUBSTITUTE(SUBSTITUTE(SUBSTITUTE(LOWER(Table2[[#This Row],[Naam]]),".",""),"-","")," bvba",""),"belgië",""),"belgium","")," nv","")," bv",""),"group",""),"groep","")," ", ""),"é","e"),"è","e"),"à","a")</f>
        <v>sesvanderhave</v>
      </c>
      <c r="D424" s="7" t="s">
        <v>8330</v>
      </c>
      <c r="E424" s="7" t="s">
        <v>8331</v>
      </c>
      <c r="F424" s="7" t="s">
        <v>8332</v>
      </c>
      <c r="G424" s="7" t="s">
        <v>4763</v>
      </c>
      <c r="H424" s="7" t="s">
        <v>8333</v>
      </c>
      <c r="I424" s="7" t="s">
        <v>4763</v>
      </c>
      <c r="J424" s="7" t="s">
        <v>8334</v>
      </c>
      <c r="K424" s="7" t="str">
        <f>IFERROR(LEFT(SUBSTITUTE(SUBSTITUTE(Table2[[#This Row],[Website]],"www.",""),"https://",""), FIND(".", SUBSTITUTE(SUBSTITUTE(Table2[[#This Row],[Website]],"www.",""),"https://","")) - 1),"")</f>
        <v>sesvanderhave</v>
      </c>
      <c r="L424" s="7" t="s">
        <v>8335</v>
      </c>
      <c r="M424" s="7" t="s">
        <v>5865</v>
      </c>
      <c r="N424" s="7" t="s">
        <v>6975</v>
      </c>
      <c r="O424" s="7">
        <v>4</v>
      </c>
      <c r="P424" s="7">
        <v>170</v>
      </c>
      <c r="Q424" s="7" t="s">
        <v>8336</v>
      </c>
      <c r="R424" s="7" t="str">
        <f>LOWER(Table2[[#This Row],[Straat]]&amp;Table2[[#This Row],[Huisnummer]]&amp;Table2[[#This Row],[Postcode]])</f>
        <v>industriepark153300</v>
      </c>
      <c r="S424" s="7" t="s">
        <v>18</v>
      </c>
      <c r="T424" s="7" t="s">
        <v>29</v>
      </c>
      <c r="U424" s="7" t="s">
        <v>5341</v>
      </c>
      <c r="V424" s="7" t="s">
        <v>819</v>
      </c>
      <c r="W424" s="7" t="s">
        <v>5664</v>
      </c>
      <c r="X424" s="7" t="s">
        <v>4771</v>
      </c>
      <c r="Y424" s="7" t="s">
        <v>4779</v>
      </c>
      <c r="Z424" s="7" t="str">
        <f>_xlfn.XLOOKUP(Table2[[#This Row],[Bedrijfsnummer]],Table15[Bedrijfsnummer],Table15[Teamrol],"",0)</f>
        <v>HR Manager</v>
      </c>
    </row>
    <row r="425" spans="1:26" ht="17.45" customHeight="1" x14ac:dyDescent="0.45">
      <c r="A425" s="7" t="s">
        <v>4758</v>
      </c>
      <c r="B425" s="7" t="s">
        <v>8337</v>
      </c>
      <c r="C425" s="7" t="str">
        <f>SUBSTITUTE(SUBSTITUTE(SUBSTITUTE(SUBSTITUTE(SUBSTITUTE(SUBSTITUTE(SUBSTITUTE(SUBSTITUTE(SUBSTITUTE(SUBSTITUTE(SUBSTITUTE(SUBSTITUTE(SUBSTITUTE(LOWER(Table2[[#This Row],[Naam]]),".",""),"-","")," bvba",""),"belgië",""),"belgium","")," nv","")," bv",""),"group",""),"groep","")," ", ""),"é","e"),"è","e"),"à","a")</f>
        <v>sgs</v>
      </c>
      <c r="D425" s="7" t="s">
        <v>8338</v>
      </c>
      <c r="E425" s="7" t="s">
        <v>8339</v>
      </c>
      <c r="F425" s="7"/>
      <c r="G425" s="7"/>
      <c r="H425" s="7" t="s">
        <v>8340</v>
      </c>
      <c r="I425" s="7" t="s">
        <v>4763</v>
      </c>
      <c r="J425" s="7" t="s">
        <v>8341</v>
      </c>
      <c r="K425" s="7" t="str">
        <f>IFERROR(LEFT(SUBSTITUTE(SUBSTITUTE(Table2[[#This Row],[Website]],"www.",""),"https://",""), FIND(".", SUBSTITUTE(SUBSTITUTE(Table2[[#This Row],[Website]],"www.",""),"https://","")) - 1),"")</f>
        <v>sgs</v>
      </c>
      <c r="L425" s="7"/>
      <c r="M425" s="7" t="s">
        <v>66</v>
      </c>
      <c r="N425" s="7">
        <v>2030</v>
      </c>
      <c r="O425" s="7">
        <v>0</v>
      </c>
      <c r="P425" s="7">
        <v>1356.3</v>
      </c>
      <c r="Q425" s="7"/>
      <c r="R425" s="7" t="str">
        <f>LOWER(Table2[[#This Row],[Straat]]&amp;Table2[[#This Row],[Huisnummer]]&amp;Table2[[#This Row],[Postcode]])</f>
        <v>noorderlaan872030</v>
      </c>
      <c r="S425" s="7"/>
      <c r="T425" s="7" t="s">
        <v>66</v>
      </c>
      <c r="U425" s="7" t="s">
        <v>5527</v>
      </c>
      <c r="V425" s="7">
        <v>87</v>
      </c>
      <c r="W425" s="7"/>
      <c r="X425" s="7" t="s">
        <v>4950</v>
      </c>
      <c r="Y425" s="7" t="s">
        <v>4779</v>
      </c>
      <c r="Z425" s="7" t="str">
        <f>_xlfn.XLOOKUP(Table2[[#This Row],[Bedrijfsnummer]],Table15[Bedrijfsnummer],Table15[Teamrol],"",0)</f>
        <v>Human Resources Manager Belgium</v>
      </c>
    </row>
    <row r="426" spans="1:26" ht="17.45" customHeight="1" x14ac:dyDescent="0.45">
      <c r="A426" s="7" t="s">
        <v>4758</v>
      </c>
      <c r="B426" s="7" t="s">
        <v>8342</v>
      </c>
      <c r="C426" s="7" t="str">
        <f>SUBSTITUTE(SUBSTITUTE(SUBSTITUTE(SUBSTITUTE(SUBSTITUTE(SUBSTITUTE(SUBSTITUTE(SUBSTITUTE(SUBSTITUTE(SUBSTITUTE(SUBSTITUTE(SUBSTITUTE(SUBSTITUTE(LOWER(Table2[[#This Row],[Naam]]),".",""),"-","")," bvba",""),"belgië",""),"belgium","")," nv","")," bv",""),"group",""),"groep","")," ", ""),"é","e"),"è","e"),"à","a")</f>
        <v>siemens</v>
      </c>
      <c r="D426" s="7" t="s">
        <v>8343</v>
      </c>
      <c r="E426" s="7" t="s">
        <v>8344</v>
      </c>
      <c r="F426" s="7" t="s">
        <v>8345</v>
      </c>
      <c r="G426" s="7" t="s">
        <v>4763</v>
      </c>
      <c r="H426" s="7" t="s">
        <v>8346</v>
      </c>
      <c r="I426" s="7" t="s">
        <v>4763</v>
      </c>
      <c r="J426" s="7" t="s">
        <v>8347</v>
      </c>
      <c r="K426" s="7" t="str">
        <f>IFERROR(LEFT(SUBSTITUTE(SUBSTITUTE(Table2[[#This Row],[Website]],"www.",""),"https://",""), FIND(".", SUBSTITUTE(SUBSTITUTE(Table2[[#This Row],[Website]],"www.",""),"https://","")) - 1),"")</f>
        <v>siemensgamesa</v>
      </c>
      <c r="L426" s="7" t="s">
        <v>8348</v>
      </c>
      <c r="M426" s="7" t="s">
        <v>7022</v>
      </c>
      <c r="N426" s="7">
        <v>1654</v>
      </c>
      <c r="O426" s="7">
        <v>0</v>
      </c>
      <c r="P426" s="7">
        <v>784.4</v>
      </c>
      <c r="Q426" s="7"/>
      <c r="R426" s="7" t="str">
        <f>LOWER(Table2[[#This Row],[Straat]]&amp;Table2[[#This Row],[Huisnummer]]&amp;Table2[[#This Row],[Postcode]])</f>
        <v>guido gezellestraat1231654</v>
      </c>
      <c r="S426" s="7"/>
      <c r="T426" s="7" t="s">
        <v>29</v>
      </c>
      <c r="U426" s="7" t="s">
        <v>7023</v>
      </c>
      <c r="V426" s="7">
        <v>123</v>
      </c>
      <c r="W426" s="7" t="s">
        <v>4844</v>
      </c>
      <c r="X426" s="7" t="s">
        <v>4825</v>
      </c>
      <c r="Y426" s="7" t="s">
        <v>4779</v>
      </c>
      <c r="Z426" s="7" t="str">
        <f>_xlfn.XLOOKUP(Table2[[#This Row],[Bedrijfsnummer]],Table15[Bedrijfsnummer],Table15[Teamrol],"",0)</f>
        <v>HR Manager / HR Business Partner</v>
      </c>
    </row>
    <row r="427" spans="1:26" ht="17.45" customHeight="1" x14ac:dyDescent="0.45">
      <c r="A427" s="7" t="s">
        <v>4758</v>
      </c>
      <c r="B427" s="7" t="s">
        <v>8349</v>
      </c>
      <c r="C427" s="7" t="str">
        <f>SUBSTITUTE(SUBSTITUTE(SUBSTITUTE(SUBSTITUTE(SUBSTITUTE(SUBSTITUTE(SUBSTITUTE(SUBSTITUTE(SUBSTITUTE(SUBSTITUTE(SUBSTITUTE(SUBSTITUTE(SUBSTITUTE(LOWER(Table2[[#This Row],[Naam]]),".",""),"-","")," bvba",""),"belgië",""),"belgium","")," nv","")," bv",""),"group",""),"groep","")," ", ""),"é","e"),"è","e"),"à","a")</f>
        <v>siemenshealthcare</v>
      </c>
      <c r="D427" s="7" t="s">
        <v>8350</v>
      </c>
      <c r="E427" s="7" t="s">
        <v>8351</v>
      </c>
      <c r="F427" s="7" t="s">
        <v>8352</v>
      </c>
      <c r="G427" s="7" t="s">
        <v>4763</v>
      </c>
      <c r="H427" s="7" t="s">
        <v>8353</v>
      </c>
      <c r="I427" s="7" t="s">
        <v>4763</v>
      </c>
      <c r="J427" s="7" t="s">
        <v>8354</v>
      </c>
      <c r="K427" s="7" t="str">
        <f>IFERROR(LEFT(SUBSTITUTE(SUBSTITUTE(Table2[[#This Row],[Website]],"www.",""),"https://",""), FIND(".", SUBSTITUTE(SUBSTITUTE(Table2[[#This Row],[Website]],"www.",""),"https://","")) - 1),"")</f>
        <v>siemens-healthineers</v>
      </c>
      <c r="L427" s="7" t="s">
        <v>8355</v>
      </c>
      <c r="M427" s="7" t="s">
        <v>4848</v>
      </c>
      <c r="N427" s="7" t="s">
        <v>72</v>
      </c>
      <c r="O427" s="7">
        <v>6</v>
      </c>
      <c r="P427" s="7">
        <v>305</v>
      </c>
      <c r="Q427" s="7" t="s">
        <v>8356</v>
      </c>
      <c r="R427" s="7" t="str">
        <f>LOWER(Table2[[#This Row],[Straat]]&amp;Table2[[#This Row],[Huisnummer]]&amp;Table2[[#This Row],[Postcode]])</f>
        <v>alfons gossetlaan541702</v>
      </c>
      <c r="S427" s="7" t="s">
        <v>18</v>
      </c>
      <c r="T427" s="7" t="s">
        <v>29</v>
      </c>
      <c r="U427" s="7" t="s">
        <v>191</v>
      </c>
      <c r="V427" s="7" t="s">
        <v>235</v>
      </c>
      <c r="W427" s="7" t="s">
        <v>7602</v>
      </c>
      <c r="X427" s="7" t="s">
        <v>4771</v>
      </c>
      <c r="Y427" s="7" t="s">
        <v>4779</v>
      </c>
      <c r="Z427" s="7" t="str">
        <f>_xlfn.XLOOKUP(Table2[[#This Row],[Bedrijfsnummer]],Table15[Bedrijfsnummer],Table15[Teamrol],"",0)</f>
        <v/>
      </c>
    </row>
    <row r="428" spans="1:26" ht="17.45" customHeight="1" x14ac:dyDescent="0.45">
      <c r="A428" s="7" t="s">
        <v>4758</v>
      </c>
      <c r="B428" s="7" t="s">
        <v>8357</v>
      </c>
      <c r="C428" s="7" t="str">
        <f>SUBSTITUTE(SUBSTITUTE(SUBSTITUTE(SUBSTITUTE(SUBSTITUTE(SUBSTITUTE(SUBSTITUTE(SUBSTITUTE(SUBSTITUTE(SUBSTITUTE(SUBSTITUTE(SUBSTITUTE(SUBSTITUTE(LOWER(Table2[[#This Row],[Naam]]),".",""),"-","")," bvba",""),"belgië",""),"belgium","")," nv","")," bv",""),"group",""),"groep","")," ", ""),"é","e"),"è","e"),"à","a")</f>
        <v>siemensindustrysoftware</v>
      </c>
      <c r="D428" s="7" t="s">
        <v>8358</v>
      </c>
      <c r="E428" s="7" t="s">
        <v>8359</v>
      </c>
      <c r="F428" s="7" t="s">
        <v>8345</v>
      </c>
      <c r="G428" s="7" t="s">
        <v>4763</v>
      </c>
      <c r="H428" s="7"/>
      <c r="I428" s="7"/>
      <c r="J428" s="7" t="s">
        <v>8360</v>
      </c>
      <c r="K428" s="7" t="str">
        <f>IFERROR(LEFT(SUBSTITUTE(SUBSTITUTE(Table2[[#This Row],[Website]],"www.",""),"https://",""), FIND(".", SUBSTITUTE(SUBSTITUTE(Table2[[#This Row],[Website]],"www.",""),"https://","")) - 1),"")</f>
        <v>siemens</v>
      </c>
      <c r="L428" s="7" t="s">
        <v>8361</v>
      </c>
      <c r="M428" s="7" t="s">
        <v>4864</v>
      </c>
      <c r="N428" s="7" t="s">
        <v>25</v>
      </c>
      <c r="O428" s="7">
        <v>9</v>
      </c>
      <c r="P428" s="7">
        <v>537</v>
      </c>
      <c r="Q428" s="7" t="s">
        <v>8362</v>
      </c>
      <c r="R428" s="7" t="str">
        <f>LOWER(Table2[[#This Row],[Straat]]&amp;Table2[[#This Row],[Huisnummer]]&amp;Table2[[#This Row],[Postcode]])</f>
        <v>interleuvenlaan683001</v>
      </c>
      <c r="S428" s="7" t="s">
        <v>18</v>
      </c>
      <c r="T428" s="7" t="s">
        <v>29</v>
      </c>
      <c r="U428" s="7" t="s">
        <v>4866</v>
      </c>
      <c r="V428" s="7" t="s">
        <v>332</v>
      </c>
      <c r="W428" s="7" t="s">
        <v>5761</v>
      </c>
      <c r="X428" s="7" t="s">
        <v>4825</v>
      </c>
      <c r="Y428" s="7" t="s">
        <v>4779</v>
      </c>
      <c r="Z428" s="7" t="str">
        <f>_xlfn.XLOOKUP(Table2[[#This Row],[Bedrijfsnummer]],Table15[Bedrijfsnummer],Table15[Teamrol],"",0)</f>
        <v>HR Business Partner Smart Infrastructure</v>
      </c>
    </row>
    <row r="429" spans="1:26" ht="17.45" customHeight="1" x14ac:dyDescent="0.45">
      <c r="A429" s="7" t="s">
        <v>4758</v>
      </c>
      <c r="B429" s="7" t="s">
        <v>8363</v>
      </c>
      <c r="C429" s="7" t="str">
        <f>SUBSTITUTE(SUBSTITUTE(SUBSTITUTE(SUBSTITUTE(SUBSTITUTE(SUBSTITUTE(SUBSTITUTE(SUBSTITUTE(SUBSTITUTE(SUBSTITUTE(SUBSTITUTE(SUBSTITUTE(SUBSTITUTE(LOWER(Table2[[#This Row],[Naam]]),".",""),"-","")," bvba",""),"belgië",""),"belgium","")," nv","")," bv",""),"group",""),"groep","")," ", ""),"é","e"),"è","e"),"à","a")</f>
        <v>siemensmobility</v>
      </c>
      <c r="D429" s="7" t="s">
        <v>8364</v>
      </c>
      <c r="E429" s="7" t="s">
        <v>8365</v>
      </c>
      <c r="F429" s="7" t="s">
        <v>8345</v>
      </c>
      <c r="G429" s="7" t="s">
        <v>4763</v>
      </c>
      <c r="H429" s="7" t="s">
        <v>8366</v>
      </c>
      <c r="I429" s="7" t="s">
        <v>4763</v>
      </c>
      <c r="J429" s="7" t="s">
        <v>8367</v>
      </c>
      <c r="K429" s="7" t="str">
        <f>IFERROR(LEFT(SUBSTITUTE(SUBSTITUTE(Table2[[#This Row],[Website]],"www.",""),"https://",""), FIND(".", SUBSTITUTE(SUBSTITUTE(Table2[[#This Row],[Website]],"www.",""),"https://","")) - 1),"")</f>
        <v>siemens</v>
      </c>
      <c r="L429" s="7" t="s">
        <v>8368</v>
      </c>
      <c r="M429" s="7" t="s">
        <v>7022</v>
      </c>
      <c r="N429" s="7">
        <v>1654</v>
      </c>
      <c r="O429" s="7">
        <v>9</v>
      </c>
      <c r="P429" s="7">
        <v>130.80000000000001</v>
      </c>
      <c r="Q429" s="7"/>
      <c r="R429" s="7" t="str">
        <f>LOWER(Table2[[#This Row],[Straat]]&amp;Table2[[#This Row],[Huisnummer]]&amp;Table2[[#This Row],[Postcode]])</f>
        <v>guido gezellestraat1251654</v>
      </c>
      <c r="S429" s="7"/>
      <c r="T429" s="7" t="s">
        <v>29</v>
      </c>
      <c r="U429" s="7" t="s">
        <v>7023</v>
      </c>
      <c r="V429" s="7">
        <v>125</v>
      </c>
      <c r="W429" s="7" t="s">
        <v>8369</v>
      </c>
      <c r="X429" s="7" t="s">
        <v>4807</v>
      </c>
      <c r="Y429" s="7" t="s">
        <v>4779</v>
      </c>
      <c r="Z429" s="7" t="str">
        <f>_xlfn.XLOOKUP(Table2[[#This Row],[Bedrijfsnummer]],Table15[Bedrijfsnummer],Table15[Teamrol],"",0)</f>
        <v/>
      </c>
    </row>
    <row r="430" spans="1:26" ht="17.45" customHeight="1" x14ac:dyDescent="0.45">
      <c r="A430" s="7" t="s">
        <v>4758</v>
      </c>
      <c r="B430" s="7" t="s">
        <v>8370</v>
      </c>
      <c r="C430" s="7" t="str">
        <f>SUBSTITUTE(SUBSTITUTE(SUBSTITUTE(SUBSTITUTE(SUBSTITUTE(SUBSTITUTE(SUBSTITUTE(SUBSTITUTE(SUBSTITUTE(SUBSTITUTE(SUBSTITUTE(SUBSTITUTE(SUBSTITUTE(LOWER(Table2[[#This Row],[Naam]]),".",""),"-","")," bvba",""),"belgië",""),"belgium","")," nv","")," bv",""),"group",""),"groep","")," ", ""),"é","e"),"è","e"),"à","a")</f>
        <v>signify</v>
      </c>
      <c r="D430" s="7" t="s">
        <v>8371</v>
      </c>
      <c r="E430" s="7" t="s">
        <v>8372</v>
      </c>
      <c r="F430" s="7" t="s">
        <v>8373</v>
      </c>
      <c r="G430" s="7" t="s">
        <v>4763</v>
      </c>
      <c r="H430" s="7" t="s">
        <v>8374</v>
      </c>
      <c r="I430" s="7" t="s">
        <v>4763</v>
      </c>
      <c r="J430" s="7" t="s">
        <v>8375</v>
      </c>
      <c r="K430" s="7" t="str">
        <f>IFERROR(LEFT(SUBSTITUTE(SUBSTITUTE(Table2[[#This Row],[Website]],"www.",""),"https://",""), FIND(".", SUBSTITUTE(SUBSTITUTE(Table2[[#This Row],[Website]],"www.",""),"https://","")) - 1),"")</f>
        <v>signify</v>
      </c>
      <c r="L430" s="7" t="s">
        <v>8376</v>
      </c>
      <c r="M430" s="7" t="s">
        <v>8168</v>
      </c>
      <c r="N430" s="7" t="s">
        <v>957</v>
      </c>
      <c r="O430" s="7">
        <v>40</v>
      </c>
      <c r="P430" s="7">
        <v>201</v>
      </c>
      <c r="Q430" s="7" t="s">
        <v>8377</v>
      </c>
      <c r="R430" s="7" t="str">
        <f>LOWER(Table2[[#This Row],[Straat]]&amp;Table2[[#This Row],[Huisnummer]]&amp;Table2[[#This Row],[Postcode]])</f>
        <v>z. 1 researchpark2101731</v>
      </c>
      <c r="S430" s="7" t="s">
        <v>18</v>
      </c>
      <c r="T430" s="7" t="s">
        <v>29</v>
      </c>
      <c r="U430" s="7" t="s">
        <v>8378</v>
      </c>
      <c r="V430" s="7" t="s">
        <v>8379</v>
      </c>
      <c r="W430" s="7" t="s">
        <v>5321</v>
      </c>
      <c r="X430" s="7" t="s">
        <v>4771</v>
      </c>
      <c r="Y430" s="7" t="s">
        <v>4779</v>
      </c>
      <c r="Z430" s="7" t="str">
        <f>_xlfn.XLOOKUP(Table2[[#This Row],[Bedrijfsnummer]],Table15[Bedrijfsnummer],Table15[Teamrol],"",0)</f>
        <v>Global HR Director</v>
      </c>
    </row>
    <row r="431" spans="1:26" ht="17.45" customHeight="1" x14ac:dyDescent="0.45">
      <c r="A431" s="7" t="s">
        <v>4758</v>
      </c>
      <c r="B431" s="7" t="s">
        <v>8380</v>
      </c>
      <c r="C431" s="7" t="str">
        <f>SUBSTITUTE(SUBSTITUTE(SUBSTITUTE(SUBSTITUTE(SUBSTITUTE(SUBSTITUTE(SUBSTITUTE(SUBSTITUTE(SUBSTITUTE(SUBSTITUTE(SUBSTITUTE(SUBSTITUTE(SUBSTITUTE(LOWER(Table2[[#This Row],[Naam]]),".",""),"-","")," bvba",""),"belgië",""),"belgium","")," nv","")," bv",""),"group",""),"groep","")," ", ""),"é","e"),"è","e"),"à","a")</f>
        <v>sioen</v>
      </c>
      <c r="D431" s="7" t="s">
        <v>8381</v>
      </c>
      <c r="E431" s="7" t="s">
        <v>8382</v>
      </c>
      <c r="F431" s="7" t="s">
        <v>8383</v>
      </c>
      <c r="G431" s="7" t="s">
        <v>4763</v>
      </c>
      <c r="H431" s="7" t="s">
        <v>8384</v>
      </c>
      <c r="I431" s="7" t="s">
        <v>4763</v>
      </c>
      <c r="J431" s="7" t="s">
        <v>8385</v>
      </c>
      <c r="K431" s="7" t="str">
        <f>IFERROR(LEFT(SUBSTITUTE(SUBSTITUTE(Table2[[#This Row],[Website]],"www.",""),"https://",""), FIND(".", SUBSTITUTE(SUBSTITUTE(Table2[[#This Row],[Website]],"www.",""),"https://","")) - 1),"")</f>
        <v>sioen</v>
      </c>
      <c r="L431" s="7" t="s">
        <v>8386</v>
      </c>
      <c r="M431" s="7" t="s">
        <v>8387</v>
      </c>
      <c r="N431" s="7">
        <v>8850</v>
      </c>
      <c r="O431" s="7">
        <v>28</v>
      </c>
      <c r="P431" s="7">
        <v>118.1</v>
      </c>
      <c r="Q431" s="7"/>
      <c r="R431" s="7" t="str">
        <f>LOWER(Table2[[#This Row],[Straat]]&amp;Table2[[#This Row],[Huisnummer]]&amp;Table2[[#This Row],[Postcode]])</f>
        <v>fabriekstraat238850</v>
      </c>
      <c r="S431" s="7"/>
      <c r="T431" s="7" t="s">
        <v>260</v>
      </c>
      <c r="U431" s="7" t="s">
        <v>7651</v>
      </c>
      <c r="V431" s="7">
        <v>23</v>
      </c>
      <c r="W431" s="7" t="s">
        <v>5079</v>
      </c>
      <c r="X431" s="7" t="s">
        <v>4807</v>
      </c>
      <c r="Y431" s="7" t="s">
        <v>4779</v>
      </c>
      <c r="Z431" s="7" t="str">
        <f>_xlfn.XLOOKUP(Table2[[#This Row],[Bedrijfsnummer]],Table15[Bedrijfsnummer],Table15[Teamrol],"",0)</f>
        <v>HR Manager</v>
      </c>
    </row>
    <row r="432" spans="1:26" ht="17.45" customHeight="1" x14ac:dyDescent="0.45">
      <c r="A432" s="7" t="s">
        <v>4758</v>
      </c>
      <c r="B432" s="7" t="s">
        <v>8388</v>
      </c>
      <c r="C432" s="7" t="str">
        <f>SUBSTITUTE(SUBSTITUTE(SUBSTITUTE(SUBSTITUTE(SUBSTITUTE(SUBSTITUTE(SUBSTITUTE(SUBSTITUTE(SUBSTITUTE(SUBSTITUTE(SUBSTITUTE(SUBSTITUTE(SUBSTITUTE(LOWER(Table2[[#This Row],[Naam]]),".",""),"-","")," bvba",""),"belgië",""),"belgium","")," nv","")," bv",""),"group",""),"groep","")," ", ""),"é","e"),"è","e"),"à","a")</f>
        <v>skeyes</v>
      </c>
      <c r="D432" s="7" t="s">
        <v>8389</v>
      </c>
      <c r="E432" s="7" t="s">
        <v>8390</v>
      </c>
      <c r="F432" s="7" t="s">
        <v>8391</v>
      </c>
      <c r="G432" s="7" t="s">
        <v>4763</v>
      </c>
      <c r="H432" s="7" t="s">
        <v>8392</v>
      </c>
      <c r="I432" s="7" t="s">
        <v>4763</v>
      </c>
      <c r="J432" s="7" t="s">
        <v>8393</v>
      </c>
      <c r="K432" s="7" t="str">
        <f>IFERROR(LEFT(SUBSTITUTE(SUBSTITUTE(Table2[[#This Row],[Website]],"www.",""),"https://",""), FIND(".", SUBSTITUTE(SUBSTITUTE(Table2[[#This Row],[Website]],"www.",""),"https://","")) - 1),"")</f>
        <v>skeyes</v>
      </c>
      <c r="L432" s="7" t="s">
        <v>8394</v>
      </c>
      <c r="M432" s="7" t="s">
        <v>51</v>
      </c>
      <c r="N432" s="7" t="s">
        <v>87</v>
      </c>
      <c r="O432" s="7">
        <v>32</v>
      </c>
      <c r="P432" s="7">
        <v>972</v>
      </c>
      <c r="Q432" s="7" t="s">
        <v>8395</v>
      </c>
      <c r="R432" s="7" t="str">
        <f>LOWER(Table2[[#This Row],[Straat]]&amp;Table2[[#This Row],[Huisnummer]]&amp;Table2[[#This Row],[Postcode]])</f>
        <v>square de meeûs351000</v>
      </c>
      <c r="S432" s="7" t="s">
        <v>18</v>
      </c>
      <c r="T432" s="7" t="s">
        <v>51</v>
      </c>
      <c r="U432" s="7" t="s">
        <v>8396</v>
      </c>
      <c r="V432" s="7" t="s">
        <v>458</v>
      </c>
      <c r="W432" s="7" t="s">
        <v>8397</v>
      </c>
      <c r="X432" s="7" t="s">
        <v>4825</v>
      </c>
      <c r="Y432" s="7" t="s">
        <v>4779</v>
      </c>
      <c r="Z432" s="7" t="str">
        <f>_xlfn.XLOOKUP(Table2[[#This Row],[Bedrijfsnummer]],Table15[Bedrijfsnummer],Table15[Teamrol],"",0)</f>
        <v>HR Business Partner</v>
      </c>
    </row>
    <row r="433" spans="1:26" ht="17.45" customHeight="1" x14ac:dyDescent="0.45">
      <c r="A433" s="7" t="s">
        <v>4758</v>
      </c>
      <c r="B433" s="7" t="s">
        <v>8398</v>
      </c>
      <c r="C433" s="7" t="str">
        <f>SUBSTITUTE(SUBSTITUTE(SUBSTITUTE(SUBSTITUTE(SUBSTITUTE(SUBSTITUTE(SUBSTITUTE(SUBSTITUTE(SUBSTITUTE(SUBSTITUTE(SUBSTITUTE(SUBSTITUTE(SUBSTITUTE(LOWER(Table2[[#This Row],[Naam]]),".",""),"-","")," bvba",""),"belgië",""),"belgium","")," nv","")," bv",""),"group",""),"groep","")," ", ""),"é","e"),"è","e"),"à","a")</f>
        <v>skylinecommunications</v>
      </c>
      <c r="D433" s="7" t="s">
        <v>8399</v>
      </c>
      <c r="E433" s="7" t="s">
        <v>8400</v>
      </c>
      <c r="F433" s="7" t="s">
        <v>8401</v>
      </c>
      <c r="G433" s="7" t="s">
        <v>4763</v>
      </c>
      <c r="H433" s="7" t="s">
        <v>8402</v>
      </c>
      <c r="I433" s="7" t="s">
        <v>4763</v>
      </c>
      <c r="J433" s="7" t="s">
        <v>8403</v>
      </c>
      <c r="K433" s="7" t="str">
        <f>IFERROR(LEFT(SUBSTITUTE(SUBSTITUTE(Table2[[#This Row],[Website]],"www.",""),"https://",""), FIND(".", SUBSTITUTE(SUBSTITUTE(Table2[[#This Row],[Website]],"www.",""),"https://","")) - 1),"")</f>
        <v>skyline</v>
      </c>
      <c r="L433" s="7" t="s">
        <v>8404</v>
      </c>
      <c r="M433" s="7" t="s">
        <v>8405</v>
      </c>
      <c r="N433" s="7">
        <v>8870</v>
      </c>
      <c r="O433" s="7">
        <v>40</v>
      </c>
      <c r="P433" s="7">
        <v>171.5</v>
      </c>
      <c r="Q433" s="7"/>
      <c r="R433" s="7" t="str">
        <f>LOWER(Table2[[#This Row],[Straat]]&amp;Table2[[#This Row],[Huisnummer]]&amp;Table2[[#This Row],[Postcode]])</f>
        <v>ambachtenstraat338870</v>
      </c>
      <c r="S433" s="7"/>
      <c r="T433" s="7" t="s">
        <v>260</v>
      </c>
      <c r="U433" s="7" t="s">
        <v>8406</v>
      </c>
      <c r="V433" s="7">
        <v>33</v>
      </c>
      <c r="W433" s="7" t="s">
        <v>8407</v>
      </c>
      <c r="X433" s="7" t="s">
        <v>4807</v>
      </c>
      <c r="Y433" s="7" t="s">
        <v>4772</v>
      </c>
      <c r="Z433" s="7" t="str">
        <f>_xlfn.XLOOKUP(Table2[[#This Row],[Bedrijfsnummer]],Table15[Bedrijfsnummer],Table15[Teamrol],"",0)</f>
        <v/>
      </c>
    </row>
    <row r="434" spans="1:26" ht="17.45" customHeight="1" x14ac:dyDescent="0.45">
      <c r="A434" s="7" t="s">
        <v>4758</v>
      </c>
      <c r="B434" s="7" t="s">
        <v>8408</v>
      </c>
      <c r="C434" s="7" t="str">
        <f>SUBSTITUTE(SUBSTITUTE(SUBSTITUTE(SUBSTITUTE(SUBSTITUTE(SUBSTITUTE(SUBSTITUTE(SUBSTITUTE(SUBSTITUTE(SUBSTITUTE(SUBSTITUTE(SUBSTITUTE(SUBSTITUTE(LOWER(Table2[[#This Row],[Naam]]),".",""),"-","")," bvba",""),"belgië",""),"belgium","")," nv","")," bv",""),"group",""),"groep","")," ", ""),"é","e"),"è","e"),"à","a")</f>
        <v>sligrofood</v>
      </c>
      <c r="D434" s="7" t="s">
        <v>8409</v>
      </c>
      <c r="E434" s="7" t="s">
        <v>8410</v>
      </c>
      <c r="F434" s="7" t="s">
        <v>8411</v>
      </c>
      <c r="G434" s="7" t="s">
        <v>4763</v>
      </c>
      <c r="H434" s="7" t="s">
        <v>8412</v>
      </c>
      <c r="I434" s="7" t="s">
        <v>4763</v>
      </c>
      <c r="J434" s="7" t="s">
        <v>8413</v>
      </c>
      <c r="K434" s="7" t="str">
        <f>IFERROR(LEFT(SUBSTITUTE(SUBSTITUTE(Table2[[#This Row],[Website]],"www.",""),"https://",""), FIND(".", SUBSTITUTE(SUBSTITUTE(Table2[[#This Row],[Website]],"www.",""),"https://","")) - 1),"")</f>
        <v>sligrofoodgroup</v>
      </c>
      <c r="L434" s="7" t="s">
        <v>8414</v>
      </c>
      <c r="M434" s="7" t="s">
        <v>838</v>
      </c>
      <c r="N434" s="7">
        <v>3110</v>
      </c>
      <c r="O434" s="7">
        <v>0</v>
      </c>
      <c r="P434" s="7">
        <v>304.8</v>
      </c>
      <c r="Q434" s="7"/>
      <c r="R434" s="7" t="str">
        <f>LOWER(Table2[[#This Row],[Straat]]&amp;Table2[[#This Row],[Huisnummer]]&amp;Table2[[#This Row],[Postcode]])</f>
        <v>wingepark103110</v>
      </c>
      <c r="S434" s="7"/>
      <c r="T434" s="7" t="s">
        <v>29</v>
      </c>
      <c r="U434" s="7" t="s">
        <v>835</v>
      </c>
      <c r="V434" s="7">
        <v>10</v>
      </c>
      <c r="W434" s="7" t="s">
        <v>8415</v>
      </c>
      <c r="X434" s="7" t="s">
        <v>4825</v>
      </c>
      <c r="Y434" s="7" t="s">
        <v>4779</v>
      </c>
      <c r="Z434" s="7" t="str">
        <f>_xlfn.XLOOKUP(Table2[[#This Row],[Bedrijfsnummer]],Table15[Bedrijfsnummer],Table15[Teamrol],"",0)</f>
        <v/>
      </c>
    </row>
    <row r="435" spans="1:26" ht="17.45" customHeight="1" x14ac:dyDescent="0.45">
      <c r="A435" s="7" t="s">
        <v>4758</v>
      </c>
      <c r="B435" s="7" t="s">
        <v>8416</v>
      </c>
      <c r="C435" s="7" t="str">
        <f>SUBSTITUTE(SUBSTITUTE(SUBSTITUTE(SUBSTITUTE(SUBSTITUTE(SUBSTITUTE(SUBSTITUTE(SUBSTITUTE(SUBSTITUTE(SUBSTITUTE(SUBSTITUTE(SUBSTITUTE(SUBSTITUTE(LOWER(Table2[[#This Row],[Naam]]),".",""),"-","")," bvba",""),"belgië",""),"belgium","")," nv","")," bv",""),"group",""),"groep","")," ", ""),"é","e"),"è","e"),"à","a")</f>
        <v>smurfitkappaturnhout</v>
      </c>
      <c r="D435" s="7" t="s">
        <v>8417</v>
      </c>
      <c r="E435" s="7" t="s">
        <v>8418</v>
      </c>
      <c r="F435" s="7"/>
      <c r="G435" s="7"/>
      <c r="H435" s="7" t="s">
        <v>8419</v>
      </c>
      <c r="I435" s="7" t="s">
        <v>4763</v>
      </c>
      <c r="J435" s="7" t="s">
        <v>4776</v>
      </c>
      <c r="K435" s="7" t="str">
        <f>IFERROR(LEFT(SUBSTITUTE(SUBSTITUTE(Table2[[#This Row],[Website]],"www.",""),"https://",""), FIND(".", SUBSTITUTE(SUBSTITUTE(Table2[[#This Row],[Website]],"www.",""),"https://","")) - 1),"")</f>
        <v>Empty</v>
      </c>
      <c r="L435" s="7"/>
      <c r="M435" s="7" t="s">
        <v>203</v>
      </c>
      <c r="N435" s="7">
        <v>2300</v>
      </c>
      <c r="O435" s="7">
        <v>0</v>
      </c>
      <c r="P435" s="7">
        <v>112.9</v>
      </c>
      <c r="Q435" s="7"/>
      <c r="R435" s="7" t="str">
        <f>LOWER(Table2[[#This Row],[Straat]]&amp;Table2[[#This Row],[Huisnummer]]&amp;Table2[[#This Row],[Postcode]])</f>
        <v>bremheidelaan12300</v>
      </c>
      <c r="S435" s="7"/>
      <c r="T435" s="7" t="s">
        <v>66</v>
      </c>
      <c r="U435" s="7" t="s">
        <v>7963</v>
      </c>
      <c r="V435" s="7">
        <v>1</v>
      </c>
      <c r="W435" s="7"/>
      <c r="X435" s="7" t="s">
        <v>4771</v>
      </c>
      <c r="Y435" s="7" t="s">
        <v>4779</v>
      </c>
      <c r="Z435" s="7" t="str">
        <f>_xlfn.XLOOKUP(Table2[[#This Row],[Bedrijfsnummer]],Table15[Bedrijfsnummer],Table15[Teamrol],"",0)</f>
        <v/>
      </c>
    </row>
    <row r="436" spans="1:26" ht="17.45" customHeight="1" x14ac:dyDescent="0.45">
      <c r="A436" s="7" t="s">
        <v>4758</v>
      </c>
      <c r="B436" s="7" t="s">
        <v>8420</v>
      </c>
      <c r="C436" s="7" t="str">
        <f>SUBSTITUTE(SUBSTITUTE(SUBSTITUTE(SUBSTITUTE(SUBSTITUTE(SUBSTITUTE(SUBSTITUTE(SUBSTITUTE(SUBSTITUTE(SUBSTITUTE(SUBSTITUTE(SUBSTITUTE(SUBSTITUTE(LOWER(Table2[[#This Row],[Naam]]),".",""),"-","")," bvba",""),"belgië",""),"belgium","")," nv","")," bv",""),"group",""),"groep","")," ", ""),"é","e"),"è","e"),"à","a")</f>
        <v>snackfoodpocoloco</v>
      </c>
      <c r="D436" s="7" t="s">
        <v>8421</v>
      </c>
      <c r="E436" s="7" t="s">
        <v>8422</v>
      </c>
      <c r="F436" s="7" t="s">
        <v>8423</v>
      </c>
      <c r="G436" s="7" t="s">
        <v>4763</v>
      </c>
      <c r="H436" s="7" t="s">
        <v>8424</v>
      </c>
      <c r="I436" s="7" t="s">
        <v>4763</v>
      </c>
      <c r="J436" s="7" t="s">
        <v>8425</v>
      </c>
      <c r="K436" s="7" t="str">
        <f>IFERROR(LEFT(SUBSTITUTE(SUBSTITUTE(Table2[[#This Row],[Website]],"www.",""),"https://",""), FIND(".", SUBSTITUTE(SUBSTITUTE(Table2[[#This Row],[Website]],"www.",""),"https://","")) - 1),"")</f>
        <v>pauliggroup</v>
      </c>
      <c r="L436" s="7" t="s">
        <v>8426</v>
      </c>
      <c r="M436" s="7" t="s">
        <v>684</v>
      </c>
      <c r="N436" s="7">
        <v>8800</v>
      </c>
      <c r="O436" s="7">
        <v>0</v>
      </c>
      <c r="P436" s="7">
        <v>206.3</v>
      </c>
      <c r="Q436" s="7"/>
      <c r="R436" s="7" t="str">
        <f>LOWER(Table2[[#This Row],[Straat]]&amp;Table2[[#This Row],[Huisnummer]]&amp;Table2[[#This Row],[Postcode]])</f>
        <v>rumbeeksegravier1578800</v>
      </c>
      <c r="S436" s="7"/>
      <c r="T436" s="7" t="s">
        <v>260</v>
      </c>
      <c r="U436" s="7" t="s">
        <v>8427</v>
      </c>
      <c r="V436" s="7">
        <v>157</v>
      </c>
      <c r="W436" s="7" t="s">
        <v>5664</v>
      </c>
      <c r="X436" s="7" t="s">
        <v>4825</v>
      </c>
      <c r="Y436" s="7" t="s">
        <v>4779</v>
      </c>
      <c r="Z436" s="7" t="str">
        <f>_xlfn.XLOOKUP(Table2[[#This Row],[Bedrijfsnummer]],Table15[Bedrijfsnummer],Table15[Teamrol],"",0)</f>
        <v>HR Manager Services</v>
      </c>
    </row>
    <row r="437" spans="1:26" ht="17.45" customHeight="1" x14ac:dyDescent="0.45">
      <c r="A437" s="7" t="s">
        <v>4758</v>
      </c>
      <c r="B437" s="7" t="s">
        <v>8428</v>
      </c>
      <c r="C437" s="7" t="str">
        <f>SUBSTITUTE(SUBSTITUTE(SUBSTITUTE(SUBSTITUTE(SUBSTITUTE(SUBSTITUTE(SUBSTITUTE(SUBSTITUTE(SUBSTITUTE(SUBSTITUTE(SUBSTITUTE(SUBSTITUTE(SUBSTITUTE(LOWER(Table2[[#This Row],[Naam]]),".",""),"-","")," bvba",""),"belgië",""),"belgium","")," nv","")," bv",""),"group",""),"groep","")," ", ""),"é","e"),"è","e"),"à","a")</f>
        <v>softandinformaticscompany</v>
      </c>
      <c r="D437" s="7" t="s">
        <v>8429</v>
      </c>
      <c r="E437" s="7" t="s">
        <v>8430</v>
      </c>
      <c r="F437" s="7" t="s">
        <v>8431</v>
      </c>
      <c r="G437" s="7" t="s">
        <v>4763</v>
      </c>
      <c r="H437" s="7" t="s">
        <v>8432</v>
      </c>
      <c r="I437" s="7" t="s">
        <v>4763</v>
      </c>
      <c r="J437" s="7" t="s">
        <v>8433</v>
      </c>
      <c r="K437" s="7" t="str">
        <f>IFERROR(LEFT(SUBSTITUTE(SUBSTITUTE(Table2[[#This Row],[Website]],"www.",""),"https://",""), FIND(".", SUBSTITUTE(SUBSTITUTE(Table2[[#This Row],[Website]],"www.",""),"https://","")) - 1),"")</f>
        <v>sofico</v>
      </c>
      <c r="L437" s="7" t="s">
        <v>8434</v>
      </c>
      <c r="M437" s="7" t="s">
        <v>4797</v>
      </c>
      <c r="N437" s="7">
        <v>9052</v>
      </c>
      <c r="O437" s="7">
        <v>66</v>
      </c>
      <c r="P437" s="7">
        <v>164.7</v>
      </c>
      <c r="Q437" s="7"/>
      <c r="R437" s="7" t="str">
        <f>LOWER(Table2[[#This Row],[Straat]]&amp;Table2[[#This Row],[Huisnummer]]&amp;Table2[[#This Row],[Postcode]])</f>
        <v>technologiepark-zwijnaarde849052</v>
      </c>
      <c r="S437" s="7"/>
      <c r="T437" s="7" t="s">
        <v>40</v>
      </c>
      <c r="U437" s="7" t="s">
        <v>4798</v>
      </c>
      <c r="V437" s="7">
        <v>84</v>
      </c>
      <c r="W437" s="7" t="s">
        <v>5761</v>
      </c>
      <c r="X437" s="7" t="s">
        <v>4807</v>
      </c>
      <c r="Y437" s="7" t="s">
        <v>4791</v>
      </c>
      <c r="Z437" s="7" t="str">
        <f>_xlfn.XLOOKUP(Table2[[#This Row],[Bedrijfsnummer]],Table15[Bedrijfsnummer],Table15[Teamrol],"",0)</f>
        <v/>
      </c>
    </row>
    <row r="438" spans="1:26" ht="17.45" customHeight="1" x14ac:dyDescent="0.45">
      <c r="A438" s="7" t="s">
        <v>4758</v>
      </c>
      <c r="B438" s="7" t="s">
        <v>8435</v>
      </c>
      <c r="C438" s="7" t="str">
        <f>SUBSTITUTE(SUBSTITUTE(SUBSTITUTE(SUBSTITUTE(SUBSTITUTE(SUBSTITUTE(SUBSTITUTE(SUBSTITUTE(SUBSTITUTE(SUBSTITUTE(SUBSTITUTE(SUBSTITUTE(SUBSTITUTE(LOWER(Table2[[#This Row],[Naam]]),".",""),"-","")," bvba",""),"belgië",""),"belgium","")," nv","")," bv",""),"group",""),"groep","")," ", ""),"é","e"),"è","e"),"à","a")</f>
        <v>solutiaeurope</v>
      </c>
      <c r="D438" s="7" t="s">
        <v>8436</v>
      </c>
      <c r="E438" s="7" t="s">
        <v>8437</v>
      </c>
      <c r="F438" s="7"/>
      <c r="G438" s="7"/>
      <c r="H438" s="7"/>
      <c r="I438" s="7"/>
      <c r="J438" s="7" t="s">
        <v>4776</v>
      </c>
      <c r="K438" s="7" t="str">
        <f>IFERROR(LEFT(SUBSTITUTE(SUBSTITUTE(Table2[[#This Row],[Website]],"www.",""),"https://",""), FIND(".", SUBSTITUTE(SUBSTITUTE(Table2[[#This Row],[Website]],"www.",""),"https://","")) - 1),"")</f>
        <v>Empty</v>
      </c>
      <c r="L438" s="7"/>
      <c r="M438" s="7" t="s">
        <v>186</v>
      </c>
      <c r="N438" s="7">
        <v>9000</v>
      </c>
      <c r="O438" s="7">
        <v>0</v>
      </c>
      <c r="P438" s="7">
        <v>151.5</v>
      </c>
      <c r="Q438" s="7"/>
      <c r="R438" s="7" t="str">
        <f>LOWER(Table2[[#This Row],[Straat]]&amp;Table2[[#This Row],[Huisnummer]]&amp;Table2[[#This Row],[Postcode]])</f>
        <v>ottergemsesteenweg-zuid7079000</v>
      </c>
      <c r="S438" s="7"/>
      <c r="T438" s="7" t="s">
        <v>40</v>
      </c>
      <c r="U438" s="7" t="s">
        <v>5051</v>
      </c>
      <c r="V438" s="7">
        <v>707</v>
      </c>
      <c r="W438" s="7"/>
      <c r="X438" s="7" t="s">
        <v>4771</v>
      </c>
      <c r="Y438" s="7" t="s">
        <v>4779</v>
      </c>
      <c r="Z438" s="7" t="str">
        <f>_xlfn.XLOOKUP(Table2[[#This Row],[Bedrijfsnummer]],Table15[Bedrijfsnummer],Table15[Teamrol],"",0)</f>
        <v/>
      </c>
    </row>
    <row r="439" spans="1:26" ht="17.45" customHeight="1" x14ac:dyDescent="0.45">
      <c r="A439" s="7" t="s">
        <v>4758</v>
      </c>
      <c r="B439" s="7" t="s">
        <v>8438</v>
      </c>
      <c r="C439" s="7" t="str">
        <f>SUBSTITUTE(SUBSTITUTE(SUBSTITUTE(SUBSTITUTE(SUBSTITUTE(SUBSTITUTE(SUBSTITUTE(SUBSTITUTE(SUBSTITUTE(SUBSTITUTE(SUBSTITUTE(SUBSTITUTE(SUBSTITUTE(LOWER(Table2[[#This Row],[Naam]]),".",""),"-","")," bvba",""),"belgië",""),"belgium","")," nv","")," bv",""),"group",""),"groep","")," ", ""),"é","e"),"è","e"),"à","a")</f>
        <v>solutions30</v>
      </c>
      <c r="D439" s="7" t="s">
        <v>8439</v>
      </c>
      <c r="E439" s="7" t="s">
        <v>8440</v>
      </c>
      <c r="F439" s="7" t="s">
        <v>8441</v>
      </c>
      <c r="G439" s="7" t="s">
        <v>4763</v>
      </c>
      <c r="H439" s="7" t="s">
        <v>8442</v>
      </c>
      <c r="I439" s="7" t="s">
        <v>4763</v>
      </c>
      <c r="J439" s="7" t="s">
        <v>8443</v>
      </c>
      <c r="K439" s="7" t="str">
        <f>IFERROR(LEFT(SUBSTITUTE(SUBSTITUTE(Table2[[#This Row],[Website]],"www.",""),"https://",""), FIND(".", SUBSTITUTE(SUBSTITUTE(Table2[[#This Row],[Website]],"www.",""),"https://","")) - 1),"")</f>
        <v>solutions30</v>
      </c>
      <c r="L439" s="7" t="s">
        <v>8444</v>
      </c>
      <c r="M439" s="7" t="s">
        <v>6110</v>
      </c>
      <c r="N439" s="7">
        <v>2600</v>
      </c>
      <c r="O439" s="7">
        <v>0</v>
      </c>
      <c r="P439" s="7">
        <v>154.80000000000001</v>
      </c>
      <c r="Q439" s="7"/>
      <c r="R439" s="7" t="str">
        <f>LOWER(Table2[[#This Row],[Straat]]&amp;Table2[[#This Row],[Huisnummer]]&amp;Table2[[#This Row],[Postcode]])</f>
        <v>berchemstadionstraat722600</v>
      </c>
      <c r="S439" s="7"/>
      <c r="T439" s="7" t="s">
        <v>66</v>
      </c>
      <c r="U439" s="7" t="s">
        <v>6112</v>
      </c>
      <c r="V439" s="7">
        <v>72</v>
      </c>
      <c r="W439" s="7" t="s">
        <v>8445</v>
      </c>
      <c r="X439" s="7" t="s">
        <v>4807</v>
      </c>
      <c r="Y439" s="7" t="s">
        <v>4779</v>
      </c>
      <c r="Z439" s="7" t="str">
        <f>_xlfn.XLOOKUP(Table2[[#This Row],[Bedrijfsnummer]],Table15[Bedrijfsnummer],Table15[Teamrol],"",0)</f>
        <v>HR Manager</v>
      </c>
    </row>
    <row r="440" spans="1:26" ht="17.45" customHeight="1" x14ac:dyDescent="0.45">
      <c r="A440" s="7" t="s">
        <v>4758</v>
      </c>
      <c r="B440" s="7" t="s">
        <v>8446</v>
      </c>
      <c r="C440" s="7" t="str">
        <f>SUBSTITUTE(SUBSTITUTE(SUBSTITUTE(SUBSTITUTE(SUBSTITUTE(SUBSTITUTE(SUBSTITUTE(SUBSTITUTE(SUBSTITUTE(SUBSTITUTE(SUBSTITUTE(SUBSTITUTE(SUBSTITUTE(LOWER(Table2[[#This Row],[Naam]]),".",""),"-","")," bvba",""),"belgië",""),"belgium","")," nv","")," bv",""),"group",""),"groep","")," ", ""),"é","e"),"è","e"),"à","a")</f>
        <v>sonovaretail</v>
      </c>
      <c r="D440" s="7" t="s">
        <v>8447</v>
      </c>
      <c r="E440" s="7" t="s">
        <v>8448</v>
      </c>
      <c r="F440" s="7"/>
      <c r="G440" s="7"/>
      <c r="H440" s="7" t="s">
        <v>8449</v>
      </c>
      <c r="I440" s="7" t="s">
        <v>4763</v>
      </c>
      <c r="J440" s="7" t="s">
        <v>8450</v>
      </c>
      <c r="K440" s="7" t="str">
        <f>IFERROR(LEFT(SUBSTITUTE(SUBSTITUTE(Table2[[#This Row],[Website]],"www.",""),"https://",""), FIND(".", SUBSTITUTE(SUBSTITUTE(Table2[[#This Row],[Website]],"www.",""),"https://","")) - 1),"")</f>
        <v>lapperre</v>
      </c>
      <c r="L440" s="7" t="s">
        <v>8451</v>
      </c>
      <c r="M440" s="7" t="s">
        <v>4848</v>
      </c>
      <c r="N440" s="7" t="s">
        <v>72</v>
      </c>
      <c r="O440" s="7">
        <v>8</v>
      </c>
      <c r="P440" s="7">
        <v>370</v>
      </c>
      <c r="Q440" s="7" t="s">
        <v>8452</v>
      </c>
      <c r="R440" s="7" t="str">
        <f>LOWER(Table2[[#This Row],[Straat]]&amp;Table2[[#This Row],[Huisnummer]]&amp;Table2[[#This Row],[Postcode]])</f>
        <v>spoorwegstraat221702</v>
      </c>
      <c r="S440" s="7" t="s">
        <v>18</v>
      </c>
      <c r="T440" s="7" t="s">
        <v>29</v>
      </c>
      <c r="U440" s="7" t="s">
        <v>8212</v>
      </c>
      <c r="V440" s="7" t="s">
        <v>1057</v>
      </c>
      <c r="W440" s="7" t="s">
        <v>6418</v>
      </c>
      <c r="X440" s="7" t="s">
        <v>4771</v>
      </c>
      <c r="Y440" s="7" t="s">
        <v>4779</v>
      </c>
      <c r="Z440" s="7" t="str">
        <f>_xlfn.XLOOKUP(Table2[[#This Row],[Bedrijfsnummer]],Table15[Bedrijfsnummer],Table15[Teamrol],"",0)</f>
        <v>HR Director Sonova Retail BeLux</v>
      </c>
    </row>
    <row r="441" spans="1:26" ht="17.45" customHeight="1" x14ac:dyDescent="0.45">
      <c r="A441" s="7" t="s">
        <v>4758</v>
      </c>
      <c r="B441" s="7" t="s">
        <v>8453</v>
      </c>
      <c r="C441" s="7" t="str">
        <f>SUBSTITUTE(SUBSTITUTE(SUBSTITUTE(SUBSTITUTE(SUBSTITUTE(SUBSTITUTE(SUBSTITUTE(SUBSTITUTE(SUBSTITUTE(SUBSTITUTE(SUBSTITUTE(SUBSTITUTE(SUBSTITUTE(LOWER(Table2[[#This Row],[Naam]]),".",""),"-","")," bvba",""),"belgië",""),"belgium","")," nv","")," bv",""),"group",""),"groep","")," ", ""),"é","e"),"è","e"),"à","a")</f>
        <v>soprabankingsoftware</v>
      </c>
      <c r="D441" s="7" t="s">
        <v>8454</v>
      </c>
      <c r="E441" s="7" t="s">
        <v>8455</v>
      </c>
      <c r="F441" s="7"/>
      <c r="G441" s="7"/>
      <c r="H441" s="7"/>
      <c r="I441" s="7"/>
      <c r="J441" s="7" t="s">
        <v>8456</v>
      </c>
      <c r="K441" s="7" t="str">
        <f>IFERROR(LEFT(SUBSTITUTE(SUBSTITUTE(Table2[[#This Row],[Website]],"www.",""),"https://",""), FIND(".", SUBSTITUTE(SUBSTITUTE(Table2[[#This Row],[Website]],"www.",""),"https://","")) - 1),"")</f>
        <v>soprabanking</v>
      </c>
      <c r="L441" s="7" t="s">
        <v>8457</v>
      </c>
      <c r="M441" s="7" t="s">
        <v>51</v>
      </c>
      <c r="N441" s="7" t="s">
        <v>87</v>
      </c>
      <c r="O441" s="7">
        <v>18</v>
      </c>
      <c r="P441" s="7">
        <v>314</v>
      </c>
      <c r="Q441" s="7" t="s">
        <v>8458</v>
      </c>
      <c r="R441" s="7" t="str">
        <f>LOWER(Table2[[#This Row],[Straat]]&amp;Table2[[#This Row],[Huisnummer]]&amp;Table2[[#This Row],[Postcode]])</f>
        <v>koning albert ii-laan41000</v>
      </c>
      <c r="S441" s="7" t="s">
        <v>18</v>
      </c>
      <c r="T441" s="7" t="s">
        <v>51</v>
      </c>
      <c r="U441" s="7" t="s">
        <v>719</v>
      </c>
      <c r="V441" s="7" t="s">
        <v>548</v>
      </c>
      <c r="W441" s="7" t="s">
        <v>5761</v>
      </c>
      <c r="X441" s="7" t="s">
        <v>4771</v>
      </c>
      <c r="Y441" s="7" t="s">
        <v>4791</v>
      </c>
      <c r="Z441" s="7" t="str">
        <f>_xlfn.XLOOKUP(Table2[[#This Row],[Bedrijfsnummer]],Table15[Bedrijfsnummer],Table15[Teamrol],"",0)</f>
        <v>HR Director BeNeLux</v>
      </c>
    </row>
    <row r="442" spans="1:26" ht="17.45" customHeight="1" x14ac:dyDescent="0.45">
      <c r="A442" s="7" t="s">
        <v>4758</v>
      </c>
      <c r="B442" s="7" t="s">
        <v>8459</v>
      </c>
      <c r="C442" s="7" t="str">
        <f>SUBSTITUTE(SUBSTITUTE(SUBSTITUTE(SUBSTITUTE(SUBSTITUTE(SUBSTITUTE(SUBSTITUTE(SUBSTITUTE(SUBSTITUTE(SUBSTITUTE(SUBSTITUTE(SUBSTITUTE(SUBSTITUTE(LOWER(Table2[[#This Row],[Naam]]),".",""),"-","")," bvba",""),"belgië",""),"belgium","")," nv","")," bv",""),"group",""),"groep","")," ", ""),"é","e"),"è","e"),"à","a")</f>
        <v>soprasteria</v>
      </c>
      <c r="D442" s="7" t="s">
        <v>8460</v>
      </c>
      <c r="E442" s="7" t="s">
        <v>8461</v>
      </c>
      <c r="F442" s="7" t="s">
        <v>8462</v>
      </c>
      <c r="G442" s="7" t="s">
        <v>4763</v>
      </c>
      <c r="H442" s="7" t="s">
        <v>8463</v>
      </c>
      <c r="I442" s="7" t="s">
        <v>4763</v>
      </c>
      <c r="J442" s="7" t="s">
        <v>8464</v>
      </c>
      <c r="K442" s="7" t="str">
        <f>IFERROR(LEFT(SUBSTITUTE(SUBSTITUTE(Table2[[#This Row],[Website]],"www.",""),"https://",""), FIND(".", SUBSTITUTE(SUBSTITUTE(Table2[[#This Row],[Website]],"www.",""),"https://","")) - 1),"")</f>
        <v>soprasteria</v>
      </c>
      <c r="L442" s="7" t="s">
        <v>8465</v>
      </c>
      <c r="M442" s="7" t="s">
        <v>4777</v>
      </c>
      <c r="N442" s="7" t="s">
        <v>713</v>
      </c>
      <c r="O442" s="7">
        <v>181</v>
      </c>
      <c r="P442" s="7">
        <v>977</v>
      </c>
      <c r="Q442" s="7" t="s">
        <v>8466</v>
      </c>
      <c r="R442" s="7" t="str">
        <f>LOWER(Table2[[#This Row],[Straat]]&amp;Table2[[#This Row],[Huisnummer]]&amp;Table2[[#This Row],[Postcode]])</f>
        <v>culliganlaan3b1831</v>
      </c>
      <c r="S442" s="7" t="s">
        <v>18</v>
      </c>
      <c r="T442" s="7" t="s">
        <v>29</v>
      </c>
      <c r="U442" s="7" t="s">
        <v>5688</v>
      </c>
      <c r="V442" s="7" t="s">
        <v>8467</v>
      </c>
      <c r="W442" s="7" t="s">
        <v>8468</v>
      </c>
      <c r="X442" s="7" t="s">
        <v>4825</v>
      </c>
      <c r="Y442" s="7" t="s">
        <v>4779</v>
      </c>
      <c r="Z442" s="7" t="str">
        <f>_xlfn.XLOOKUP(Table2[[#This Row],[Bedrijfsnummer]],Table15[Bedrijfsnummer],Table15[Teamrol],"",0)</f>
        <v>HR Director</v>
      </c>
    </row>
    <row r="443" spans="1:26" ht="17.45" customHeight="1" x14ac:dyDescent="0.45">
      <c r="A443" s="7" t="s">
        <v>4758</v>
      </c>
      <c r="B443" s="7" t="s">
        <v>8469</v>
      </c>
      <c r="C443" s="7" t="str">
        <f>SUBSTITUTE(SUBSTITUTE(SUBSTITUTE(SUBSTITUTE(SUBSTITUTE(SUBSTITUTE(SUBSTITUTE(SUBSTITUTE(SUBSTITUTE(SUBSTITUTE(SUBSTITUTE(SUBSTITUTE(SUBSTITUTE(LOWER(Table2[[#This Row],[Naam]]),".",""),"-","")," bvba",""),"belgië",""),"belgium","")," nv","")," bv",""),"group",""),"groep","")," ", ""),"é","e"),"è","e"),"à","a")</f>
        <v>soprema</v>
      </c>
      <c r="D443" s="7" t="s">
        <v>8470</v>
      </c>
      <c r="E443" s="7" t="s">
        <v>8471</v>
      </c>
      <c r="F443" s="7" t="s">
        <v>8472</v>
      </c>
      <c r="G443" s="7" t="s">
        <v>4763</v>
      </c>
      <c r="H443" s="7" t="s">
        <v>8473</v>
      </c>
      <c r="I443" s="7" t="s">
        <v>4763</v>
      </c>
      <c r="J443" s="7" t="s">
        <v>8474</v>
      </c>
      <c r="K443" s="7" t="str">
        <f>IFERROR(LEFT(SUBSTITUTE(SUBSTITUTE(Table2[[#This Row],[Website]],"www.",""),"https://",""), FIND(".", SUBSTITUTE(SUBSTITUTE(Table2[[#This Row],[Website]],"www.",""),"https://","")) - 1),"")</f>
        <v>soprema</v>
      </c>
      <c r="L443" s="7" t="s">
        <v>8475</v>
      </c>
      <c r="M443" s="7" t="s">
        <v>8476</v>
      </c>
      <c r="N443" s="7" t="s">
        <v>8477</v>
      </c>
      <c r="O443" s="7">
        <v>23</v>
      </c>
      <c r="P443" s="7">
        <v>124</v>
      </c>
      <c r="Q443" s="7" t="s">
        <v>8478</v>
      </c>
      <c r="R443" s="7" t="str">
        <f>LOWER(Table2[[#This Row],[Straat]]&amp;Table2[[#This Row],[Huisnummer]]&amp;Table2[[#This Row],[Postcode]])</f>
        <v>bouwelven52280</v>
      </c>
      <c r="S443" s="7" t="s">
        <v>18</v>
      </c>
      <c r="T443" s="7" t="s">
        <v>66</v>
      </c>
      <c r="U443" s="7" t="s">
        <v>8479</v>
      </c>
      <c r="V443" s="7" t="s">
        <v>416</v>
      </c>
      <c r="W443" s="7" t="s">
        <v>6894</v>
      </c>
      <c r="X443" s="7" t="s">
        <v>4771</v>
      </c>
      <c r="Y443" s="7" t="s">
        <v>4779</v>
      </c>
      <c r="Z443" s="7" t="str">
        <f>_xlfn.XLOOKUP(Table2[[#This Row],[Bedrijfsnummer]],Table15[Bedrijfsnummer],Table15[Teamrol],"",0)</f>
        <v>HR-manager belux</v>
      </c>
    </row>
    <row r="444" spans="1:26" ht="17.45" customHeight="1" x14ac:dyDescent="0.45">
      <c r="A444" s="7" t="s">
        <v>4758</v>
      </c>
      <c r="B444" s="7" t="s">
        <v>8480</v>
      </c>
      <c r="C444" s="7" t="str">
        <f>SUBSTITUTE(SUBSTITUTE(SUBSTITUTE(SUBSTITUTE(SUBSTITUTE(SUBSTITUTE(SUBSTITUTE(SUBSTITUTE(SUBSTITUTE(SUBSTITUTE(SUBSTITUTE(SUBSTITUTE(SUBSTITUTE(LOWER(Table2[[#This Row],[Naam]]),".",""),"-","")," bvba",""),"belgië",""),"belgium","")," nv","")," bv",""),"group",""),"groep","")," ", ""),"é","e"),"è","e"),"à","a")</f>
        <v>soudal</v>
      </c>
      <c r="D444" s="7" t="s">
        <v>8481</v>
      </c>
      <c r="E444" s="7" t="s">
        <v>8482</v>
      </c>
      <c r="F444" s="7" t="s">
        <v>8483</v>
      </c>
      <c r="G444" s="7" t="s">
        <v>4763</v>
      </c>
      <c r="H444" s="7" t="s">
        <v>8484</v>
      </c>
      <c r="I444" s="7" t="s">
        <v>4763</v>
      </c>
      <c r="J444" s="7" t="s">
        <v>8485</v>
      </c>
      <c r="K444" s="7" t="str">
        <f>IFERROR(LEFT(SUBSTITUTE(SUBSTITUTE(Table2[[#This Row],[Website]],"www.",""),"https://",""), FIND(".", SUBSTITUTE(SUBSTITUTE(Table2[[#This Row],[Website]],"www.",""),"https://","")) - 1),"")</f>
        <v>soudal</v>
      </c>
      <c r="L444" s="7" t="s">
        <v>8486</v>
      </c>
      <c r="M444" s="7" t="s">
        <v>203</v>
      </c>
      <c r="N444" s="7">
        <v>2300</v>
      </c>
      <c r="O444" s="7">
        <v>0</v>
      </c>
      <c r="P444" s="7">
        <v>338.1</v>
      </c>
      <c r="Q444" s="7"/>
      <c r="R444" s="7" t="str">
        <f>LOWER(Table2[[#This Row],[Straat]]&amp;Table2[[#This Row],[Huisnummer]]&amp;Table2[[#This Row],[Postcode]])</f>
        <v>everdongenlaan202300</v>
      </c>
      <c r="S444" s="7"/>
      <c r="T444" s="7" t="s">
        <v>66</v>
      </c>
      <c r="U444" s="7" t="s">
        <v>8487</v>
      </c>
      <c r="V444" s="7">
        <v>20</v>
      </c>
      <c r="W444" s="7" t="s">
        <v>4918</v>
      </c>
      <c r="X444" s="7" t="s">
        <v>4950</v>
      </c>
      <c r="Y444" s="7" t="s">
        <v>4836</v>
      </c>
      <c r="Z444" s="7" t="str">
        <f>_xlfn.XLOOKUP(Table2[[#This Row],[Bedrijfsnummer]],Table15[Bedrijfsnummer],Table15[Teamrol],"",0)</f>
        <v>Group HR Director</v>
      </c>
    </row>
    <row r="445" spans="1:26" ht="17.45" customHeight="1" x14ac:dyDescent="0.45">
      <c r="A445" s="7" t="s">
        <v>4758</v>
      </c>
      <c r="B445" s="7" t="s">
        <v>8488</v>
      </c>
      <c r="C445" s="7" t="str">
        <f>SUBSTITUTE(SUBSTITUTE(SUBSTITUTE(SUBSTITUTE(SUBSTITUTE(SUBSTITUTE(SUBSTITUTE(SUBSTITUTE(SUBSTITUTE(SUBSTITUTE(SUBSTITUTE(SUBSTITUTE(SUBSTITUTE(LOWER(Table2[[#This Row],[Naam]]),".",""),"-","")," bvba",""),"belgië",""),"belgium","")," nv","")," bv",""),"group",""),"groep","")," ", ""),"é","e"),"è","e"),"à","a")</f>
        <v>speos</v>
      </c>
      <c r="D445" s="7" t="s">
        <v>8489</v>
      </c>
      <c r="E445" s="7" t="s">
        <v>8490</v>
      </c>
      <c r="F445" s="7" t="s">
        <v>8491</v>
      </c>
      <c r="G445" s="7" t="s">
        <v>4763</v>
      </c>
      <c r="H445" s="7"/>
      <c r="I445" s="7"/>
      <c r="J445" s="7" t="s">
        <v>8492</v>
      </c>
      <c r="K445" s="7" t="str">
        <f>IFERROR(LEFT(SUBSTITUTE(SUBSTITUTE(Table2[[#This Row],[Website]],"www.",""),"https://",""), FIND(".", SUBSTITUTE(SUBSTITUTE(Table2[[#This Row],[Website]],"www.",""),"https://","")) - 1),"")</f>
        <v>speos</v>
      </c>
      <c r="L445" s="7" t="s">
        <v>8493</v>
      </c>
      <c r="M445" s="7" t="s">
        <v>51</v>
      </c>
      <c r="N445" s="7" t="s">
        <v>87</v>
      </c>
      <c r="O445" s="7">
        <v>3</v>
      </c>
      <c r="P445" s="7">
        <v>188</v>
      </c>
      <c r="Q445" s="7" t="s">
        <v>8494</v>
      </c>
      <c r="R445" s="7" t="str">
        <f>LOWER(Table2[[#This Row],[Straat]]&amp;Table2[[#This Row],[Huisnummer]]&amp;Table2[[#This Row],[Postcode]])</f>
        <v>boulevard anspach11000</v>
      </c>
      <c r="S445" s="7" t="s">
        <v>18</v>
      </c>
      <c r="T445" s="7" t="s">
        <v>51</v>
      </c>
      <c r="U445" s="7" t="s">
        <v>8495</v>
      </c>
      <c r="V445" s="7" t="s">
        <v>21</v>
      </c>
      <c r="W445" s="7" t="s">
        <v>7549</v>
      </c>
      <c r="X445" s="7" t="s">
        <v>4771</v>
      </c>
      <c r="Y445" s="7" t="s">
        <v>4791</v>
      </c>
      <c r="Z445" s="7" t="str">
        <f>_xlfn.XLOOKUP(Table2[[#This Row],[Bedrijfsnummer]],Table15[Bedrijfsnummer],Table15[Teamrol],"",0)</f>
        <v>Human Resources Director</v>
      </c>
    </row>
    <row r="446" spans="1:26" ht="17.45" customHeight="1" x14ac:dyDescent="0.45">
      <c r="A446" s="7" t="s">
        <v>4758</v>
      </c>
      <c r="B446" s="7" t="s">
        <v>8496</v>
      </c>
      <c r="C446" s="7" t="str">
        <f>SUBSTITUTE(SUBSTITUTE(SUBSTITUTE(SUBSTITUTE(SUBSTITUTE(SUBSTITUTE(SUBSTITUTE(SUBSTITUTE(SUBSTITUTE(SUBSTITUTE(SUBSTITUTE(SUBSTITUTE(SUBSTITUTE(LOWER(Table2[[#This Row],[Naam]]),".",""),"-","")," bvba",""),"belgië",""),"belgium","")," nv","")," bv",""),"group",""),"groep","")," ", ""),"é","e"),"è","e"),"à","a")</f>
        <v>stjudemedicalcoordinationcenter</v>
      </c>
      <c r="D446" s="7" t="s">
        <v>8497</v>
      </c>
      <c r="E446" s="7" t="s">
        <v>8498</v>
      </c>
      <c r="F446" s="7" t="s">
        <v>8499</v>
      </c>
      <c r="G446" s="7" t="s">
        <v>4763</v>
      </c>
      <c r="H446" s="7"/>
      <c r="I446" s="7"/>
      <c r="J446" s="7" t="s">
        <v>8500</v>
      </c>
      <c r="K446" s="7" t="str">
        <f>IFERROR(LEFT(SUBSTITUTE(SUBSTITUTE(Table2[[#This Row],[Website]],"www.",""),"https://",""), FIND(".", SUBSTITUTE(SUBSTITUTE(Table2[[#This Row],[Website]],"www.",""),"https://","")) - 1),"")</f>
        <v>cardiovascular</v>
      </c>
      <c r="L446" s="7" t="s">
        <v>8501</v>
      </c>
      <c r="M446" s="7" t="s">
        <v>136</v>
      </c>
      <c r="N446" s="7">
        <v>1930</v>
      </c>
      <c r="O446" s="7">
        <v>0</v>
      </c>
      <c r="P446" s="7">
        <v>334.1</v>
      </c>
      <c r="Q446" s="7"/>
      <c r="R446" s="7" t="str">
        <f>LOWER(Table2[[#This Row],[Straat]]&amp;Table2[[#This Row],[Huisnummer]]&amp;Table2[[#This Row],[Postcode]])</f>
        <v>da vincilaan111930</v>
      </c>
      <c r="S446" s="7"/>
      <c r="T446" s="7" t="s">
        <v>29</v>
      </c>
      <c r="U446" s="7" t="s">
        <v>5387</v>
      </c>
      <c r="V446" s="7">
        <v>11</v>
      </c>
      <c r="W446" s="7"/>
      <c r="X446" s="7" t="s">
        <v>4771</v>
      </c>
      <c r="Y446" s="7" t="s">
        <v>4836</v>
      </c>
      <c r="Z446" s="7" t="str">
        <f>_xlfn.XLOOKUP(Table2[[#This Row],[Bedrijfsnummer]],Table15[Bedrijfsnummer],Table15[Teamrol],"",0)</f>
        <v>Human Resources Manager</v>
      </c>
    </row>
    <row r="447" spans="1:26" ht="17.45" customHeight="1" x14ac:dyDescent="0.45">
      <c r="A447" s="7" t="s">
        <v>4758</v>
      </c>
      <c r="B447" s="7" t="s">
        <v>8502</v>
      </c>
      <c r="C447" s="7" t="str">
        <f>SUBSTITUTE(SUBSTITUTE(SUBSTITUTE(SUBSTITUTE(SUBSTITUTE(SUBSTITUTE(SUBSTITUTE(SUBSTITUTE(SUBSTITUTE(SUBSTITUTE(SUBSTITUTE(SUBSTITUTE(SUBSTITUTE(LOWER(Table2[[#This Row],[Naam]]),".",""),"-","")," bvba",""),"belgië",""),"belgium","")," nv","")," bv",""),"group",""),"groep","")," ", ""),"é","e"),"è","e"),"à","a")</f>
        <v>stadsbader</v>
      </c>
      <c r="D447" s="7" t="s">
        <v>8503</v>
      </c>
      <c r="E447" s="7" t="s">
        <v>8504</v>
      </c>
      <c r="F447" s="7" t="s">
        <v>8505</v>
      </c>
      <c r="G447" s="7" t="s">
        <v>4763</v>
      </c>
      <c r="H447" s="7" t="s">
        <v>8506</v>
      </c>
      <c r="I447" s="7" t="s">
        <v>4763</v>
      </c>
      <c r="J447" s="7" t="s">
        <v>8507</v>
      </c>
      <c r="K447" s="7" t="str">
        <f>IFERROR(LEFT(SUBSTITUTE(SUBSTITUTE(Table2[[#This Row],[Website]],"www.",""),"https://",""), FIND(".", SUBSTITUTE(SUBSTITUTE(Table2[[#This Row],[Website]],"www.",""),"https://","")) - 1),"")</f>
        <v>stadsbader</v>
      </c>
      <c r="L447" s="7" t="s">
        <v>8508</v>
      </c>
      <c r="M447" s="7" t="s">
        <v>327</v>
      </c>
      <c r="N447" s="7" t="s">
        <v>326</v>
      </c>
      <c r="O447" s="7">
        <v>81</v>
      </c>
      <c r="P447" s="7">
        <v>306</v>
      </c>
      <c r="Q447" s="7" t="s">
        <v>8509</v>
      </c>
      <c r="R447" s="7" t="str">
        <f>LOWER(Table2[[#This Row],[Straat]]&amp;Table2[[#This Row],[Huisnummer]]&amp;Table2[[#This Row],[Postcode]])</f>
        <v>kanaalstraat18530</v>
      </c>
      <c r="S447" s="7" t="s">
        <v>18</v>
      </c>
      <c r="T447" s="7" t="s">
        <v>260</v>
      </c>
      <c r="U447" s="7" t="s">
        <v>8510</v>
      </c>
      <c r="V447" s="7" t="s">
        <v>21</v>
      </c>
      <c r="W447" s="7" t="s">
        <v>6174</v>
      </c>
      <c r="X447" s="7" t="s">
        <v>4825</v>
      </c>
      <c r="Y447" s="7" t="s">
        <v>4779</v>
      </c>
      <c r="Z447" s="7" t="str">
        <f>_xlfn.XLOOKUP(Table2[[#This Row],[Bedrijfsnummer]],Table15[Bedrijfsnummer],Table15[Teamrol],"",0)</f>
        <v>HR Business Partner regio Oost</v>
      </c>
    </row>
    <row r="448" spans="1:26" ht="17.45" customHeight="1" x14ac:dyDescent="0.45">
      <c r="A448" s="7" t="s">
        <v>4758</v>
      </c>
      <c r="B448" s="7" t="s">
        <v>8511</v>
      </c>
      <c r="C448" s="7" t="str">
        <f>SUBSTITUTE(SUBSTITUTE(SUBSTITUTE(SUBSTITUTE(SUBSTITUTE(SUBSTITUTE(SUBSTITUTE(SUBSTITUTE(SUBSTITUTE(SUBSTITUTE(SUBSTITUTE(SUBSTITUTE(SUBSTITUTE(LOWER(Table2[[#This Row],[Naam]]),".",""),"-","")," bvba",""),"belgië",""),"belgium","")," nv","")," bv",""),"group",""),"groep","")," ", ""),"é","e"),"è","e"),"à","a")</f>
        <v>startpeople</v>
      </c>
      <c r="D448" s="7" t="s">
        <v>8512</v>
      </c>
      <c r="E448" s="7" t="s">
        <v>8513</v>
      </c>
      <c r="F448" s="7" t="s">
        <v>8514</v>
      </c>
      <c r="G448" s="7" t="s">
        <v>4763</v>
      </c>
      <c r="H448" s="7" t="s">
        <v>8515</v>
      </c>
      <c r="I448" s="7" t="s">
        <v>4763</v>
      </c>
      <c r="J448" s="7" t="s">
        <v>8516</v>
      </c>
      <c r="K448" s="7" t="str">
        <f>IFERROR(LEFT(SUBSTITUTE(SUBSTITUTE(Table2[[#This Row],[Website]],"www.",""),"https://",""), FIND(".", SUBSTITUTE(SUBSTITUTE(Table2[[#This Row],[Website]],"www.",""),"https://","")) - 1),"")</f>
        <v>startpeople</v>
      </c>
      <c r="L448" s="7" t="s">
        <v>8517</v>
      </c>
      <c r="M448" s="7" t="s">
        <v>66</v>
      </c>
      <c r="N448" s="7">
        <v>2000</v>
      </c>
      <c r="O448" s="7">
        <v>0</v>
      </c>
      <c r="P448" s="7">
        <v>5856.8</v>
      </c>
      <c r="Q448" s="7"/>
      <c r="R448" s="7" t="str">
        <f>LOWER(Table2[[#This Row],[Straat]]&amp;Table2[[#This Row],[Huisnummer]]&amp;Table2[[#This Row],[Postcode]])</f>
        <v>frankrijklei1012000</v>
      </c>
      <c r="S448" s="7"/>
      <c r="T448" s="7" t="s">
        <v>66</v>
      </c>
      <c r="U448" s="7" t="s">
        <v>1009</v>
      </c>
      <c r="V448" s="7">
        <v>101</v>
      </c>
      <c r="W448" s="7" t="s">
        <v>8101</v>
      </c>
      <c r="X448" s="7" t="s">
        <v>6679</v>
      </c>
      <c r="Y448" s="7" t="s">
        <v>4779</v>
      </c>
      <c r="Z448" s="7" t="str">
        <f>_xlfn.XLOOKUP(Table2[[#This Row],[Bedrijfsnummer]],Table15[Bedrijfsnummer],Table15[Teamrol],"",0)</f>
        <v/>
      </c>
    </row>
    <row r="449" spans="1:26" ht="17.45" customHeight="1" x14ac:dyDescent="0.45">
      <c r="A449" s="7" t="s">
        <v>4758</v>
      </c>
      <c r="B449" s="7" t="s">
        <v>8518</v>
      </c>
      <c r="C449" s="7" t="str">
        <f>SUBSTITUTE(SUBSTITUTE(SUBSTITUTE(SUBSTITUTE(SUBSTITUTE(SUBSTITUTE(SUBSTITUTE(SUBSTITUTE(SUBSTITUTE(SUBSTITUTE(SUBSTITUTE(SUBSTITUTE(SUBSTITUTE(LOWER(Table2[[#This Row],[Naam]]),".",""),"-","")," bvba",""),"belgië",""),"belgium","")," nv","")," bv",""),"group",""),"groep","")," ", ""),"é","e"),"è","e"),"à","a")</f>
        <v>stellantisetransmissions</v>
      </c>
      <c r="D449" s="7" t="s">
        <v>8519</v>
      </c>
      <c r="E449" s="7" t="s">
        <v>8520</v>
      </c>
      <c r="F449" s="7" t="s">
        <v>8521</v>
      </c>
      <c r="G449" s="7" t="s">
        <v>4763</v>
      </c>
      <c r="H449" s="7" t="s">
        <v>8522</v>
      </c>
      <c r="I449" s="7" t="s">
        <v>4763</v>
      </c>
      <c r="J449" s="7" t="s">
        <v>8523</v>
      </c>
      <c r="K449" s="7" t="str">
        <f>IFERROR(LEFT(SUBSTITUTE(SUBSTITUTE(Table2[[#This Row],[Website]],"www.",""),"https://",""), FIND(".", SUBSTITUTE(SUBSTITUTE(Table2[[#This Row],[Website]],"www.",""),"https://","")) - 1),"")</f>
        <v>punchpowertrain</v>
      </c>
      <c r="L449" s="7" t="s">
        <v>8524</v>
      </c>
      <c r="M449" s="7" t="s">
        <v>4904</v>
      </c>
      <c r="N449" s="7" t="s">
        <v>1091</v>
      </c>
      <c r="O449" s="7">
        <v>14</v>
      </c>
      <c r="P449" s="7">
        <v>237</v>
      </c>
      <c r="Q449" s="7" t="s">
        <v>8525</v>
      </c>
      <c r="R449" s="7" t="str">
        <f>LOWER(Table2[[#This Row],[Straat]]&amp;Table2[[#This Row],[Huisnummer]]&amp;Table2[[#This Row],[Postcode]])</f>
        <v>avenue du bourget201130</v>
      </c>
      <c r="S449" s="7" t="s">
        <v>18</v>
      </c>
      <c r="T449" s="7" t="s">
        <v>51</v>
      </c>
      <c r="U449" s="7" t="s">
        <v>6966</v>
      </c>
      <c r="V449" s="7" t="s">
        <v>126</v>
      </c>
      <c r="W449" s="7" t="s">
        <v>5411</v>
      </c>
      <c r="X449" s="7" t="s">
        <v>4771</v>
      </c>
      <c r="Y449" s="7" t="s">
        <v>4791</v>
      </c>
      <c r="Z449" s="7" t="str">
        <f>_xlfn.XLOOKUP(Table2[[#This Row],[Bedrijfsnummer]],Table15[Bedrijfsnummer],Table15[Teamrol],"",0)</f>
        <v>HR Director</v>
      </c>
    </row>
    <row r="450" spans="1:26" ht="17.45" customHeight="1" x14ac:dyDescent="0.45">
      <c r="A450" s="7" t="s">
        <v>4758</v>
      </c>
      <c r="B450" s="7" t="s">
        <v>8526</v>
      </c>
      <c r="C450" s="7" t="str">
        <f>SUBSTITUTE(SUBSTITUTE(SUBSTITUTE(SUBSTITUTE(SUBSTITUTE(SUBSTITUTE(SUBSTITUTE(SUBSTITUTE(SUBSTITUTE(SUBSTITUTE(SUBSTITUTE(SUBSTITUTE(SUBSTITUTE(LOWER(Table2[[#This Row],[Naam]]),".",""),"-","")," bvba",""),"belgië",""),"belgium","")," nv","")," bv",""),"group",""),"groep","")," ", ""),"é","e"),"è","e"),"à","a")</f>
        <v>storaensolangerbrugge</v>
      </c>
      <c r="D450" s="7" t="s">
        <v>8527</v>
      </c>
      <c r="E450" s="7" t="s">
        <v>8528</v>
      </c>
      <c r="F450" s="7"/>
      <c r="G450" s="7"/>
      <c r="H450" s="7" t="s">
        <v>8529</v>
      </c>
      <c r="I450" s="7" t="s">
        <v>4763</v>
      </c>
      <c r="J450" s="7" t="s">
        <v>8530</v>
      </c>
      <c r="K450" s="7" t="str">
        <f>IFERROR(LEFT(SUBSTITUTE(SUBSTITUTE(Table2[[#This Row],[Website]],"www.",""),"https://",""), FIND(".", SUBSTITUTE(SUBSTITUTE(Table2[[#This Row],[Website]],"www.",""),"https://","")) - 1),"")</f>
        <v>storaenso</v>
      </c>
      <c r="L450" s="7" t="s">
        <v>8531</v>
      </c>
      <c r="M450" s="7" t="s">
        <v>186</v>
      </c>
      <c r="N450" s="7" t="s">
        <v>185</v>
      </c>
      <c r="O450" s="7">
        <v>45</v>
      </c>
      <c r="P450" s="7">
        <v>104</v>
      </c>
      <c r="Q450" s="7" t="s">
        <v>8532</v>
      </c>
      <c r="R450" s="7" t="str">
        <f>LOWER(Table2[[#This Row],[Straat]]&amp;Table2[[#This Row],[Huisnummer]]&amp;Table2[[#This Row],[Postcode]])</f>
        <v>wondelgemkaai2009000</v>
      </c>
      <c r="S450" s="7" t="s">
        <v>18</v>
      </c>
      <c r="T450" s="7" t="s">
        <v>40</v>
      </c>
      <c r="U450" s="7" t="s">
        <v>8533</v>
      </c>
      <c r="V450" s="7" t="s">
        <v>974</v>
      </c>
      <c r="W450" s="7" t="s">
        <v>7833</v>
      </c>
      <c r="X450" s="7" t="s">
        <v>4771</v>
      </c>
      <c r="Y450" s="7" t="s">
        <v>4779</v>
      </c>
      <c r="Z450" s="7" t="str">
        <f>_xlfn.XLOOKUP(Table2[[#This Row],[Bedrijfsnummer]],Table15[Bedrijfsnummer],Table15[Teamrol],"",0)</f>
        <v>HR Director Belgium</v>
      </c>
    </row>
    <row r="451" spans="1:26" ht="17.45" customHeight="1" x14ac:dyDescent="0.45">
      <c r="A451" s="7" t="s">
        <v>4758</v>
      </c>
      <c r="B451" s="7" t="s">
        <v>8534</v>
      </c>
      <c r="C451" s="7" t="str">
        <f>SUBSTITUTE(SUBSTITUTE(SUBSTITUTE(SUBSTITUTE(SUBSTITUTE(SUBSTITUTE(SUBSTITUTE(SUBSTITUTE(SUBSTITUTE(SUBSTITUTE(SUBSTITUTE(SUBSTITUTE(SUBSTITUTE(LOWER(Table2[[#This Row],[Naam]]),".",""),"-","")," bvba",""),"belgië",""),"belgium","")," nv","")," bv",""),"group",""),"groep","")," ", ""),"é","e"),"è","e"),"à","a")</f>
        <v>stowinternational</v>
      </c>
      <c r="D451" s="7" t="s">
        <v>8535</v>
      </c>
      <c r="E451" s="7" t="s">
        <v>8536</v>
      </c>
      <c r="F451" s="7" t="s">
        <v>8537</v>
      </c>
      <c r="G451" s="7" t="s">
        <v>4763</v>
      </c>
      <c r="H451" s="7" t="s">
        <v>8538</v>
      </c>
      <c r="I451" s="7" t="s">
        <v>4763</v>
      </c>
      <c r="J451" s="7" t="s">
        <v>8539</v>
      </c>
      <c r="K451" s="7" t="str">
        <f>IFERROR(LEFT(SUBSTITUTE(SUBSTITUTE(Table2[[#This Row],[Website]],"www.",""),"https://",""), FIND(".", SUBSTITUTE(SUBSTITUTE(Table2[[#This Row],[Website]],"www.",""),"https://","")) - 1),"")</f>
        <v>stow-group</v>
      </c>
      <c r="L451" s="7" t="s">
        <v>8540</v>
      </c>
      <c r="M451" s="7" t="s">
        <v>8541</v>
      </c>
      <c r="N451" s="7">
        <v>8587</v>
      </c>
      <c r="O451" s="7">
        <v>0</v>
      </c>
      <c r="P451" s="7">
        <v>202.7</v>
      </c>
      <c r="Q451" s="7"/>
      <c r="R451" s="7" t="str">
        <f>LOWER(Table2[[#This Row],[Straat]]&amp;Table2[[#This Row],[Huisnummer]]&amp;Table2[[#This Row],[Postcode]])</f>
        <v>parc industriel6b8587</v>
      </c>
      <c r="S451" s="7"/>
      <c r="T451" s="7" t="s">
        <v>260</v>
      </c>
      <c r="U451" s="7" t="s">
        <v>8542</v>
      </c>
      <c r="V451" s="7" t="s">
        <v>8543</v>
      </c>
      <c r="W451" s="7" t="s">
        <v>5785</v>
      </c>
      <c r="X451" s="7" t="s">
        <v>4771</v>
      </c>
      <c r="Y451" s="7" t="s">
        <v>4836</v>
      </c>
      <c r="Z451" s="7" t="str">
        <f>_xlfn.XLOOKUP(Table2[[#This Row],[Bedrijfsnummer]],Table15[Bedrijfsnummer],Table15[Teamrol],"",0)</f>
        <v/>
      </c>
    </row>
    <row r="452" spans="1:26" ht="17.45" customHeight="1" x14ac:dyDescent="0.45">
      <c r="A452" s="7" t="s">
        <v>4758</v>
      </c>
      <c r="B452" s="7" t="s">
        <v>8544</v>
      </c>
      <c r="C452" s="7" t="str">
        <f>SUBSTITUTE(SUBSTITUTE(SUBSTITUTE(SUBSTITUTE(SUBSTITUTE(SUBSTITUTE(SUBSTITUTE(SUBSTITUTE(SUBSTITUTE(SUBSTITUTE(SUBSTITUTE(SUBSTITUTE(SUBSTITUTE(LOWER(Table2[[#This Row],[Naam]]),".",""),"-","")," bvba",""),"belgië",""),"belgium","")," nv","")," bv",""),"group",""),"groep","")," ", ""),"é","e"),"è","e"),"à","a")</f>
        <v>strabag</v>
      </c>
      <c r="D452" s="7" t="s">
        <v>8545</v>
      </c>
      <c r="E452" s="7" t="s">
        <v>8546</v>
      </c>
      <c r="F452" s="7"/>
      <c r="G452" s="7"/>
      <c r="H452" s="7" t="s">
        <v>8547</v>
      </c>
      <c r="I452" s="7" t="s">
        <v>4763</v>
      </c>
      <c r="J452" s="7" t="s">
        <v>8548</v>
      </c>
      <c r="K452" s="7" t="str">
        <f>IFERROR(LEFT(SUBSTITUTE(SUBSTITUTE(Table2[[#This Row],[Website]],"www.",""),"https://",""), FIND(".", SUBSTITUTE(SUBSTITUTE(Table2[[#This Row],[Website]],"www.",""),"https://","")) - 1),"")</f>
        <v>strabag</v>
      </c>
      <c r="L452" s="7" t="s">
        <v>8549</v>
      </c>
      <c r="M452" s="7" t="s">
        <v>66</v>
      </c>
      <c r="N452" s="7" t="s">
        <v>272</v>
      </c>
      <c r="O452" s="7">
        <v>48</v>
      </c>
      <c r="P452" s="7">
        <v>138</v>
      </c>
      <c r="Q452" s="7" t="s">
        <v>8550</v>
      </c>
      <c r="R452" s="7" t="str">
        <f>LOWER(Table2[[#This Row],[Straat]]&amp;Table2[[#This Row],[Huisnummer]]&amp;Table2[[#This Row],[Postcode]])</f>
        <v>noorderlaan1392030</v>
      </c>
      <c r="S452" s="7" t="s">
        <v>18</v>
      </c>
      <c r="T452" s="7" t="s">
        <v>66</v>
      </c>
      <c r="U452" s="7" t="s">
        <v>5527</v>
      </c>
      <c r="V452" s="7" t="s">
        <v>8551</v>
      </c>
      <c r="W452" s="7" t="s">
        <v>5032</v>
      </c>
      <c r="X452" s="7" t="s">
        <v>4771</v>
      </c>
      <c r="Y452" s="7" t="s">
        <v>4791</v>
      </c>
      <c r="Z452" s="7" t="str">
        <f>_xlfn.XLOOKUP(Table2[[#This Row],[Bedrijfsnummer]],Table15[Bedrijfsnummer],Table15[Teamrol],"",0)</f>
        <v>HR manager</v>
      </c>
    </row>
    <row r="453" spans="1:26" ht="17.45" customHeight="1" x14ac:dyDescent="0.45">
      <c r="A453" s="7" t="s">
        <v>4758</v>
      </c>
      <c r="B453" s="7" t="s">
        <v>8552</v>
      </c>
      <c r="C453" s="7" t="str">
        <f>SUBSTITUTE(SUBSTITUTE(SUBSTITUTE(SUBSTITUTE(SUBSTITUTE(SUBSTITUTE(SUBSTITUTE(SUBSTITUTE(SUBSTITUTE(SUBSTITUTE(SUBSTITUTE(SUBSTITUTE(SUBSTITUTE(LOWER(Table2[[#This Row],[Naam]]),".",""),"-","")," bvba",""),"belgië",""),"belgium","")," nv","")," bv",""),"group",""),"groep","")," ", ""),"é","e"),"è","e"),"à","a")</f>
        <v>studiebureauvoorbouwkundeenexpertises</v>
      </c>
      <c r="D453" s="7" t="s">
        <v>8553</v>
      </c>
      <c r="E453" s="7" t="s">
        <v>8554</v>
      </c>
      <c r="F453" s="7" t="s">
        <v>8555</v>
      </c>
      <c r="G453" s="7" t="s">
        <v>4763</v>
      </c>
      <c r="H453" s="7" t="s">
        <v>8556</v>
      </c>
      <c r="I453" s="7" t="s">
        <v>4763</v>
      </c>
      <c r="J453" s="7" t="s">
        <v>8557</v>
      </c>
      <c r="K453" s="7" t="str">
        <f>IFERROR(LEFT(SUBSTITUTE(SUBSTITUTE(Table2[[#This Row],[Website]],"www.",""),"https://",""), FIND(".", SUBSTITUTE(SUBSTITUTE(Table2[[#This Row],[Website]],"www.",""),"https://","")) - 1),"")</f>
        <v>sbe-engineering</v>
      </c>
      <c r="L453" s="7" t="s">
        <v>8558</v>
      </c>
      <c r="M453" s="7" t="s">
        <v>963</v>
      </c>
      <c r="N453" s="7">
        <v>9100</v>
      </c>
      <c r="O453" s="7">
        <v>16</v>
      </c>
      <c r="P453" s="7">
        <v>180.5</v>
      </c>
      <c r="Q453" s="7"/>
      <c r="R453" s="7" t="str">
        <f>LOWER(Table2[[#This Row],[Straat]]&amp;Table2[[#This Row],[Huisnummer]]&amp;Table2[[#This Row],[Postcode]])</f>
        <v>slachthuisstraat719100</v>
      </c>
      <c r="S453" s="7"/>
      <c r="T453" s="7" t="s">
        <v>40</v>
      </c>
      <c r="U453" s="7" t="s">
        <v>200</v>
      </c>
      <c r="V453" s="7">
        <v>71</v>
      </c>
      <c r="W453" s="7" t="s">
        <v>8559</v>
      </c>
      <c r="X453" s="7" t="s">
        <v>4807</v>
      </c>
      <c r="Y453" s="7" t="s">
        <v>4772</v>
      </c>
      <c r="Z453" s="7" t="str">
        <f>_xlfn.XLOOKUP(Table2[[#This Row],[Bedrijfsnummer]],Table15[Bedrijfsnummer],Table15[Teamrol],"",0)</f>
        <v/>
      </c>
    </row>
    <row r="454" spans="1:26" ht="17.45" customHeight="1" x14ac:dyDescent="0.45">
      <c r="A454" s="7" t="s">
        <v>4758</v>
      </c>
      <c r="B454" s="7" t="s">
        <v>8560</v>
      </c>
      <c r="C454" s="7" t="str">
        <f>SUBSTITUTE(SUBSTITUTE(SUBSTITUTE(SUBSTITUTE(SUBSTITUTE(SUBSTITUTE(SUBSTITUTE(SUBSTITUTE(SUBSTITUTE(SUBSTITUTE(SUBSTITUTE(SUBSTITUTE(SUBSTITUTE(LOWER(Table2[[#This Row],[Naam]]),".",""),"-","")," bvba",""),"belgië",""),"belgium","")," nv","")," bv",""),"group",""),"groep","")," ", ""),"é","e"),"è","e"),"à","a")</f>
        <v>swissportcargoservices</v>
      </c>
      <c r="D454" s="7" t="s">
        <v>8561</v>
      </c>
      <c r="E454" s="7" t="s">
        <v>8562</v>
      </c>
      <c r="F454" s="7" t="s">
        <v>8563</v>
      </c>
      <c r="G454" s="7" t="s">
        <v>4763</v>
      </c>
      <c r="H454" s="7" t="s">
        <v>8564</v>
      </c>
      <c r="I454" s="7" t="s">
        <v>4763</v>
      </c>
      <c r="J454" s="7" t="s">
        <v>8565</v>
      </c>
      <c r="K454" s="7" t="str">
        <f>IFERROR(LEFT(SUBSTITUTE(SUBSTITUTE(Table2[[#This Row],[Website]],"www.",""),"https://",""), FIND(".", SUBSTITUTE(SUBSTITUTE(Table2[[#This Row],[Website]],"www.",""),"https://","")) - 1),"")</f>
        <v>swissport</v>
      </c>
      <c r="L454" s="7" t="s">
        <v>8566</v>
      </c>
      <c r="M454" s="7" t="s">
        <v>542</v>
      </c>
      <c r="N454" s="7" t="s">
        <v>541</v>
      </c>
      <c r="O454" s="7">
        <v>24</v>
      </c>
      <c r="P454" s="7">
        <v>427</v>
      </c>
      <c r="Q454" s="7" t="s">
        <v>8567</v>
      </c>
      <c r="R454" s="7" t="str">
        <f>LOWER(Table2[[#This Row],[Straat]]&amp;Table2[[#This Row],[Huisnummer]]&amp;Table2[[#This Row],[Postcode]])</f>
        <v>bedrijvenzone machelen-cargo7041830</v>
      </c>
      <c r="S454" s="7" t="s">
        <v>18</v>
      </c>
      <c r="T454" s="7" t="s">
        <v>29</v>
      </c>
      <c r="U454" s="7" t="s">
        <v>6315</v>
      </c>
      <c r="V454" s="7" t="s">
        <v>8568</v>
      </c>
      <c r="W454" s="7" t="s">
        <v>8569</v>
      </c>
      <c r="X454" s="7" t="s">
        <v>4771</v>
      </c>
      <c r="Y454" s="7" t="s">
        <v>4791</v>
      </c>
      <c r="Z454" s="7" t="str">
        <f>_xlfn.XLOOKUP(Table2[[#This Row],[Bedrijfsnummer]],Table15[Bedrijfsnummer],Table15[Teamrol],"",0)</f>
        <v>human resources manager</v>
      </c>
    </row>
    <row r="455" spans="1:26" ht="17.45" customHeight="1" x14ac:dyDescent="0.45">
      <c r="A455" s="7" t="s">
        <v>4758</v>
      </c>
      <c r="B455" s="7" t="s">
        <v>8570</v>
      </c>
      <c r="C455" s="7" t="str">
        <f>SUBSTITUTE(SUBSTITUTE(SUBSTITUTE(SUBSTITUTE(SUBSTITUTE(SUBSTITUTE(SUBSTITUTE(SUBSTITUTE(SUBSTITUTE(SUBSTITUTE(SUBSTITUTE(SUBSTITUTE(SUBSTITUTE(LOWER(Table2[[#This Row],[Naam]]),".",""),"-","")," bvba",""),"belgië",""),"belgium","")," nv","")," bv",""),"group",""),"groep","")," ", ""),"é","e"),"è","e"),"à","a")</f>
        <v>synergie</v>
      </c>
      <c r="D455" s="7" t="s">
        <v>8571</v>
      </c>
      <c r="E455" s="7" t="s">
        <v>8572</v>
      </c>
      <c r="F455" s="7" t="s">
        <v>8573</v>
      </c>
      <c r="G455" s="7" t="s">
        <v>4763</v>
      </c>
      <c r="H455" s="7" t="s">
        <v>8574</v>
      </c>
      <c r="I455" s="7" t="s">
        <v>4763</v>
      </c>
      <c r="J455" s="7" t="s">
        <v>8575</v>
      </c>
      <c r="K455" s="7" t="str">
        <f>IFERROR(LEFT(SUBSTITUTE(SUBSTITUTE(Table2[[#This Row],[Website]],"www.",""),"https://",""), FIND(".", SUBSTITUTE(SUBSTITUTE(Table2[[#This Row],[Website]],"www.",""),"https://","")) - 1),"")</f>
        <v>synergiejobs</v>
      </c>
      <c r="L455" s="7"/>
      <c r="M455" s="7" t="s">
        <v>66</v>
      </c>
      <c r="N455" s="7">
        <v>2018</v>
      </c>
      <c r="O455" s="7">
        <v>0</v>
      </c>
      <c r="P455" s="7">
        <v>654.6</v>
      </c>
      <c r="Q455" s="7"/>
      <c r="R455" s="7" t="str">
        <f>LOWER(Table2[[#This Row],[Straat]]&amp;Table2[[#This Row],[Huisnummer]]&amp;Table2[[#This Row],[Postcode]])</f>
        <v>desguinlei88-902018</v>
      </c>
      <c r="S455" s="7"/>
      <c r="T455" s="7" t="s">
        <v>66</v>
      </c>
      <c r="U455" s="7" t="s">
        <v>409</v>
      </c>
      <c r="V455" s="7" t="s">
        <v>8576</v>
      </c>
      <c r="W455" s="7" t="s">
        <v>4806</v>
      </c>
      <c r="X455" s="7" t="s">
        <v>4950</v>
      </c>
      <c r="Y455" s="7" t="s">
        <v>4779</v>
      </c>
      <c r="Z455" s="7" t="str">
        <f>_xlfn.XLOOKUP(Table2[[#This Row],[Bedrijfsnummer]],Table15[Bedrijfsnummer],Table15[Teamrol],"",0)</f>
        <v>HR-manager</v>
      </c>
    </row>
    <row r="456" spans="1:26" ht="17.45" customHeight="1" x14ac:dyDescent="0.45">
      <c r="A456" s="7" t="s">
        <v>4758</v>
      </c>
      <c r="B456" s="7" t="s">
        <v>8577</v>
      </c>
      <c r="C456" s="7" t="str">
        <f>SUBSTITUTE(SUBSTITUTE(SUBSTITUTE(SUBSTITUTE(SUBSTITUTE(SUBSTITUTE(SUBSTITUTE(SUBSTITUTE(SUBSTITUTE(SUBSTITUTE(SUBSTITUTE(SUBSTITUTE(SUBSTITUTE(LOWER(Table2[[#This Row],[Naam]]),".",""),"-","")," bvba",""),"belgië",""),"belgium","")," nv","")," bv",""),"group",""),"groep","")," ", ""),"é","e"),"è","e"),"à","a")</f>
        <v>tabaknatie</v>
      </c>
      <c r="D456" s="7" t="s">
        <v>8578</v>
      </c>
      <c r="E456" s="7" t="s">
        <v>8579</v>
      </c>
      <c r="F456" s="7" t="s">
        <v>8580</v>
      </c>
      <c r="G456" s="7" t="s">
        <v>4763</v>
      </c>
      <c r="H456" s="7" t="s">
        <v>8581</v>
      </c>
      <c r="I456" s="7" t="s">
        <v>4763</v>
      </c>
      <c r="J456" s="7" t="s">
        <v>8582</v>
      </c>
      <c r="K456" s="7" t="str">
        <f>IFERROR(LEFT(SUBSTITUTE(SUBSTITUTE(Table2[[#This Row],[Website]],"www.",""),"https://",""), FIND(".", SUBSTITUTE(SUBSTITUTE(Table2[[#This Row],[Website]],"www.",""),"https://","")) - 1),"")</f>
        <v>tabaknatie</v>
      </c>
      <c r="L456" s="7" t="s">
        <v>8583</v>
      </c>
      <c r="M456" s="7" t="s">
        <v>66</v>
      </c>
      <c r="N456" s="7" t="s">
        <v>411</v>
      </c>
      <c r="O456" s="7">
        <v>35</v>
      </c>
      <c r="P456" s="7">
        <v>166</v>
      </c>
      <c r="Q456" s="7" t="s">
        <v>8584</v>
      </c>
      <c r="R456" s="7" t="str">
        <f>LOWER(Table2[[#This Row],[Straat]]&amp;Table2[[#This Row],[Huisnummer]]&amp;Table2[[#This Row],[Postcode]])</f>
        <v>van de wervestraat662060</v>
      </c>
      <c r="S456" s="7" t="s">
        <v>18</v>
      </c>
      <c r="T456" s="7" t="s">
        <v>66</v>
      </c>
      <c r="U456" s="7" t="s">
        <v>8585</v>
      </c>
      <c r="V456" s="7" t="s">
        <v>8586</v>
      </c>
      <c r="W456" s="7" t="s">
        <v>5519</v>
      </c>
      <c r="X456" s="7" t="s">
        <v>4771</v>
      </c>
      <c r="Y456" s="7" t="s">
        <v>4779</v>
      </c>
      <c r="Z456" s="7" t="str">
        <f>_xlfn.XLOOKUP(Table2[[#This Row],[Bedrijfsnummer]],Table15[Bedrijfsnummer],Table15[Teamrol],"",0)</f>
        <v>HR Director</v>
      </c>
    </row>
    <row r="457" spans="1:26" ht="17.45" customHeight="1" x14ac:dyDescent="0.45">
      <c r="A457" s="7" t="s">
        <v>4758</v>
      </c>
      <c r="B457" s="7" t="s">
        <v>8587</v>
      </c>
      <c r="C457" s="7" t="str">
        <f>SUBSTITUTE(SUBSTITUTE(SUBSTITUTE(SUBSTITUTE(SUBSTITUTE(SUBSTITUTE(SUBSTITUTE(SUBSTITUTE(SUBSTITUTE(SUBSTITUTE(SUBSTITUTE(SUBSTITUTE(SUBSTITUTE(LOWER(Table2[[#This Row],[Naam]]),".",""),"-","")," bvba",""),"belgië",""),"belgium","")," nv","")," bv",""),"group",""),"groep","")," ", ""),"é","e"),"è","e"),"à","a")</f>
        <v>talents2care</v>
      </c>
      <c r="D457" s="7" t="s">
        <v>8588</v>
      </c>
      <c r="E457" s="7" t="s">
        <v>8589</v>
      </c>
      <c r="F457" s="7" t="s">
        <v>7704</v>
      </c>
      <c r="G457" s="7" t="s">
        <v>4763</v>
      </c>
      <c r="H457" s="7" t="s">
        <v>7705</v>
      </c>
      <c r="I457" s="7" t="s">
        <v>4763</v>
      </c>
      <c r="J457" s="7" t="s">
        <v>7706</v>
      </c>
      <c r="K457" s="7" t="str">
        <f>IFERROR(LEFT(SUBSTITUTE(SUBSTITUTE(Table2[[#This Row],[Website]],"www.",""),"https://",""), FIND(".", SUBSTITUTE(SUBSTITUTE(Table2[[#This Row],[Website]],"www.",""),"https://","")) - 1),"")</f>
        <v>houseoftalents</v>
      </c>
      <c r="L457" s="7" t="s">
        <v>8590</v>
      </c>
      <c r="M457" s="7" t="s">
        <v>434</v>
      </c>
      <c r="N457" s="7" t="s">
        <v>433</v>
      </c>
      <c r="O457" s="7">
        <v>59</v>
      </c>
      <c r="P457" s="7">
        <v>296</v>
      </c>
      <c r="Q457" s="7" t="s">
        <v>8591</v>
      </c>
      <c r="R457" s="7" t="str">
        <f>LOWER(Table2[[#This Row],[Straat]]&amp;Table2[[#This Row],[Huisnummer]]&amp;Table2[[#This Row],[Postcode]])</f>
        <v>beneluxpark268500</v>
      </c>
      <c r="S457" s="7" t="s">
        <v>18</v>
      </c>
      <c r="T457" s="7" t="s">
        <v>260</v>
      </c>
      <c r="U457" s="7" t="s">
        <v>7709</v>
      </c>
      <c r="V457" s="7" t="s">
        <v>5878</v>
      </c>
      <c r="W457" s="7" t="s">
        <v>8592</v>
      </c>
      <c r="X457" s="7" t="s">
        <v>4771</v>
      </c>
      <c r="Y457" s="7" t="s">
        <v>4772</v>
      </c>
      <c r="Z457" s="7" t="str">
        <f>_xlfn.XLOOKUP(Table2[[#This Row],[Bedrijfsnummer]],Table15[Bedrijfsnummer],Table15[Teamrol],"",0)</f>
        <v/>
      </c>
    </row>
    <row r="458" spans="1:26" ht="17.45" customHeight="1" x14ac:dyDescent="0.45">
      <c r="A458" s="7" t="s">
        <v>4758</v>
      </c>
      <c r="B458" s="7" t="s">
        <v>8593</v>
      </c>
      <c r="C458" s="7" t="str">
        <f>SUBSTITUTE(SUBSTITUTE(SUBSTITUTE(SUBSTITUTE(SUBSTITUTE(SUBSTITUTE(SUBSTITUTE(SUBSTITUTE(SUBSTITUTE(SUBSTITUTE(SUBSTITUTE(SUBSTITUTE(SUBSTITUTE(LOWER(Table2[[#This Row],[Naam]]),".",""),"-","")," bvba",""),"belgië",""),"belgium","")," nv","")," bv",""),"group",""),"groep","")," ", ""),"é","e"),"è","e"),"à","a")</f>
        <v>taminco</v>
      </c>
      <c r="D458" s="7" t="s">
        <v>8594</v>
      </c>
      <c r="E458" s="7" t="s">
        <v>8595</v>
      </c>
      <c r="F458" s="7" t="s">
        <v>8596</v>
      </c>
      <c r="G458" s="7" t="s">
        <v>4763</v>
      </c>
      <c r="H458" s="7" t="s">
        <v>8597</v>
      </c>
      <c r="I458" s="7" t="s">
        <v>4763</v>
      </c>
      <c r="J458" s="7" t="s">
        <v>8598</v>
      </c>
      <c r="K458" s="7" t="str">
        <f>IFERROR(LEFT(SUBSTITUTE(SUBSTITUTE(Table2[[#This Row],[Website]],"www.",""),"https://",""), FIND(".", SUBSTITUTE(SUBSTITUTE(Table2[[#This Row],[Website]],"www.",""),"https://","")) - 1),"")</f>
        <v>eastman</v>
      </c>
      <c r="L458" s="7" t="s">
        <v>8599</v>
      </c>
      <c r="M458" s="7" t="s">
        <v>186</v>
      </c>
      <c r="N458" s="7" t="s">
        <v>185</v>
      </c>
      <c r="O458" s="7">
        <v>6</v>
      </c>
      <c r="P458" s="7">
        <v>267</v>
      </c>
      <c r="Q458" s="7" t="s">
        <v>8600</v>
      </c>
      <c r="R458" s="7" t="str">
        <f>LOWER(Table2[[#This Row],[Straat]]&amp;Table2[[#This Row],[Huisnummer]]&amp;Table2[[#This Row],[Postcode]])</f>
        <v>pantserschipstraat2079000</v>
      </c>
      <c r="S458" s="7" t="s">
        <v>18</v>
      </c>
      <c r="T458" s="7" t="s">
        <v>40</v>
      </c>
      <c r="U458" s="7" t="s">
        <v>8601</v>
      </c>
      <c r="V458" s="7" t="s">
        <v>8602</v>
      </c>
      <c r="W458" s="7" t="s">
        <v>4918</v>
      </c>
      <c r="X458" s="7" t="s">
        <v>4771</v>
      </c>
      <c r="Y458" s="7" t="s">
        <v>4836</v>
      </c>
      <c r="Z458" s="7" t="str">
        <f>_xlfn.XLOOKUP(Table2[[#This Row],[Bedrijfsnummer]],Table15[Bedrijfsnummer],Table15[Teamrol],"",0)</f>
        <v/>
      </c>
    </row>
    <row r="459" spans="1:26" ht="17.45" customHeight="1" x14ac:dyDescent="0.45">
      <c r="A459" s="7" t="s">
        <v>4758</v>
      </c>
      <c r="B459" s="7" t="s">
        <v>8603</v>
      </c>
      <c r="C459" s="7" t="str">
        <f>SUBSTITUTE(SUBSTITUTE(SUBSTITUTE(SUBSTITUTE(SUBSTITUTE(SUBSTITUTE(SUBSTITUTE(SUBSTITUTE(SUBSTITUTE(SUBSTITUTE(SUBSTITUTE(SUBSTITUTE(SUBSTITUTE(LOWER(Table2[[#This Row],[Naam]]),".",""),"-","")," bvba",""),"belgië",""),"belgium","")," nv","")," bv",""),"group",""),"groep","")," ", ""),"é","e"),"è","e"),"à","a")</f>
        <v>tarkett</v>
      </c>
      <c r="D459" s="7" t="s">
        <v>8604</v>
      </c>
      <c r="E459" s="7" t="s">
        <v>8605</v>
      </c>
      <c r="F459" s="7"/>
      <c r="G459" s="7"/>
      <c r="H459" s="7"/>
      <c r="I459" s="7"/>
      <c r="J459" s="7" t="s">
        <v>8606</v>
      </c>
      <c r="K459" s="7" t="str">
        <f>IFERROR(LEFT(SUBSTITUTE(SUBSTITUTE(Table2[[#This Row],[Website]],"www.",""),"https://",""), FIND(".", SUBSTITUTE(SUBSTITUTE(Table2[[#This Row],[Website]],"www.",""),"https://","")) - 1),"")</f>
        <v>tarkett</v>
      </c>
      <c r="L459" s="7" t="s">
        <v>8607</v>
      </c>
      <c r="M459" s="7" t="s">
        <v>8608</v>
      </c>
      <c r="N459" s="7" t="s">
        <v>8033</v>
      </c>
      <c r="O459" s="7">
        <v>35</v>
      </c>
      <c r="P459" s="7">
        <v>108</v>
      </c>
      <c r="Q459" s="7" t="s">
        <v>8609</v>
      </c>
      <c r="R459" s="7" t="str">
        <f>LOWER(Table2[[#This Row],[Straat]]&amp;Table2[[#This Row],[Huisnummer]]&amp;Table2[[#This Row],[Postcode]])</f>
        <v>robert ramlotstraat899200</v>
      </c>
      <c r="S459" s="7" t="s">
        <v>18</v>
      </c>
      <c r="T459" s="7" t="s">
        <v>40</v>
      </c>
      <c r="U459" s="7" t="s">
        <v>8610</v>
      </c>
      <c r="V459" s="7" t="s">
        <v>8611</v>
      </c>
      <c r="W459" s="7" t="s">
        <v>7662</v>
      </c>
      <c r="X459" s="7" t="s">
        <v>4825</v>
      </c>
      <c r="Y459" s="7" t="s">
        <v>4779</v>
      </c>
      <c r="Z459" s="7" t="str">
        <f>_xlfn.XLOOKUP(Table2[[#This Row],[Bedrijfsnummer]],Table15[Bedrijfsnummer],Table15[Teamrol],"",0)</f>
        <v>Human Resources Manager</v>
      </c>
    </row>
    <row r="460" spans="1:26" ht="17.45" customHeight="1" x14ac:dyDescent="0.45">
      <c r="A460" s="7" t="s">
        <v>4758</v>
      </c>
      <c r="B460" s="7" t="s">
        <v>8612</v>
      </c>
      <c r="C460" s="7" t="str">
        <f>SUBSTITUTE(SUBSTITUTE(SUBSTITUTE(SUBSTITUTE(SUBSTITUTE(SUBSTITUTE(SUBSTITUTE(SUBSTITUTE(SUBSTITUTE(SUBSTITUTE(SUBSTITUTE(SUBSTITUTE(SUBSTITUTE(LOWER(Table2[[#This Row],[Naam]]),".",""),"-","")," bvba",""),"belgië",""),"belgium","")," nv","")," bv",""),"group",""),"groep","")," ", ""),"é","e"),"è","e"),"à","a")</f>
        <v>tataconsultancyservices</v>
      </c>
      <c r="D460" s="7" t="s">
        <v>8613</v>
      </c>
      <c r="E460" s="7" t="s">
        <v>8614</v>
      </c>
      <c r="F460" s="7"/>
      <c r="G460" s="7"/>
      <c r="H460" s="7"/>
      <c r="I460" s="7"/>
      <c r="J460" s="7" t="s">
        <v>8615</v>
      </c>
      <c r="K460" s="7" t="str">
        <f>IFERROR(LEFT(SUBSTITUTE(SUBSTITUTE(Table2[[#This Row],[Website]],"www.",""),"https://",""), FIND(".", SUBSTITUTE(SUBSTITUTE(Table2[[#This Row],[Website]],"www.",""),"https://","")) - 1),"")</f>
        <v>tcs</v>
      </c>
      <c r="L460" s="7" t="s">
        <v>8616</v>
      </c>
      <c r="M460" s="7" t="s">
        <v>6539</v>
      </c>
      <c r="N460" s="7" t="s">
        <v>7513</v>
      </c>
      <c r="O460" s="7">
        <v>146</v>
      </c>
      <c r="P460" s="7">
        <v>338</v>
      </c>
      <c r="Q460" s="7" t="s">
        <v>8617</v>
      </c>
      <c r="R460" s="7" t="str">
        <f>LOWER(Table2[[#This Row],[Straat]]&amp;Table2[[#This Row],[Huisnummer]]&amp;Table2[[#This Row],[Postcode]])</f>
        <v>lenneke marelaan61932</v>
      </c>
      <c r="S460" s="7" t="s">
        <v>18</v>
      </c>
      <c r="T460" s="7" t="s">
        <v>29</v>
      </c>
      <c r="U460" s="7" t="s">
        <v>8618</v>
      </c>
      <c r="V460" s="7" t="s">
        <v>616</v>
      </c>
      <c r="W460" s="7" t="s">
        <v>8619</v>
      </c>
      <c r="X460" s="7" t="s">
        <v>4771</v>
      </c>
      <c r="Y460" s="7" t="s">
        <v>4779</v>
      </c>
      <c r="Z460" s="7" t="str">
        <f>_xlfn.XLOOKUP(Table2[[#This Row],[Bedrijfsnummer]],Table15[Bedrijfsnummer],Table15[Teamrol],"",0)</f>
        <v>HR Business Partner</v>
      </c>
    </row>
    <row r="461" spans="1:26" ht="17.45" customHeight="1" x14ac:dyDescent="0.45">
      <c r="A461" s="7" t="s">
        <v>4758</v>
      </c>
      <c r="B461" s="7" t="s">
        <v>8620</v>
      </c>
      <c r="C461" s="7" t="str">
        <f>SUBSTITUTE(SUBSTITUTE(SUBSTITUTE(SUBSTITUTE(SUBSTITUTE(SUBSTITUTE(SUBSTITUTE(SUBSTITUTE(SUBSTITUTE(SUBSTITUTE(SUBSTITUTE(SUBSTITUTE(SUBSTITUTE(LOWER(Table2[[#This Row],[Naam]]),".",""),"-","")," bvba",""),"belgië",""),"belgium","")," nv","")," bv",""),"group",""),"groep","")," ", ""),"é","e"),"è","e"),"à","a")</f>
        <v>tdsynnex</v>
      </c>
      <c r="D461" s="7" t="s">
        <v>8621</v>
      </c>
      <c r="E461" s="7" t="s">
        <v>8622</v>
      </c>
      <c r="F461" s="7"/>
      <c r="G461" s="7"/>
      <c r="H461" s="7" t="s">
        <v>8623</v>
      </c>
      <c r="I461" s="7" t="s">
        <v>4763</v>
      </c>
      <c r="J461" s="7" t="s">
        <v>8624</v>
      </c>
      <c r="K461" s="7" t="str">
        <f>IFERROR(LEFT(SUBSTITUTE(SUBSTITUTE(Table2[[#This Row],[Website]],"www.",""),"https://",""), FIND(".", SUBSTITUTE(SUBSTITUTE(Table2[[#This Row],[Website]],"www.",""),"https://","")) - 1),"")</f>
        <v>be</v>
      </c>
      <c r="L461" s="7" t="s">
        <v>8625</v>
      </c>
      <c r="M461" s="7" t="s">
        <v>34</v>
      </c>
      <c r="N461" s="7">
        <v>9300</v>
      </c>
      <c r="O461" s="7">
        <v>0</v>
      </c>
      <c r="P461" s="7">
        <v>339.4</v>
      </c>
      <c r="Q461" s="7"/>
      <c r="R461" s="7" t="str">
        <f>LOWER(Table2[[#This Row],[Straat]]&amp;Table2[[#This Row],[Huisnummer]]&amp;Table2[[#This Row],[Postcode]])</f>
        <v>tragel479300</v>
      </c>
      <c r="S461" s="7"/>
      <c r="T461" s="7" t="s">
        <v>40</v>
      </c>
      <c r="U461" s="7" t="s">
        <v>7144</v>
      </c>
      <c r="V461" s="7">
        <v>47</v>
      </c>
      <c r="W461" s="7" t="s">
        <v>8626</v>
      </c>
      <c r="X461" s="7" t="s">
        <v>4771</v>
      </c>
      <c r="Y461" s="7" t="s">
        <v>4836</v>
      </c>
      <c r="Z461" s="7" t="str">
        <f>_xlfn.XLOOKUP(Table2[[#This Row],[Bedrijfsnummer]],Table15[Bedrijfsnummer],Table15[Teamrol],"",0)</f>
        <v/>
      </c>
    </row>
    <row r="462" spans="1:26" ht="17.45" customHeight="1" x14ac:dyDescent="0.45">
      <c r="A462" s="7" t="s">
        <v>4758</v>
      </c>
      <c r="B462" s="7" t="s">
        <v>8627</v>
      </c>
      <c r="C462" s="7" t="str">
        <f>SUBSTITUTE(SUBSTITUTE(SUBSTITUTE(SUBSTITUTE(SUBSTITUTE(SUBSTITUTE(SUBSTITUTE(SUBSTITUTE(SUBSTITUTE(SUBSTITUTE(SUBSTITUTE(SUBSTITUTE(SUBSTITUTE(LOWER(Table2[[#This Row],[Naam]]),".",""),"-","")," bvba",""),"belgië",""),"belgium","")," nv","")," bv",""),"group",""),"groep","")," ", ""),"é","e"),"è","e"),"à","a")</f>
        <v>teconnectivity</v>
      </c>
      <c r="D462" s="7" t="s">
        <v>8628</v>
      </c>
      <c r="E462" s="7" t="s">
        <v>8629</v>
      </c>
      <c r="F462" s="7" t="s">
        <v>8630</v>
      </c>
      <c r="G462" s="7" t="s">
        <v>4763</v>
      </c>
      <c r="H462" s="7" t="s">
        <v>8631</v>
      </c>
      <c r="I462" s="7" t="s">
        <v>4763</v>
      </c>
      <c r="J462" s="7" t="s">
        <v>8632</v>
      </c>
      <c r="K462" s="7" t="str">
        <f>IFERROR(LEFT(SUBSTITUTE(SUBSTITUTE(Table2[[#This Row],[Website]],"www.",""),"https://",""), FIND(".", SUBSTITUTE(SUBSTITUTE(Table2[[#This Row],[Website]],"www.",""),"https://","")) - 1),"")</f>
        <v>tejobs</v>
      </c>
      <c r="L462" s="7" t="s">
        <v>8633</v>
      </c>
      <c r="M462" s="7" t="s">
        <v>314</v>
      </c>
      <c r="N462" s="7">
        <v>8020</v>
      </c>
      <c r="O462" s="7">
        <v>0</v>
      </c>
      <c r="P462" s="7">
        <v>258.5</v>
      </c>
      <c r="Q462" s="7"/>
      <c r="R462" s="7" t="str">
        <f>LOWER(Table2[[#This Row],[Straat]]&amp;Table2[[#This Row],[Huisnummer]]&amp;Table2[[#This Row],[Postcode]])</f>
        <v>siemenslaan148020</v>
      </c>
      <c r="S462" s="7"/>
      <c r="T462" s="7" t="s">
        <v>260</v>
      </c>
      <c r="U462" s="7" t="s">
        <v>8634</v>
      </c>
      <c r="V462" s="7">
        <v>14</v>
      </c>
      <c r="W462" s="7" t="s">
        <v>5411</v>
      </c>
      <c r="X462" s="7" t="s">
        <v>4825</v>
      </c>
      <c r="Y462" s="7" t="s">
        <v>4779</v>
      </c>
      <c r="Z462" s="7" t="str">
        <f>_xlfn.XLOOKUP(Table2[[#This Row],[Bedrijfsnummer]],Table15[Bedrijfsnummer],Table15[Teamrol],"",0)</f>
        <v>HR Manager</v>
      </c>
    </row>
    <row r="463" spans="1:26" ht="17.45" customHeight="1" x14ac:dyDescent="0.45">
      <c r="A463" s="7" t="s">
        <v>4758</v>
      </c>
      <c r="B463" s="7" t="s">
        <v>8635</v>
      </c>
      <c r="C463" s="7" t="str">
        <f>SUBSTITUTE(SUBSTITUTE(SUBSTITUTE(SUBSTITUTE(SUBSTITUTE(SUBSTITUTE(SUBSTITUTE(SUBSTITUTE(SUBSTITUTE(SUBSTITUTE(SUBSTITUTE(SUBSTITUTE(SUBSTITUTE(LOWER(Table2[[#This Row],[Naam]]),".",""),"-","")," bvba",""),"belgië",""),"belgium","")," nv","")," bv",""),"group",""),"groep","")," ", ""),"é","e"),"è","e"),"à","a")</f>
        <v>tec</v>
      </c>
      <c r="D463" s="7" t="s">
        <v>8636</v>
      </c>
      <c r="E463" s="7" t="s">
        <v>8637</v>
      </c>
      <c r="F463" s="7" t="s">
        <v>8638</v>
      </c>
      <c r="G463" s="7" t="s">
        <v>4763</v>
      </c>
      <c r="H463" s="7" t="s">
        <v>8639</v>
      </c>
      <c r="I463" s="7" t="s">
        <v>4763</v>
      </c>
      <c r="J463" s="7" t="s">
        <v>8640</v>
      </c>
      <c r="K463" s="7" t="str">
        <f>IFERROR(LEFT(SUBSTITUTE(SUBSTITUTE(Table2[[#This Row],[Website]],"www.",""),"https://",""), FIND(".", SUBSTITUTE(SUBSTITUTE(Table2[[#This Row],[Website]],"www.",""),"https://","")) - 1),"")</f>
        <v>tec</v>
      </c>
      <c r="L463" s="7" t="s">
        <v>8641</v>
      </c>
      <c r="M463" s="7" t="s">
        <v>66</v>
      </c>
      <c r="N463" s="7" t="s">
        <v>54</v>
      </c>
      <c r="O463" s="7">
        <v>9</v>
      </c>
      <c r="P463" s="7">
        <v>245</v>
      </c>
      <c r="Q463" s="7" t="s">
        <v>8642</v>
      </c>
      <c r="R463" s="7" t="str">
        <f>LOWER(Table2[[#This Row],[Straat]]&amp;Table2[[#This Row],[Huisnummer]]&amp;Table2[[#This Row],[Postcode]])</f>
        <v>rijnkaai1002000</v>
      </c>
      <c r="S463" s="7" t="s">
        <v>18</v>
      </c>
      <c r="T463" s="7" t="s">
        <v>66</v>
      </c>
      <c r="U463" s="7" t="s">
        <v>8643</v>
      </c>
      <c r="V463" s="7" t="s">
        <v>4769</v>
      </c>
      <c r="W463" s="7" t="s">
        <v>5133</v>
      </c>
      <c r="X463" s="7" t="s">
        <v>4771</v>
      </c>
      <c r="Y463" s="7" t="s">
        <v>4772</v>
      </c>
      <c r="Z463" s="7" t="str">
        <f>_xlfn.XLOOKUP(Table2[[#This Row],[Bedrijfsnummer]],Table15[Bedrijfsnummer],Table15[Teamrol],"",0)</f>
        <v/>
      </c>
    </row>
    <row r="464" spans="1:26" ht="17.45" customHeight="1" x14ac:dyDescent="0.45">
      <c r="A464" s="7" t="s">
        <v>4758</v>
      </c>
      <c r="B464" s="7" t="s">
        <v>8644</v>
      </c>
      <c r="C464" s="7" t="str">
        <f>SUBSTITUTE(SUBSTITUTE(SUBSTITUTE(SUBSTITUTE(SUBSTITUTE(SUBSTITUTE(SUBSTITUTE(SUBSTITUTE(SUBSTITUTE(SUBSTITUTE(SUBSTITUTE(SUBSTITUTE(SUBSTITUTE(LOWER(Table2[[#This Row],[Naam]]),".",""),"-","")," bvba",""),"belgië",""),"belgium","")," nv","")," bv",""),"group",""),"groep","")," ", ""),"é","e"),"è","e"),"à","a")</f>
        <v>tec4jets</v>
      </c>
      <c r="D464" s="7" t="s">
        <v>8645</v>
      </c>
      <c r="E464" s="7" t="s">
        <v>8646</v>
      </c>
      <c r="F464" s="7"/>
      <c r="G464" s="7"/>
      <c r="H464" s="7" t="s">
        <v>8647</v>
      </c>
      <c r="I464" s="7" t="s">
        <v>4763</v>
      </c>
      <c r="J464" s="7" t="s">
        <v>8648</v>
      </c>
      <c r="K464" s="7" t="str">
        <f>IFERROR(LEFT(SUBSTITUTE(SUBSTITUTE(Table2[[#This Row],[Website]],"www.",""),"https://",""), FIND(".", SUBSTITUTE(SUBSTITUTE(Table2[[#This Row],[Website]],"www.",""),"https://","")) - 1),"")</f>
        <v>tui</v>
      </c>
      <c r="L464" s="7" t="s">
        <v>8649</v>
      </c>
      <c r="M464" s="7" t="s">
        <v>136</v>
      </c>
      <c r="N464" s="7">
        <v>1930</v>
      </c>
      <c r="O464" s="7">
        <v>82</v>
      </c>
      <c r="P464" s="7">
        <v>135.80000000000001</v>
      </c>
      <c r="Q464" s="7"/>
      <c r="R464" s="7" t="str">
        <f>LOWER(Table2[[#This Row],[Straat]]&amp;Table2[[#This Row],[Huisnummer]]&amp;Table2[[#This Row],[Postcode]])</f>
        <v>luchthaven brussel nationaal40 p1930</v>
      </c>
      <c r="S464" s="7"/>
      <c r="T464" s="7" t="s">
        <v>29</v>
      </c>
      <c r="U464" s="7" t="s">
        <v>5247</v>
      </c>
      <c r="V464" s="7" t="s">
        <v>8650</v>
      </c>
      <c r="W464" s="7"/>
      <c r="X464" s="7" t="s">
        <v>4807</v>
      </c>
      <c r="Y464" s="7" t="s">
        <v>4772</v>
      </c>
      <c r="Z464" s="7" t="str">
        <f>_xlfn.XLOOKUP(Table2[[#This Row],[Bedrijfsnummer]],Table15[Bedrijfsnummer],Table15[Teamrol],"",0)</f>
        <v>Human Resources Manager</v>
      </c>
    </row>
    <row r="465" spans="1:26" ht="17.45" customHeight="1" x14ac:dyDescent="0.45">
      <c r="A465" s="7" t="s">
        <v>4758</v>
      </c>
      <c r="B465" s="7" t="s">
        <v>8651</v>
      </c>
      <c r="C465" s="7" t="str">
        <f>SUBSTITUTE(SUBSTITUTE(SUBSTITUTE(SUBSTITUTE(SUBSTITUTE(SUBSTITUTE(SUBSTITUTE(SUBSTITUTE(SUBSTITUTE(SUBSTITUTE(SUBSTITUTE(SUBSTITUTE(SUBSTITUTE(LOWER(Table2[[#This Row],[Naam]]),".",""),"-","")," bvba",""),"belgië",""),"belgium","")," nv","")," bv",""),"group",""),"groep","")," ", ""),"é","e"),"è","e"),"à","a")</f>
        <v>tekniplexeurope</v>
      </c>
      <c r="D465" s="7" t="s">
        <v>8652</v>
      </c>
      <c r="E465" s="7" t="s">
        <v>8653</v>
      </c>
      <c r="F465" s="7" t="s">
        <v>8654</v>
      </c>
      <c r="G465" s="7" t="s">
        <v>4763</v>
      </c>
      <c r="H465" s="7" t="s">
        <v>8655</v>
      </c>
      <c r="I465" s="7" t="s">
        <v>4763</v>
      </c>
      <c r="J465" s="7" t="s">
        <v>8656</v>
      </c>
      <c r="K465" s="7" t="str">
        <f>IFERROR(LEFT(SUBSTITUTE(SUBSTITUTE(Table2[[#This Row],[Website]],"www.",""),"https://",""), FIND(".", SUBSTITUTE(SUBSTITUTE(Table2[[#This Row],[Website]],"www.",""),"https://","")) - 1),"")</f>
        <v>tekniplex</v>
      </c>
      <c r="L465" s="7" t="s">
        <v>8657</v>
      </c>
      <c r="M465" s="7" t="s">
        <v>5566</v>
      </c>
      <c r="N465" s="7">
        <v>9320</v>
      </c>
      <c r="O465" s="7">
        <v>0</v>
      </c>
      <c r="P465" s="7">
        <v>100.6</v>
      </c>
      <c r="Q465" s="7"/>
      <c r="R465" s="7" t="str">
        <f>LOWER(Table2[[#This Row],[Straat]]&amp;Table2[[#This Row],[Huisnummer]]&amp;Table2[[#This Row],[Postcode]])</f>
        <v>industrielaan379320</v>
      </c>
      <c r="S465" s="7"/>
      <c r="T465" s="7" t="s">
        <v>40</v>
      </c>
      <c r="U465" s="7" t="s">
        <v>5639</v>
      </c>
      <c r="V465" s="7">
        <v>37</v>
      </c>
      <c r="W465" s="7" t="s">
        <v>6894</v>
      </c>
      <c r="X465" s="7" t="s">
        <v>4771</v>
      </c>
      <c r="Y465" s="7" t="s">
        <v>4779</v>
      </c>
      <c r="Z465" s="7" t="str">
        <f>_xlfn.XLOOKUP(Table2[[#This Row],[Bedrijfsnummer]],Table15[Bedrijfsnummer],Table15[Teamrol],"",0)</f>
        <v/>
      </c>
    </row>
    <row r="466" spans="1:26" ht="17.45" customHeight="1" x14ac:dyDescent="0.45">
      <c r="A466" s="7" t="s">
        <v>4758</v>
      </c>
      <c r="B466" s="7" t="s">
        <v>8658</v>
      </c>
      <c r="C466" s="7" t="str">
        <f>SUBSTITUTE(SUBSTITUTE(SUBSTITUTE(SUBSTITUTE(SUBSTITUTE(SUBSTITUTE(SUBSTITUTE(SUBSTITUTE(SUBSTITUTE(SUBSTITUTE(SUBSTITUTE(SUBSTITUTE(SUBSTITUTE(LOWER(Table2[[#This Row],[Naam]]),".",""),"-","")," bvba",""),"belgië",""),"belgium","")," nv","")," bv",""),"group",""),"groep","")," ", ""),"é","e"),"è","e"),"à","a")</f>
        <v>telenet</v>
      </c>
      <c r="D466" s="7" t="s">
        <v>8659</v>
      </c>
      <c r="E466" s="7" t="s">
        <v>8660</v>
      </c>
      <c r="F466" s="7"/>
      <c r="G466" s="7"/>
      <c r="H466" s="7"/>
      <c r="I466" s="7"/>
      <c r="J466" s="7" t="s">
        <v>8661</v>
      </c>
      <c r="K466" s="7" t="str">
        <f>IFERROR(LEFT(SUBSTITUTE(SUBSTITUTE(Table2[[#This Row],[Website]],"www.",""),"https://",""), FIND(".", SUBSTITUTE(SUBSTITUTE(Table2[[#This Row],[Website]],"www.",""),"https://","")) - 1),"")</f>
        <v>http://telenet</v>
      </c>
      <c r="L466" s="7" t="s">
        <v>8662</v>
      </c>
      <c r="M466" s="7" t="s">
        <v>164</v>
      </c>
      <c r="N466" s="7">
        <v>2800</v>
      </c>
      <c r="O466" s="7">
        <v>0</v>
      </c>
      <c r="P466" s="7">
        <v>2552.8000000000002</v>
      </c>
      <c r="Q466" s="7"/>
      <c r="R466" s="7" t="str">
        <f>LOWER(Table2[[#This Row],[Straat]]&amp;Table2[[#This Row],[Huisnummer]]&amp;Table2[[#This Row],[Postcode]])</f>
        <v>liersesteenweg42800</v>
      </c>
      <c r="S466" s="7"/>
      <c r="T466" s="7" t="s">
        <v>66</v>
      </c>
      <c r="U466" s="7" t="s">
        <v>1178</v>
      </c>
      <c r="V466" s="7">
        <v>4</v>
      </c>
      <c r="W466" s="7"/>
      <c r="X466" s="7" t="s">
        <v>4835</v>
      </c>
      <c r="Y466" s="7" t="s">
        <v>4836</v>
      </c>
      <c r="Z466" s="7" t="str">
        <f>_xlfn.XLOOKUP(Table2[[#This Row],[Bedrijfsnummer]],Table15[Bedrijfsnummer],Table15[Teamrol],"",0)</f>
        <v/>
      </c>
    </row>
    <row r="467" spans="1:26" ht="17.45" customHeight="1" x14ac:dyDescent="0.45">
      <c r="A467" s="7" t="s">
        <v>4758</v>
      </c>
      <c r="B467" s="7" t="s">
        <v>8663</v>
      </c>
      <c r="C467" s="7" t="str">
        <f>SUBSTITUTE(SUBSTITUTE(SUBSTITUTE(SUBSTITUTE(SUBSTITUTE(SUBSTITUTE(SUBSTITUTE(SUBSTITUTE(SUBSTITUTE(SUBSTITUTE(SUBSTITUTE(SUBSTITUTE(SUBSTITUTE(LOWER(Table2[[#This Row],[Naam]]),".",""),"-","")," bvba",""),"belgië",""),"belgium","")," nv","")," bv",""),"group",""),"groep","")," ", ""),"é","e"),"è","e"),"à","a")</f>
        <v>tennecoautomotiveeurope</v>
      </c>
      <c r="D467" s="7" t="s">
        <v>8664</v>
      </c>
      <c r="E467" s="7" t="s">
        <v>8665</v>
      </c>
      <c r="F467" s="7" t="s">
        <v>8666</v>
      </c>
      <c r="G467" s="7" t="s">
        <v>4763</v>
      </c>
      <c r="H467" s="7" t="s">
        <v>8667</v>
      </c>
      <c r="I467" s="7" t="s">
        <v>4763</v>
      </c>
      <c r="J467" s="7" t="s">
        <v>8668</v>
      </c>
      <c r="K467" s="7" t="str">
        <f>IFERROR(LEFT(SUBSTITUTE(SUBSTITUTE(Table2[[#This Row],[Website]],"www.",""),"https://",""), FIND(".", SUBSTITUTE(SUBSTITUTE(Table2[[#This Row],[Website]],"www.",""),"https://","")) - 1),"")</f>
        <v>tenneco</v>
      </c>
      <c r="L467" s="7" t="s">
        <v>8669</v>
      </c>
      <c r="M467" s="7" t="s">
        <v>871</v>
      </c>
      <c r="N467" s="7" t="s">
        <v>870</v>
      </c>
      <c r="O467" s="7">
        <v>3</v>
      </c>
      <c r="P467" s="7">
        <v>293</v>
      </c>
      <c r="Q467" s="7" t="s">
        <v>8670</v>
      </c>
      <c r="R467" s="7" t="str">
        <f>LOWER(Table2[[#This Row],[Straat]]&amp;Table2[[#This Row],[Huisnummer]]&amp;Table2[[#This Row],[Postcode]])</f>
        <v>sint-jorisstraat45203800</v>
      </c>
      <c r="S467" s="7" t="s">
        <v>18</v>
      </c>
      <c r="T467" s="7" t="s">
        <v>565</v>
      </c>
      <c r="U467" s="7" t="s">
        <v>8671</v>
      </c>
      <c r="V467" s="7" t="s">
        <v>8672</v>
      </c>
      <c r="W467" s="7" t="s">
        <v>6014</v>
      </c>
      <c r="X467" s="7" t="s">
        <v>4825</v>
      </c>
      <c r="Y467" s="7" t="s">
        <v>4779</v>
      </c>
      <c r="Z467" s="7" t="str">
        <f>_xlfn.XLOOKUP(Table2[[#This Row],[Bedrijfsnummer]],Table15[Bedrijfsnummer],Table15[Teamrol],"",0)</f>
        <v/>
      </c>
    </row>
    <row r="468" spans="1:26" ht="17.45" customHeight="1" x14ac:dyDescent="0.45">
      <c r="A468" s="7" t="s">
        <v>4758</v>
      </c>
      <c r="B468" s="7" t="s">
        <v>8673</v>
      </c>
      <c r="C468" s="7" t="str">
        <f>SUBSTITUTE(SUBSTITUTE(SUBSTITUTE(SUBSTITUTE(SUBSTITUTE(SUBSTITUTE(SUBSTITUTE(SUBSTITUTE(SUBSTITUTE(SUBSTITUTE(SUBSTITUTE(SUBSTITUTE(SUBSTITUTE(LOWER(Table2[[#This Row],[Naam]]),".",""),"-","")," bvba",""),"belgië",""),"belgium","")," nv","")," bv",""),"group",""),"groep","")," ", ""),"é","e"),"è","e"),"à","a")</f>
        <v>tereosstarch&amp;sweeteners</v>
      </c>
      <c r="D468" s="7" t="s">
        <v>8674</v>
      </c>
      <c r="E468" s="7" t="s">
        <v>8675</v>
      </c>
      <c r="F468" s="7"/>
      <c r="G468" s="7"/>
      <c r="H468" s="7"/>
      <c r="I468" s="7"/>
      <c r="J468" s="7" t="s">
        <v>8676</v>
      </c>
      <c r="K468" s="7" t="str">
        <f>IFERROR(LEFT(SUBSTITUTE(SUBSTITUTE(Table2[[#This Row],[Website]],"www.",""),"https://",""), FIND(".", SUBSTITUTE(SUBSTITUTE(Table2[[#This Row],[Website]],"www.",""),"https://","")) - 1),"")</f>
        <v>tereos</v>
      </c>
      <c r="L468" s="7" t="s">
        <v>8677</v>
      </c>
      <c r="M468" s="7" t="s">
        <v>34</v>
      </c>
      <c r="N468" s="7">
        <v>9300</v>
      </c>
      <c r="O468" s="7">
        <v>0</v>
      </c>
      <c r="P468" s="7">
        <v>147.5</v>
      </c>
      <c r="Q468" s="7"/>
      <c r="R468" s="7" t="str">
        <f>LOWER(Table2[[#This Row],[Straat]]&amp;Table2[[#This Row],[Huisnummer]]&amp;Table2[[#This Row],[Postcode]])</f>
        <v>burchtstraat109300</v>
      </c>
      <c r="S468" s="7"/>
      <c r="T468" s="7" t="s">
        <v>40</v>
      </c>
      <c r="U468" s="7" t="s">
        <v>8678</v>
      </c>
      <c r="V468" s="7">
        <v>10</v>
      </c>
      <c r="W468" s="7"/>
      <c r="X468" s="7" t="s">
        <v>4771</v>
      </c>
      <c r="Y468" s="7" t="s">
        <v>4836</v>
      </c>
      <c r="Z468" s="7" t="str">
        <f>_xlfn.XLOOKUP(Table2[[#This Row],[Bedrijfsnummer]],Table15[Bedrijfsnummer],Table15[Teamrol],"",0)</f>
        <v/>
      </c>
    </row>
    <row r="469" spans="1:26" ht="17.45" customHeight="1" x14ac:dyDescent="0.45">
      <c r="A469" s="7" t="s">
        <v>4758</v>
      </c>
      <c r="B469" s="7" t="s">
        <v>8679</v>
      </c>
      <c r="C469" s="7" t="str">
        <f>SUBSTITUTE(SUBSTITUTE(SUBSTITUTE(SUBSTITUTE(SUBSTITUTE(SUBSTITUTE(SUBSTITUTE(SUBSTITUTE(SUBSTITUTE(SUBSTITUTE(SUBSTITUTE(SUBSTITUTE(SUBSTITUTE(LOWER(Table2[[#This Row],[Naam]]),".",""),"-","")," bvba",""),"belgië",""),"belgium","")," nv","")," bv",""),"group",""),"groep","")," ", ""),"é","e"),"è","e"),"à","a")</f>
        <v>terumobcteurope</v>
      </c>
      <c r="D469" s="7" t="s">
        <v>8680</v>
      </c>
      <c r="E469" s="7" t="s">
        <v>8681</v>
      </c>
      <c r="F469" s="7"/>
      <c r="G469" s="7"/>
      <c r="H469" s="7" t="s">
        <v>8682</v>
      </c>
      <c r="I469" s="7" t="s">
        <v>4763</v>
      </c>
      <c r="J469" s="7" t="s">
        <v>8683</v>
      </c>
      <c r="K469" s="7" t="str">
        <f>IFERROR(LEFT(SUBSTITUTE(SUBSTITUTE(Table2[[#This Row],[Website]],"www.",""),"https://",""), FIND(".", SUBSTITUTE(SUBSTITUTE(Table2[[#This Row],[Website]],"www.",""),"https://","")) - 1),"")</f>
        <v>terumobct</v>
      </c>
      <c r="L469" s="7" t="s">
        <v>8684</v>
      </c>
      <c r="M469" s="7" t="s">
        <v>136</v>
      </c>
      <c r="N469" s="7">
        <v>1930</v>
      </c>
      <c r="O469" s="7">
        <v>8</v>
      </c>
      <c r="P469" s="7">
        <v>176.3</v>
      </c>
      <c r="Q469" s="7"/>
      <c r="R469" s="7" t="str">
        <f>LOWER(Table2[[#This Row],[Straat]]&amp;Table2[[#This Row],[Huisnummer]]&amp;Table2[[#This Row],[Postcode]])</f>
        <v>ikaroslaan411930</v>
      </c>
      <c r="S469" s="7"/>
      <c r="T469" s="7" t="s">
        <v>29</v>
      </c>
      <c r="U469" s="7" t="s">
        <v>5142</v>
      </c>
      <c r="V469" s="7">
        <v>41</v>
      </c>
      <c r="W469" s="7"/>
      <c r="X469" s="7" t="s">
        <v>4807</v>
      </c>
      <c r="Y469" s="7" t="s">
        <v>4779</v>
      </c>
      <c r="Z469" s="7" t="str">
        <f>_xlfn.XLOOKUP(Table2[[#This Row],[Bedrijfsnummer]],Table15[Bedrijfsnummer],Table15[Teamrol],"",0)</f>
        <v>HR Manager at Terumo Europe</v>
      </c>
    </row>
    <row r="470" spans="1:26" ht="17.45" customHeight="1" x14ac:dyDescent="0.45">
      <c r="A470" s="7" t="s">
        <v>4758</v>
      </c>
      <c r="B470" s="7" t="s">
        <v>8685</v>
      </c>
      <c r="C470" s="7" t="str">
        <f>SUBSTITUTE(SUBSTITUTE(SUBSTITUTE(SUBSTITUTE(SUBSTITUTE(SUBSTITUTE(SUBSTITUTE(SUBSTITUTE(SUBSTITUTE(SUBSTITUTE(SUBSTITUTE(SUBSTITUTE(SUBSTITUTE(LOWER(Table2[[#This Row],[Naam]]),".",""),"-","")," bvba",""),"belgië",""),"belgium","")," nv","")," bv",""),"group",""),"groep","")," ", ""),"é","e"),"è","e"),"à","a")</f>
        <v>terumoeurope</v>
      </c>
      <c r="D470" s="7" t="s">
        <v>8686</v>
      </c>
      <c r="E470" s="7" t="s">
        <v>8687</v>
      </c>
      <c r="F470" s="7" t="s">
        <v>8688</v>
      </c>
      <c r="G470" s="7" t="s">
        <v>4763</v>
      </c>
      <c r="H470" s="7" t="s">
        <v>8689</v>
      </c>
      <c r="I470" s="7" t="s">
        <v>4763</v>
      </c>
      <c r="J470" s="7" t="s">
        <v>8690</v>
      </c>
      <c r="K470" s="7" t="str">
        <f>IFERROR(LEFT(SUBSTITUTE(SUBSTITUTE(Table2[[#This Row],[Website]],"www.",""),"https://",""), FIND(".", SUBSTITUTE(SUBSTITUTE(Table2[[#This Row],[Website]],"www.",""),"https://","")) - 1),"")</f>
        <v>terumo-europe</v>
      </c>
      <c r="L470" s="7" t="s">
        <v>8691</v>
      </c>
      <c r="M470" s="7" t="s">
        <v>4864</v>
      </c>
      <c r="N470" s="7" t="s">
        <v>25</v>
      </c>
      <c r="O470" s="7">
        <v>3</v>
      </c>
      <c r="P470" s="7">
        <v>534</v>
      </c>
      <c r="Q470" s="7" t="s">
        <v>8692</v>
      </c>
      <c r="R470" s="7" t="str">
        <f>LOWER(Table2[[#This Row],[Straat]]&amp;Table2[[#This Row],[Huisnummer]]&amp;Table2[[#This Row],[Postcode]])</f>
        <v>interleuvenlaan403001</v>
      </c>
      <c r="S470" s="7" t="s">
        <v>18</v>
      </c>
      <c r="T470" s="7" t="s">
        <v>29</v>
      </c>
      <c r="U470" s="7" t="s">
        <v>4866</v>
      </c>
      <c r="V470" s="7" t="s">
        <v>306</v>
      </c>
      <c r="W470" s="7" t="s">
        <v>8693</v>
      </c>
      <c r="X470" s="7" t="s">
        <v>4825</v>
      </c>
      <c r="Y470" s="7" t="s">
        <v>4836</v>
      </c>
      <c r="Z470" s="7" t="str">
        <f>_xlfn.XLOOKUP(Table2[[#This Row],[Bedrijfsnummer]],Table15[Bedrijfsnummer],Table15[Teamrol],"",0)</f>
        <v>HR-manager</v>
      </c>
    </row>
    <row r="471" spans="1:26" ht="17.45" customHeight="1" x14ac:dyDescent="0.45">
      <c r="A471" s="7" t="s">
        <v>4758</v>
      </c>
      <c r="B471" s="7" t="s">
        <v>8694</v>
      </c>
      <c r="C471" s="7" t="str">
        <f>SUBSTITUTE(SUBSTITUTE(SUBSTITUTE(SUBSTITUTE(SUBSTITUTE(SUBSTITUTE(SUBSTITUTE(SUBSTITUTE(SUBSTITUTE(SUBSTITUTE(SUBSTITUTE(SUBSTITUTE(SUBSTITUTE(LOWER(Table2[[#This Row],[Naam]]),".",""),"-","")," bvba",""),"belgië",""),"belgium","")," nv","")," bv",""),"group",""),"groep","")," ", ""),"é","e"),"è","e"),"à","a")</f>
        <v>tesla</v>
      </c>
      <c r="D471" s="7" t="s">
        <v>8695</v>
      </c>
      <c r="E471" s="7" t="s">
        <v>8696</v>
      </c>
      <c r="F471" s="7"/>
      <c r="G471" s="7"/>
      <c r="H471" s="7" t="s">
        <v>8697</v>
      </c>
      <c r="I471" s="7" t="s">
        <v>4763</v>
      </c>
      <c r="J471" s="7" t="s">
        <v>4776</v>
      </c>
      <c r="K471" s="7" t="str">
        <f>IFERROR(LEFT(SUBSTITUTE(SUBSTITUTE(Table2[[#This Row],[Website]],"www.",""),"https://",""), FIND(".", SUBSTITUTE(SUBSTITUTE(Table2[[#This Row],[Website]],"www.",""),"https://","")) - 1),"")</f>
        <v>Empty</v>
      </c>
      <c r="L471" s="7"/>
      <c r="M471" s="7" t="s">
        <v>105</v>
      </c>
      <c r="N471" s="7">
        <v>2630</v>
      </c>
      <c r="O471" s="7">
        <v>0</v>
      </c>
      <c r="P471" s="7">
        <v>135.30000000000001</v>
      </c>
      <c r="Q471" s="7"/>
      <c r="R471" s="7" t="str">
        <f>LOWER(Table2[[#This Row],[Straat]]&amp;Table2[[#This Row],[Huisnummer]]&amp;Table2[[#This Row],[Postcode]])</f>
        <v>boomsesteenweg82630</v>
      </c>
      <c r="S471" s="7"/>
      <c r="T471" s="7" t="s">
        <v>66</v>
      </c>
      <c r="U471" s="7" t="s">
        <v>5205</v>
      </c>
      <c r="V471" s="7">
        <v>8</v>
      </c>
      <c r="W471" s="7"/>
      <c r="X471" s="7" t="s">
        <v>4771</v>
      </c>
      <c r="Y471" s="7" t="s">
        <v>4836</v>
      </c>
      <c r="Z471" s="7" t="str">
        <f>_xlfn.XLOOKUP(Table2[[#This Row],[Bedrijfsnummer]],Table15[Bedrijfsnummer],Table15[Teamrol],"",0)</f>
        <v/>
      </c>
    </row>
    <row r="472" spans="1:26" ht="17.45" customHeight="1" x14ac:dyDescent="0.45">
      <c r="A472" s="7" t="s">
        <v>4758</v>
      </c>
      <c r="B472" s="7" t="s">
        <v>1180</v>
      </c>
      <c r="C472" s="7" t="str">
        <f>SUBSTITUTE(SUBSTITUTE(SUBSTITUTE(SUBSTITUTE(SUBSTITUTE(SUBSTITUTE(SUBSTITUTE(SUBSTITUTE(SUBSTITUTE(SUBSTITUTE(SUBSTITUTE(SUBSTITUTE(SUBSTITUTE(LOWER(Table2[[#This Row],[Naam]]),".",""),"-","")," bvba",""),"belgië",""),"belgium","")," nv","")," bv",""),"group",""),"groep","")," ", ""),"é","e"),"è","e"),"à","a")</f>
        <v>tessenderlo</v>
      </c>
      <c r="D472" s="7" t="s">
        <v>8698</v>
      </c>
      <c r="E472" s="7" t="s">
        <v>8699</v>
      </c>
      <c r="F472" s="7" t="s">
        <v>8700</v>
      </c>
      <c r="G472" s="7" t="s">
        <v>4763</v>
      </c>
      <c r="H472" s="7" t="s">
        <v>8701</v>
      </c>
      <c r="I472" s="7" t="s">
        <v>4763</v>
      </c>
      <c r="J472" s="7" t="s">
        <v>8702</v>
      </c>
      <c r="K472" s="7" t="str">
        <f>IFERROR(LEFT(SUBSTITUTE(SUBSTITUTE(Table2[[#This Row],[Website]],"www.",""),"https://",""), FIND(".", SUBSTITUTE(SUBSTITUTE(Table2[[#This Row],[Website]],"www.",""),"https://","")) - 1),"")</f>
        <v>tessenderlo</v>
      </c>
      <c r="L472" s="7" t="s">
        <v>8703</v>
      </c>
      <c r="M472" s="7" t="s">
        <v>6057</v>
      </c>
      <c r="N472" s="7" t="s">
        <v>47</v>
      </c>
      <c r="O472" s="7">
        <v>155</v>
      </c>
      <c r="P472" s="7">
        <v>370</v>
      </c>
      <c r="Q472" s="7" t="s">
        <v>8704</v>
      </c>
      <c r="R472" s="7" t="str">
        <f>LOWER(Table2[[#This Row],[Straat]]&amp;Table2[[#This Row],[Huisnummer]]&amp;Table2[[#This Row],[Postcode]])</f>
        <v>rue du trône1301050</v>
      </c>
      <c r="S472" s="7" t="s">
        <v>18</v>
      </c>
      <c r="T472" s="7" t="s">
        <v>51</v>
      </c>
      <c r="U472" s="7" t="s">
        <v>8705</v>
      </c>
      <c r="V472" s="7" t="s">
        <v>856</v>
      </c>
      <c r="W472" s="7" t="s">
        <v>4918</v>
      </c>
      <c r="X472" s="7" t="s">
        <v>4825</v>
      </c>
      <c r="Y472" s="7" t="s">
        <v>4779</v>
      </c>
      <c r="Z472" s="7" t="str">
        <f>_xlfn.XLOOKUP(Table2[[#This Row],[Bedrijfsnummer]],Table15[Bedrijfsnummer],Table15[Teamrol],"",0)</f>
        <v>Human Resources Manager HQ</v>
      </c>
    </row>
    <row r="473" spans="1:26" ht="17.45" customHeight="1" x14ac:dyDescent="0.45">
      <c r="A473" s="7" t="s">
        <v>4758</v>
      </c>
      <c r="B473" s="7" t="s">
        <v>8706</v>
      </c>
      <c r="C473" s="7" t="str">
        <f>SUBSTITUTE(SUBSTITUTE(SUBSTITUTE(SUBSTITUTE(SUBSTITUTE(SUBSTITUTE(SUBSTITUTE(SUBSTITUTE(SUBSTITUTE(SUBSTITUTE(SUBSTITUTE(SUBSTITUTE(SUBSTITUTE(LOWER(Table2[[#This Row],[Naam]]),".",""),"-","")," bvba",""),"belgië",""),"belgium","")," nv","")," bv",""),"group",""),"groep","")," ", ""),"é","e"),"è","e"),"à","a")</f>
        <v>tkelevator</v>
      </c>
      <c r="D473" s="7" t="s">
        <v>8707</v>
      </c>
      <c r="E473" s="7" t="s">
        <v>8708</v>
      </c>
      <c r="F473" s="7" t="s">
        <v>8709</v>
      </c>
      <c r="G473" s="7" t="s">
        <v>4763</v>
      </c>
      <c r="H473" s="7" t="s">
        <v>8710</v>
      </c>
      <c r="I473" s="7" t="s">
        <v>4763</v>
      </c>
      <c r="J473" s="7" t="s">
        <v>8711</v>
      </c>
      <c r="K473" s="7" t="str">
        <f>IFERROR(LEFT(SUBSTITUTE(SUBSTITUTE(Table2[[#This Row],[Website]],"www.",""),"https://",""), FIND(".", SUBSTITUTE(SUBSTITUTE(Table2[[#This Row],[Website]],"www.",""),"https://","")) - 1),"")</f>
        <v>tkelevator</v>
      </c>
      <c r="L473" s="7" t="s">
        <v>8712</v>
      </c>
      <c r="M473" s="7" t="s">
        <v>4904</v>
      </c>
      <c r="N473" s="7" t="s">
        <v>1091</v>
      </c>
      <c r="O473" s="7">
        <v>92</v>
      </c>
      <c r="P473" s="7">
        <v>128</v>
      </c>
      <c r="Q473" s="7" t="s">
        <v>8713</v>
      </c>
      <c r="R473" s="7" t="str">
        <f>LOWER(Table2[[#This Row],[Straat]]&amp;Table2[[#This Row],[Huisnummer]]&amp;Table2[[#This Row],[Postcode]])</f>
        <v>avenue de la métrologie101130</v>
      </c>
      <c r="S473" s="7" t="s">
        <v>18</v>
      </c>
      <c r="T473" s="7" t="s">
        <v>51</v>
      </c>
      <c r="U473" s="7" t="s">
        <v>8714</v>
      </c>
      <c r="V473" s="7" t="s">
        <v>117</v>
      </c>
      <c r="W473" s="7" t="s">
        <v>5032</v>
      </c>
      <c r="X473" s="7" t="s">
        <v>4771</v>
      </c>
      <c r="Y473" s="7" t="s">
        <v>4772</v>
      </c>
      <c r="Z473" s="7" t="str">
        <f>_xlfn.XLOOKUP(Table2[[#This Row],[Bedrijfsnummer]],Table15[Bedrijfsnummer],Table15[Teamrol],"",0)</f>
        <v/>
      </c>
    </row>
    <row r="474" spans="1:26" ht="17.45" customHeight="1" x14ac:dyDescent="0.45">
      <c r="A474" s="7" t="s">
        <v>4758</v>
      </c>
      <c r="B474" s="7" t="s">
        <v>8715</v>
      </c>
      <c r="C474" s="7" t="str">
        <f>SUBSTITUTE(SUBSTITUTE(SUBSTITUTE(SUBSTITUTE(SUBSTITUTE(SUBSTITUTE(SUBSTITUTE(SUBSTITUTE(SUBSTITUTE(SUBSTITUTE(SUBSTITUTE(SUBSTITUTE(SUBSTITUTE(LOWER(Table2[[#This Row],[Naam]]),".",""),"-","")," bvba",""),"belgië",""),"belgium","")," nv","")," bv",""),"group",""),"groep","")," ", ""),"é","e"),"è","e"),"à","a")</f>
        <v>tmcscience&amp;technology</v>
      </c>
      <c r="D474" s="7" t="s">
        <v>8716</v>
      </c>
      <c r="E474" s="7" t="s">
        <v>8717</v>
      </c>
      <c r="F474" s="7"/>
      <c r="G474" s="7"/>
      <c r="H474" s="7"/>
      <c r="I474" s="7"/>
      <c r="J474" s="7" t="s">
        <v>4776</v>
      </c>
      <c r="K474" s="7" t="str">
        <f>IFERROR(LEFT(SUBSTITUTE(SUBSTITUTE(Table2[[#This Row],[Website]],"www.",""),"https://",""), FIND(".", SUBSTITUTE(SUBSTITUTE(Table2[[#This Row],[Website]],"www.",""),"https://","")) - 1),"")</f>
        <v>Empty</v>
      </c>
      <c r="L474" s="7"/>
      <c r="M474" s="7" t="s">
        <v>136</v>
      </c>
      <c r="N474" s="7">
        <v>1930</v>
      </c>
      <c r="O474" s="7">
        <v>0</v>
      </c>
      <c r="P474" s="7">
        <v>336.2</v>
      </c>
      <c r="Q474" s="7"/>
      <c r="R474" s="7" t="str">
        <f>LOWER(Table2[[#This Row],[Straat]]&amp;Table2[[#This Row],[Huisnummer]]&amp;Table2[[#This Row],[Postcode]])</f>
        <v>da vincilaan111930</v>
      </c>
      <c r="S474" s="7"/>
      <c r="T474" s="7" t="s">
        <v>29</v>
      </c>
      <c r="U474" s="7" t="s">
        <v>5387</v>
      </c>
      <c r="V474" s="7">
        <v>11</v>
      </c>
      <c r="W474" s="7"/>
      <c r="X474" s="7" t="s">
        <v>4771</v>
      </c>
      <c r="Y474" s="7" t="s">
        <v>4772</v>
      </c>
      <c r="Z474" s="7" t="str">
        <f>_xlfn.XLOOKUP(Table2[[#This Row],[Bedrijfsnummer]],Table15[Bedrijfsnummer],Table15[Teamrol],"",0)</f>
        <v/>
      </c>
    </row>
    <row r="475" spans="1:26" ht="17.45" customHeight="1" x14ac:dyDescent="0.45">
      <c r="A475" s="7" t="s">
        <v>4758</v>
      </c>
      <c r="B475" s="7" t="s">
        <v>8718</v>
      </c>
      <c r="C475" s="7" t="str">
        <f>SUBSTITUTE(SUBSTITUTE(SUBSTITUTE(SUBSTITUTE(SUBSTITUTE(SUBSTITUTE(SUBSTITUTE(SUBSTITUTE(SUBSTITUTE(SUBSTITUTE(SUBSTITUTE(SUBSTITUTE(SUBSTITUTE(LOWER(Table2[[#This Row],[Naam]]),".",""),"-","")," bvba",""),"belgië",""),"belgium","")," nv","")," bv",""),"group",""),"groep","")," ", ""),"é","e"),"è","e"),"à","a")</f>
        <v>torfsl</v>
      </c>
      <c r="D475" s="7" t="s">
        <v>8719</v>
      </c>
      <c r="E475" s="7" t="s">
        <v>8720</v>
      </c>
      <c r="F475" s="7" t="s">
        <v>8721</v>
      </c>
      <c r="G475" s="7" t="s">
        <v>4763</v>
      </c>
      <c r="H475" s="7" t="s">
        <v>8722</v>
      </c>
      <c r="I475" s="7" t="s">
        <v>4763</v>
      </c>
      <c r="J475" s="7" t="s">
        <v>8723</v>
      </c>
      <c r="K475" s="7" t="str">
        <f>IFERROR(LEFT(SUBSTITUTE(SUBSTITUTE(Table2[[#This Row],[Website]],"www.",""),"https://",""), FIND(".", SUBSTITUTE(SUBSTITUTE(Table2[[#This Row],[Website]],"www.",""),"https://","")) - 1),"")</f>
        <v>torfs</v>
      </c>
      <c r="L475" s="7" t="s">
        <v>8724</v>
      </c>
      <c r="M475" s="7" t="s">
        <v>963</v>
      </c>
      <c r="N475" s="7" t="s">
        <v>962</v>
      </c>
      <c r="O475" s="7">
        <v>22</v>
      </c>
      <c r="P475" s="7">
        <v>626</v>
      </c>
      <c r="Q475" s="7" t="s">
        <v>8725</v>
      </c>
      <c r="R475" s="7" t="str">
        <f>LOWER(Table2[[#This Row],[Straat]]&amp;Table2[[#This Row],[Huisnummer]]&amp;Table2[[#This Row],[Postcode]])</f>
        <v>industriepark-west509100</v>
      </c>
      <c r="S475" s="7" t="s">
        <v>18</v>
      </c>
      <c r="T475" s="7" t="s">
        <v>40</v>
      </c>
      <c r="U475" s="7" t="s">
        <v>7751</v>
      </c>
      <c r="V475" s="7" t="s">
        <v>878</v>
      </c>
      <c r="W475" s="7" t="s">
        <v>5568</v>
      </c>
      <c r="X475" s="7" t="s">
        <v>4825</v>
      </c>
      <c r="Y475" s="7" t="s">
        <v>4779</v>
      </c>
      <c r="Z475" s="7" t="str">
        <f>_xlfn.XLOOKUP(Table2[[#This Row],[Bedrijfsnummer]],Table15[Bedrijfsnummer],Table15[Teamrol],"",0)</f>
        <v/>
      </c>
    </row>
    <row r="476" spans="1:26" ht="17.45" customHeight="1" x14ac:dyDescent="0.45">
      <c r="A476" s="7" t="s">
        <v>4758</v>
      </c>
      <c r="B476" s="7" t="s">
        <v>8726</v>
      </c>
      <c r="C476" s="7" t="str">
        <f>SUBSTITUTE(SUBSTITUTE(SUBSTITUTE(SUBSTITUTE(SUBSTITUTE(SUBSTITUTE(SUBSTITUTE(SUBSTITUTE(SUBSTITUTE(SUBSTITUTE(SUBSTITUTE(SUBSTITUTE(SUBSTITUTE(LOWER(Table2[[#This Row],[Naam]]),".",""),"-","")," bvba",""),"belgië",""),"belgium","")," nv","")," bv",""),"group",""),"groep","")," ", ""),"é","e"),"è","e"),"à","a")</f>
        <v>totalenergiesrefineryantwerp</v>
      </c>
      <c r="D476" s="7" t="s">
        <v>8727</v>
      </c>
      <c r="E476" s="7" t="s">
        <v>8728</v>
      </c>
      <c r="F476" s="7"/>
      <c r="G476" s="7"/>
      <c r="H476" s="7"/>
      <c r="I476" s="7"/>
      <c r="J476" s="7" t="s">
        <v>8729</v>
      </c>
      <c r="K476" s="7" t="str">
        <f>IFERROR(LEFT(SUBSTITUTE(SUBSTITUTE(Table2[[#This Row],[Website]],"www.",""),"https://",""), FIND(".", SUBSTITUTE(SUBSTITUTE(Table2[[#This Row],[Website]],"www.",""),"https://","")) - 1),"")</f>
        <v>antwerpen</v>
      </c>
      <c r="L476" s="7" t="s">
        <v>8730</v>
      </c>
      <c r="M476" s="7" t="s">
        <v>66</v>
      </c>
      <c r="N476" s="7">
        <v>2030</v>
      </c>
      <c r="O476" s="7">
        <v>0</v>
      </c>
      <c r="P476" s="7">
        <v>813.9</v>
      </c>
      <c r="Q476" s="7"/>
      <c r="R476" s="7" t="str">
        <f>LOWER(Table2[[#This Row],[Straat]]&amp;Table2[[#This Row],[Huisnummer]]&amp;Table2[[#This Row],[Postcode]])</f>
        <v>scheldelaan162030</v>
      </c>
      <c r="S476" s="7"/>
      <c r="T476" s="7" t="s">
        <v>66</v>
      </c>
      <c r="U476" s="7" t="s">
        <v>791</v>
      </c>
      <c r="V476" s="7">
        <v>16</v>
      </c>
      <c r="W476" s="7"/>
      <c r="X476" s="7" t="s">
        <v>4950</v>
      </c>
      <c r="Y476" s="7" t="s">
        <v>4836</v>
      </c>
      <c r="Z476" s="7" t="str">
        <f>_xlfn.XLOOKUP(Table2[[#This Row],[Bedrijfsnummer]],Table15[Bedrijfsnummer],Table15[Teamrol],"",0)</f>
        <v/>
      </c>
    </row>
    <row r="477" spans="1:26" ht="17.45" customHeight="1" x14ac:dyDescent="0.45">
      <c r="A477" s="7" t="s">
        <v>4758</v>
      </c>
      <c r="B477" s="7" t="s">
        <v>8731</v>
      </c>
      <c r="C477" s="7" t="str">
        <f>SUBSTITUTE(SUBSTITUTE(SUBSTITUTE(SUBSTITUTE(SUBSTITUTE(SUBSTITUTE(SUBSTITUTE(SUBSTITUTE(SUBSTITUTE(SUBSTITUTE(SUBSTITUTE(SUBSTITUTE(SUBSTITUTE(LOWER(Table2[[#This Row],[Naam]]),".",""),"-","")," bvba",""),"belgië",""),"belgium","")," nv","")," bv",""),"group",""),"groep","")," ", ""),"é","e"),"è","e"),"à","a")</f>
        <v>touring</v>
      </c>
      <c r="D477" s="7" t="s">
        <v>8732</v>
      </c>
      <c r="E477" s="7" t="s">
        <v>8733</v>
      </c>
      <c r="F477" s="7" t="s">
        <v>8734</v>
      </c>
      <c r="G477" s="7" t="s">
        <v>4763</v>
      </c>
      <c r="H477" s="7" t="s">
        <v>8735</v>
      </c>
      <c r="I477" s="7" t="s">
        <v>4763</v>
      </c>
      <c r="J477" s="7" t="s">
        <v>8736</v>
      </c>
      <c r="K477" s="7" t="str">
        <f>IFERROR(LEFT(SUBSTITUTE(SUBSTITUTE(Table2[[#This Row],[Website]],"www.",""),"https://",""), FIND(".", SUBSTITUTE(SUBSTITUTE(Table2[[#This Row],[Website]],"www.",""),"https://","")) - 1),"")</f>
        <v>touring</v>
      </c>
      <c r="L477" s="7" t="s">
        <v>8737</v>
      </c>
      <c r="M477" s="7" t="s">
        <v>51</v>
      </c>
      <c r="N477" s="7" t="s">
        <v>87</v>
      </c>
      <c r="O477" s="7">
        <v>14</v>
      </c>
      <c r="P477" s="7">
        <v>358</v>
      </c>
      <c r="Q477" s="7" t="s">
        <v>8738</v>
      </c>
      <c r="R477" s="7" t="str">
        <f>LOWER(Table2[[#This Row],[Straat]]&amp;Table2[[#This Row],[Huisnummer]]&amp;Table2[[#This Row],[Postcode]])</f>
        <v>boulevard du roi albert ii41000</v>
      </c>
      <c r="S477" s="7" t="s">
        <v>18</v>
      </c>
      <c r="T477" s="7" t="s">
        <v>51</v>
      </c>
      <c r="U477" s="7" t="s">
        <v>8739</v>
      </c>
      <c r="V477" s="7" t="s">
        <v>548</v>
      </c>
      <c r="W477" s="7" t="s">
        <v>8205</v>
      </c>
      <c r="X477" s="7" t="s">
        <v>4825</v>
      </c>
      <c r="Y477" s="7" t="s">
        <v>4779</v>
      </c>
      <c r="Z477" s="7" t="str">
        <f>_xlfn.XLOOKUP(Table2[[#This Row],[Bedrijfsnummer]],Table15[Bedrijfsnummer],Table15[Teamrol],"",0)</f>
        <v>HR Business Partner Operations</v>
      </c>
    </row>
    <row r="478" spans="1:26" ht="17.45" customHeight="1" x14ac:dyDescent="0.45">
      <c r="A478" s="7" t="s">
        <v>4758</v>
      </c>
      <c r="B478" s="7" t="s">
        <v>8740</v>
      </c>
      <c r="C478" s="7" t="str">
        <f>SUBSTITUTE(SUBSTITUTE(SUBSTITUTE(SUBSTITUTE(SUBSTITUTE(SUBSTITUTE(SUBSTITUTE(SUBSTITUTE(SUBSTITUTE(SUBSTITUTE(SUBSTITUTE(SUBSTITUTE(SUBSTITUTE(LOWER(Table2[[#This Row],[Naam]]),".",""),"-","")," bvba",""),"belgië",""),"belgium","")," nv","")," bv",""),"group",""),"groep","")," ", ""),"é","e"),"è","e"),"à","a")</f>
        <v>toyota</v>
      </c>
      <c r="D478" s="7" t="s">
        <v>8741</v>
      </c>
      <c r="E478" s="7" t="s">
        <v>8742</v>
      </c>
      <c r="F478" s="7" t="s">
        <v>8743</v>
      </c>
      <c r="G478" s="7" t="s">
        <v>4763</v>
      </c>
      <c r="H478" s="7" t="s">
        <v>8744</v>
      </c>
      <c r="I478" s="7" t="s">
        <v>4763</v>
      </c>
      <c r="J478" s="7" t="s">
        <v>8745</v>
      </c>
      <c r="K478" s="7" t="str">
        <f>IFERROR(LEFT(SUBSTITUTE(SUBSTITUTE(Table2[[#This Row],[Website]],"www.",""),"https://",""), FIND(".", SUBSTITUTE(SUBSTITUTE(Table2[[#This Row],[Website]],"www.",""),"https://","")) - 1),"")</f>
        <v>nl</v>
      </c>
      <c r="L478" s="7" t="s">
        <v>8746</v>
      </c>
      <c r="M478" s="7" t="s">
        <v>6539</v>
      </c>
      <c r="N478" s="7">
        <v>1932</v>
      </c>
      <c r="O478" s="7">
        <v>0</v>
      </c>
      <c r="P478" s="7">
        <v>103.2</v>
      </c>
      <c r="Q478" s="7"/>
      <c r="R478" s="7" t="str">
        <f>LOWER(Table2[[#This Row],[Straat]]&amp;Table2[[#This Row],[Huisnummer]]&amp;Table2[[#This Row],[Postcode]])</f>
        <v>leuvensesteenweg3691932</v>
      </c>
      <c r="S478" s="7"/>
      <c r="T478" s="7" t="s">
        <v>29</v>
      </c>
      <c r="U478" s="7" t="s">
        <v>4115</v>
      </c>
      <c r="V478" s="7">
        <v>369</v>
      </c>
      <c r="W478" s="7" t="s">
        <v>5594</v>
      </c>
      <c r="X478" s="7" t="s">
        <v>4807</v>
      </c>
      <c r="Y478" s="7" t="s">
        <v>4836</v>
      </c>
      <c r="Z478" s="7" t="str">
        <f>_xlfn.XLOOKUP(Table2[[#This Row],[Bedrijfsnummer]],Table15[Bedrijfsnummer],Table15[Teamrol],"",0)</f>
        <v/>
      </c>
    </row>
    <row r="479" spans="1:26" ht="17.45" customHeight="1" x14ac:dyDescent="0.45">
      <c r="A479" s="7" t="s">
        <v>4758</v>
      </c>
      <c r="B479" s="7" t="s">
        <v>8747</v>
      </c>
      <c r="C479" s="7" t="str">
        <f>SUBSTITUTE(SUBSTITUTE(SUBSTITUTE(SUBSTITUTE(SUBSTITUTE(SUBSTITUTE(SUBSTITUTE(SUBSTITUTE(SUBSTITUTE(SUBSTITUTE(SUBSTITUTE(SUBSTITUTE(SUBSTITUTE(LOWER(Table2[[#This Row],[Naam]]),".",""),"-","")," bvba",""),"belgië",""),"belgium","")," nv","")," bv",""),"group",""),"groep","")," ", ""),"é","e"),"è","e"),"à","a")</f>
        <v>toyotaboshokueurope</v>
      </c>
      <c r="D479" s="7" t="s">
        <v>8748</v>
      </c>
      <c r="E479" s="7" t="s">
        <v>8749</v>
      </c>
      <c r="F479" s="7" t="s">
        <v>8750</v>
      </c>
      <c r="G479" s="7" t="s">
        <v>4763</v>
      </c>
      <c r="H479" s="7"/>
      <c r="I479" s="7"/>
      <c r="J479" s="7" t="s">
        <v>8751</v>
      </c>
      <c r="K479" s="7" t="str">
        <f>IFERROR(LEFT(SUBSTITUTE(SUBSTITUTE(Table2[[#This Row],[Website]],"www.",""),"https://",""), FIND(".", SUBSTITUTE(SUBSTITUTE(Table2[[#This Row],[Website]],"www.",""),"https://","")) - 1),"")</f>
        <v>toyota-boshoku</v>
      </c>
      <c r="L479" s="7" t="s">
        <v>8752</v>
      </c>
      <c r="M479" s="7" t="s">
        <v>136</v>
      </c>
      <c r="N479" s="7">
        <v>1930</v>
      </c>
      <c r="O479" s="7">
        <v>0</v>
      </c>
      <c r="P479" s="7">
        <v>105.6</v>
      </c>
      <c r="Q479" s="7"/>
      <c r="R479" s="7" t="str">
        <f>LOWER(Table2[[#This Row],[Straat]]&amp;Table2[[#This Row],[Huisnummer]]&amp;Table2[[#This Row],[Postcode]])</f>
        <v>ikaroslaan201930</v>
      </c>
      <c r="S479" s="7"/>
      <c r="T479" s="7" t="s">
        <v>29</v>
      </c>
      <c r="U479" s="7" t="s">
        <v>5142</v>
      </c>
      <c r="V479" s="7">
        <v>20</v>
      </c>
      <c r="W479" s="7"/>
      <c r="X479" s="7" t="s">
        <v>4807</v>
      </c>
      <c r="Y479" s="7" t="s">
        <v>4836</v>
      </c>
      <c r="Z479" s="7" t="str">
        <f>_xlfn.XLOOKUP(Table2[[#This Row],[Bedrijfsnummer]],Table15[Bedrijfsnummer],Table15[Teamrol],"",0)</f>
        <v>HR Manager</v>
      </c>
    </row>
    <row r="480" spans="1:26" ht="17.45" customHeight="1" x14ac:dyDescent="0.45">
      <c r="A480" s="7" t="s">
        <v>4758</v>
      </c>
      <c r="B480" s="7" t="s">
        <v>8753</v>
      </c>
      <c r="C480" s="7" t="str">
        <f>SUBSTITUTE(SUBSTITUTE(SUBSTITUTE(SUBSTITUTE(SUBSTITUTE(SUBSTITUTE(SUBSTITUTE(SUBSTITUTE(SUBSTITUTE(SUBSTITUTE(SUBSTITUTE(SUBSTITUTE(SUBSTITUTE(LOWER(Table2[[#This Row],[Naam]]),".",""),"-","")," bvba",""),"belgië",""),"belgium","")," nv","")," bv",""),"group",""),"groep","")," ", ""),"é","e"),"è","e"),"à","a")</f>
        <v>toyotamaterialhandling</v>
      </c>
      <c r="D480" s="7" t="s">
        <v>8754</v>
      </c>
      <c r="E480" s="7" t="s">
        <v>8755</v>
      </c>
      <c r="F480" s="7" t="s">
        <v>8756</v>
      </c>
      <c r="G480" s="7" t="s">
        <v>4763</v>
      </c>
      <c r="H480" s="7" t="s">
        <v>8757</v>
      </c>
      <c r="I480" s="7" t="s">
        <v>4763</v>
      </c>
      <c r="J480" s="7" t="s">
        <v>8758</v>
      </c>
      <c r="K480" s="7" t="str">
        <f>IFERROR(LEFT(SUBSTITUTE(SUBSTITUTE(Table2[[#This Row],[Website]],"www.",""),"https://",""), FIND(".", SUBSTITUTE(SUBSTITUTE(Table2[[#This Row],[Website]],"www.",""),"https://","")) - 1),"")</f>
        <v>toyota-forklifts</v>
      </c>
      <c r="L480" s="7" t="s">
        <v>8759</v>
      </c>
      <c r="M480" s="7" t="s">
        <v>5297</v>
      </c>
      <c r="N480" s="7">
        <v>2830</v>
      </c>
      <c r="O480" s="7">
        <v>0</v>
      </c>
      <c r="P480" s="7">
        <v>120.6</v>
      </c>
      <c r="Q480" s="7"/>
      <c r="R480" s="7" t="str">
        <f>LOWER(Table2[[#This Row],[Straat]]&amp;Table2[[#This Row],[Huisnummer]]&amp;Table2[[#This Row],[Postcode]])</f>
        <v>schoondonkweg12830</v>
      </c>
      <c r="S480" s="7"/>
      <c r="T480" s="7" t="s">
        <v>66</v>
      </c>
      <c r="U480" s="7" t="s">
        <v>8760</v>
      </c>
      <c r="V480" s="7">
        <v>1</v>
      </c>
      <c r="W480" s="7" t="s">
        <v>5321</v>
      </c>
      <c r="X480" s="7" t="s">
        <v>4771</v>
      </c>
      <c r="Y480" s="7" t="s">
        <v>4779</v>
      </c>
      <c r="Z480" s="7" t="str">
        <f>_xlfn.XLOOKUP(Table2[[#This Row],[Bedrijfsnummer]],Table15[Bedrijfsnummer],Table15[Teamrol],"",0)</f>
        <v>HR Manager</v>
      </c>
    </row>
    <row r="481" spans="1:26" ht="17.45" customHeight="1" x14ac:dyDescent="0.45">
      <c r="A481" s="7" t="s">
        <v>4758</v>
      </c>
      <c r="B481" s="7" t="s">
        <v>8761</v>
      </c>
      <c r="C481" s="7" t="str">
        <f>SUBSTITUTE(SUBSTITUTE(SUBSTITUTE(SUBSTITUTE(SUBSTITUTE(SUBSTITUTE(SUBSTITUTE(SUBSTITUTE(SUBSTITUTE(SUBSTITUTE(SUBSTITUTE(SUBSTITUTE(SUBSTITUTE(LOWER(Table2[[#This Row],[Naam]]),".",""),"-","")," bvba",""),"belgië",""),"belgium","")," nv","")," bv",""),"group",""),"groep","")," ", ""),"é","e"),"è","e"),"à","a")</f>
        <v>transicsinternational</v>
      </c>
      <c r="D481" s="7" t="s">
        <v>8762</v>
      </c>
      <c r="E481" s="7" t="s">
        <v>8763</v>
      </c>
      <c r="F481" s="7" t="s">
        <v>8764</v>
      </c>
      <c r="G481" s="7" t="s">
        <v>4763</v>
      </c>
      <c r="H481" s="7" t="s">
        <v>8765</v>
      </c>
      <c r="I481" s="7" t="s">
        <v>4763</v>
      </c>
      <c r="J481" s="7" t="s">
        <v>8766</v>
      </c>
      <c r="K481" s="7" t="str">
        <f>IFERROR(LEFT(SUBSTITUTE(SUBSTITUTE(Table2[[#This Row],[Website]],"www.",""),"https://",""), FIND(".", SUBSTITUTE(SUBSTITUTE(Table2[[#This Row],[Website]],"www.",""),"https://","")) - 1),"")</f>
        <v>transics</v>
      </c>
      <c r="L481" s="7" t="s">
        <v>8767</v>
      </c>
      <c r="M481" s="7" t="s">
        <v>7925</v>
      </c>
      <c r="N481" s="7">
        <v>8900</v>
      </c>
      <c r="O481" s="7">
        <v>0</v>
      </c>
      <c r="P481" s="7">
        <v>179.2</v>
      </c>
      <c r="Q481" s="7"/>
      <c r="R481" s="7" t="str">
        <f>LOWER(Table2[[#This Row],[Straat]]&amp;Table2[[#This Row],[Huisnummer]]&amp;Table2[[#This Row],[Postcode]])</f>
        <v>ter waarde918900</v>
      </c>
      <c r="S481" s="7"/>
      <c r="T481" s="7" t="s">
        <v>260</v>
      </c>
      <c r="U481" s="7" t="s">
        <v>8768</v>
      </c>
      <c r="V481" s="7">
        <v>91</v>
      </c>
      <c r="W481" s="7" t="s">
        <v>5761</v>
      </c>
      <c r="X481" s="7" t="s">
        <v>4807</v>
      </c>
      <c r="Y481" s="7" t="s">
        <v>4791</v>
      </c>
      <c r="Z481" s="7" t="str">
        <f>_xlfn.XLOOKUP(Table2[[#This Row],[Bedrijfsnummer]],Table15[Bedrijfsnummer],Table15[Teamrol],"",0)</f>
        <v/>
      </c>
    </row>
    <row r="482" spans="1:26" ht="17.45" customHeight="1" x14ac:dyDescent="0.45">
      <c r="A482" s="7" t="s">
        <v>4758</v>
      </c>
      <c r="B482" s="7" t="s">
        <v>8769</v>
      </c>
      <c r="C482" s="7" t="str">
        <f>SUBSTITUTE(SUBSTITUTE(SUBSTITUTE(SUBSTITUTE(SUBSTITUTE(SUBSTITUTE(SUBSTITUTE(SUBSTITUTE(SUBSTITUTE(SUBSTITUTE(SUBSTITUTE(SUBSTITUTE(SUBSTITUTE(LOWER(Table2[[#This Row],[Naam]]),".",""),"-","")," bvba",""),"belgië",""),"belgium","")," nv","")," bv",""),"group",""),"groep","")," ", ""),"é","e"),"è","e"),"à","a")</f>
        <v>trixxojobs</v>
      </c>
      <c r="D482" s="7" t="s">
        <v>8770</v>
      </c>
      <c r="E482" s="7" t="s">
        <v>8771</v>
      </c>
      <c r="F482" s="7" t="s">
        <v>8772</v>
      </c>
      <c r="G482" s="7" t="s">
        <v>4763</v>
      </c>
      <c r="H482" s="7" t="s">
        <v>8773</v>
      </c>
      <c r="I482" s="7" t="s">
        <v>4763</v>
      </c>
      <c r="J482" s="7" t="s">
        <v>8774</v>
      </c>
      <c r="K482" s="7" t="str">
        <f>IFERROR(LEFT(SUBSTITUTE(SUBSTITUTE(Table2[[#This Row],[Website]],"www.",""),"https://",""), FIND(".", SUBSTITUTE(SUBSTITUTE(Table2[[#This Row],[Website]],"www.",""),"https://","")) - 1),"")</f>
        <v>trixxo</v>
      </c>
      <c r="L482" s="7" t="s">
        <v>8775</v>
      </c>
      <c r="M482" s="7" t="s">
        <v>7970</v>
      </c>
      <c r="N482" s="7" t="s">
        <v>7971</v>
      </c>
      <c r="O482" s="7">
        <v>992</v>
      </c>
      <c r="P482" s="7">
        <v>465</v>
      </c>
      <c r="Q482" s="7" t="s">
        <v>8776</v>
      </c>
      <c r="R482" s="7" t="str">
        <f>LOWER(Table2[[#This Row],[Straat]]&amp;Table2[[#This Row],[Huisnummer]]&amp;Table2[[#This Row],[Postcode]])</f>
        <v>industrielaan323730</v>
      </c>
      <c r="S482" s="7" t="s">
        <v>18</v>
      </c>
      <c r="T482" s="7" t="s">
        <v>565</v>
      </c>
      <c r="U482" s="7" t="s">
        <v>5639</v>
      </c>
      <c r="V482" s="7" t="s">
        <v>767</v>
      </c>
      <c r="W482" s="7" t="s">
        <v>4806</v>
      </c>
      <c r="X482" s="7" t="s">
        <v>4825</v>
      </c>
      <c r="Y482" s="7" t="s">
        <v>4791</v>
      </c>
      <c r="Z482" s="7" t="str">
        <f>_xlfn.XLOOKUP(Table2[[#This Row],[Bedrijfsnummer]],Table15[Bedrijfsnummer],Table15[Teamrol],"",0)</f>
        <v/>
      </c>
    </row>
    <row r="483" spans="1:26" ht="17.45" customHeight="1" x14ac:dyDescent="0.45">
      <c r="A483" s="7" t="s">
        <v>4758</v>
      </c>
      <c r="B483" s="7" t="s">
        <v>8777</v>
      </c>
      <c r="C483" s="7" t="str">
        <f>SUBSTITUTE(SUBSTITUTE(SUBSTITUTE(SUBSTITUTE(SUBSTITUTE(SUBSTITUTE(SUBSTITUTE(SUBSTITUTE(SUBSTITUTE(SUBSTITUTE(SUBSTITUTE(SUBSTITUTE(SUBSTITUTE(LOWER(Table2[[#This Row],[Naam]]),".",""),"-","")," bvba",""),"belgië",""),"belgium","")," nv","")," bv",""),"group",""),"groep","")," ", ""),"é","e"),"è","e"),"à","a")</f>
        <v>tucrail</v>
      </c>
      <c r="D483" s="7" t="s">
        <v>8778</v>
      </c>
      <c r="E483" s="7" t="s">
        <v>8779</v>
      </c>
      <c r="F483" s="7" t="s">
        <v>8780</v>
      </c>
      <c r="G483" s="7" t="s">
        <v>4763</v>
      </c>
      <c r="H483" s="7" t="s">
        <v>8781</v>
      </c>
      <c r="I483" s="7" t="s">
        <v>4763</v>
      </c>
      <c r="J483" s="7" t="s">
        <v>8782</v>
      </c>
      <c r="K483" s="7" t="str">
        <f>IFERROR(LEFT(SUBSTITUTE(SUBSTITUTE(Table2[[#This Row],[Website]],"www.",""),"https://",""), FIND(".", SUBSTITUTE(SUBSTITUTE(Table2[[#This Row],[Website]],"www.",""),"https://","")) - 1),"")</f>
        <v>tucrail</v>
      </c>
      <c r="L483" s="7" t="s">
        <v>8783</v>
      </c>
      <c r="M483" s="7" t="s">
        <v>5949</v>
      </c>
      <c r="N483" s="7" t="s">
        <v>632</v>
      </c>
      <c r="O483" s="7">
        <v>117</v>
      </c>
      <c r="P483" s="7">
        <v>737</v>
      </c>
      <c r="Q483" s="7" t="s">
        <v>8784</v>
      </c>
      <c r="R483" s="7" t="str">
        <f>LOWER(Table2[[#This Row],[Straat]]&amp;Table2[[#This Row],[Huisnummer]]&amp;Table2[[#This Row],[Postcode]])</f>
        <v>fonsnylaan391060</v>
      </c>
      <c r="S483" s="7" t="s">
        <v>18</v>
      </c>
      <c r="T483" s="7" t="s">
        <v>51</v>
      </c>
      <c r="U483" s="7" t="s">
        <v>8785</v>
      </c>
      <c r="V483" s="7" t="s">
        <v>8786</v>
      </c>
      <c r="W483" s="7" t="s">
        <v>8787</v>
      </c>
      <c r="X483" s="7" t="s">
        <v>4825</v>
      </c>
      <c r="Y483" s="7" t="s">
        <v>4779</v>
      </c>
      <c r="Z483" s="7" t="str">
        <f>_xlfn.XLOOKUP(Table2[[#This Row],[Bedrijfsnummer]],Table15[Bedrijfsnummer],Table15[Teamrol],"",0)</f>
        <v>HR Business Partner</v>
      </c>
    </row>
    <row r="484" spans="1:26" ht="17.45" customHeight="1" x14ac:dyDescent="0.45">
      <c r="A484" s="7" t="s">
        <v>4758</v>
      </c>
      <c r="B484" s="7" t="s">
        <v>8788</v>
      </c>
      <c r="C484" s="7" t="str">
        <f>SUBSTITUTE(SUBSTITUTE(SUBSTITUTE(SUBSTITUTE(SUBSTITUTE(SUBSTITUTE(SUBSTITUTE(SUBSTITUTE(SUBSTITUTE(SUBSTITUTE(SUBSTITUTE(SUBSTITUTE(SUBSTITUTE(LOWER(Table2[[#This Row],[Naam]]),".",""),"-","")," bvba",""),"belgië",""),"belgium","")," nv","")," bv",""),"group",""),"groep","")," ", ""),"é","e"),"è","e"),"à","a")</f>
        <v>tui</v>
      </c>
      <c r="D484" s="7" t="s">
        <v>8789</v>
      </c>
      <c r="E484" s="7" t="s">
        <v>8790</v>
      </c>
      <c r="F484" s="7"/>
      <c r="G484" s="7"/>
      <c r="H484" s="7" t="s">
        <v>8791</v>
      </c>
      <c r="I484" s="7" t="s">
        <v>4763</v>
      </c>
      <c r="J484" s="7" t="s">
        <v>8792</v>
      </c>
      <c r="K484" s="7" t="str">
        <f>IFERROR(LEFT(SUBSTITUTE(SUBSTITUTE(Table2[[#This Row],[Website]],"www.",""),"https://",""), FIND(".", SUBSTITUTE(SUBSTITUTE(Table2[[#This Row],[Website]],"www.",""),"https://","")) - 1),"")</f>
        <v>tui</v>
      </c>
      <c r="L484" s="7" t="s">
        <v>8649</v>
      </c>
      <c r="M484" s="7" t="s">
        <v>6128</v>
      </c>
      <c r="N484" s="7" t="s">
        <v>8793</v>
      </c>
      <c r="O484" s="7">
        <v>82</v>
      </c>
      <c r="P484" s="7">
        <v>480</v>
      </c>
      <c r="Q484" s="7" t="s">
        <v>8794</v>
      </c>
      <c r="R484" s="7" t="str">
        <f>LOWER(Table2[[#This Row],[Straat]]&amp;Table2[[#This Row],[Huisnummer]]&amp;Table2[[#This Row],[Postcode]])</f>
        <v>gistelsesteenweg18400</v>
      </c>
      <c r="S484" s="7" t="s">
        <v>18</v>
      </c>
      <c r="T484" s="7" t="s">
        <v>260</v>
      </c>
      <c r="U484" s="7" t="s">
        <v>8795</v>
      </c>
      <c r="V484" s="7" t="s">
        <v>21</v>
      </c>
      <c r="W484" s="7" t="s">
        <v>8796</v>
      </c>
      <c r="X484" s="7" t="s">
        <v>4771</v>
      </c>
      <c r="Y484" s="7" t="s">
        <v>4836</v>
      </c>
      <c r="Z484" s="7" t="str">
        <f>_xlfn.XLOOKUP(Table2[[#This Row],[Bedrijfsnummer]],Table15[Bedrijfsnummer],Table15[Teamrol],"",0)</f>
        <v>Human Resources Manager</v>
      </c>
    </row>
    <row r="485" spans="1:26" ht="17.45" customHeight="1" x14ac:dyDescent="0.45">
      <c r="A485" s="7" t="s">
        <v>4758</v>
      </c>
      <c r="B485" s="7" t="s">
        <v>8797</v>
      </c>
      <c r="C485" s="7" t="str">
        <f>SUBSTITUTE(SUBSTITUTE(SUBSTITUTE(SUBSTITUTE(SUBSTITUTE(SUBSTITUTE(SUBSTITUTE(SUBSTITUTE(SUBSTITUTE(SUBSTITUTE(SUBSTITUTE(SUBSTITUTE(SUBSTITUTE(LOWER(Table2[[#This Row],[Naam]]),".",""),"-","")," bvba",""),"belgië",""),"belgium","")," nv","")," bv",""),"group",""),"groep","")," ", ""),"é","e"),"è","e"),"à","a")</f>
        <v>tuiretail</v>
      </c>
      <c r="D485" s="7" t="s">
        <v>8798</v>
      </c>
      <c r="E485" s="7" t="s">
        <v>8799</v>
      </c>
      <c r="F485" s="7" t="s">
        <v>8800</v>
      </c>
      <c r="G485" s="7" t="s">
        <v>4763</v>
      </c>
      <c r="H485" s="7" t="s">
        <v>8801</v>
      </c>
      <c r="I485" s="7" t="s">
        <v>4763</v>
      </c>
      <c r="J485" s="7" t="s">
        <v>8802</v>
      </c>
      <c r="K485" s="7" t="str">
        <f>IFERROR(LEFT(SUBSTITUTE(SUBSTITUTE(Table2[[#This Row],[Website]],"www.",""),"https://",""), FIND(".", SUBSTITUTE(SUBSTITUTE(Table2[[#This Row],[Website]],"www.",""),"https://","")) - 1),"")</f>
        <v>corporate</v>
      </c>
      <c r="L485" s="7" t="s">
        <v>8803</v>
      </c>
      <c r="M485" s="7" t="s">
        <v>136</v>
      </c>
      <c r="N485" s="7">
        <v>1930</v>
      </c>
      <c r="O485" s="7">
        <v>0</v>
      </c>
      <c r="P485" s="7">
        <v>397.1</v>
      </c>
      <c r="Q485" s="7"/>
      <c r="R485" s="7" t="str">
        <f>LOWER(Table2[[#This Row],[Straat]]&amp;Table2[[#This Row],[Huisnummer]]&amp;Table2[[#This Row],[Postcode]])</f>
        <v>luchthaven brussel nationaal40p1930</v>
      </c>
      <c r="S485" s="7"/>
      <c r="T485" s="7" t="s">
        <v>29</v>
      </c>
      <c r="U485" s="7" t="s">
        <v>5247</v>
      </c>
      <c r="V485" s="7" t="s">
        <v>8804</v>
      </c>
      <c r="W485" s="7" t="s">
        <v>8796</v>
      </c>
      <c r="X485" s="7" t="s">
        <v>4771</v>
      </c>
      <c r="Y485" s="7" t="s">
        <v>4772</v>
      </c>
      <c r="Z485" s="7" t="str">
        <f>_xlfn.XLOOKUP(Table2[[#This Row],[Bedrijfsnummer]],Table15[Bedrijfsnummer],Table15[Teamrol],"",0)</f>
        <v>Human Resources Manager</v>
      </c>
    </row>
    <row r="486" spans="1:26" ht="17.45" customHeight="1" x14ac:dyDescent="0.45">
      <c r="A486" s="7" t="s">
        <v>4758</v>
      </c>
      <c r="B486" s="7" t="s">
        <v>8805</v>
      </c>
      <c r="C486" s="7" t="str">
        <f>SUBSTITUTE(SUBSTITUTE(SUBSTITUTE(SUBSTITUTE(SUBSTITUTE(SUBSTITUTE(SUBSTITUTE(SUBSTITUTE(SUBSTITUTE(SUBSTITUTE(SUBSTITUTE(SUBSTITUTE(SUBSTITUTE(LOWER(Table2[[#This Row],[Naam]]),".",""),"-","")," bvba",""),"belgië",""),"belgium","")," nv","")," bv",""),"group",""),"groep","")," ", ""),"é","e"),"è","e"),"à","a")</f>
        <v>tvhparts</v>
      </c>
      <c r="D486" s="7" t="s">
        <v>8806</v>
      </c>
      <c r="E486" s="7" t="s">
        <v>8807</v>
      </c>
      <c r="F486" s="7" t="s">
        <v>8808</v>
      </c>
      <c r="G486" s="7" t="s">
        <v>4763</v>
      </c>
      <c r="H486" s="7" t="s">
        <v>8809</v>
      </c>
      <c r="I486" s="7" t="s">
        <v>4763</v>
      </c>
      <c r="J486" s="7" t="s">
        <v>8810</v>
      </c>
      <c r="K486" s="7" t="str">
        <f>IFERROR(LEFT(SUBSTITUTE(SUBSTITUTE(Table2[[#This Row],[Website]],"www.",""),"https://",""), FIND(".", SUBSTITUTE(SUBSTITUTE(Table2[[#This Row],[Website]],"www.",""),"https://","")) - 1),"")</f>
        <v>http://tvhparts</v>
      </c>
      <c r="L486" s="7"/>
      <c r="M486" s="7" t="s">
        <v>265</v>
      </c>
      <c r="N486" s="7">
        <v>8790</v>
      </c>
      <c r="O486" s="7">
        <v>0</v>
      </c>
      <c r="P486" s="7">
        <v>963.3</v>
      </c>
      <c r="Q486" s="7"/>
      <c r="R486" s="7" t="str">
        <f>LOWER(Table2[[#This Row],[Straat]]&amp;Table2[[#This Row],[Huisnummer]]&amp;Table2[[#This Row],[Postcode]])</f>
        <v>brabantstraat158790</v>
      </c>
      <c r="S486" s="7"/>
      <c r="T486" s="7" t="s">
        <v>260</v>
      </c>
      <c r="U486" s="7" t="s">
        <v>8811</v>
      </c>
      <c r="V486" s="7">
        <v>15</v>
      </c>
      <c r="W486" s="7" t="s">
        <v>5321</v>
      </c>
      <c r="X486" s="7" t="s">
        <v>4950</v>
      </c>
      <c r="Y486" s="7" t="s">
        <v>4836</v>
      </c>
      <c r="Z486" s="7" t="str">
        <f>_xlfn.XLOOKUP(Table2[[#This Row],[Bedrijfsnummer]],Table15[Bedrijfsnummer],Table15[Teamrol],"",0)</f>
        <v>HR manager</v>
      </c>
    </row>
    <row r="487" spans="1:26" ht="17.45" customHeight="1" x14ac:dyDescent="0.45">
      <c r="A487" s="7" t="s">
        <v>4758</v>
      </c>
      <c r="B487" s="7" t="s">
        <v>8812</v>
      </c>
      <c r="C487" s="7" t="str">
        <f>SUBSTITUTE(SUBSTITUTE(SUBSTITUTE(SUBSTITUTE(SUBSTITUTE(SUBSTITUTE(SUBSTITUTE(SUBSTITUTE(SUBSTITUTE(SUBSTITUTE(SUBSTITUTE(SUBSTITUTE(SUBSTITUTE(LOWER(Table2[[#This Row],[Naam]]),".",""),"-","")," bvba",""),"belgië",""),"belgium","")," nv","")," bv",""),"group",""),"groep","")," ", ""),"é","e"),"è","e"),"à","a")</f>
        <v>uitgeverijvanin</v>
      </c>
      <c r="D487" s="7" t="s">
        <v>8813</v>
      </c>
      <c r="E487" s="7" t="s">
        <v>8814</v>
      </c>
      <c r="F487" s="7" t="s">
        <v>8815</v>
      </c>
      <c r="G487" s="7" t="s">
        <v>4763</v>
      </c>
      <c r="H487" s="7" t="s">
        <v>8816</v>
      </c>
      <c r="I487" s="7" t="s">
        <v>4763</v>
      </c>
      <c r="J487" s="7" t="s">
        <v>8817</v>
      </c>
      <c r="K487" s="7" t="str">
        <f>IFERROR(LEFT(SUBSTITUTE(SUBSTITUTE(Table2[[#This Row],[Website]],"www.",""),"https://",""), FIND(".", SUBSTITUTE(SUBSTITUTE(Table2[[#This Row],[Website]],"www.",""),"https://","")) - 1),"")</f>
        <v>vanin</v>
      </c>
      <c r="L487" s="7" t="s">
        <v>8818</v>
      </c>
      <c r="M487" s="7" t="s">
        <v>6913</v>
      </c>
      <c r="N487" s="7">
        <v>2160</v>
      </c>
      <c r="O487" s="7">
        <v>1</v>
      </c>
      <c r="P487" s="7">
        <v>180.6</v>
      </c>
      <c r="Q487" s="7"/>
      <c r="R487" s="7" t="str">
        <f>LOWER(Table2[[#This Row],[Straat]]&amp;Table2[[#This Row],[Huisnummer]]&amp;Table2[[#This Row],[Postcode]])</f>
        <v>nijverheidsstraat922160</v>
      </c>
      <c r="S487" s="7"/>
      <c r="T487" s="7" t="s">
        <v>66</v>
      </c>
      <c r="U487" s="7" t="s">
        <v>6914</v>
      </c>
      <c r="V487" s="7">
        <v>92</v>
      </c>
      <c r="W487" s="7" t="s">
        <v>8819</v>
      </c>
      <c r="X487" s="7" t="s">
        <v>4807</v>
      </c>
      <c r="Y487" s="7" t="s">
        <v>4791</v>
      </c>
      <c r="Z487" s="7" t="str">
        <f>_xlfn.XLOOKUP(Table2[[#This Row],[Bedrijfsnummer]],Table15[Bedrijfsnummer],Table15[Teamrol],"",0)</f>
        <v/>
      </c>
    </row>
    <row r="488" spans="1:26" ht="17.45" customHeight="1" x14ac:dyDescent="0.45">
      <c r="A488" s="7" t="s">
        <v>4758</v>
      </c>
      <c r="B488" s="7" t="s">
        <v>8820</v>
      </c>
      <c r="C488" s="7" t="str">
        <f>SUBSTITUTE(SUBSTITUTE(SUBSTITUTE(SUBSTITUTE(SUBSTITUTE(SUBSTITUTE(SUBSTITUTE(SUBSTITUTE(SUBSTITUTE(SUBSTITUTE(SUBSTITUTE(SUBSTITUTE(SUBSTITUTE(LOWER(Table2[[#This Row],[Naam]]),".",""),"-","")," bvba",""),"belgië",""),"belgium","")," nv","")," bv",""),"group",""),"groep","")," ", ""),"é","e"),"è","e"),"à","a")</f>
        <v>unilin</v>
      </c>
      <c r="D488" s="7" t="s">
        <v>8821</v>
      </c>
      <c r="E488" s="7" t="s">
        <v>8822</v>
      </c>
      <c r="F488" s="7" t="s">
        <v>8823</v>
      </c>
      <c r="G488" s="7" t="s">
        <v>4763</v>
      </c>
      <c r="H488" s="7" t="s">
        <v>8824</v>
      </c>
      <c r="I488" s="7" t="s">
        <v>4763</v>
      </c>
      <c r="J488" s="7" t="s">
        <v>8825</v>
      </c>
      <c r="K488" s="7" t="str">
        <f>IFERROR(LEFT(SUBSTITUTE(SUBSTITUTE(Table2[[#This Row],[Website]],"www.",""),"https://",""), FIND(".", SUBSTITUTE(SUBSTITUTE(Table2[[#This Row],[Website]],"www.",""),"https://","")) - 1),"")</f>
        <v>unilin</v>
      </c>
      <c r="L488" s="7" t="s">
        <v>8826</v>
      </c>
      <c r="M488" s="7" t="s">
        <v>4892</v>
      </c>
      <c r="N488" s="7">
        <v>8710</v>
      </c>
      <c r="O488" s="7">
        <v>0</v>
      </c>
      <c r="P488" s="7">
        <v>696.5</v>
      </c>
      <c r="Q488" s="7"/>
      <c r="R488" s="7" t="str">
        <f>LOWER(Table2[[#This Row],[Straat]]&amp;Table2[[#This Row],[Huisnummer]]&amp;Table2[[#This Row],[Postcode]])</f>
        <v>ooigemstraat38710</v>
      </c>
      <c r="S488" s="7"/>
      <c r="T488" s="7" t="s">
        <v>260</v>
      </c>
      <c r="U488" s="7" t="s">
        <v>7661</v>
      </c>
      <c r="V488" s="7">
        <v>3</v>
      </c>
      <c r="W488" s="7" t="s">
        <v>8827</v>
      </c>
      <c r="X488" s="7" t="s">
        <v>4835</v>
      </c>
      <c r="Y488" s="7" t="s">
        <v>4836</v>
      </c>
      <c r="Z488" s="7" t="str">
        <f>_xlfn.XLOOKUP(Table2[[#This Row],[Bedrijfsnummer]],Table15[Bedrijfsnummer],Table15[Teamrol],"",0)</f>
        <v>VP Talent / HR Director Group Services</v>
      </c>
    </row>
    <row r="489" spans="1:26" ht="17.45" customHeight="1" x14ac:dyDescent="0.45">
      <c r="A489" s="7" t="s">
        <v>4758</v>
      </c>
      <c r="B489" s="7" t="s">
        <v>8828</v>
      </c>
      <c r="C489" s="7" t="str">
        <f>SUBSTITUTE(SUBSTITUTE(SUBSTITUTE(SUBSTITUTE(SUBSTITUTE(SUBSTITUTE(SUBSTITUTE(SUBSTITUTE(SUBSTITUTE(SUBSTITUTE(SUBSTITUTE(SUBSTITUTE(SUBSTITUTE(LOWER(Table2[[#This Row],[Naam]]),".",""),"-","")," bvba",""),"belgië",""),"belgium","")," nv","")," bv",""),"group",""),"groep","")," ", ""),"é","e"),"è","e"),"à","a")</f>
        <v>uniquecareer</v>
      </c>
      <c r="D489" s="7" t="s">
        <v>8829</v>
      </c>
      <c r="E489" s="7" t="s">
        <v>8830</v>
      </c>
      <c r="F489" s="7"/>
      <c r="G489" s="7"/>
      <c r="H489" s="7"/>
      <c r="I489" s="7"/>
      <c r="J489" s="7" t="s">
        <v>4776</v>
      </c>
      <c r="K489" s="7" t="str">
        <f>IFERROR(LEFT(SUBSTITUTE(SUBSTITUTE(Table2[[#This Row],[Website]],"www.",""),"https://",""), FIND(".", SUBSTITUTE(SUBSTITUTE(Table2[[#This Row],[Website]],"www.",""),"https://","")) - 1),"")</f>
        <v>Empty</v>
      </c>
      <c r="L489" s="7"/>
      <c r="M489" s="7" t="s">
        <v>66</v>
      </c>
      <c r="N489" s="7">
        <v>2000</v>
      </c>
      <c r="O489" s="7">
        <v>0</v>
      </c>
      <c r="P489" s="7">
        <v>340.3</v>
      </c>
      <c r="Q489" s="7"/>
      <c r="R489" s="7" t="str">
        <f>LOWER(Table2[[#This Row],[Straat]]&amp;Table2[[#This Row],[Huisnummer]]&amp;Table2[[#This Row],[Postcode]])</f>
        <v>frankrijklei1012000</v>
      </c>
      <c r="S489" s="7"/>
      <c r="T489" s="7" t="s">
        <v>66</v>
      </c>
      <c r="U489" s="7" t="s">
        <v>1009</v>
      </c>
      <c r="V489" s="7">
        <v>101</v>
      </c>
      <c r="W489" s="7"/>
      <c r="X489" s="7" t="s">
        <v>4771</v>
      </c>
      <c r="Y489" s="7" t="s">
        <v>4772</v>
      </c>
      <c r="Z489" s="7" t="str">
        <f>_xlfn.XLOOKUP(Table2[[#This Row],[Bedrijfsnummer]],Table15[Bedrijfsnummer],Table15[Teamrol],"",0)</f>
        <v/>
      </c>
    </row>
    <row r="490" spans="1:26" ht="17.45" customHeight="1" x14ac:dyDescent="0.45">
      <c r="A490" s="7" t="s">
        <v>4758</v>
      </c>
      <c r="B490" s="7" t="s">
        <v>8831</v>
      </c>
      <c r="C490" s="7" t="str">
        <f>SUBSTITUTE(SUBSTITUTE(SUBSTITUTE(SUBSTITUTE(SUBSTITUTE(SUBSTITUTE(SUBSTITUTE(SUBSTITUTE(SUBSTITUTE(SUBSTITUTE(SUBSTITUTE(SUBSTITUTE(SUBSTITUTE(LOWER(Table2[[#This Row],[Naam]]),".",""),"-","")," bvba",""),"belgië",""),"belgium","")," nv","")," bv",""),"group",""),"groep","")," ", ""),"é","e"),"è","e"),"à","a")</f>
        <v>unitedconsulting</v>
      </c>
      <c r="D490" s="7" t="s">
        <v>8832</v>
      </c>
      <c r="E490" s="7" t="s">
        <v>8833</v>
      </c>
      <c r="F490" s="7" t="s">
        <v>8834</v>
      </c>
      <c r="G490" s="7" t="s">
        <v>4763</v>
      </c>
      <c r="H490" s="7" t="s">
        <v>2990</v>
      </c>
      <c r="I490" s="7" t="s">
        <v>4763</v>
      </c>
      <c r="J490" s="7" t="s">
        <v>8835</v>
      </c>
      <c r="K490" s="7" t="str">
        <f>IFERROR(LEFT(SUBSTITUTE(SUBSTITUTE(Table2[[#This Row],[Website]],"www.",""),"https://",""), FIND(".", SUBSTITUTE(SUBSTITUTE(Table2[[#This Row],[Website]],"www.",""),"https://","")) - 1),"")</f>
        <v>joosconsulting</v>
      </c>
      <c r="L490" s="7" t="s">
        <v>8836</v>
      </c>
      <c r="M490" s="7" t="s">
        <v>8837</v>
      </c>
      <c r="N490" s="7">
        <v>2845</v>
      </c>
      <c r="O490" s="7">
        <v>0</v>
      </c>
      <c r="P490" s="7">
        <v>454.3</v>
      </c>
      <c r="Q490" s="7"/>
      <c r="R490" s="7" t="str">
        <f>LOWER(Table2[[#This Row],[Straat]]&amp;Table2[[#This Row],[Huisnummer]]&amp;Table2[[#This Row],[Postcode]])</f>
        <v>galileilaan182845</v>
      </c>
      <c r="S490" s="7"/>
      <c r="T490" s="7" t="s">
        <v>66</v>
      </c>
      <c r="U490" s="7" t="s">
        <v>8838</v>
      </c>
      <c r="V490" s="7">
        <v>18</v>
      </c>
      <c r="W490" s="7" t="s">
        <v>4868</v>
      </c>
      <c r="X490" s="7" t="s">
        <v>4771</v>
      </c>
      <c r="Y490" s="7" t="s">
        <v>4772</v>
      </c>
      <c r="Z490" s="7" t="str">
        <f>_xlfn.XLOOKUP(Table2[[#This Row],[Bedrijfsnummer]],Table15[Bedrijfsnummer],Table15[Teamrol],"",0)</f>
        <v/>
      </c>
    </row>
    <row r="491" spans="1:26" ht="17.45" customHeight="1" x14ac:dyDescent="0.45">
      <c r="A491" s="7" t="s">
        <v>4758</v>
      </c>
      <c r="B491" s="7" t="s">
        <v>8839</v>
      </c>
      <c r="C491" s="7" t="str">
        <f>SUBSTITUTE(SUBSTITUTE(SUBSTITUTE(SUBSTITUTE(SUBSTITUTE(SUBSTITUTE(SUBSTITUTE(SUBSTITUTE(SUBSTITUTE(SUBSTITUTE(SUBSTITUTE(SUBSTITUTE(SUBSTITUTE(LOWER(Table2[[#This Row],[Naam]]),".",""),"-","")," bvba",""),"belgië",""),"belgium","")," nv","")," bv",""),"group",""),"groep","")," ", ""),"é","e"),"è","e"),"à","a")</f>
        <v>unitedparcelservice</v>
      </c>
      <c r="D491" s="7" t="s">
        <v>8840</v>
      </c>
      <c r="E491" s="7" t="s">
        <v>8841</v>
      </c>
      <c r="F491" s="7"/>
      <c r="G491" s="7"/>
      <c r="H491" s="7"/>
      <c r="I491" s="7"/>
      <c r="J491" s="7" t="s">
        <v>8842</v>
      </c>
      <c r="K491" s="7" t="str">
        <f>IFERROR(LEFT(SUBSTITUTE(SUBSTITUTE(Table2[[#This Row],[Website]],"www.",""),"https://",""), FIND(".", SUBSTITUTE(SUBSTITUTE(Table2[[#This Row],[Website]],"www.",""),"https://","")) - 1),"")</f>
        <v>ups</v>
      </c>
      <c r="L491" s="7"/>
      <c r="M491" s="7" t="s">
        <v>4777</v>
      </c>
      <c r="N491" s="7">
        <v>1831</v>
      </c>
      <c r="O491" s="7">
        <v>0</v>
      </c>
      <c r="P491" s="7">
        <v>688.6</v>
      </c>
      <c r="Q491" s="7"/>
      <c r="R491" s="7" t="str">
        <f>LOWER(Table2[[#This Row],[Straat]]&amp;Table2[[#This Row],[Huisnummer]]&amp;Table2[[#This Row],[Postcode]])</f>
        <v>woluwelaan1561831</v>
      </c>
      <c r="S491" s="7"/>
      <c r="T491" s="7" t="s">
        <v>29</v>
      </c>
      <c r="U491" s="7" t="s">
        <v>5087</v>
      </c>
      <c r="V491" s="7">
        <v>156</v>
      </c>
      <c r="W491" s="7"/>
      <c r="X491" s="7" t="s">
        <v>4825</v>
      </c>
      <c r="Y491" s="7" t="s">
        <v>4779</v>
      </c>
      <c r="Z491" s="7" t="str">
        <f>_xlfn.XLOOKUP(Table2[[#This Row],[Bedrijfsnummer]],Table15[Bedrijfsnummer],Table15[Teamrol],"",0)</f>
        <v>HR-Manager</v>
      </c>
    </row>
    <row r="492" spans="1:26" ht="17.45" customHeight="1" x14ac:dyDescent="0.45">
      <c r="A492" s="7" t="s">
        <v>4758</v>
      </c>
      <c r="B492" s="7" t="s">
        <v>1234</v>
      </c>
      <c r="C492" s="7" t="str">
        <f>SUBSTITUTE(SUBSTITUTE(SUBSTITUTE(SUBSTITUTE(SUBSTITUTE(SUBSTITUTE(SUBSTITUTE(SUBSTITUTE(SUBSTITUTE(SUBSTITUTE(SUBSTITUTE(SUBSTITUTE(SUBSTITUTE(LOWER(Table2[[#This Row],[Naam]]),".",""),"-","")," bvba",""),"belgië",""),"belgium","")," nv","")," bv",""),"group",""),"groep","")," ", ""),"é","e"),"è","e"),"à","a")</f>
        <v>vab</v>
      </c>
      <c r="D492" s="7" t="s">
        <v>8843</v>
      </c>
      <c r="E492" s="7" t="s">
        <v>8844</v>
      </c>
      <c r="F492" s="7" t="s">
        <v>8845</v>
      </c>
      <c r="G492" s="7" t="s">
        <v>4763</v>
      </c>
      <c r="H492" s="7" t="s">
        <v>8846</v>
      </c>
      <c r="I492" s="7" t="s">
        <v>4763</v>
      </c>
      <c r="J492" s="7" t="s">
        <v>8847</v>
      </c>
      <c r="K492" s="7" t="str">
        <f>IFERROR(LEFT(SUBSTITUTE(SUBSTITUTE(Table2[[#This Row],[Website]],"www.",""),"https://",""), FIND(".", SUBSTITUTE(SUBSTITUTE(Table2[[#This Row],[Website]],"www.",""),"https://","")) - 1),"")</f>
        <v>vab</v>
      </c>
      <c r="L492" s="7" t="s">
        <v>8848</v>
      </c>
      <c r="M492" s="7" t="s">
        <v>334</v>
      </c>
      <c r="N492" s="7" t="s">
        <v>333</v>
      </c>
      <c r="O492" s="7">
        <v>61</v>
      </c>
      <c r="P492" s="7">
        <v>420</v>
      </c>
      <c r="Q492" s="7" t="s">
        <v>4767</v>
      </c>
      <c r="R492" s="7" t="str">
        <f>LOWER(Table2[[#This Row],[Straat]]&amp;Table2[[#This Row],[Huisnummer]]&amp;Table2[[#This Row],[Postcode]])</f>
        <v>pastoor coplaan1002070</v>
      </c>
      <c r="S492" s="7" t="s">
        <v>18</v>
      </c>
      <c r="T492" s="7" t="s">
        <v>66</v>
      </c>
      <c r="U492" s="7" t="s">
        <v>4768</v>
      </c>
      <c r="V492" s="7" t="s">
        <v>4769</v>
      </c>
      <c r="W492" s="7" t="s">
        <v>8205</v>
      </c>
      <c r="X492" s="7" t="s">
        <v>4825</v>
      </c>
      <c r="Y492" s="7" t="s">
        <v>4779</v>
      </c>
      <c r="Z492" s="7" t="str">
        <f>_xlfn.XLOOKUP(Table2[[#This Row],[Bedrijfsnummer]],Table15[Bedrijfsnummer],Table15[Teamrol],"",0)</f>
        <v>HR Manager VAB-Bijstand</v>
      </c>
    </row>
    <row r="493" spans="1:26" ht="17.45" customHeight="1" x14ac:dyDescent="0.45">
      <c r="A493" s="7" t="s">
        <v>4758</v>
      </c>
      <c r="B493" s="7" t="s">
        <v>8849</v>
      </c>
      <c r="C493" s="7" t="str">
        <f>SUBSTITUTE(SUBSTITUTE(SUBSTITUTE(SUBSTITUTE(SUBSTITUTE(SUBSTITUTE(SUBSTITUTE(SUBSTITUTE(SUBSTITUTE(SUBSTITUTE(SUBSTITUTE(SUBSTITUTE(SUBSTITUTE(LOWER(Table2[[#This Row],[Naam]]),".",""),"-","")," bvba",""),"belgië",""),"belgium","")," nv","")," bv",""),"group",""),"groep","")," ", ""),"é","e"),"è","e"),"à","a")</f>
        <v>vaillant</v>
      </c>
      <c r="D493" s="7" t="s">
        <v>8850</v>
      </c>
      <c r="E493" s="7" t="s">
        <v>8851</v>
      </c>
      <c r="F493" s="7" t="s">
        <v>8852</v>
      </c>
      <c r="G493" s="7" t="s">
        <v>4763</v>
      </c>
      <c r="H493" s="7" t="s">
        <v>8853</v>
      </c>
      <c r="I493" s="7" t="s">
        <v>4763</v>
      </c>
      <c r="J493" s="7" t="s">
        <v>8854</v>
      </c>
      <c r="K493" s="7" t="str">
        <f>IFERROR(LEFT(SUBSTITUTE(SUBSTITUTE(Table2[[#This Row],[Website]],"www.",""),"https://",""), FIND(".", SUBSTITUTE(SUBSTITUTE(Table2[[#This Row],[Website]],"www.",""),"https://","")) - 1),"")</f>
        <v>vaillant</v>
      </c>
      <c r="L493" s="7" t="s">
        <v>8855</v>
      </c>
      <c r="M493" s="7" t="s">
        <v>4993</v>
      </c>
      <c r="N493" s="7" t="s">
        <v>4994</v>
      </c>
      <c r="O493" s="7">
        <v>11</v>
      </c>
      <c r="P493" s="7">
        <v>216</v>
      </c>
      <c r="Q493" s="7" t="s">
        <v>8856</v>
      </c>
      <c r="R493" s="7" t="str">
        <f>LOWER(Table2[[#This Row],[Straat]]&amp;Table2[[#This Row],[Huisnummer]]&amp;Table2[[#This Row],[Postcode]])</f>
        <v>rue golden hope151620</v>
      </c>
      <c r="S493" s="7" t="s">
        <v>18</v>
      </c>
      <c r="T493" s="7" t="s">
        <v>29</v>
      </c>
      <c r="U493" s="7" t="s">
        <v>8857</v>
      </c>
      <c r="V493" s="7" t="s">
        <v>819</v>
      </c>
      <c r="W493" s="7" t="s">
        <v>5548</v>
      </c>
      <c r="X493" s="7" t="s">
        <v>4771</v>
      </c>
      <c r="Y493" s="7" t="s">
        <v>4779</v>
      </c>
      <c r="Z493" s="7" t="str">
        <f>_xlfn.XLOOKUP(Table2[[#This Row],[Bedrijfsnummer]],Table15[Bedrijfsnummer],Table15[Teamrol],"",0)</f>
        <v/>
      </c>
    </row>
    <row r="494" spans="1:26" ht="17.45" customHeight="1" x14ac:dyDescent="0.45">
      <c r="A494" s="7" t="s">
        <v>4758</v>
      </c>
      <c r="B494" s="7" t="s">
        <v>8858</v>
      </c>
      <c r="C494" s="7" t="str">
        <f>SUBSTITUTE(SUBSTITUTE(SUBSTITUTE(SUBSTITUTE(SUBSTITUTE(SUBSTITUTE(SUBSTITUTE(SUBSTITUTE(SUBSTITUTE(SUBSTITUTE(SUBSTITUTE(SUBSTITUTE(SUBSTITUTE(LOWER(Table2[[#This Row],[Naam]]),".",""),"-","")," bvba",""),"belgië",""),"belgium","")," nv","")," bv",""),"group",""),"groep","")," ", ""),"é","e"),"è","e"),"à","a")</f>
        <v>vandevelde</v>
      </c>
      <c r="D494" s="7" t="s">
        <v>8859</v>
      </c>
      <c r="E494" s="7" t="s">
        <v>8860</v>
      </c>
      <c r="F494" s="7" t="s">
        <v>8861</v>
      </c>
      <c r="G494" s="7" t="s">
        <v>4763</v>
      </c>
      <c r="H494" s="7"/>
      <c r="I494" s="7"/>
      <c r="J494" s="7" t="s">
        <v>8862</v>
      </c>
      <c r="K494" s="7" t="str">
        <f>IFERROR(LEFT(SUBSTITUTE(SUBSTITUTE(Table2[[#This Row],[Website]],"www.",""),"https://",""), FIND(".", SUBSTITUTE(SUBSTITUTE(Table2[[#This Row],[Website]],"www.",""),"https://","")) - 1),"")</f>
        <v>vandevelde</v>
      </c>
      <c r="L494" s="7" t="s">
        <v>8863</v>
      </c>
      <c r="M494" s="7" t="s">
        <v>8864</v>
      </c>
      <c r="N494" s="7" t="s">
        <v>8865</v>
      </c>
      <c r="O494" s="7">
        <v>24</v>
      </c>
      <c r="P494" s="7">
        <v>261</v>
      </c>
      <c r="Q494" s="7" t="s">
        <v>8866</v>
      </c>
      <c r="R494" s="7" t="str">
        <f>LOWER(Table2[[#This Row],[Straat]]&amp;Table2[[#This Row],[Huisnummer]]&amp;Table2[[#This Row],[Postcode]])</f>
        <v>lageweg49260</v>
      </c>
      <c r="S494" s="7" t="s">
        <v>18</v>
      </c>
      <c r="T494" s="7" t="s">
        <v>40</v>
      </c>
      <c r="U494" s="7" t="s">
        <v>8867</v>
      </c>
      <c r="V494" s="7" t="s">
        <v>548</v>
      </c>
      <c r="W494" s="7" t="s">
        <v>5079</v>
      </c>
      <c r="X494" s="7" t="s">
        <v>4825</v>
      </c>
      <c r="Y494" s="7" t="s">
        <v>4779</v>
      </c>
      <c r="Z494" s="7" t="str">
        <f>_xlfn.XLOOKUP(Table2[[#This Row],[Bedrijfsnummer]],Table15[Bedrijfsnummer],Table15[Teamrol],"",0)</f>
        <v>HR Business Partner</v>
      </c>
    </row>
    <row r="495" spans="1:26" ht="17.45" customHeight="1" x14ac:dyDescent="0.45">
      <c r="A495" s="7" t="s">
        <v>4758</v>
      </c>
      <c r="B495" s="7" t="s">
        <v>8868</v>
      </c>
      <c r="C495" s="7" t="str">
        <f>SUBSTITUTE(SUBSTITUTE(SUBSTITUTE(SUBSTITUTE(SUBSTITUTE(SUBSTITUTE(SUBSTITUTE(SUBSTITUTE(SUBSTITUTE(SUBSTITUTE(SUBSTITUTE(SUBSTITUTE(SUBSTITUTE(LOWER(Table2[[#This Row],[Naam]]),".",""),"-","")," bvba",""),"belgië",""),"belgium","")," nv","")," bv",""),"group",""),"groep","")," ", ""),"é","e"),"è","e"),"à","a")</f>
        <v>vanhoecke</v>
      </c>
      <c r="D495" s="7" t="s">
        <v>8869</v>
      </c>
      <c r="E495" s="7" t="s">
        <v>8870</v>
      </c>
      <c r="F495" s="7" t="s">
        <v>8871</v>
      </c>
      <c r="G495" s="7" t="s">
        <v>4763</v>
      </c>
      <c r="H495" s="7" t="s">
        <v>8872</v>
      </c>
      <c r="I495" s="7" t="s">
        <v>4763</v>
      </c>
      <c r="J495" s="7" t="s">
        <v>8873</v>
      </c>
      <c r="K495" s="7" t="str">
        <f>IFERROR(LEFT(SUBSTITUTE(SUBSTITUTE(Table2[[#This Row],[Website]],"www.",""),"https://",""), FIND(".", SUBSTITUTE(SUBSTITUTE(Table2[[#This Row],[Website]],"www.",""),"https://","")) - 1),"")</f>
        <v>http://vanhoecke</v>
      </c>
      <c r="L495" s="7" t="s">
        <v>8874</v>
      </c>
      <c r="M495" s="7" t="s">
        <v>963</v>
      </c>
      <c r="N495" s="7">
        <v>9100</v>
      </c>
      <c r="O495" s="7">
        <v>0</v>
      </c>
      <c r="P495" s="7">
        <v>155.30000000000001</v>
      </c>
      <c r="Q495" s="7"/>
      <c r="R495" s="7" t="str">
        <f>LOWER(Table2[[#This Row],[Straat]]&amp;Table2[[#This Row],[Huisnummer]]&amp;Table2[[#This Row],[Postcode]])</f>
        <v>europark-noord99100</v>
      </c>
      <c r="S495" s="7"/>
      <c r="T495" s="7" t="s">
        <v>40</v>
      </c>
      <c r="U495" s="7" t="s">
        <v>8875</v>
      </c>
      <c r="V495" s="7">
        <v>9</v>
      </c>
      <c r="W495" s="7" t="s">
        <v>8876</v>
      </c>
      <c r="X495" s="7" t="s">
        <v>4807</v>
      </c>
      <c r="Y495" s="7" t="s">
        <v>4779</v>
      </c>
      <c r="Z495" s="7" t="str">
        <f>_xlfn.XLOOKUP(Table2[[#This Row],[Bedrijfsnummer]],Table15[Bedrijfsnummer],Table15[Teamrol],"",0)</f>
        <v>Operations &amp; HR Manager</v>
      </c>
    </row>
    <row r="496" spans="1:26" ht="17.45" customHeight="1" x14ac:dyDescent="0.45">
      <c r="A496" s="7" t="s">
        <v>4758</v>
      </c>
      <c r="B496" s="7" t="s">
        <v>8877</v>
      </c>
      <c r="C496" s="7" t="str">
        <f>SUBSTITUTE(SUBSTITUTE(SUBSTITUTE(SUBSTITUTE(SUBSTITUTE(SUBSTITUTE(SUBSTITUTE(SUBSTITUTE(SUBSTITUTE(SUBSTITUTE(SUBSTITUTE(SUBSTITUTE(SUBSTITUTE(LOWER(Table2[[#This Row],[Naam]]),".",""),"-","")," bvba",""),"belgië",""),"belgium","")," nv","")," bv",""),"group",""),"groep","")," ", ""),"é","e"),"è","e"),"à","a")</f>
        <v>vanmarcke</v>
      </c>
      <c r="D496" s="7" t="s">
        <v>8878</v>
      </c>
      <c r="E496" s="7" t="s">
        <v>8879</v>
      </c>
      <c r="F496" s="7" t="s">
        <v>8880</v>
      </c>
      <c r="G496" s="7" t="s">
        <v>4763</v>
      </c>
      <c r="H496" s="7" t="s">
        <v>8881</v>
      </c>
      <c r="I496" s="7" t="s">
        <v>4763</v>
      </c>
      <c r="J496" s="7" t="s">
        <v>8882</v>
      </c>
      <c r="K496" s="7" t="str">
        <f>IFERROR(LEFT(SUBSTITUTE(SUBSTITUTE(Table2[[#This Row],[Website]],"www.",""),"https://",""), FIND(".", SUBSTITUTE(SUBSTITUTE(Table2[[#This Row],[Website]],"www.",""),"https://","")) - 1),"")</f>
        <v>vanmarcke</v>
      </c>
      <c r="L496" s="7" t="s">
        <v>8883</v>
      </c>
      <c r="M496" s="7" t="s">
        <v>8884</v>
      </c>
      <c r="N496" s="7" t="s">
        <v>8885</v>
      </c>
      <c r="O496" s="7">
        <v>16</v>
      </c>
      <c r="P496" s="7">
        <v>710</v>
      </c>
      <c r="Q496" s="7" t="s">
        <v>8886</v>
      </c>
      <c r="R496" s="7" t="str">
        <f>LOWER(Table2[[#This Row],[Straat]]&amp;Table2[[#This Row],[Huisnummer]]&amp;Table2[[#This Row],[Postcode]])</f>
        <v>lar blok z58511</v>
      </c>
      <c r="S496" s="7" t="s">
        <v>18</v>
      </c>
      <c r="T496" s="7" t="s">
        <v>260</v>
      </c>
      <c r="U496" s="7" t="s">
        <v>8887</v>
      </c>
      <c r="V496" s="7" t="s">
        <v>416</v>
      </c>
      <c r="W496" s="7" t="s">
        <v>5115</v>
      </c>
      <c r="X496" s="7" t="s">
        <v>4825</v>
      </c>
      <c r="Y496" s="7" t="s">
        <v>4779</v>
      </c>
      <c r="Z496" s="7" t="str">
        <f>_xlfn.XLOOKUP(Table2[[#This Row],[Bedrijfsnummer]],Table15[Bedrijfsnummer],Table15[Teamrol],"",0)</f>
        <v>HR Business Partner</v>
      </c>
    </row>
    <row r="497" spans="1:26" ht="17.45" customHeight="1" x14ac:dyDescent="0.45">
      <c r="A497" s="7" t="s">
        <v>4758</v>
      </c>
      <c r="B497" s="7" t="s">
        <v>8888</v>
      </c>
      <c r="C497" s="7" t="str">
        <f>SUBSTITUTE(SUBSTITUTE(SUBSTITUTE(SUBSTITUTE(SUBSTITUTE(SUBSTITUTE(SUBSTITUTE(SUBSTITUTE(SUBSTITUTE(SUBSTITUTE(SUBSTITUTE(SUBSTITUTE(SUBSTITUTE(LOWER(Table2[[#This Row],[Naam]]),".",""),"-","")," bvba",""),"belgië",""),"belgium","")," nv","")," bv",""),"group",""),"groep","")," ", ""),"é","e"),"è","e"),"à","a")</f>
        <v>vanmoerrail</v>
      </c>
      <c r="D497" s="7" t="s">
        <v>8889</v>
      </c>
      <c r="E497" s="7" t="s">
        <v>8890</v>
      </c>
      <c r="F497" s="7" t="s">
        <v>8891</v>
      </c>
      <c r="G497" s="7" t="s">
        <v>4763</v>
      </c>
      <c r="H497" s="7" t="s">
        <v>8892</v>
      </c>
      <c r="I497" s="7" t="s">
        <v>4763</v>
      </c>
      <c r="J497" s="7" t="s">
        <v>8893</v>
      </c>
      <c r="K497" s="7" t="str">
        <f>IFERROR(LEFT(SUBSTITUTE(SUBSTITUTE(Table2[[#This Row],[Website]],"www.",""),"https://",""), FIND(".", SUBSTITUTE(SUBSTITUTE(Table2[[#This Row],[Website]],"www.",""),"https://","")) - 1),"")</f>
        <v>vanmoer</v>
      </c>
      <c r="L497" s="7" t="s">
        <v>8894</v>
      </c>
      <c r="M497" s="7" t="s">
        <v>334</v>
      </c>
      <c r="N497" s="7" t="s">
        <v>333</v>
      </c>
      <c r="O497" s="7">
        <v>22</v>
      </c>
      <c r="P497" s="7">
        <v>161</v>
      </c>
      <c r="Q497" s="7" t="s">
        <v>8895</v>
      </c>
      <c r="R497" s="7" t="str">
        <f>LOWER(Table2[[#This Row],[Straat]]&amp;Table2[[#This Row],[Huisnummer]]&amp;Table2[[#This Row],[Postcode]])</f>
        <v>vitshoekstraat112070</v>
      </c>
      <c r="S497" s="7" t="s">
        <v>18</v>
      </c>
      <c r="T497" s="7" t="s">
        <v>66</v>
      </c>
      <c r="U497" s="7" t="s">
        <v>8896</v>
      </c>
      <c r="V497" s="7" t="s">
        <v>5114</v>
      </c>
      <c r="W497" s="7" t="s">
        <v>6785</v>
      </c>
      <c r="X497" s="7" t="s">
        <v>4771</v>
      </c>
      <c r="Y497" s="7" t="s">
        <v>4779</v>
      </c>
      <c r="Z497" s="7" t="str">
        <f>_xlfn.XLOOKUP(Table2[[#This Row],[Bedrijfsnummer]],Table15[Bedrijfsnummer],Table15[Teamrol],"",0)</f>
        <v>HR Business Partner</v>
      </c>
    </row>
    <row r="498" spans="1:26" ht="17.45" customHeight="1" x14ac:dyDescent="0.45">
      <c r="A498" s="7" t="s">
        <v>4758</v>
      </c>
      <c r="B498" s="7" t="s">
        <v>8897</v>
      </c>
      <c r="C498" s="7" t="str">
        <f>SUBSTITUTE(SUBSTITUTE(SUBSTITUTE(SUBSTITUTE(SUBSTITUTE(SUBSTITUTE(SUBSTITUTE(SUBSTITUTE(SUBSTITUTE(SUBSTITUTE(SUBSTITUTE(SUBSTITUTE(SUBSTITUTE(LOWER(Table2[[#This Row],[Naam]]),".",""),"-","")," bvba",""),"belgië",""),"belgium","")," nv","")," bv",""),"group",""),"groep","")," ", ""),"é","e"),"è","e"),"à","a")</f>
        <v>vanmosselmb</v>
      </c>
      <c r="D498" s="7" t="s">
        <v>8898</v>
      </c>
      <c r="E498" s="7" t="s">
        <v>8899</v>
      </c>
      <c r="F498" s="7"/>
      <c r="G498" s="7"/>
      <c r="H498" s="7"/>
      <c r="I498" s="7"/>
      <c r="J498" s="7" t="s">
        <v>8900</v>
      </c>
      <c r="K498" s="7" t="str">
        <f>IFERROR(LEFT(SUBSTITUTE(SUBSTITUTE(Table2[[#This Row],[Website]],"www.",""),"https://",""), FIND(".", SUBSTITUTE(SUBSTITUTE(Table2[[#This Row],[Website]],"www.",""),"https://","")) - 1),"")</f>
        <v>groepvereenooghe</v>
      </c>
      <c r="L498" s="7" t="s">
        <v>8901</v>
      </c>
      <c r="M498" s="7" t="s">
        <v>684</v>
      </c>
      <c r="N498" s="7">
        <v>8800</v>
      </c>
      <c r="O498" s="7">
        <v>0</v>
      </c>
      <c r="P498" s="7">
        <v>151.9</v>
      </c>
      <c r="Q498" s="7"/>
      <c r="R498" s="7" t="str">
        <f>LOWER(Table2[[#This Row],[Straat]]&amp;Table2[[#This Row],[Huisnummer]]&amp;Table2[[#This Row],[Postcode]])</f>
        <v>hoge-barrierestraat108800</v>
      </c>
      <c r="S498" s="7"/>
      <c r="T498" s="7" t="s">
        <v>260</v>
      </c>
      <c r="U498" s="7" t="s">
        <v>8902</v>
      </c>
      <c r="V498" s="7">
        <v>10</v>
      </c>
      <c r="W498" s="7"/>
      <c r="X498" s="7" t="s">
        <v>4771</v>
      </c>
      <c r="Y498" s="7" t="s">
        <v>4779</v>
      </c>
      <c r="Z498" s="7" t="str">
        <f>_xlfn.XLOOKUP(Table2[[#This Row],[Bedrijfsnummer]],Table15[Bedrijfsnummer],Table15[Teamrol],"",0)</f>
        <v/>
      </c>
    </row>
    <row r="499" spans="1:26" ht="17.45" customHeight="1" x14ac:dyDescent="0.45">
      <c r="A499" s="7" t="s">
        <v>4758</v>
      </c>
      <c r="B499" s="7" t="s">
        <v>8903</v>
      </c>
      <c r="C499" s="7" t="str">
        <f>SUBSTITUTE(SUBSTITUTE(SUBSTITUTE(SUBSTITUTE(SUBSTITUTE(SUBSTITUTE(SUBSTITUTE(SUBSTITUTE(SUBSTITUTE(SUBSTITUTE(SUBSTITUTE(SUBSTITUTE(SUBSTITUTE(LOWER(Table2[[#This Row],[Naam]]),".",""),"-","")," bvba",""),"belgië",""),"belgium","")," nv","")," bv",""),"group",""),"groep","")," ", ""),"é","e"),"è","e"),"à","a")</f>
        <v>vandemoortele</v>
      </c>
      <c r="D499" s="7" t="s">
        <v>8904</v>
      </c>
      <c r="E499" s="7" t="s">
        <v>8905</v>
      </c>
      <c r="F499" s="7"/>
      <c r="G499" s="7"/>
      <c r="H499" s="7" t="s">
        <v>8906</v>
      </c>
      <c r="I499" s="7" t="s">
        <v>4763</v>
      </c>
      <c r="J499" s="7" t="s">
        <v>8907</v>
      </c>
      <c r="K499" s="7" t="str">
        <f>IFERROR(LEFT(SUBSTITUTE(SUBSTITUTE(Table2[[#This Row],[Website]],"www.",""),"https://",""), FIND(".", SUBSTITUTE(SUBSTITUTE(Table2[[#This Row],[Website]],"www.",""),"https://","")) - 1),"")</f>
        <v>vandemoortele</v>
      </c>
      <c r="L499" s="7" t="s">
        <v>8908</v>
      </c>
      <c r="M499" s="7" t="s">
        <v>186</v>
      </c>
      <c r="N499" s="7">
        <v>9000</v>
      </c>
      <c r="O499" s="7">
        <v>0</v>
      </c>
      <c r="P499" s="7">
        <v>140.30000000000001</v>
      </c>
      <c r="Q499" s="7"/>
      <c r="R499" s="7" t="str">
        <f>LOWER(Table2[[#This Row],[Straat]]&amp;Table2[[#This Row],[Huisnummer]]&amp;Table2[[#This Row],[Postcode]])</f>
        <v>ottergemsesteenweg-zuid8169000</v>
      </c>
      <c r="S499" s="7"/>
      <c r="T499" s="7" t="s">
        <v>40</v>
      </c>
      <c r="U499" s="7" t="s">
        <v>5051</v>
      </c>
      <c r="V499" s="7">
        <v>816</v>
      </c>
      <c r="W499" s="7"/>
      <c r="X499" s="7" t="s">
        <v>4807</v>
      </c>
      <c r="Y499" s="7" t="s">
        <v>4836</v>
      </c>
      <c r="Z499" s="7" t="str">
        <f>_xlfn.XLOOKUP(Table2[[#This Row],[Bedrijfsnummer]],Table15[Bedrijfsnummer],Table15[Teamrol],"",0)</f>
        <v>HR Manager</v>
      </c>
    </row>
    <row r="500" spans="1:26" ht="17.45" customHeight="1" x14ac:dyDescent="0.45">
      <c r="A500" s="7" t="s">
        <v>4758</v>
      </c>
      <c r="B500" s="7" t="s">
        <v>4362</v>
      </c>
      <c r="C500" s="7" t="str">
        <f>SUBSTITUTE(SUBSTITUTE(SUBSTITUTE(SUBSTITUTE(SUBSTITUTE(SUBSTITUTE(SUBSTITUTE(SUBSTITUTE(SUBSTITUTE(SUBSTITUTE(SUBSTITUTE(SUBSTITUTE(SUBSTITUTE(LOWER(Table2[[#This Row],[Naam]]),".",""),"-","")," bvba",""),"belgië",""),"belgium","")," nv","")," bv",""),"group",""),"groep","")," ", ""),"é","e"),"è","e"),"à","a")</f>
        <v>vandenbussche</v>
      </c>
      <c r="D500" s="7" t="s">
        <v>8909</v>
      </c>
      <c r="E500" s="7" t="s">
        <v>8910</v>
      </c>
      <c r="F500" s="7" t="s">
        <v>8911</v>
      </c>
      <c r="G500" s="7" t="s">
        <v>4763</v>
      </c>
      <c r="H500" s="7" t="s">
        <v>8912</v>
      </c>
      <c r="I500" s="7" t="s">
        <v>4763</v>
      </c>
      <c r="J500" s="7" t="s">
        <v>8913</v>
      </c>
      <c r="K500" s="7" t="str">
        <f>IFERROR(LEFT(SUBSTITUTE(SUBSTITUTE(Table2[[#This Row],[Website]],"www.",""),"https://",""), FIND(".", SUBSTITUTE(SUBSTITUTE(Table2[[#This Row],[Website]],"www.",""),"https://","")) - 1),"")</f>
        <v>vandenbusschebouw</v>
      </c>
      <c r="L500" s="7" t="s">
        <v>8914</v>
      </c>
      <c r="M500" s="7" t="s">
        <v>230</v>
      </c>
      <c r="N500" s="7">
        <v>9880</v>
      </c>
      <c r="O500" s="7">
        <v>8</v>
      </c>
      <c r="P500" s="7">
        <v>100.8</v>
      </c>
      <c r="Q500" s="7"/>
      <c r="R500" s="7" t="str">
        <f>LOWER(Table2[[#This Row],[Straat]]&amp;Table2[[#This Row],[Huisnummer]]&amp;Table2[[#This Row],[Postcode]])</f>
        <v>groendreef219880</v>
      </c>
      <c r="S500" s="7"/>
      <c r="T500" s="7" t="s">
        <v>40</v>
      </c>
      <c r="U500" s="7" t="s">
        <v>8915</v>
      </c>
      <c r="V500" s="7">
        <v>21</v>
      </c>
      <c r="W500" s="7" t="s">
        <v>8916</v>
      </c>
      <c r="X500" s="7" t="s">
        <v>4807</v>
      </c>
      <c r="Y500" s="7" t="s">
        <v>4779</v>
      </c>
      <c r="Z500" s="7" t="str">
        <f>_xlfn.XLOOKUP(Table2[[#This Row],[Bedrijfsnummer]],Table15[Bedrijfsnummer],Table15[Teamrol],"",0)</f>
        <v/>
      </c>
    </row>
    <row r="501" spans="1:26" ht="17.45" customHeight="1" x14ac:dyDescent="0.45">
      <c r="A501" s="7" t="s">
        <v>4758</v>
      </c>
      <c r="B501" s="7" t="s">
        <v>8917</v>
      </c>
      <c r="C501" s="7" t="str">
        <f>SUBSTITUTE(SUBSTITUTE(SUBSTITUTE(SUBSTITUTE(SUBSTITUTE(SUBSTITUTE(SUBSTITUTE(SUBSTITUTE(SUBSTITUTE(SUBSTITUTE(SUBSTITUTE(SUBSTITUTE(SUBSTITUTE(LOWER(Table2[[#This Row],[Naam]]),".",""),"-","")," bvba",""),"belgië",""),"belgium","")," nv","")," bv",""),"group",""),"groep","")," ", ""),"é","e"),"è","e"),"à","a")</f>
        <v>vandersandensteenfabrieken</v>
      </c>
      <c r="D501" s="7" t="s">
        <v>8918</v>
      </c>
      <c r="E501" s="7" t="s">
        <v>8919</v>
      </c>
      <c r="F501" s="7" t="s">
        <v>8920</v>
      </c>
      <c r="G501" s="7" t="s">
        <v>4763</v>
      </c>
      <c r="H501" s="7" t="s">
        <v>8921</v>
      </c>
      <c r="I501" s="7" t="s">
        <v>4763</v>
      </c>
      <c r="J501" s="7" t="s">
        <v>8922</v>
      </c>
      <c r="K501" s="7" t="str">
        <f>IFERROR(LEFT(SUBSTITUTE(SUBSTITUTE(Table2[[#This Row],[Website]],"www.",""),"https://",""), FIND(".", SUBSTITUTE(SUBSTITUTE(Table2[[#This Row],[Website]],"www.",""),"https://","")) - 1),"")</f>
        <v>vandersanden</v>
      </c>
      <c r="L501" s="7" t="s">
        <v>8923</v>
      </c>
      <c r="M501" s="7" t="s">
        <v>5679</v>
      </c>
      <c r="N501" s="7">
        <v>3740</v>
      </c>
      <c r="O501" s="7">
        <v>0</v>
      </c>
      <c r="P501" s="7">
        <v>158.5</v>
      </c>
      <c r="Q501" s="7"/>
      <c r="R501" s="7" t="str">
        <f>LOWER(Table2[[#This Row],[Straat]]&amp;Table2[[#This Row],[Huisnummer]]&amp;Table2[[#This Row],[Postcode]])</f>
        <v>riemsterweg3003740</v>
      </c>
      <c r="S501" s="7"/>
      <c r="T501" s="7" t="s">
        <v>565</v>
      </c>
      <c r="U501" s="7" t="s">
        <v>8924</v>
      </c>
      <c r="V501" s="7">
        <v>300</v>
      </c>
      <c r="W501" s="7" t="s">
        <v>8248</v>
      </c>
      <c r="X501" s="7" t="s">
        <v>4771</v>
      </c>
      <c r="Y501" s="7" t="s">
        <v>4779</v>
      </c>
      <c r="Z501" s="7" t="str">
        <f>_xlfn.XLOOKUP(Table2[[#This Row],[Bedrijfsnummer]],Table15[Bedrijfsnummer],Table15[Teamrol],"",0)</f>
        <v/>
      </c>
    </row>
    <row r="502" spans="1:26" ht="17.45" customHeight="1" x14ac:dyDescent="0.45">
      <c r="A502" s="7" t="s">
        <v>4758</v>
      </c>
      <c r="B502" s="7" t="s">
        <v>8925</v>
      </c>
      <c r="C502" s="7" t="str">
        <f>SUBSTITUTE(SUBSTITUTE(SUBSTITUTE(SUBSTITUTE(SUBSTITUTE(SUBSTITUTE(SUBSTITUTE(SUBSTITUTE(SUBSTITUTE(SUBSTITUTE(SUBSTITUTE(SUBSTITUTE(SUBSTITUTE(LOWER(Table2[[#This Row],[Naam]]),".",""),"-","")," bvba",""),"belgië",""),"belgium","")," nv","")," bv",""),"group",""),"groep","")," ", ""),"é","e"),"è","e"),"à","a")</f>
        <v>vanheedeenvironmentallogistics</v>
      </c>
      <c r="D502" s="7" t="s">
        <v>8926</v>
      </c>
      <c r="E502" s="7" t="s">
        <v>8927</v>
      </c>
      <c r="F502" s="7" t="s">
        <v>8928</v>
      </c>
      <c r="G502" s="7" t="s">
        <v>4763</v>
      </c>
      <c r="H502" s="7" t="s">
        <v>8929</v>
      </c>
      <c r="I502" s="7" t="s">
        <v>4763</v>
      </c>
      <c r="J502" s="7" t="s">
        <v>8930</v>
      </c>
      <c r="K502" s="7" t="str">
        <f>IFERROR(LEFT(SUBSTITUTE(SUBSTITUTE(Table2[[#This Row],[Website]],"www.",""),"https://",""), FIND(".", SUBSTITUTE(SUBSTITUTE(Table2[[#This Row],[Website]],"www.",""),"https://","")) - 1),"")</f>
        <v>vanheedeenvironmentallogistics</v>
      </c>
      <c r="L502" s="7" t="s">
        <v>8931</v>
      </c>
      <c r="M502" s="7" t="s">
        <v>8932</v>
      </c>
      <c r="N502" s="7">
        <v>8940</v>
      </c>
      <c r="O502" s="7">
        <v>0</v>
      </c>
      <c r="P502" s="7">
        <v>109.9</v>
      </c>
      <c r="Q502" s="7"/>
      <c r="R502" s="7" t="str">
        <f>LOWER(Table2[[#This Row],[Straat]]&amp;Table2[[#This Row],[Huisnummer]]&amp;Table2[[#This Row],[Postcode]])</f>
        <v>dullaardstraat118940</v>
      </c>
      <c r="S502" s="7"/>
      <c r="T502" s="7" t="s">
        <v>260</v>
      </c>
      <c r="U502" s="7" t="s">
        <v>8933</v>
      </c>
      <c r="V502" s="7">
        <v>11</v>
      </c>
      <c r="W502" s="7" t="s">
        <v>5123</v>
      </c>
      <c r="X502" s="7" t="s">
        <v>4771</v>
      </c>
      <c r="Y502" s="7" t="s">
        <v>4779</v>
      </c>
      <c r="Z502" s="7" t="str">
        <f>_xlfn.XLOOKUP(Table2[[#This Row],[Bedrijfsnummer]],Table15[Bedrijfsnummer],Table15[Teamrol],"",0)</f>
        <v>HR-manager</v>
      </c>
    </row>
    <row r="503" spans="1:26" ht="17.45" customHeight="1" x14ac:dyDescent="0.45">
      <c r="A503" s="7" t="s">
        <v>4758</v>
      </c>
      <c r="B503" s="7" t="s">
        <v>8934</v>
      </c>
      <c r="C503" s="7" t="str">
        <f>SUBSTITUTE(SUBSTITUTE(SUBSTITUTE(SUBSTITUTE(SUBSTITUTE(SUBSTITUTE(SUBSTITUTE(SUBSTITUTE(SUBSTITUTE(SUBSTITUTE(SUBSTITUTE(SUBSTITUTE(SUBSTITUTE(LOWER(Table2[[#This Row],[Naam]]),".",""),"-","")," bvba",""),"belgië",""),"belgium","")," nv","")," bv",""),"group",""),"groep","")," ", ""),"é","e"),"è","e"),"à","a")</f>
        <v>veoliaenvironmentalservicesbelux</v>
      </c>
      <c r="D503" s="7" t="s">
        <v>8935</v>
      </c>
      <c r="E503" s="7" t="s">
        <v>8936</v>
      </c>
      <c r="F503" s="7"/>
      <c r="G503" s="7"/>
      <c r="H503" s="7"/>
      <c r="I503" s="7"/>
      <c r="J503" s="7" t="s">
        <v>8937</v>
      </c>
      <c r="K503" s="7" t="str">
        <f>IFERROR(LEFT(SUBSTITUTE(SUBSTITUTE(Table2[[#This Row],[Website]],"www.",""),"https://",""), FIND(".", SUBSTITUTE(SUBSTITUTE(Table2[[#This Row],[Website]],"www.",""),"https://","")) - 1),"")</f>
        <v>suez</v>
      </c>
      <c r="L503" s="7"/>
      <c r="M503" s="7" t="s">
        <v>5949</v>
      </c>
      <c r="N503" s="7" t="s">
        <v>632</v>
      </c>
      <c r="O503" s="7">
        <v>1257</v>
      </c>
      <c r="P503" s="7">
        <v>699</v>
      </c>
      <c r="Q503" s="7" t="s">
        <v>8938</v>
      </c>
      <c r="R503" s="7" t="str">
        <f>LOWER(Table2[[#This Row],[Straat]]&amp;Table2[[#This Row],[Huisnummer]]&amp;Table2[[#This Row],[Postcode]])</f>
        <v>poincarélaan78-791060</v>
      </c>
      <c r="S503" s="7" t="s">
        <v>18</v>
      </c>
      <c r="T503" s="7" t="s">
        <v>51</v>
      </c>
      <c r="U503" s="7" t="s">
        <v>8939</v>
      </c>
      <c r="V503" s="7" t="s">
        <v>8940</v>
      </c>
      <c r="W503" s="7" t="s">
        <v>5123</v>
      </c>
      <c r="X503" s="7" t="s">
        <v>4825</v>
      </c>
      <c r="Y503" s="7" t="s">
        <v>4779</v>
      </c>
      <c r="Z503" s="7" t="str">
        <f>_xlfn.XLOOKUP(Table2[[#This Row],[Bedrijfsnummer]],Table15[Bedrijfsnummer],Table15[Teamrol],"",0)</f>
        <v>HR Manager Compensation&amp;Benefits</v>
      </c>
    </row>
    <row r="504" spans="1:26" ht="17.45" customHeight="1" x14ac:dyDescent="0.45">
      <c r="A504" s="7" t="s">
        <v>4758</v>
      </c>
      <c r="B504" s="7" t="s">
        <v>8941</v>
      </c>
      <c r="C504" s="7" t="str">
        <f>SUBSTITUTE(SUBSTITUTE(SUBSTITUTE(SUBSTITUTE(SUBSTITUTE(SUBSTITUTE(SUBSTITUTE(SUBSTITUTE(SUBSTITUTE(SUBSTITUTE(SUBSTITUTE(SUBSTITUTE(SUBSTITUTE(LOWER(Table2[[#This Row],[Naam]]),".",""),"-","")," bvba",""),"belgië",""),"belgium","")," nv","")," bv",""),"group",""),"groep","")," ", ""),"é","e"),"è","e"),"à","a")</f>
        <v>veoliawatertechnologies&amp;solutions</v>
      </c>
      <c r="D504" s="7" t="s">
        <v>8942</v>
      </c>
      <c r="E504" s="7" t="s">
        <v>8943</v>
      </c>
      <c r="F504" s="7"/>
      <c r="G504" s="7"/>
      <c r="H504" s="7"/>
      <c r="I504" s="7"/>
      <c r="J504" s="7" t="s">
        <v>4776</v>
      </c>
      <c r="K504" s="7" t="str">
        <f>IFERROR(LEFT(SUBSTITUTE(SUBSTITUTE(Table2[[#This Row],[Website]],"www.",""),"https://",""), FIND(".", SUBSTITUTE(SUBSTITUTE(Table2[[#This Row],[Website]],"www.",""),"https://","")) - 1),"")</f>
        <v>Empty</v>
      </c>
      <c r="L504" s="7"/>
      <c r="M504" s="7" t="s">
        <v>237</v>
      </c>
      <c r="N504" s="7">
        <v>2200</v>
      </c>
      <c r="O504" s="7">
        <v>0</v>
      </c>
      <c r="P504" s="7">
        <v>182</v>
      </c>
      <c r="Q504" s="7"/>
      <c r="R504" s="7" t="str">
        <f>LOWER(Table2[[#This Row],[Straat]]&amp;Table2[[#This Row],[Huisnummer]]&amp;Table2[[#This Row],[Postcode]])</f>
        <v>toekomstlaan542200</v>
      </c>
      <c r="S504" s="7"/>
      <c r="T504" s="7" t="s">
        <v>66</v>
      </c>
      <c r="U504" s="7" t="s">
        <v>6841</v>
      </c>
      <c r="V504" s="7">
        <v>54</v>
      </c>
      <c r="W504" s="7"/>
      <c r="X504" s="7" t="s">
        <v>4807</v>
      </c>
      <c r="Y504" s="7" t="s">
        <v>4779</v>
      </c>
      <c r="Z504" s="7" t="str">
        <f>_xlfn.XLOOKUP(Table2[[#This Row],[Bedrijfsnummer]],Table15[Bedrijfsnummer],Table15[Teamrol],"",0)</f>
        <v/>
      </c>
    </row>
    <row r="505" spans="1:26" ht="17.45" customHeight="1" x14ac:dyDescent="0.45">
      <c r="A505" s="7" t="s">
        <v>4758</v>
      </c>
      <c r="B505" s="7" t="s">
        <v>8944</v>
      </c>
      <c r="C505" s="7" t="str">
        <f>SUBSTITUTE(SUBSTITUTE(SUBSTITUTE(SUBSTITUTE(SUBSTITUTE(SUBSTITUTE(SUBSTITUTE(SUBSTITUTE(SUBSTITUTE(SUBSTITUTE(SUBSTITUTE(SUBSTITUTE(SUBSTITUTE(LOWER(Table2[[#This Row],[Naam]]),".",""),"-","")," bvba",""),"belgië",""),"belgium","")," nv","")," bv",""),"group",""),"groep","")," ", ""),"é","e"),"è","e"),"à","a")</f>
        <v>verhelstbouwmaterialen</v>
      </c>
      <c r="D505" s="7" t="s">
        <v>8945</v>
      </c>
      <c r="E505" s="7" t="s">
        <v>8946</v>
      </c>
      <c r="F505" s="7" t="s">
        <v>8947</v>
      </c>
      <c r="G505" s="7" t="s">
        <v>4763</v>
      </c>
      <c r="H505" s="7" t="s">
        <v>8948</v>
      </c>
      <c r="I505" s="7" t="s">
        <v>4763</v>
      </c>
      <c r="J505" s="7" t="s">
        <v>8949</v>
      </c>
      <c r="K505" s="7" t="str">
        <f>IFERROR(LEFT(SUBSTITUTE(SUBSTITUTE(Table2[[#This Row],[Website]],"www.",""),"https://",""), FIND(".", SUBSTITUTE(SUBSTITUTE(Table2[[#This Row],[Website]],"www.",""),"https://","")) - 1),"")</f>
        <v>verhelst</v>
      </c>
      <c r="L505" s="7" t="s">
        <v>8950</v>
      </c>
      <c r="M505" s="7" t="s">
        <v>8951</v>
      </c>
      <c r="N505" s="7" t="s">
        <v>8952</v>
      </c>
      <c r="O505" s="7">
        <v>34</v>
      </c>
      <c r="P505" s="7">
        <v>121</v>
      </c>
      <c r="Q505" s="7" t="s">
        <v>8953</v>
      </c>
      <c r="R505" s="7" t="str">
        <f>LOWER(Table2[[#This Row],[Straat]]&amp;Table2[[#This Row],[Huisnummer]]&amp;Table2[[#This Row],[Postcode]])</f>
        <v>stationsstraat308460</v>
      </c>
      <c r="S505" s="7" t="s">
        <v>18</v>
      </c>
      <c r="T505" s="7" t="s">
        <v>260</v>
      </c>
      <c r="U505" s="7" t="s">
        <v>649</v>
      </c>
      <c r="V505" s="7" t="s">
        <v>662</v>
      </c>
      <c r="W505" s="7" t="s">
        <v>8954</v>
      </c>
      <c r="X505" s="7" t="s">
        <v>4771</v>
      </c>
      <c r="Y505" s="7" t="s">
        <v>4779</v>
      </c>
      <c r="Z505" s="7" t="str">
        <f>_xlfn.XLOOKUP(Table2[[#This Row],[Bedrijfsnummer]],Table15[Bedrijfsnummer],Table15[Teamrol],"",0)</f>
        <v>HR Manager</v>
      </c>
    </row>
    <row r="506" spans="1:26" ht="17.45" customHeight="1" x14ac:dyDescent="0.45">
      <c r="A506" s="7" t="s">
        <v>4758</v>
      </c>
      <c r="B506" s="7" t="s">
        <v>8955</v>
      </c>
      <c r="C506" s="7" t="str">
        <f>SUBSTITUTE(SUBSTITUTE(SUBSTITUTE(SUBSTITUTE(SUBSTITUTE(SUBSTITUTE(SUBSTITUTE(SUBSTITUTE(SUBSTITUTE(SUBSTITUTE(SUBSTITUTE(SUBSTITUTE(SUBSTITUTE(LOWER(Table2[[#This Row],[Naam]]),".",""),"-","")," bvba",""),"belgië",""),"belgium","")," nv","")," bv",""),"group",""),"groep","")," ", ""),"é","e"),"è","e"),"à","a")</f>
        <v>verisuresecurity</v>
      </c>
      <c r="D506" s="7" t="s">
        <v>8956</v>
      </c>
      <c r="E506" s="7" t="s">
        <v>8957</v>
      </c>
      <c r="F506" s="7"/>
      <c r="G506" s="7"/>
      <c r="H506" s="7" t="s">
        <v>8958</v>
      </c>
      <c r="I506" s="7" t="s">
        <v>4763</v>
      </c>
      <c r="J506" s="7" t="s">
        <v>8959</v>
      </c>
      <c r="K506" s="7" t="str">
        <f>IFERROR(LEFT(SUBSTITUTE(SUBSTITUTE(Table2[[#This Row],[Website]],"www.",""),"https://",""), FIND(".", SUBSTITUTE(SUBSTITUTE(Table2[[#This Row],[Website]],"www.",""),"https://","")) - 1),"")</f>
        <v>verisure</v>
      </c>
      <c r="L506" s="7" t="s">
        <v>8960</v>
      </c>
      <c r="M506" s="7" t="s">
        <v>4904</v>
      </c>
      <c r="N506" s="7" t="s">
        <v>1091</v>
      </c>
      <c r="O506" s="7">
        <v>60</v>
      </c>
      <c r="P506" s="7">
        <v>414</v>
      </c>
      <c r="Q506" s="7" t="s">
        <v>8961</v>
      </c>
      <c r="R506" s="7" t="str">
        <f>LOWER(Table2[[#This Row],[Straat]]&amp;Table2[[#This Row],[Huisnummer]]&amp;Table2[[#This Row],[Postcode]])</f>
        <v>rue de la fusée661130</v>
      </c>
      <c r="S506" s="7" t="s">
        <v>18</v>
      </c>
      <c r="T506" s="7" t="s">
        <v>51</v>
      </c>
      <c r="U506" s="7" t="s">
        <v>8962</v>
      </c>
      <c r="V506" s="7" t="s">
        <v>8586</v>
      </c>
      <c r="W506" s="7" t="s">
        <v>8963</v>
      </c>
      <c r="X506" s="7" t="s">
        <v>4771</v>
      </c>
      <c r="Y506" s="7" t="s">
        <v>4772</v>
      </c>
      <c r="Z506" s="7" t="str">
        <f>_xlfn.XLOOKUP(Table2[[#This Row],[Bedrijfsnummer]],Table15[Bedrijfsnummer],Table15[Teamrol],"",0)</f>
        <v/>
      </c>
    </row>
    <row r="507" spans="1:26" ht="17.45" customHeight="1" x14ac:dyDescent="0.45">
      <c r="A507" s="7" t="s">
        <v>4758</v>
      </c>
      <c r="B507" s="7" t="s">
        <v>8964</v>
      </c>
      <c r="C507" s="7" t="str">
        <f>SUBSTITUTE(SUBSTITUTE(SUBSTITUTE(SUBSTITUTE(SUBSTITUTE(SUBSTITUTE(SUBSTITUTE(SUBSTITUTE(SUBSTITUTE(SUBSTITUTE(SUBSTITUTE(SUBSTITUTE(SUBSTITUTE(LOWER(Table2[[#This Row],[Naam]]),".",""),"-","")," bvba",""),"belgië",""),"belgium","")," nv","")," bv",""),"group",""),"groep","")," ", ""),"é","e"),"è","e"),"à","a")</f>
        <v>veritas</v>
      </c>
      <c r="D507" s="7" t="s">
        <v>8965</v>
      </c>
      <c r="E507" s="7" t="s">
        <v>8966</v>
      </c>
      <c r="F507" s="7" t="s">
        <v>8967</v>
      </c>
      <c r="G507" s="7" t="s">
        <v>4763</v>
      </c>
      <c r="H507" s="7" t="s">
        <v>8968</v>
      </c>
      <c r="I507" s="7" t="s">
        <v>4763</v>
      </c>
      <c r="J507" s="7" t="s">
        <v>8969</v>
      </c>
      <c r="K507" s="7" t="str">
        <f>IFERROR(LEFT(SUBSTITUTE(SUBSTITUTE(Table2[[#This Row],[Website]],"www.",""),"https://",""), FIND(".", SUBSTITUTE(SUBSTITUTE(Table2[[#This Row],[Website]],"www.",""),"https://","")) - 1),"")</f>
        <v>veritas</v>
      </c>
      <c r="L507" s="7" t="s">
        <v>8970</v>
      </c>
      <c r="M507" s="7" t="s">
        <v>521</v>
      </c>
      <c r="N507" s="7">
        <v>2550</v>
      </c>
      <c r="O507" s="7">
        <v>0</v>
      </c>
      <c r="P507" s="7">
        <v>116.7</v>
      </c>
      <c r="Q507" s="7"/>
      <c r="R507" s="7" t="str">
        <f>LOWER(Table2[[#This Row],[Straat]]&amp;Table2[[#This Row],[Huisnummer]]&amp;Table2[[#This Row],[Postcode]])</f>
        <v>de villermontstraat92550</v>
      </c>
      <c r="S507" s="7"/>
      <c r="T507" s="7" t="s">
        <v>66</v>
      </c>
      <c r="U507" s="7" t="s">
        <v>8971</v>
      </c>
      <c r="V507" s="7">
        <v>9</v>
      </c>
      <c r="W507" s="7" t="s">
        <v>8972</v>
      </c>
      <c r="X507" s="7" t="s">
        <v>4807</v>
      </c>
      <c r="Y507" s="7" t="s">
        <v>4791</v>
      </c>
      <c r="Z507" s="7" t="str">
        <f>_xlfn.XLOOKUP(Table2[[#This Row],[Bedrijfsnummer]],Table15[Bedrijfsnummer],Table15[Teamrol],"",0)</f>
        <v/>
      </c>
    </row>
    <row r="508" spans="1:26" ht="17.45" customHeight="1" x14ac:dyDescent="0.45">
      <c r="A508" s="7" t="s">
        <v>4758</v>
      </c>
      <c r="B508" s="7" t="s">
        <v>8973</v>
      </c>
      <c r="C508" s="7" t="str">
        <f>SUBSTITUTE(SUBSTITUTE(SUBSTITUTE(SUBSTITUTE(SUBSTITUTE(SUBSTITUTE(SUBSTITUTE(SUBSTITUTE(SUBSTITUTE(SUBSTITUTE(SUBSTITUTE(SUBSTITUTE(SUBSTITUTE(LOWER(Table2[[#This Row],[Naam]]),".",""),"-","")," bvba",""),"belgië",""),"belgium","")," nv","")," bv",""),"group",""),"groep","")," ", ""),"é","e"),"è","e"),"à","a")</f>
        <v>verselelaga</v>
      </c>
      <c r="D508" s="7" t="s">
        <v>8974</v>
      </c>
      <c r="E508" s="7" t="s">
        <v>8975</v>
      </c>
      <c r="F508" s="7" t="s">
        <v>8976</v>
      </c>
      <c r="G508" s="7" t="s">
        <v>4763</v>
      </c>
      <c r="H508" s="7" t="s">
        <v>8977</v>
      </c>
      <c r="I508" s="7" t="s">
        <v>4763</v>
      </c>
      <c r="J508" s="7" t="s">
        <v>8978</v>
      </c>
      <c r="K508" s="7" t="str">
        <f>IFERROR(LEFT(SUBSTITUTE(SUBSTITUTE(Table2[[#This Row],[Website]],"www.",""),"https://",""), FIND(".", SUBSTITUTE(SUBSTITUTE(Table2[[#This Row],[Website]],"www.",""),"https://","")) - 1),"")</f>
        <v>versele-laga</v>
      </c>
      <c r="L508" s="7" t="s">
        <v>8979</v>
      </c>
      <c r="M508" s="7" t="s">
        <v>6342</v>
      </c>
      <c r="N508" s="7" t="s">
        <v>8980</v>
      </c>
      <c r="O508" s="7">
        <v>18</v>
      </c>
      <c r="P508" s="7">
        <v>123</v>
      </c>
      <c r="Q508" s="7" t="s">
        <v>8981</v>
      </c>
      <c r="R508" s="7" t="str">
        <f>LOWER(Table2[[#This Row],[Straat]]&amp;Table2[[#This Row],[Huisnummer]]&amp;Table2[[#This Row],[Postcode]])</f>
        <v>kapellestraat709800</v>
      </c>
      <c r="S508" s="7" t="s">
        <v>18</v>
      </c>
      <c r="T508" s="7" t="s">
        <v>40</v>
      </c>
      <c r="U508" s="7" t="s">
        <v>8982</v>
      </c>
      <c r="V508" s="7" t="s">
        <v>184</v>
      </c>
      <c r="W508" s="7" t="s">
        <v>8983</v>
      </c>
      <c r="X508" s="7" t="s">
        <v>4771</v>
      </c>
      <c r="Y508" s="7" t="s">
        <v>4779</v>
      </c>
      <c r="Z508" s="7" t="str">
        <f>_xlfn.XLOOKUP(Table2[[#This Row],[Bedrijfsnummer]],Table15[Bedrijfsnummer],Table15[Teamrol],"",0)</f>
        <v>group hr manager</v>
      </c>
    </row>
    <row r="509" spans="1:26" ht="17.45" customHeight="1" x14ac:dyDescent="0.45">
      <c r="A509" s="7" t="s">
        <v>4758</v>
      </c>
      <c r="B509" s="7" t="s">
        <v>8984</v>
      </c>
      <c r="C509" s="7" t="str">
        <f>SUBSTITUTE(SUBSTITUTE(SUBSTITUTE(SUBSTITUTE(SUBSTITUTE(SUBSTITUTE(SUBSTITUTE(SUBSTITUTE(SUBSTITUTE(SUBSTITUTE(SUBSTITUTE(SUBSTITUTE(SUBSTITUTE(LOWER(Table2[[#This Row],[Naam]]),".",""),"-","")," bvba",""),"belgië",""),"belgium","")," nv","")," bv",""),"group",""),"groep","")," ", ""),"é","e"),"è","e"),"à","a")</f>
        <v>veurnesnackfoods</v>
      </c>
      <c r="D509" s="7" t="s">
        <v>8985</v>
      </c>
      <c r="E509" s="7" t="s">
        <v>8986</v>
      </c>
      <c r="F509" s="7"/>
      <c r="G509" s="7"/>
      <c r="H509" s="7"/>
      <c r="I509" s="7"/>
      <c r="J509" s="7" t="s">
        <v>4776</v>
      </c>
      <c r="K509" s="7" t="str">
        <f>IFERROR(LEFT(SUBSTITUTE(SUBSTITUTE(Table2[[#This Row],[Website]],"www.",""),"https://",""), FIND(".", SUBSTITUTE(SUBSTITUTE(Table2[[#This Row],[Website]],"www.",""),"https://","")) - 1),"")</f>
        <v>Empty</v>
      </c>
      <c r="L509" s="7"/>
      <c r="M509" s="7" t="s">
        <v>6182</v>
      </c>
      <c r="N509" s="7">
        <v>8630</v>
      </c>
      <c r="O509" s="7">
        <v>0</v>
      </c>
      <c r="P509" s="7">
        <v>109.7</v>
      </c>
      <c r="Q509" s="7"/>
      <c r="R509" s="7" t="str">
        <f>LOWER(Table2[[#This Row],[Straat]]&amp;Table2[[#This Row],[Huisnummer]]&amp;Table2[[#This Row],[Postcode]])</f>
        <v>albert i laan338630</v>
      </c>
      <c r="S509" s="7"/>
      <c r="T509" s="7" t="s">
        <v>260</v>
      </c>
      <c r="U509" s="7" t="s">
        <v>8987</v>
      </c>
      <c r="V509" s="7">
        <v>33</v>
      </c>
      <c r="W509" s="7"/>
      <c r="X509" s="7" t="s">
        <v>4825</v>
      </c>
      <c r="Y509" s="7" t="s">
        <v>4779</v>
      </c>
      <c r="Z509" s="7" t="str">
        <f>_xlfn.XLOOKUP(Table2[[#This Row],[Bedrijfsnummer]],Table15[Bedrijfsnummer],Table15[Teamrol],"",0)</f>
        <v/>
      </c>
    </row>
    <row r="510" spans="1:26" ht="17.45" customHeight="1" x14ac:dyDescent="0.45">
      <c r="A510" s="7" t="s">
        <v>4758</v>
      </c>
      <c r="B510" s="7" t="s">
        <v>8988</v>
      </c>
      <c r="C510" s="7" t="str">
        <f>SUBSTITUTE(SUBSTITUTE(SUBSTITUTE(SUBSTITUTE(SUBSTITUTE(SUBSTITUTE(SUBSTITUTE(SUBSTITUTE(SUBSTITUTE(SUBSTITUTE(SUBSTITUTE(SUBSTITUTE(SUBSTITUTE(LOWER(Table2[[#This Row],[Naam]]),".",""),"-","")," bvba",""),"belgië",""),"belgium","")," nv","")," bv",""),"group",""),"groep","")," ", ""),"é","e"),"è","e"),"à","a")</f>
        <v>viatris</v>
      </c>
      <c r="D510" s="7" t="s">
        <v>8989</v>
      </c>
      <c r="E510" s="7" t="s">
        <v>8990</v>
      </c>
      <c r="F510" s="7"/>
      <c r="G510" s="7"/>
      <c r="H510" s="7"/>
      <c r="I510" s="7"/>
      <c r="J510" s="7" t="s">
        <v>8991</v>
      </c>
      <c r="K510" s="7" t="str">
        <f>IFERROR(LEFT(SUBSTITUTE(SUBSTITUTE(Table2[[#This Row],[Website]],"www.",""),"https://",""), FIND(".", SUBSTITUTE(SUBSTITUTE(Table2[[#This Row],[Website]],"www.",""),"https://","")) - 1),"")</f>
        <v>viatris</v>
      </c>
      <c r="L510" s="7" t="s">
        <v>8992</v>
      </c>
      <c r="M510" s="7" t="s">
        <v>8993</v>
      </c>
      <c r="N510" s="7">
        <v>1560</v>
      </c>
      <c r="O510" s="7">
        <v>0</v>
      </c>
      <c r="P510" s="7">
        <v>143.69999999999999</v>
      </c>
      <c r="Q510" s="7"/>
      <c r="R510" s="7" t="str">
        <f>LOWER(Table2[[#This Row],[Straat]]&amp;Table2[[#This Row],[Huisnummer]]&amp;Table2[[#This Row],[Postcode]])</f>
        <v>terhulpsesteenweg61560</v>
      </c>
      <c r="S510" s="7"/>
      <c r="T510" s="7" t="s">
        <v>29</v>
      </c>
      <c r="U510" s="7" t="s">
        <v>8994</v>
      </c>
      <c r="V510" s="7">
        <v>6</v>
      </c>
      <c r="W510" s="7"/>
      <c r="X510" s="7" t="s">
        <v>4807</v>
      </c>
      <c r="Y510" s="7" t="s">
        <v>4779</v>
      </c>
      <c r="Z510" s="7" t="str">
        <f>_xlfn.XLOOKUP(Table2[[#This Row],[Bedrijfsnummer]],Table15[Bedrijfsnummer],Table15[Teamrol],"",0)</f>
        <v/>
      </c>
    </row>
    <row r="511" spans="1:26" ht="17.45" customHeight="1" x14ac:dyDescent="0.45">
      <c r="A511" s="7" t="s">
        <v>4758</v>
      </c>
      <c r="B511" s="7" t="s">
        <v>8995</v>
      </c>
      <c r="C511" s="7" t="str">
        <f>SUBSTITUTE(SUBSTITUTE(SUBSTITUTE(SUBSTITUTE(SUBSTITUTE(SUBSTITUTE(SUBSTITUTE(SUBSTITUTE(SUBSTITUTE(SUBSTITUTE(SUBSTITUTE(SUBSTITUTE(SUBSTITUTE(LOWER(Table2[[#This Row],[Naam]]),".",""),"-","")," bvba",""),"belgië",""),"belgium","")," nv","")," bv",""),"group",""),"groep","")," ", ""),"é","e"),"è","e"),"à","a")</f>
        <v>vigo</v>
      </c>
      <c r="D511" s="7" t="s">
        <v>8996</v>
      </c>
      <c r="E511" s="7" t="s">
        <v>8997</v>
      </c>
      <c r="F511" s="7" t="s">
        <v>8998</v>
      </c>
      <c r="G511" s="7" t="s">
        <v>4763</v>
      </c>
      <c r="H511" s="7" t="s">
        <v>8999</v>
      </c>
      <c r="I511" s="7" t="s">
        <v>4763</v>
      </c>
      <c r="J511" s="7" t="s">
        <v>9000</v>
      </c>
      <c r="K511" s="7" t="str">
        <f>IFERROR(LEFT(SUBSTITUTE(SUBSTITUTE(Table2[[#This Row],[Website]],"www.",""),"https://",""), FIND(".", SUBSTITUTE(SUBSTITUTE(Table2[[#This Row],[Website]],"www.",""),"https://","")) - 1),"")</f>
        <v>vigogroup</v>
      </c>
      <c r="L511" s="7" t="s">
        <v>9001</v>
      </c>
      <c r="M511" s="7" t="s">
        <v>4925</v>
      </c>
      <c r="N511" s="7" t="s">
        <v>4926</v>
      </c>
      <c r="O511" s="7">
        <v>4</v>
      </c>
      <c r="P511" s="7">
        <v>333</v>
      </c>
      <c r="Q511" s="7" t="s">
        <v>9002</v>
      </c>
      <c r="R511" s="7" t="str">
        <f>LOWER(Table2[[#This Row],[Straat]]&amp;Table2[[#This Row],[Huisnummer]]&amp;Table2[[#This Row],[Postcode]])</f>
        <v>biezeweg139230</v>
      </c>
      <c r="S511" s="7" t="s">
        <v>18</v>
      </c>
      <c r="T511" s="7" t="s">
        <v>40</v>
      </c>
      <c r="U511" s="7" t="s">
        <v>9003</v>
      </c>
      <c r="V511" s="7" t="s">
        <v>370</v>
      </c>
      <c r="W511" s="7" t="s">
        <v>7602</v>
      </c>
      <c r="X511" s="7" t="s">
        <v>4771</v>
      </c>
      <c r="Y511" s="7" t="s">
        <v>4791</v>
      </c>
      <c r="Z511" s="7" t="str">
        <f>_xlfn.XLOOKUP(Table2[[#This Row],[Bedrijfsnummer]],Table15[Bedrijfsnummer],Table15[Teamrol],"",0)</f>
        <v/>
      </c>
    </row>
    <row r="512" spans="1:26" ht="17.45" customHeight="1" x14ac:dyDescent="0.45">
      <c r="A512" s="7" t="s">
        <v>4758</v>
      </c>
      <c r="B512" s="7" t="s">
        <v>9004</v>
      </c>
      <c r="C512" s="7" t="str">
        <f>SUBSTITUTE(SUBSTITUTE(SUBSTITUTE(SUBSTITUTE(SUBSTITUTE(SUBSTITUTE(SUBSTITUTE(SUBSTITUTE(SUBSTITUTE(SUBSTITUTE(SUBSTITUTE(SUBSTITUTE(SUBSTITUTE(LOWER(Table2[[#This Row],[Naam]]),".",""),"-","")," bvba",""),"belgië",""),"belgium","")," nv","")," bv",""),"group",""),"groep","")," ", ""),"é","e"),"è","e"),"à","a")</f>
        <v>vincifacilities</v>
      </c>
      <c r="D512" s="7" t="s">
        <v>9005</v>
      </c>
      <c r="E512" s="7" t="s">
        <v>9006</v>
      </c>
      <c r="F512" s="7" t="s">
        <v>5736</v>
      </c>
      <c r="G512" s="7" t="s">
        <v>4763</v>
      </c>
      <c r="H512" s="7" t="s">
        <v>9007</v>
      </c>
      <c r="I512" s="7" t="s">
        <v>4763</v>
      </c>
      <c r="J512" s="7" t="s">
        <v>9008</v>
      </c>
      <c r="K512" s="7" t="str">
        <f>IFERROR(LEFT(SUBSTITUTE(SUBSTITUTE(Table2[[#This Row],[Website]],"www.",""),"https://",""), FIND(".", SUBSTITUTE(SUBSTITUTE(Table2[[#This Row],[Website]],"www.",""),"https://","")) - 1),"")</f>
        <v>vinci-facilities</v>
      </c>
      <c r="L512" s="7" t="s">
        <v>9009</v>
      </c>
      <c r="M512" s="7" t="s">
        <v>51</v>
      </c>
      <c r="N512" s="7" t="s">
        <v>87</v>
      </c>
      <c r="O512" s="7">
        <v>73</v>
      </c>
      <c r="P512" s="7">
        <v>248</v>
      </c>
      <c r="Q512" s="7" t="s">
        <v>5928</v>
      </c>
      <c r="R512" s="7" t="str">
        <f>LOWER(Table2[[#This Row],[Straat]]&amp;Table2[[#This Row],[Huisnummer]]&amp;Table2[[#This Row],[Postcode]])</f>
        <v>havenlaan86c1000</v>
      </c>
      <c r="S512" s="7" t="s">
        <v>18</v>
      </c>
      <c r="T512" s="7" t="s">
        <v>51</v>
      </c>
      <c r="U512" s="7" t="s">
        <v>5929</v>
      </c>
      <c r="V512" s="7" t="s">
        <v>5930</v>
      </c>
      <c r="W512" s="7" t="s">
        <v>5850</v>
      </c>
      <c r="X512" s="7" t="s">
        <v>4771</v>
      </c>
      <c r="Y512" s="7" t="s">
        <v>4791</v>
      </c>
      <c r="Z512" s="7" t="str">
        <f>_xlfn.XLOOKUP(Table2[[#This Row],[Bedrijfsnummer]],Table15[Bedrijfsnummer],Table15[Teamrol],"",0)</f>
        <v>HR-business partner West- en Oost</v>
      </c>
    </row>
    <row r="513" spans="1:26" ht="17.45" customHeight="1" x14ac:dyDescent="0.45">
      <c r="A513" s="7" t="s">
        <v>4758</v>
      </c>
      <c r="B513" s="7" t="s">
        <v>9010</v>
      </c>
      <c r="C513" s="7" t="str">
        <f>SUBSTITUTE(SUBSTITUTE(SUBSTITUTE(SUBSTITUTE(SUBSTITUTE(SUBSTITUTE(SUBSTITUTE(SUBSTITUTE(SUBSTITUTE(SUBSTITUTE(SUBSTITUTE(SUBSTITUTE(SUBSTITUTE(LOWER(Table2[[#This Row],[Naam]]),".",""),"-","")," bvba",""),"belgië",""),"belgium","")," nv","")," bv",""),"group",""),"groep","")," ", ""),"é","e"),"è","e"),"à","a")</f>
        <v>vinçotte</v>
      </c>
      <c r="D513" s="7" t="s">
        <v>9011</v>
      </c>
      <c r="E513" s="7" t="s">
        <v>9012</v>
      </c>
      <c r="F513" s="7"/>
      <c r="G513" s="7"/>
      <c r="H513" s="7" t="s">
        <v>9013</v>
      </c>
      <c r="I513" s="7" t="s">
        <v>4763</v>
      </c>
      <c r="J513" s="7" t="s">
        <v>9014</v>
      </c>
      <c r="K513" s="7" t="str">
        <f>IFERROR(LEFT(SUBSTITUTE(SUBSTITUTE(Table2[[#This Row],[Website]],"www.",""),"https://",""), FIND(".", SUBSTITUTE(SUBSTITUTE(Table2[[#This Row],[Website]],"www.",""),"https://","")) - 1),"")</f>
        <v>vincotte</v>
      </c>
      <c r="L513" s="7" t="s">
        <v>9015</v>
      </c>
      <c r="M513" s="7" t="s">
        <v>798</v>
      </c>
      <c r="N513" s="7" t="s">
        <v>797</v>
      </c>
      <c r="O513" s="7">
        <v>84</v>
      </c>
      <c r="P513" s="7">
        <v>327</v>
      </c>
      <c r="Q513" s="7" t="s">
        <v>9016</v>
      </c>
      <c r="R513" s="7" t="str">
        <f>LOWER(Table2[[#This Row],[Straat]]&amp;Table2[[#This Row],[Huisnummer]]&amp;Table2[[#This Row],[Postcode]])</f>
        <v>olieslagerslaan351800</v>
      </c>
      <c r="S513" s="7" t="s">
        <v>18</v>
      </c>
      <c r="T513" s="7" t="s">
        <v>29</v>
      </c>
      <c r="U513" s="7" t="s">
        <v>9017</v>
      </c>
      <c r="V513" s="7" t="s">
        <v>458</v>
      </c>
      <c r="W513" s="7" t="s">
        <v>5133</v>
      </c>
      <c r="X513" s="7" t="s">
        <v>4771</v>
      </c>
      <c r="Y513" s="7" t="s">
        <v>4791</v>
      </c>
      <c r="Z513" s="7" t="str">
        <f>_xlfn.XLOOKUP(Table2[[#This Row],[Bedrijfsnummer]],Table15[Bedrijfsnummer],Table15[Teamrol],"",0)</f>
        <v>Chief Human Resources Officer</v>
      </c>
    </row>
    <row r="514" spans="1:26" ht="17.45" customHeight="1" x14ac:dyDescent="0.45">
      <c r="A514" s="7" t="s">
        <v>4758</v>
      </c>
      <c r="B514" s="7" t="s">
        <v>9018</v>
      </c>
      <c r="C514" s="7" t="str">
        <f>SUBSTITUTE(SUBSTITUTE(SUBSTITUTE(SUBSTITUTE(SUBSTITUTE(SUBSTITUTE(SUBSTITUTE(SUBSTITUTE(SUBSTITUTE(SUBSTITUTE(SUBSTITUTE(SUBSTITUTE(SUBSTITUTE(LOWER(Table2[[#This Row],[Naam]]),".",""),"-","")," bvba",""),"belgië",""),"belgium","")," nv","")," bv",""),"group",""),"groep","")," ", ""),"é","e"),"è","e"),"à","a")</f>
        <v>vlaamsinstituutvoorbiotechnologieflandersinstituteforbiotechnology</v>
      </c>
      <c r="D514" s="7" t="s">
        <v>9019</v>
      </c>
      <c r="E514" s="7" t="s">
        <v>9020</v>
      </c>
      <c r="F514" s="7" t="s">
        <v>9021</v>
      </c>
      <c r="G514" s="7" t="s">
        <v>4763</v>
      </c>
      <c r="H514" s="7" t="s">
        <v>9022</v>
      </c>
      <c r="I514" s="7" t="s">
        <v>4763</v>
      </c>
      <c r="J514" s="7" t="s">
        <v>9023</v>
      </c>
      <c r="K514" s="7" t="str">
        <f>IFERROR(LEFT(SUBSTITUTE(SUBSTITUTE(Table2[[#This Row],[Website]],"www.",""),"https://",""), FIND(".", SUBSTITUTE(SUBSTITUTE(Table2[[#This Row],[Website]],"www.",""),"https://","")) - 1),"")</f>
        <v>vib</v>
      </c>
      <c r="L514" s="7" t="s">
        <v>9024</v>
      </c>
      <c r="M514" s="7" t="s">
        <v>4797</v>
      </c>
      <c r="N514" s="7" t="s">
        <v>7399</v>
      </c>
      <c r="O514" s="7">
        <v>35</v>
      </c>
      <c r="P514" s="7">
        <v>960</v>
      </c>
      <c r="Q514" s="7" t="s">
        <v>9025</v>
      </c>
      <c r="R514" s="7" t="str">
        <f>LOWER(Table2[[#This Row],[Straat]]&amp;Table2[[#This Row],[Huisnummer]]&amp;Table2[[#This Row],[Postcode]])</f>
        <v>suzanne tassierstraat19052</v>
      </c>
      <c r="S514" s="7" t="s">
        <v>18</v>
      </c>
      <c r="T514" s="7" t="s">
        <v>40</v>
      </c>
      <c r="U514" s="7" t="s">
        <v>9026</v>
      </c>
      <c r="V514" s="7" t="s">
        <v>21</v>
      </c>
      <c r="W514" s="7" t="s">
        <v>9027</v>
      </c>
      <c r="X514" s="7" t="s">
        <v>4825</v>
      </c>
      <c r="Y514" s="7" t="s">
        <v>4772</v>
      </c>
      <c r="Z514" s="7" t="str">
        <f>_xlfn.XLOOKUP(Table2[[#This Row],[Bedrijfsnummer]],Table15[Bedrijfsnummer],Table15[Teamrol],"",0)</f>
        <v>Human Resources Manager</v>
      </c>
    </row>
    <row r="515" spans="1:26" ht="17.45" customHeight="1" x14ac:dyDescent="0.45">
      <c r="A515" s="7" t="s">
        <v>4758</v>
      </c>
      <c r="B515" s="7" t="s">
        <v>9028</v>
      </c>
      <c r="C515" s="7" t="str">
        <f>SUBSTITUTE(SUBSTITUTE(SUBSTITUTE(SUBSTITUTE(SUBSTITUTE(SUBSTITUTE(SUBSTITUTE(SUBSTITUTE(SUBSTITUTE(SUBSTITUTE(SUBSTITUTE(SUBSTITUTE(SUBSTITUTE(LOWER(Table2[[#This Row],[Naam]]),".",""),"-","")," bvba",""),"belgië",""),"belgium","")," nv","")," bv",""),"group",""),"groep","")," ", ""),"é","e"),"è","e"),"à","a")</f>
        <v>vlaamseinstellingvoortechnologischonderzoek</v>
      </c>
      <c r="D515" s="7" t="s">
        <v>9029</v>
      </c>
      <c r="E515" s="7" t="s">
        <v>9030</v>
      </c>
      <c r="F515" s="7" t="s">
        <v>9031</v>
      </c>
      <c r="G515" s="7" t="s">
        <v>4763</v>
      </c>
      <c r="H515" s="7" t="s">
        <v>9032</v>
      </c>
      <c r="I515" s="7" t="s">
        <v>4763</v>
      </c>
      <c r="J515" s="7" t="s">
        <v>9033</v>
      </c>
      <c r="K515" s="7" t="str">
        <f>IFERROR(LEFT(SUBSTITUTE(SUBSTITUTE(Table2[[#This Row],[Website]],"www.",""),"https://",""), FIND(".", SUBSTITUTE(SUBSTITUTE(Table2[[#This Row],[Website]],"www.",""),"https://","")) - 1),"")</f>
        <v>vito</v>
      </c>
      <c r="L515" s="7" t="s">
        <v>9034</v>
      </c>
      <c r="M515" s="7" t="s">
        <v>1275</v>
      </c>
      <c r="N515" s="7" t="s">
        <v>1274</v>
      </c>
      <c r="O515" s="7">
        <v>214</v>
      </c>
      <c r="P515" s="7">
        <v>857</v>
      </c>
      <c r="Q515" s="7" t="s">
        <v>9035</v>
      </c>
      <c r="R515" s="7" t="str">
        <f>LOWER(Table2[[#This Row],[Straat]]&amp;Table2[[#This Row],[Huisnummer]]&amp;Table2[[#This Row],[Postcode]])</f>
        <v>boeretang2002400</v>
      </c>
      <c r="S515" s="7" t="s">
        <v>18</v>
      </c>
      <c r="T515" s="7" t="s">
        <v>66</v>
      </c>
      <c r="U515" s="7" t="s">
        <v>9036</v>
      </c>
      <c r="V515" s="7" t="s">
        <v>974</v>
      </c>
      <c r="W515" s="7" t="s">
        <v>5752</v>
      </c>
      <c r="X515" s="7" t="s">
        <v>4825</v>
      </c>
      <c r="Y515" s="7" t="s">
        <v>4791</v>
      </c>
      <c r="Z515" s="7" t="str">
        <f>_xlfn.XLOOKUP(Table2[[#This Row],[Bedrijfsnummer]],Table15[Bedrijfsnummer],Table15[Teamrol],"",0)</f>
        <v>HR Business Partner</v>
      </c>
    </row>
    <row r="516" spans="1:26" ht="17.45" customHeight="1" x14ac:dyDescent="0.45">
      <c r="A516" s="7" t="s">
        <v>4758</v>
      </c>
      <c r="B516" s="7" t="s">
        <v>9037</v>
      </c>
      <c r="C516" s="7" t="str">
        <f>SUBSTITUTE(SUBSTITUTE(SUBSTITUTE(SUBSTITUTE(SUBSTITUTE(SUBSTITUTE(SUBSTITUTE(SUBSTITUTE(SUBSTITUTE(SUBSTITUTE(SUBSTITUTE(SUBSTITUTE(SUBSTITUTE(LOWER(Table2[[#This Row],[Naam]]),".",""),"-","")," bvba",""),"belgië",""),"belgium","")," nv","")," bv",""),"group",""),"groep","")," ", ""),"é","e"),"è","e"),"à","a")</f>
        <v>vlevico</v>
      </c>
      <c r="D516" s="7" t="s">
        <v>9038</v>
      </c>
      <c r="E516" s="7" t="s">
        <v>9039</v>
      </c>
      <c r="F516" s="7"/>
      <c r="G516" s="7"/>
      <c r="H516" s="7"/>
      <c r="I516" s="7"/>
      <c r="J516" s="7" t="s">
        <v>4776</v>
      </c>
      <c r="K516" s="7" t="str">
        <f>IFERROR(LEFT(SUBSTITUTE(SUBSTITUTE(Table2[[#This Row],[Website]],"www.",""),"https://",""), FIND(".", SUBSTITUTE(SUBSTITUTE(Table2[[#This Row],[Website]],"www.",""),"https://","")) - 1),"")</f>
        <v>Empty</v>
      </c>
      <c r="L516" s="7"/>
      <c r="M516" s="7" t="s">
        <v>996</v>
      </c>
      <c r="N516" s="7">
        <v>1500</v>
      </c>
      <c r="O516" s="7">
        <v>0</v>
      </c>
      <c r="P516" s="7">
        <v>111.6</v>
      </c>
      <c r="Q516" s="7"/>
      <c r="R516" s="7" t="str">
        <f>LOWER(Table2[[#This Row],[Straat]]&amp;Table2[[#This Row],[Huisnummer]]&amp;Table2[[#This Row],[Postcode]])</f>
        <v>edingensesteenweg1961500</v>
      </c>
      <c r="S516" s="7"/>
      <c r="T516" s="7" t="s">
        <v>29</v>
      </c>
      <c r="U516" s="7" t="s">
        <v>5958</v>
      </c>
      <c r="V516" s="7">
        <v>196</v>
      </c>
      <c r="W516" s="7"/>
      <c r="X516" s="7" t="s">
        <v>4825</v>
      </c>
      <c r="Y516" s="7" t="s">
        <v>4779</v>
      </c>
      <c r="Z516" s="7" t="str">
        <f>_xlfn.XLOOKUP(Table2[[#This Row],[Bedrijfsnummer]],Table15[Bedrijfsnummer],Table15[Teamrol],"",0)</f>
        <v/>
      </c>
    </row>
    <row r="517" spans="1:26" ht="17.45" customHeight="1" x14ac:dyDescent="0.45">
      <c r="A517" s="7" t="s">
        <v>4758</v>
      </c>
      <c r="B517" s="7" t="s">
        <v>9040</v>
      </c>
      <c r="C517" s="7" t="str">
        <f>SUBSTITUTE(SUBSTITUTE(SUBSTITUTE(SUBSTITUTE(SUBSTITUTE(SUBSTITUTE(SUBSTITUTE(SUBSTITUTE(SUBSTITUTE(SUBSTITUTE(SUBSTITUTE(SUBSTITUTE(SUBSTITUTE(LOWER(Table2[[#This Row],[Naam]]),".",""),"-","")," bvba",""),"belgië",""),"belgium","")," nv","")," bv",""),"group",""),"groep","")," ", ""),"é","e"),"è","e"),"à","a")</f>
        <v>voestalpinesadef</v>
      </c>
      <c r="D517" s="7" t="s">
        <v>9041</v>
      </c>
      <c r="E517" s="7" t="s">
        <v>9042</v>
      </c>
      <c r="F517" s="7" t="s">
        <v>9043</v>
      </c>
      <c r="G517" s="7" t="s">
        <v>4763</v>
      </c>
      <c r="H517" s="7" t="s">
        <v>9044</v>
      </c>
      <c r="I517" s="7" t="s">
        <v>4763</v>
      </c>
      <c r="J517" s="7" t="s">
        <v>9045</v>
      </c>
      <c r="K517" s="7" t="str">
        <f>IFERROR(LEFT(SUBSTITUTE(SUBSTITUTE(Table2[[#This Row],[Website]],"www.",""),"https://",""), FIND(".", SUBSTITUTE(SUBSTITUTE(Table2[[#This Row],[Website]],"www.",""),"https://","")) - 1),"")</f>
        <v>voestalpine</v>
      </c>
      <c r="L517" s="7" t="s">
        <v>9046</v>
      </c>
      <c r="M517" s="7" t="s">
        <v>9047</v>
      </c>
      <c r="N517" s="7" t="s">
        <v>9048</v>
      </c>
      <c r="O517" s="7">
        <v>49</v>
      </c>
      <c r="P517" s="7">
        <v>163</v>
      </c>
      <c r="Q517" s="7" t="s">
        <v>9049</v>
      </c>
      <c r="R517" s="7" t="str">
        <f>LOWER(Table2[[#This Row],[Straat]]&amp;Table2[[#This Row],[Huisnummer]]&amp;Table2[[#This Row],[Postcode]])</f>
        <v>bruggesteenweg2008830</v>
      </c>
      <c r="S517" s="7" t="s">
        <v>18</v>
      </c>
      <c r="T517" s="7" t="s">
        <v>260</v>
      </c>
      <c r="U517" s="7" t="s">
        <v>9050</v>
      </c>
      <c r="V517" s="7" t="s">
        <v>974</v>
      </c>
      <c r="W517" s="7" t="s">
        <v>5043</v>
      </c>
      <c r="X517" s="7" t="s">
        <v>4825</v>
      </c>
      <c r="Y517" s="7" t="s">
        <v>4779</v>
      </c>
      <c r="Z517" s="7" t="str">
        <f>_xlfn.XLOOKUP(Table2[[#This Row],[Bedrijfsnummer]],Table15[Bedrijfsnummer],Table15[Teamrol],"",0)</f>
        <v>HR Manager</v>
      </c>
    </row>
    <row r="518" spans="1:26" ht="17.45" customHeight="1" x14ac:dyDescent="0.45">
      <c r="A518" s="7" t="s">
        <v>4758</v>
      </c>
      <c r="B518" s="7" t="s">
        <v>9051</v>
      </c>
      <c r="C518" s="7" t="str">
        <f>SUBSTITUTE(SUBSTITUTE(SUBSTITUTE(SUBSTITUTE(SUBSTITUTE(SUBSTITUTE(SUBSTITUTE(SUBSTITUTE(SUBSTITUTE(SUBSTITUTE(SUBSTITUTE(SUBSTITUTE(SUBSTITUTE(LOWER(Table2[[#This Row],[Naam]]),".",""),"-","")," bvba",""),"belgië",""),"belgium","")," nv","")," bv",""),"group",""),"groep","")," ", ""),"é","e"),"è","e"),"à","a")</f>
        <v>volvocar</v>
      </c>
      <c r="D518" s="7" t="s">
        <v>9052</v>
      </c>
      <c r="E518" s="7" t="s">
        <v>9053</v>
      </c>
      <c r="F518" s="7" t="s">
        <v>9054</v>
      </c>
      <c r="G518" s="7" t="s">
        <v>4763</v>
      </c>
      <c r="H518" s="7" t="s">
        <v>9055</v>
      </c>
      <c r="I518" s="7" t="s">
        <v>4763</v>
      </c>
      <c r="J518" s="7" t="s">
        <v>9056</v>
      </c>
      <c r="K518" s="7" t="str">
        <f>IFERROR(LEFT(SUBSTITUTE(SUBSTITUTE(Table2[[#This Row],[Website]],"www.",""),"https://",""), FIND(".", SUBSTITUTE(SUBSTITUTE(Table2[[#This Row],[Website]],"www.",""),"https://","")) - 1),"")</f>
        <v>volvocargent</v>
      </c>
      <c r="L518" s="7" t="s">
        <v>9057</v>
      </c>
      <c r="M518" s="7" t="s">
        <v>186</v>
      </c>
      <c r="N518" s="7">
        <v>9000</v>
      </c>
      <c r="O518" s="7">
        <v>11</v>
      </c>
      <c r="P518" s="7">
        <v>709.1</v>
      </c>
      <c r="Q518" s="7"/>
      <c r="R518" s="7" t="str">
        <f>LOWER(Table2[[#This Row],[Straat]]&amp;Table2[[#This Row],[Huisnummer]]&amp;Table2[[#This Row],[Postcode]])</f>
        <v>john kennedylaan259000</v>
      </c>
      <c r="S518" s="7"/>
      <c r="T518" s="7" t="s">
        <v>40</v>
      </c>
      <c r="U518" s="7" t="s">
        <v>7778</v>
      </c>
      <c r="V518" s="7">
        <v>25</v>
      </c>
      <c r="W518" s="7" t="s">
        <v>6014</v>
      </c>
      <c r="X518" s="7" t="s">
        <v>6679</v>
      </c>
      <c r="Y518" s="7" t="s">
        <v>4836</v>
      </c>
      <c r="Z518" s="7" t="str">
        <f>_xlfn.XLOOKUP(Table2[[#This Row],[Bedrijfsnummer]],Table15[Bedrijfsnummer],Table15[Teamrol],"",0)</f>
        <v/>
      </c>
    </row>
    <row r="519" spans="1:26" ht="17.45" customHeight="1" x14ac:dyDescent="0.45">
      <c r="A519" s="7" t="s">
        <v>4758</v>
      </c>
      <c r="B519" s="7" t="s">
        <v>9058</v>
      </c>
      <c r="C519" s="7" t="str">
        <f>SUBSTITUTE(SUBSTITUTE(SUBSTITUTE(SUBSTITUTE(SUBSTITUTE(SUBSTITUTE(SUBSTITUTE(SUBSTITUTE(SUBSTITUTE(SUBSTITUTE(SUBSTITUTE(SUBSTITUTE(SUBSTITUTE(LOWER(Table2[[#This Row],[Naam]]),".",""),"-","")," bvba",""),"belgië",""),"belgium","")," nv","")," bv",""),"group",""),"groep","")," ", ""),"é","e"),"è","e"),"à","a")</f>
        <v>volvo</v>
      </c>
      <c r="D519" s="7" t="s">
        <v>9059</v>
      </c>
      <c r="E519" s="7" t="s">
        <v>9060</v>
      </c>
      <c r="F519" s="7" t="s">
        <v>9061</v>
      </c>
      <c r="G519" s="7" t="s">
        <v>4763</v>
      </c>
      <c r="H519" s="7" t="s">
        <v>9062</v>
      </c>
      <c r="I519" s="7" t="s">
        <v>4763</v>
      </c>
      <c r="J519" s="7" t="s">
        <v>9063</v>
      </c>
      <c r="K519" s="7" t="str">
        <f>IFERROR(LEFT(SUBSTITUTE(SUBSTITUTE(Table2[[#This Row],[Website]],"www.",""),"https://",""), FIND(".", SUBSTITUTE(SUBSTITUTE(Table2[[#This Row],[Website]],"www.",""),"https://","")) - 1),"")</f>
        <v>volvogroup</v>
      </c>
      <c r="L519" s="7" t="s">
        <v>9064</v>
      </c>
      <c r="M519" s="7" t="s">
        <v>9065</v>
      </c>
      <c r="N519" s="7">
        <v>9041</v>
      </c>
      <c r="O519" s="7">
        <v>528</v>
      </c>
      <c r="P519" s="7">
        <v>1049</v>
      </c>
      <c r="Q519" s="7"/>
      <c r="R519" s="7" t="str">
        <f>LOWER(Table2[[#This Row],[Straat]]&amp;Table2[[#This Row],[Huisnummer]]&amp;Table2[[#This Row],[Postcode]])</f>
        <v>smalleheerweg319041</v>
      </c>
      <c r="S519" s="7"/>
      <c r="T519" s="7" t="s">
        <v>40</v>
      </c>
      <c r="U519" s="7" t="s">
        <v>9066</v>
      </c>
      <c r="V519" s="7">
        <v>31</v>
      </c>
      <c r="W519" s="7" t="s">
        <v>9067</v>
      </c>
      <c r="X519" s="7" t="s">
        <v>4835</v>
      </c>
      <c r="Y519" s="7" t="s">
        <v>4836</v>
      </c>
      <c r="Z519" s="7" t="str">
        <f>_xlfn.XLOOKUP(Table2[[#This Row],[Bedrijfsnummer]],Table15[Bedrijfsnummer],Table15[Teamrol],"",0)</f>
        <v/>
      </c>
    </row>
    <row r="520" spans="1:26" ht="17.45" customHeight="1" x14ac:dyDescent="0.45">
      <c r="A520" s="7" t="s">
        <v>4758</v>
      </c>
      <c r="B520" s="7" t="s">
        <v>9068</v>
      </c>
      <c r="C520" s="7" t="str">
        <f>SUBSTITUTE(SUBSTITUTE(SUBSTITUTE(SUBSTITUTE(SUBSTITUTE(SUBSTITUTE(SUBSTITUTE(SUBSTITUTE(SUBSTITUTE(SUBSTITUTE(SUBSTITUTE(SUBSTITUTE(SUBSTITUTE(LOWER(Table2[[#This Row],[Naam]]),".",""),"-","")," bvba",""),"belgië",""),"belgium","")," nv","")," bv",""),"group",""),"groep","")," ", ""),"é","e"),"è","e"),"à","a")</f>
        <v>vpkpackaging</v>
      </c>
      <c r="D520" s="7" t="s">
        <v>9069</v>
      </c>
      <c r="E520" s="7" t="s">
        <v>9070</v>
      </c>
      <c r="F520" s="7" t="s">
        <v>9071</v>
      </c>
      <c r="G520" s="7" t="s">
        <v>4763</v>
      </c>
      <c r="H520" s="7"/>
      <c r="I520" s="7"/>
      <c r="J520" s="7" t="s">
        <v>9072</v>
      </c>
      <c r="K520" s="7" t="str">
        <f>IFERROR(LEFT(SUBSTITUTE(SUBSTITUTE(Table2[[#This Row],[Website]],"www.",""),"https://",""), FIND(".", SUBSTITUTE(SUBSTITUTE(Table2[[#This Row],[Website]],"www.",""),"https://","")) - 1),"")</f>
        <v>vpkgroup</v>
      </c>
      <c r="L520" s="7" t="s">
        <v>9073</v>
      </c>
      <c r="M520" s="7" t="s">
        <v>8608</v>
      </c>
      <c r="N520" s="7" t="s">
        <v>8033</v>
      </c>
      <c r="O520" s="7">
        <v>5</v>
      </c>
      <c r="P520" s="7">
        <v>132</v>
      </c>
      <c r="Q520" s="7" t="s">
        <v>9074</v>
      </c>
      <c r="R520" s="7" t="str">
        <f>LOWER(Table2[[#This Row],[Straat]]&amp;Table2[[#This Row],[Huisnummer]]&amp;Table2[[#This Row],[Postcode]])</f>
        <v>oude baan1209200</v>
      </c>
      <c r="S520" s="7" t="s">
        <v>18</v>
      </c>
      <c r="T520" s="7" t="s">
        <v>40</v>
      </c>
      <c r="U520" s="7" t="s">
        <v>9075</v>
      </c>
      <c r="V520" s="7" t="s">
        <v>9076</v>
      </c>
      <c r="W520" s="7" t="s">
        <v>6387</v>
      </c>
      <c r="X520" s="7" t="s">
        <v>4825</v>
      </c>
      <c r="Y520" s="7" t="s">
        <v>4779</v>
      </c>
      <c r="Z520" s="7" t="str">
        <f>_xlfn.XLOOKUP(Table2[[#This Row],[Bedrijfsnummer]],Table15[Bedrijfsnummer],Table15[Teamrol],"",0)</f>
        <v>HR Business Partner</v>
      </c>
    </row>
    <row r="521" spans="1:26" ht="17.45" customHeight="1" x14ac:dyDescent="0.45">
      <c r="A521" s="7" t="s">
        <v>4758</v>
      </c>
      <c r="B521" s="7" t="s">
        <v>9077</v>
      </c>
      <c r="C521" s="7" t="str">
        <f>SUBSTITUTE(SUBSTITUTE(SUBSTITUTE(SUBSTITUTE(SUBSTITUTE(SUBSTITUTE(SUBSTITUTE(SUBSTITUTE(SUBSTITUTE(SUBSTITUTE(SUBSTITUTE(SUBSTITUTE(SUBSTITUTE(LOWER(Table2[[#This Row],[Naam]]),".",""),"-","")," bvba",""),"belgië",""),"belgium","")," nv","")," bv",""),"group",""),"groep","")," ", ""),"é","e"),"è","e"),"à","a")</f>
        <v>vwrinternational</v>
      </c>
      <c r="D521" s="7" t="s">
        <v>9078</v>
      </c>
      <c r="E521" s="7" t="s">
        <v>9079</v>
      </c>
      <c r="F521" s="7"/>
      <c r="G521" s="7"/>
      <c r="H521" s="7"/>
      <c r="I521" s="7"/>
      <c r="J521" s="7" t="s">
        <v>4776</v>
      </c>
      <c r="K521" s="7" t="str">
        <f>IFERROR(LEFT(SUBSTITUTE(SUBSTITUTE(Table2[[#This Row],[Website]],"www.",""),"https://",""), FIND(".", SUBSTITUTE(SUBSTITUTE(Table2[[#This Row],[Website]],"www.",""),"https://","")) - 1),"")</f>
        <v>Empty</v>
      </c>
      <c r="L521" s="7"/>
      <c r="M521" s="7" t="s">
        <v>4864</v>
      </c>
      <c r="N521" s="7">
        <v>3001</v>
      </c>
      <c r="O521" s="7">
        <v>0</v>
      </c>
      <c r="P521" s="7">
        <v>409.8</v>
      </c>
      <c r="Q521" s="7"/>
      <c r="R521" s="7" t="str">
        <f>LOWER(Table2[[#This Row],[Straat]]&amp;Table2[[#This Row],[Huisnummer]]&amp;Table2[[#This Row],[Postcode]])</f>
        <v>geldenaaksebaan4643001</v>
      </c>
      <c r="S521" s="7"/>
      <c r="T521" s="7" t="s">
        <v>29</v>
      </c>
      <c r="U521" s="7" t="s">
        <v>9080</v>
      </c>
      <c r="V521" s="7">
        <v>464</v>
      </c>
      <c r="W521" s="7"/>
      <c r="X521" s="7" t="s">
        <v>4771</v>
      </c>
      <c r="Y521" s="7" t="s">
        <v>4779</v>
      </c>
      <c r="Z521" s="7" t="str">
        <f>_xlfn.XLOOKUP(Table2[[#This Row],[Bedrijfsnummer]],Table15[Bedrijfsnummer],Table15[Teamrol],"",0)</f>
        <v/>
      </c>
    </row>
    <row r="522" spans="1:26" ht="17.45" customHeight="1" x14ac:dyDescent="0.45">
      <c r="A522" s="7" t="s">
        <v>4758</v>
      </c>
      <c r="B522" s="7" t="s">
        <v>9081</v>
      </c>
      <c r="C522" s="7" t="str">
        <f>SUBSTITUTE(SUBSTITUTE(SUBSTITUTE(SUBSTITUTE(SUBSTITUTE(SUBSTITUTE(SUBSTITUTE(SUBSTITUTE(SUBSTITUTE(SUBSTITUTE(SUBSTITUTE(SUBSTITUTE(SUBSTITUTE(LOWER(Table2[[#This Row],[Naam]]),".",""),"-","")," bvba",""),"belgië",""),"belgium","")," nv","")," bv",""),"group",""),"groep","")," ", ""),"é","e"),"è","e"),"à","a")</f>
        <v>vyncke</v>
      </c>
      <c r="D522" s="7" t="s">
        <v>9082</v>
      </c>
      <c r="E522" s="7" t="s">
        <v>9083</v>
      </c>
      <c r="F522" s="7" t="s">
        <v>9084</v>
      </c>
      <c r="G522" s="7" t="s">
        <v>4763</v>
      </c>
      <c r="H522" s="7" t="s">
        <v>9085</v>
      </c>
      <c r="I522" s="7" t="s">
        <v>4763</v>
      </c>
      <c r="J522" s="7" t="s">
        <v>9086</v>
      </c>
      <c r="K522" s="7" t="str">
        <f>IFERROR(LEFT(SUBSTITUTE(SUBSTITUTE(Table2[[#This Row],[Website]],"www.",""),"https://",""), FIND(".", SUBSTITUTE(SUBSTITUTE(Table2[[#This Row],[Website]],"www.",""),"https://","")) - 1),"")</f>
        <v>vyncke</v>
      </c>
      <c r="L522" s="7" t="s">
        <v>9087</v>
      </c>
      <c r="M522" s="7" t="s">
        <v>327</v>
      </c>
      <c r="N522" s="7">
        <v>8530</v>
      </c>
      <c r="O522" s="7">
        <v>14</v>
      </c>
      <c r="P522" s="7">
        <v>133.9</v>
      </c>
      <c r="Q522" s="7"/>
      <c r="R522" s="7" t="str">
        <f>LOWER(Table2[[#This Row],[Straat]]&amp;Table2[[#This Row],[Huisnummer]]&amp;Table2[[#This Row],[Postcode]])</f>
        <v>gentsesteenweg2248530</v>
      </c>
      <c r="S522" s="7"/>
      <c r="T522" s="7" t="s">
        <v>260</v>
      </c>
      <c r="U522" s="7" t="s">
        <v>4833</v>
      </c>
      <c r="V522" s="7">
        <v>224</v>
      </c>
      <c r="W522" s="7" t="s">
        <v>5133</v>
      </c>
      <c r="X522" s="7" t="s">
        <v>4807</v>
      </c>
      <c r="Y522" s="7" t="s">
        <v>4779</v>
      </c>
      <c r="Z522" s="7" t="str">
        <f>_xlfn.XLOOKUP(Table2[[#This Row],[Bedrijfsnummer]],Table15[Bedrijfsnummer],Table15[Teamrol],"",0)</f>
        <v>HR Manager</v>
      </c>
    </row>
    <row r="523" spans="1:26" ht="17.45" customHeight="1" x14ac:dyDescent="0.45">
      <c r="A523" s="7" t="s">
        <v>4758</v>
      </c>
      <c r="B523" s="7" t="s">
        <v>9088</v>
      </c>
      <c r="C523" s="7" t="str">
        <f>SUBSTITUTE(SUBSTITUTE(SUBSTITUTE(SUBSTITUTE(SUBSTITUTE(SUBSTITUTE(SUBSTITUTE(SUBSTITUTE(SUBSTITUTE(SUBSTITUTE(SUBSTITUTE(SUBSTITUTE(SUBSTITUTE(LOWER(Table2[[#This Row],[Naam]]),".",""),"-","")," bvba",""),"belgië",""),"belgium","")," nv","")," bv",""),"group",""),"groep","")," ", ""),"é","e"),"è","e"),"à","a")</f>
        <v>vynova</v>
      </c>
      <c r="D523" s="7" t="s">
        <v>9089</v>
      </c>
      <c r="E523" s="7" t="s">
        <v>9090</v>
      </c>
      <c r="F523" s="7"/>
      <c r="G523" s="7"/>
      <c r="H523" s="7" t="s">
        <v>9091</v>
      </c>
      <c r="I523" s="7" t="s">
        <v>4763</v>
      </c>
      <c r="J523" s="7" t="s">
        <v>9092</v>
      </c>
      <c r="K523" s="7" t="str">
        <f>IFERROR(LEFT(SUBSTITUTE(SUBSTITUTE(Table2[[#This Row],[Website]],"www.",""),"https://",""), FIND(".", SUBSTITUTE(SUBSTITUTE(Table2[[#This Row],[Website]],"www.",""),"https://","")) - 1),"")</f>
        <v>vynova-group</v>
      </c>
      <c r="L523" s="7" t="s">
        <v>9093</v>
      </c>
      <c r="M523" s="7" t="s">
        <v>5471</v>
      </c>
      <c r="N523" s="7" t="s">
        <v>7609</v>
      </c>
      <c r="O523" s="7">
        <v>19</v>
      </c>
      <c r="P523" s="7">
        <v>315</v>
      </c>
      <c r="Q523" s="7" t="s">
        <v>9094</v>
      </c>
      <c r="R523" s="7" t="str">
        <f>LOWER(Table2[[#This Row],[Straat]]&amp;Table2[[#This Row],[Huisnummer]]&amp;Table2[[#This Row],[Postcode]])</f>
        <v>h. hartlaan213980</v>
      </c>
      <c r="S523" s="7" t="s">
        <v>18</v>
      </c>
      <c r="T523" s="7" t="s">
        <v>565</v>
      </c>
      <c r="U523" s="7" t="s">
        <v>9095</v>
      </c>
      <c r="V523" s="7" t="s">
        <v>530</v>
      </c>
      <c r="W523" s="7" t="s">
        <v>4918</v>
      </c>
      <c r="X523" s="7" t="s">
        <v>4825</v>
      </c>
      <c r="Y523" s="7" t="s">
        <v>4836</v>
      </c>
      <c r="Z523" s="7" t="str">
        <f>_xlfn.XLOOKUP(Table2[[#This Row],[Bedrijfsnummer]],Table15[Bedrijfsnummer],Table15[Teamrol],"",0)</f>
        <v>HR Business Partner</v>
      </c>
    </row>
    <row r="524" spans="1:26" ht="17.45" customHeight="1" x14ac:dyDescent="0.45">
      <c r="A524" s="7" t="s">
        <v>4758</v>
      </c>
      <c r="B524" s="7" t="s">
        <v>9096</v>
      </c>
      <c r="C524" s="7" t="str">
        <f>SUBSTITUTE(SUBSTITUTE(SUBSTITUTE(SUBSTITUTE(SUBSTITUTE(SUBSTITUTE(SUBSTITUTE(SUBSTITUTE(SUBSTITUTE(SUBSTITUTE(SUBSTITUTE(SUBSTITUTE(SUBSTITUTE(LOWER(Table2[[#This Row],[Naam]]),".",""),"-","")," bvba",""),"belgië",""),"belgium","")," nv","")," bv",""),"group",""),"groep","")," ", ""),"é","e"),"è","e"),"à","a")</f>
        <v>whbrady</v>
      </c>
      <c r="D524" s="7" t="s">
        <v>9097</v>
      </c>
      <c r="E524" s="7" t="s">
        <v>9098</v>
      </c>
      <c r="F524" s="7" t="s">
        <v>9099</v>
      </c>
      <c r="G524" s="7" t="s">
        <v>4763</v>
      </c>
      <c r="H524" s="7" t="s">
        <v>9100</v>
      </c>
      <c r="I524" s="7" t="s">
        <v>4763</v>
      </c>
      <c r="J524" s="7" t="s">
        <v>9101</v>
      </c>
      <c r="K524" s="7" t="str">
        <f>IFERROR(LEFT(SUBSTITUTE(SUBSTITUTE(Table2[[#This Row],[Website]],"www.",""),"https://",""), FIND(".", SUBSTITUTE(SUBSTITUTE(Table2[[#This Row],[Website]],"www.",""),"https://","")) - 1),"")</f>
        <v>brady</v>
      </c>
      <c r="L524" s="7" t="s">
        <v>9102</v>
      </c>
      <c r="M524" s="7" t="s">
        <v>9103</v>
      </c>
      <c r="N524" s="7">
        <v>9240</v>
      </c>
      <c r="O524" s="7">
        <v>0</v>
      </c>
      <c r="P524" s="7">
        <v>197.3</v>
      </c>
      <c r="Q524" s="7"/>
      <c r="R524" s="7" t="str">
        <f>LOWER(Table2[[#This Row],[Straat]]&amp;Table2[[#This Row],[Huisnummer]]&amp;Table2[[#This Row],[Postcode]])</f>
        <v>lindestraat209240</v>
      </c>
      <c r="S524" s="7"/>
      <c r="T524" s="7" t="s">
        <v>40</v>
      </c>
      <c r="U524" s="7" t="s">
        <v>9104</v>
      </c>
      <c r="V524" s="7">
        <v>20</v>
      </c>
      <c r="W524" s="7" t="s">
        <v>7549</v>
      </c>
      <c r="X524" s="7" t="s">
        <v>4771</v>
      </c>
      <c r="Y524" s="7" t="s">
        <v>4791</v>
      </c>
      <c r="Z524" s="7" t="str">
        <f>_xlfn.XLOOKUP(Table2[[#This Row],[Bedrijfsnummer]],Table15[Bedrijfsnummer],Table15[Teamrol],"",0)</f>
        <v/>
      </c>
    </row>
    <row r="525" spans="1:26" ht="17.45" customHeight="1" x14ac:dyDescent="0.45">
      <c r="A525" s="7" t="s">
        <v>4758</v>
      </c>
      <c r="B525" s="7" t="s">
        <v>9105</v>
      </c>
      <c r="C525" s="7" t="str">
        <f>SUBSTITUTE(SUBSTITUTE(SUBSTITUTE(SUBSTITUTE(SUBSTITUTE(SUBSTITUTE(SUBSTITUTE(SUBSTITUTE(SUBSTITUTE(SUBSTITUTE(SUBSTITUTE(SUBSTITUTE(SUBSTITUTE(LOWER(Table2[[#This Row],[Naam]]),".",""),"-","")," bvba",""),"belgië",""),"belgium","")," nv","")," bv",""),"group",""),"groep","")," ", ""),"é","e"),"è","e"),"à","a")</f>
        <v>walleniuswilhelmsenlogisticszeebrugge</v>
      </c>
      <c r="D525" s="7" t="s">
        <v>9106</v>
      </c>
      <c r="E525" s="7" t="s">
        <v>9107</v>
      </c>
      <c r="F525" s="7"/>
      <c r="G525" s="7"/>
      <c r="H525" s="7" t="s">
        <v>9108</v>
      </c>
      <c r="I525" s="7" t="s">
        <v>4763</v>
      </c>
      <c r="J525" s="7" t="s">
        <v>9109</v>
      </c>
      <c r="K525" s="7" t="str">
        <f>IFERROR(LEFT(SUBSTITUTE(SUBSTITUTE(Table2[[#This Row],[Website]],"www.",""),"https://",""), FIND(".", SUBSTITUTE(SUBSTITUTE(Table2[[#This Row],[Website]],"www.",""),"https://","")) - 1),"")</f>
        <v>walleniuswilhelmsen</v>
      </c>
      <c r="L525" s="7" t="s">
        <v>9110</v>
      </c>
      <c r="M525" s="7" t="s">
        <v>6455</v>
      </c>
      <c r="N525" s="7">
        <v>8380</v>
      </c>
      <c r="O525" s="7">
        <v>0</v>
      </c>
      <c r="P525" s="7">
        <v>119.8</v>
      </c>
      <c r="Q525" s="7"/>
      <c r="R525" s="7" t="str">
        <f>LOWER(Table2[[#This Row],[Straat]]&amp;Table2[[#This Row],[Huisnummer]]&amp;Table2[[#This Row],[Postcode]])</f>
        <v>alfred ronsestraat1008380</v>
      </c>
      <c r="S525" s="7"/>
      <c r="T525" s="7" t="s">
        <v>260</v>
      </c>
      <c r="U525" s="7" t="s">
        <v>9111</v>
      </c>
      <c r="V525" s="7">
        <v>100</v>
      </c>
      <c r="W525" s="7"/>
      <c r="X525" s="7" t="s">
        <v>4771</v>
      </c>
      <c r="Y525" s="7" t="s">
        <v>4791</v>
      </c>
      <c r="Z525" s="7" t="str">
        <f>_xlfn.XLOOKUP(Table2[[#This Row],[Bedrijfsnummer]],Table15[Bedrijfsnummer],Table15[Teamrol],"",0)</f>
        <v/>
      </c>
    </row>
    <row r="526" spans="1:26" ht="17.45" customHeight="1" x14ac:dyDescent="0.45">
      <c r="A526" s="7" t="s">
        <v>4758</v>
      </c>
      <c r="B526" s="7" t="s">
        <v>9112</v>
      </c>
      <c r="C526" s="7" t="str">
        <f>SUBSTITUTE(SUBSTITUTE(SUBSTITUTE(SUBSTITUTE(SUBSTITUTE(SUBSTITUTE(SUBSTITUTE(SUBSTITUTE(SUBSTITUTE(SUBSTITUTE(SUBSTITUTE(SUBSTITUTE(SUBSTITUTE(LOWER(Table2[[#This Row],[Naam]]),".",""),"-","")," bvba",""),"belgië",""),"belgium","")," nv","")," bv",""),"group",""),"groep","")," ", ""),"é","e"),"è","e"),"à","a")</f>
        <v>waterleau</v>
      </c>
      <c r="D526" s="7" t="s">
        <v>9113</v>
      </c>
      <c r="E526" s="7" t="s">
        <v>9114</v>
      </c>
      <c r="F526" s="7"/>
      <c r="G526" s="7"/>
      <c r="H526" s="7" t="s">
        <v>9115</v>
      </c>
      <c r="I526" s="7" t="s">
        <v>4763</v>
      </c>
      <c r="J526" s="7" t="s">
        <v>9116</v>
      </c>
      <c r="K526" s="7" t="str">
        <f>IFERROR(LEFT(SUBSTITUTE(SUBSTITUTE(Table2[[#This Row],[Website]],"www.",""),"https://",""), FIND(".", SUBSTITUTE(SUBSTITUTE(Table2[[#This Row],[Website]],"www.",""),"https://","")) - 1),"")</f>
        <v>waterleau</v>
      </c>
      <c r="L526" s="7" t="s">
        <v>9117</v>
      </c>
      <c r="M526" s="7" t="s">
        <v>9118</v>
      </c>
      <c r="N526" s="7" t="s">
        <v>9119</v>
      </c>
      <c r="O526" s="7">
        <v>4</v>
      </c>
      <c r="P526" s="7">
        <v>211</v>
      </c>
      <c r="Q526" s="7" t="s">
        <v>9120</v>
      </c>
      <c r="R526" s="7" t="str">
        <f>LOWER(Table2[[#This Row],[Straat]]&amp;Table2[[#This Row],[Huisnummer]]&amp;Table2[[#This Row],[Postcode]])</f>
        <v>nieuwstraat263150</v>
      </c>
      <c r="S526" s="7" t="s">
        <v>18</v>
      </c>
      <c r="T526" s="7" t="s">
        <v>29</v>
      </c>
      <c r="U526" s="7" t="s">
        <v>7194</v>
      </c>
      <c r="V526" s="7" t="s">
        <v>5878</v>
      </c>
      <c r="W526" s="7" t="s">
        <v>9121</v>
      </c>
      <c r="X526" s="7" t="s">
        <v>4771</v>
      </c>
      <c r="Y526" s="7" t="s">
        <v>4791</v>
      </c>
      <c r="Z526" s="7" t="str">
        <f>_xlfn.XLOOKUP(Table2[[#This Row],[Bedrijfsnummer]],Table15[Bedrijfsnummer],Table15[Teamrol],"",0)</f>
        <v>Human Resources Director</v>
      </c>
    </row>
    <row r="527" spans="1:26" ht="17.45" customHeight="1" x14ac:dyDescent="0.45">
      <c r="A527" s="7" t="s">
        <v>4758</v>
      </c>
      <c r="B527" s="7" t="s">
        <v>9122</v>
      </c>
      <c r="C527" s="7" t="str">
        <f>SUBSTITUTE(SUBSTITUTE(SUBSTITUTE(SUBSTITUTE(SUBSTITUTE(SUBSTITUTE(SUBSTITUTE(SUBSTITUTE(SUBSTITUTE(SUBSTITUTE(SUBSTITUTE(SUBSTITUTE(SUBSTITUTE(LOWER(Table2[[#This Row],[Naam]]),".",""),"-","")," bvba",""),"belgië",""),"belgium","")," nv","")," bv",""),"group",""),"groep","")," ", ""),"é","e"),"è","e"),"à","a")</f>
        <v>waterlink</v>
      </c>
      <c r="D527" s="7" t="s">
        <v>9123</v>
      </c>
      <c r="E527" s="7" t="s">
        <v>9124</v>
      </c>
      <c r="F527" s="7"/>
      <c r="G527" s="7"/>
      <c r="H527" s="7"/>
      <c r="I527" s="7"/>
      <c r="J527" s="7" t="s">
        <v>9125</v>
      </c>
      <c r="K527" s="7" t="str">
        <f>IFERROR(LEFT(SUBSTITUTE(SUBSTITUTE(Table2[[#This Row],[Website]],"www.",""),"https://",""), FIND(".", SUBSTITUTE(SUBSTITUTE(Table2[[#This Row],[Website]],"www.",""),"https://","")) - 1),"")</f>
        <v>water-link</v>
      </c>
      <c r="L527" s="7"/>
      <c r="M527" s="7" t="s">
        <v>66</v>
      </c>
      <c r="N527" s="7" t="s">
        <v>299</v>
      </c>
      <c r="O527" s="7">
        <v>14</v>
      </c>
      <c r="P527" s="7">
        <v>365</v>
      </c>
      <c r="Q527" s="7" t="s">
        <v>9126</v>
      </c>
      <c r="R527" s="7" t="str">
        <f>LOWER(Table2[[#This Row],[Straat]]&amp;Table2[[#This Row],[Huisnummer]]&amp;Table2[[#This Row],[Postcode]])</f>
        <v>mechelsesteenweg662018</v>
      </c>
      <c r="S527" s="7" t="s">
        <v>18</v>
      </c>
      <c r="T527" s="7" t="s">
        <v>66</v>
      </c>
      <c r="U527" s="7" t="s">
        <v>5419</v>
      </c>
      <c r="V527" s="7" t="s">
        <v>8586</v>
      </c>
      <c r="W527" s="7" t="s">
        <v>9127</v>
      </c>
      <c r="X527" s="7" t="s">
        <v>4771</v>
      </c>
      <c r="Y527" s="7" t="s">
        <v>4779</v>
      </c>
      <c r="Z527" s="7" t="str">
        <f>_xlfn.XLOOKUP(Table2[[#This Row],[Bedrijfsnummer]],Table15[Bedrijfsnummer],Table15[Teamrol],"",0)</f>
        <v>Legal Manager - HR manager a.i.</v>
      </c>
    </row>
    <row r="528" spans="1:26" ht="17.45" customHeight="1" x14ac:dyDescent="0.45">
      <c r="A528" s="7" t="s">
        <v>4758</v>
      </c>
      <c r="B528" s="7" t="s">
        <v>9128</v>
      </c>
      <c r="C528" s="7" t="str">
        <f>SUBSTITUTE(SUBSTITUTE(SUBSTITUTE(SUBSTITUTE(SUBSTITUTE(SUBSTITUTE(SUBSTITUTE(SUBSTITUTE(SUBSTITUTE(SUBSTITUTE(SUBSTITUTE(SUBSTITUTE(SUBSTITUTE(LOWER(Table2[[#This Row],[Naam]]),".",""),"-","")," bvba",""),"belgië",""),"belgium","")," nv","")," bv",""),"group",""),"groep","")," ", ""),"é","e"),"è","e"),"à","a")</f>
        <v>weareoneworld</v>
      </c>
      <c r="D528" s="7" t="s">
        <v>9129</v>
      </c>
      <c r="E528" s="7" t="s">
        <v>9130</v>
      </c>
      <c r="F528" s="7" t="s">
        <v>9131</v>
      </c>
      <c r="G528" s="7" t="s">
        <v>4763</v>
      </c>
      <c r="H528" s="7"/>
      <c r="I528" s="7"/>
      <c r="J528" s="7" t="s">
        <v>9132</v>
      </c>
      <c r="K528" s="7" t="str">
        <f>IFERROR(LEFT(SUBSTITUTE(SUBSTITUTE(Table2[[#This Row],[Website]],"www.",""),"https://",""), FIND(".", SUBSTITUTE(SUBSTITUTE(Table2[[#This Row],[Website]],"www.",""),"https://","")) - 1),"")</f>
        <v>tomorrowland</v>
      </c>
      <c r="L528" s="7" t="s">
        <v>9133</v>
      </c>
      <c r="M528" s="7" t="s">
        <v>66</v>
      </c>
      <c r="N528" s="7">
        <v>2000</v>
      </c>
      <c r="O528" s="7">
        <v>0</v>
      </c>
      <c r="P528" s="7">
        <v>150.9</v>
      </c>
      <c r="Q528" s="7"/>
      <c r="R528" s="7" t="str">
        <f>LOWER(Table2[[#This Row],[Straat]]&amp;Table2[[#This Row],[Huisnummer]]&amp;Table2[[#This Row],[Postcode]])</f>
        <v>korte vlierstraat62000</v>
      </c>
      <c r="S528" s="7"/>
      <c r="T528" s="7" t="s">
        <v>66</v>
      </c>
      <c r="U528" s="7" t="s">
        <v>9134</v>
      </c>
      <c r="V528" s="7">
        <v>6</v>
      </c>
      <c r="W528" s="7"/>
      <c r="X528" s="7" t="s">
        <v>4807</v>
      </c>
      <c r="Y528" s="7" t="s">
        <v>4779</v>
      </c>
      <c r="Z528" s="7" t="str">
        <f>_xlfn.XLOOKUP(Table2[[#This Row],[Bedrijfsnummer]],Table15[Bedrijfsnummer],Table15[Teamrol],"",0)</f>
        <v>HR Manager</v>
      </c>
    </row>
    <row r="529" spans="1:26" ht="17.45" customHeight="1" x14ac:dyDescent="0.45">
      <c r="A529" s="7" t="s">
        <v>4758</v>
      </c>
      <c r="B529" s="7" t="s">
        <v>9135</v>
      </c>
      <c r="C529" s="7" t="str">
        <f>SUBSTITUTE(SUBSTITUTE(SUBSTITUTE(SUBSTITUTE(SUBSTITUTE(SUBSTITUTE(SUBSTITUTE(SUBSTITUTE(SUBSTITUTE(SUBSTITUTE(SUBSTITUTE(SUBSTITUTE(SUBSTITUTE(LOWER(Table2[[#This Row],[Naam]]),".",""),"-","")," bvba",""),"belgië",""),"belgium","")," nv","")," bv",""),"group",""),"groep","")," ", ""),"é","e"),"è","e"),"à","a")</f>
        <v>westvlees</v>
      </c>
      <c r="D529" s="7" t="s">
        <v>9136</v>
      </c>
      <c r="E529" s="7" t="s">
        <v>9137</v>
      </c>
      <c r="F529" s="7" t="s">
        <v>9138</v>
      </c>
      <c r="G529" s="7" t="s">
        <v>4763</v>
      </c>
      <c r="H529" s="7" t="s">
        <v>9139</v>
      </c>
      <c r="I529" s="7" t="s">
        <v>4763</v>
      </c>
      <c r="J529" s="7" t="s">
        <v>9140</v>
      </c>
      <c r="K529" s="7" t="str">
        <f>IFERROR(LEFT(SUBSTITUTE(SUBSTITUTE(Table2[[#This Row],[Website]],"www.",""),"https://",""), FIND(".", SUBSTITUTE(SUBSTITUTE(Table2[[#This Row],[Website]],"www.",""),"https://","")) - 1),"")</f>
        <v>westvlees</v>
      </c>
      <c r="L529" s="7" t="s">
        <v>9141</v>
      </c>
      <c r="M529" s="7" t="s">
        <v>6822</v>
      </c>
      <c r="N529" s="7">
        <v>8840</v>
      </c>
      <c r="O529" s="7">
        <v>0</v>
      </c>
      <c r="P529" s="7">
        <v>152.80000000000001</v>
      </c>
      <c r="Q529" s="7"/>
      <c r="R529" s="7" t="str">
        <f>LOWER(Table2[[#This Row],[Straat]]&amp;Table2[[#This Row],[Huisnummer]]&amp;Table2[[#This Row],[Postcode]])</f>
        <v>ommegang west98840</v>
      </c>
      <c r="S529" s="7"/>
      <c r="T529" s="7" t="s">
        <v>260</v>
      </c>
      <c r="U529" s="7" t="s">
        <v>9142</v>
      </c>
      <c r="V529" s="7">
        <v>9</v>
      </c>
      <c r="W529" s="7" t="s">
        <v>9143</v>
      </c>
      <c r="X529" s="7" t="s">
        <v>4825</v>
      </c>
      <c r="Y529" s="7" t="s">
        <v>4836</v>
      </c>
      <c r="Z529" s="7" t="str">
        <f>_xlfn.XLOOKUP(Table2[[#This Row],[Bedrijfsnummer]],Table15[Bedrijfsnummer],Table15[Teamrol],"",0)</f>
        <v/>
      </c>
    </row>
    <row r="530" spans="1:26" ht="17.45" customHeight="1" x14ac:dyDescent="0.45">
      <c r="A530" s="7" t="s">
        <v>4758</v>
      </c>
      <c r="B530" s="7" t="s">
        <v>9144</v>
      </c>
      <c r="C530" s="7" t="str">
        <f>SUBSTITUTE(SUBSTITUTE(SUBSTITUTE(SUBSTITUTE(SUBSTITUTE(SUBSTITUTE(SUBSTITUTE(SUBSTITUTE(SUBSTITUTE(SUBSTITUTE(SUBSTITUTE(SUBSTITUTE(SUBSTITUTE(LOWER(Table2[[#This Row],[Naam]]),".",""),"-","")," bvba",""),"belgië",""),"belgium","")," nv","")," bv",""),"group",""),"groep","")," ", ""),"é","e"),"è","e"),"à","a")</f>
        <v>wienerberger</v>
      </c>
      <c r="D530" s="7" t="s">
        <v>9145</v>
      </c>
      <c r="E530" s="7" t="s">
        <v>9146</v>
      </c>
      <c r="F530" s="7" t="s">
        <v>9147</v>
      </c>
      <c r="G530" s="7" t="s">
        <v>4763</v>
      </c>
      <c r="H530" s="7" t="s">
        <v>9148</v>
      </c>
      <c r="I530" s="7" t="s">
        <v>4763</v>
      </c>
      <c r="J530" s="7" t="s">
        <v>9149</v>
      </c>
      <c r="K530" s="7" t="str">
        <f>IFERROR(LEFT(SUBSTITUTE(SUBSTITUTE(Table2[[#This Row],[Website]],"www.",""),"https://",""), FIND(".", SUBSTITUTE(SUBSTITUTE(Table2[[#This Row],[Website]],"www.",""),"https://","")) - 1),"")</f>
        <v>wienerberger</v>
      </c>
      <c r="L530" s="7" t="s">
        <v>9150</v>
      </c>
      <c r="M530" s="7" t="s">
        <v>434</v>
      </c>
      <c r="N530" s="7">
        <v>8500</v>
      </c>
      <c r="O530" s="7">
        <v>1</v>
      </c>
      <c r="P530" s="7">
        <v>382</v>
      </c>
      <c r="Q530" s="7"/>
      <c r="R530" s="7" t="str">
        <f>LOWER(Table2[[#This Row],[Straat]]&amp;Table2[[#This Row],[Huisnummer]]&amp;Table2[[#This Row],[Postcode]])</f>
        <v>kapel ter bede1218500</v>
      </c>
      <c r="S530" s="7"/>
      <c r="T530" s="7" t="s">
        <v>260</v>
      </c>
      <c r="U530" s="7" t="s">
        <v>6202</v>
      </c>
      <c r="V530" s="7">
        <v>121</v>
      </c>
      <c r="W530" s="7" t="s">
        <v>9151</v>
      </c>
      <c r="X530" s="7" t="s">
        <v>4950</v>
      </c>
      <c r="Y530" s="7" t="s">
        <v>4779</v>
      </c>
      <c r="Z530" s="7" t="str">
        <f>_xlfn.XLOOKUP(Table2[[#This Row],[Bedrijfsnummer]],Table15[Bedrijfsnummer],Table15[Teamrol],"",0)</f>
        <v>HR Director</v>
      </c>
    </row>
    <row r="531" spans="1:26" ht="17.45" customHeight="1" x14ac:dyDescent="0.45">
      <c r="A531" s="7" t="s">
        <v>4758</v>
      </c>
      <c r="B531" s="7" t="s">
        <v>9152</v>
      </c>
      <c r="C531" s="7" t="str">
        <f>SUBSTITUTE(SUBSTITUTE(SUBSTITUTE(SUBSTITUTE(SUBSTITUTE(SUBSTITUTE(SUBSTITUTE(SUBSTITUTE(SUBSTITUTE(SUBSTITUTE(SUBSTITUTE(SUBSTITUTE(SUBSTITUTE(LOWER(Table2[[#This Row],[Naam]]),".",""),"-","")," bvba",""),"belgië",""),"belgium","")," nv","")," bv",""),"group",""),"groep","")," ", ""),"é","e"),"è","e"),"à","a")</f>
        <v>willemeninfra</v>
      </c>
      <c r="D531" s="7" t="s">
        <v>9153</v>
      </c>
      <c r="E531" s="7" t="s">
        <v>9154</v>
      </c>
      <c r="F531" s="7" t="s">
        <v>9155</v>
      </c>
      <c r="G531" s="7" t="s">
        <v>4763</v>
      </c>
      <c r="H531" s="7" t="s">
        <v>9156</v>
      </c>
      <c r="I531" s="7" t="s">
        <v>4763</v>
      </c>
      <c r="J531" s="7" t="s">
        <v>9157</v>
      </c>
      <c r="K531" s="7" t="str">
        <f>IFERROR(LEFT(SUBSTITUTE(SUBSTITUTE(Table2[[#This Row],[Website]],"www.",""),"https://",""), FIND(".", SUBSTITUTE(SUBSTITUTE(Table2[[#This Row],[Website]],"www.",""),"https://","")) - 1),"")</f>
        <v>http://willemeninfra</v>
      </c>
      <c r="L531" s="7" t="s">
        <v>9158</v>
      </c>
      <c r="M531" s="7" t="s">
        <v>9159</v>
      </c>
      <c r="N531" s="7">
        <v>9031</v>
      </c>
      <c r="O531" s="7">
        <v>0</v>
      </c>
      <c r="P531" s="7">
        <v>312</v>
      </c>
      <c r="Q531" s="7"/>
      <c r="R531" s="7" t="str">
        <f>LOWER(Table2[[#This Row],[Straat]]&amp;Table2[[#This Row],[Huisnummer]]&amp;Table2[[#This Row],[Postcode]])</f>
        <v>booiebos49031</v>
      </c>
      <c r="S531" s="7"/>
      <c r="T531" s="7" t="s">
        <v>40</v>
      </c>
      <c r="U531" s="7" t="s">
        <v>9160</v>
      </c>
      <c r="V531" s="7">
        <v>4</v>
      </c>
      <c r="W531" s="7" t="s">
        <v>5438</v>
      </c>
      <c r="X531" s="7" t="s">
        <v>4825</v>
      </c>
      <c r="Y531" s="7" t="s">
        <v>4779</v>
      </c>
      <c r="Z531" s="7" t="str">
        <f>_xlfn.XLOOKUP(Table2[[#This Row],[Bedrijfsnummer]],Table15[Bedrijfsnummer],Table15[Teamrol],"",0)</f>
        <v/>
      </c>
    </row>
    <row r="532" spans="1:26" ht="17.45" customHeight="1" x14ac:dyDescent="0.45">
      <c r="A532" s="7" t="s">
        <v>4758</v>
      </c>
      <c r="B532" s="7" t="s">
        <v>9161</v>
      </c>
      <c r="C532" s="7" t="str">
        <f>SUBSTITUTE(SUBSTITUTE(SUBSTITUTE(SUBSTITUTE(SUBSTITUTE(SUBSTITUTE(SUBSTITUTE(SUBSTITUTE(SUBSTITUTE(SUBSTITUTE(SUBSTITUTE(SUBSTITUTE(SUBSTITUTE(LOWER(Table2[[#This Row],[Naam]]),".",""),"-","")," bvba",""),"belgië",""),"belgium","")," nv","")," bv",""),"group",""),"groep","")," ", ""),"é","e"),"è","e"),"à","a")</f>
        <v>willynaessensindustriebouw</v>
      </c>
      <c r="D532" s="7" t="s">
        <v>9162</v>
      </c>
      <c r="E532" s="7" t="s">
        <v>9163</v>
      </c>
      <c r="F532" s="7" t="s">
        <v>9164</v>
      </c>
      <c r="G532" s="7" t="s">
        <v>4763</v>
      </c>
      <c r="H532" s="7" t="s">
        <v>9165</v>
      </c>
      <c r="I532" s="7" t="s">
        <v>4763</v>
      </c>
      <c r="J532" s="7" t="s">
        <v>9166</v>
      </c>
      <c r="K532" s="7" t="str">
        <f>IFERROR(LEFT(SUBSTITUTE(SUBSTITUTE(Table2[[#This Row],[Website]],"www.",""),"https://",""), FIND(".", SUBSTITUTE(SUBSTITUTE(Table2[[#This Row],[Website]],"www.",""),"https://","")) - 1),"")</f>
        <v>industriebouw</v>
      </c>
      <c r="L532" s="7" t="s">
        <v>9167</v>
      </c>
      <c r="M532" s="7" t="s">
        <v>9168</v>
      </c>
      <c r="N532" s="7" t="s">
        <v>9169</v>
      </c>
      <c r="O532" s="7">
        <v>4</v>
      </c>
      <c r="P532" s="7">
        <v>175</v>
      </c>
      <c r="Q532" s="7" t="s">
        <v>9170</v>
      </c>
      <c r="R532" s="7" t="str">
        <f>LOWER(Table2[[#This Row],[Straat]]&amp;Table2[[#This Row],[Huisnummer]]&amp;Table2[[#This Row],[Postcode]])</f>
        <v>kouter39790</v>
      </c>
      <c r="S532" s="7" t="s">
        <v>18</v>
      </c>
      <c r="T532" s="7" t="s">
        <v>40</v>
      </c>
      <c r="U532" s="7" t="s">
        <v>9171</v>
      </c>
      <c r="V532" s="7" t="s">
        <v>247</v>
      </c>
      <c r="W532" s="7" t="s">
        <v>6042</v>
      </c>
      <c r="X532" s="7" t="s">
        <v>4771</v>
      </c>
      <c r="Y532" s="7" t="s">
        <v>4779</v>
      </c>
      <c r="Z532" s="7" t="str">
        <f>_xlfn.XLOOKUP(Table2[[#This Row],[Bedrijfsnummer]],Table15[Bedrijfsnummer],Table15[Teamrol],"",0)</f>
        <v/>
      </c>
    </row>
    <row r="533" spans="1:26" ht="17.45" customHeight="1" x14ac:dyDescent="0.45">
      <c r="A533" s="7" t="s">
        <v>4758</v>
      </c>
      <c r="B533" s="7" t="s">
        <v>9172</v>
      </c>
      <c r="C533" s="7" t="str">
        <f>SUBSTITUTE(SUBSTITUTE(SUBSTITUTE(SUBSTITUTE(SUBSTITUTE(SUBSTITUTE(SUBSTITUTE(SUBSTITUTE(SUBSTITUTE(SUBSTITUTE(SUBSTITUTE(SUBSTITUTE(SUBSTITUTE(LOWER(Table2[[#This Row],[Naam]]),".",""),"-","")," bvba",""),"belgië",""),"belgium","")," nv","")," bv",""),"group",""),"groep","")," ", ""),"é","e"),"è","e"),"à","a")</f>
        <v>wimblemanufacturing</v>
      </c>
      <c r="D533" s="7" t="s">
        <v>9173</v>
      </c>
      <c r="E533" s="7" t="s">
        <v>9174</v>
      </c>
      <c r="F533" s="7"/>
      <c r="G533" s="7"/>
      <c r="H533" s="7"/>
      <c r="I533" s="7"/>
      <c r="J533" s="7" t="s">
        <v>4776</v>
      </c>
      <c r="K533" s="7" t="str">
        <f>IFERROR(LEFT(SUBSTITUTE(SUBSTITUTE(Table2[[#This Row],[Website]],"www.",""),"https://",""), FIND(".", SUBSTITUTE(SUBSTITUTE(Table2[[#This Row],[Website]],"www.",""),"https://","")) - 1),"")</f>
        <v>Empty</v>
      </c>
      <c r="L533" s="7"/>
      <c r="M533" s="7" t="s">
        <v>164</v>
      </c>
      <c r="N533" s="7">
        <v>2800</v>
      </c>
      <c r="O533" s="7">
        <v>0</v>
      </c>
      <c r="P533" s="7">
        <v>218.1</v>
      </c>
      <c r="Q533" s="7"/>
      <c r="R533" s="7" t="str">
        <f>LOWER(Table2[[#This Row],[Straat]]&amp;Table2[[#This Row],[Huisnummer]]&amp;Table2[[#This Row],[Postcode]])</f>
        <v>eggestraat12800</v>
      </c>
      <c r="S533" s="7"/>
      <c r="T533" s="7" t="s">
        <v>66</v>
      </c>
      <c r="U533" s="7" t="s">
        <v>9175</v>
      </c>
      <c r="V533" s="7">
        <v>1</v>
      </c>
      <c r="W533" s="7"/>
      <c r="X533" s="7" t="s">
        <v>4825</v>
      </c>
      <c r="Y533" s="7" t="s">
        <v>4779</v>
      </c>
      <c r="Z533" s="7" t="str">
        <f>_xlfn.XLOOKUP(Table2[[#This Row],[Bedrijfsnummer]],Table15[Bedrijfsnummer],Table15[Teamrol],"",0)</f>
        <v/>
      </c>
    </row>
    <row r="534" spans="1:26" ht="17.45" customHeight="1" x14ac:dyDescent="0.45">
      <c r="A534" s="7" t="s">
        <v>4758</v>
      </c>
      <c r="B534" s="7" t="s">
        <v>9176</v>
      </c>
      <c r="C534" s="7" t="str">
        <f>SUBSTITUTE(SUBSTITUTE(SUBSTITUTE(SUBSTITUTE(SUBSTITUTE(SUBSTITUTE(SUBSTITUTE(SUBSTITUTE(SUBSTITUTE(SUBSTITUTE(SUBSTITUTE(SUBSTITUTE(SUBSTITUTE(LOWER(Table2[[#This Row],[Naam]]),".",""),"-","")," bvba",""),"belgië",""),"belgium","")," nv","")," bv",""),"group",""),"groep","")," ", ""),"é","e"),"è","e"),"à","a")</f>
        <v>woestijnvis</v>
      </c>
      <c r="D534" s="7" t="s">
        <v>9177</v>
      </c>
      <c r="E534" s="7" t="s">
        <v>9178</v>
      </c>
      <c r="F534" s="7" t="s">
        <v>9179</v>
      </c>
      <c r="G534" s="7" t="s">
        <v>4763</v>
      </c>
      <c r="H534" s="7" t="s">
        <v>9180</v>
      </c>
      <c r="I534" s="7" t="s">
        <v>4763</v>
      </c>
      <c r="J534" s="7" t="s">
        <v>9181</v>
      </c>
      <c r="K534" s="7" t="str">
        <f>IFERROR(LEFT(SUBSTITUTE(SUBSTITUTE(Table2[[#This Row],[Website]],"www.",""),"https://",""), FIND(".", SUBSTITUTE(SUBSTITUTE(Table2[[#This Row],[Website]],"www.",""),"https://","")) - 1),"")</f>
        <v>woestijnvis</v>
      </c>
      <c r="L534" s="7" t="s">
        <v>9182</v>
      </c>
      <c r="M534" s="7" t="s">
        <v>798</v>
      </c>
      <c r="N534" s="7">
        <v>1800</v>
      </c>
      <c r="O534" s="7">
        <v>0</v>
      </c>
      <c r="P534" s="7">
        <v>140.80000000000001</v>
      </c>
      <c r="Q534" s="7"/>
      <c r="R534" s="7" t="str">
        <f>LOWER(Table2[[#This Row],[Straat]]&amp;Table2[[#This Row],[Huisnummer]]&amp;Table2[[#This Row],[Postcode]])</f>
        <v>harensesteenweg2281800</v>
      </c>
      <c r="S534" s="7"/>
      <c r="T534" s="7" t="s">
        <v>29</v>
      </c>
      <c r="U534" s="7" t="s">
        <v>9183</v>
      </c>
      <c r="V534" s="7">
        <v>228</v>
      </c>
      <c r="W534" s="7" t="s">
        <v>9184</v>
      </c>
      <c r="X534" s="7" t="s">
        <v>4807</v>
      </c>
      <c r="Y534" s="7" t="s">
        <v>4791</v>
      </c>
      <c r="Z534" s="7" t="str">
        <f>_xlfn.XLOOKUP(Table2[[#This Row],[Bedrijfsnummer]],Table15[Bedrijfsnummer],Table15[Teamrol],"",0)</f>
        <v/>
      </c>
    </row>
    <row r="535" spans="1:26" ht="17.45" customHeight="1" x14ac:dyDescent="0.45">
      <c r="A535" s="7" t="s">
        <v>4758</v>
      </c>
      <c r="B535" s="7" t="s">
        <v>9185</v>
      </c>
      <c r="C535" s="7" t="str">
        <f>SUBSTITUTE(SUBSTITUTE(SUBSTITUTE(SUBSTITUTE(SUBSTITUTE(SUBSTITUTE(SUBSTITUTE(SUBSTITUTE(SUBSTITUTE(SUBSTITUTE(SUBSTITUTE(SUBSTITUTE(SUBSTITUTE(LOWER(Table2[[#This Row],[Naam]]),".",""),"-","")," bvba",""),"belgië",""),"belgium","")," nv","")," bv",""),"group",""),"groep","")," ", ""),"é","e"),"è","e"),"à","a")</f>
        <v>wolterskluwer</v>
      </c>
      <c r="D535" s="7" t="s">
        <v>9186</v>
      </c>
      <c r="E535" s="7" t="s">
        <v>9187</v>
      </c>
      <c r="F535" s="7" t="s">
        <v>9188</v>
      </c>
      <c r="G535" s="7" t="s">
        <v>4763</v>
      </c>
      <c r="H535" s="7" t="s">
        <v>9189</v>
      </c>
      <c r="I535" s="7" t="s">
        <v>4763</v>
      </c>
      <c r="J535" s="7" t="s">
        <v>9190</v>
      </c>
      <c r="K535" s="7" t="str">
        <f>IFERROR(LEFT(SUBSTITUTE(SUBSTITUTE(Table2[[#This Row],[Website]],"www.",""),"https://",""), FIND(".", SUBSTITUTE(SUBSTITUTE(Table2[[#This Row],[Website]],"www.",""),"https://","")) - 1),"")</f>
        <v>wolterskluwer</v>
      </c>
      <c r="L535" s="7"/>
      <c r="M535" s="7" t="s">
        <v>164</v>
      </c>
      <c r="N535" s="7" t="s">
        <v>163</v>
      </c>
      <c r="O535" s="7">
        <v>4</v>
      </c>
      <c r="P535" s="7">
        <v>495</v>
      </c>
      <c r="Q535" s="7" t="s">
        <v>9191</v>
      </c>
      <c r="R535" s="7" t="str">
        <f>LOWER(Table2[[#This Row],[Straat]]&amp;Table2[[#This Row],[Huisnummer]]&amp;Table2[[#This Row],[Postcode]])</f>
        <v>motstraat302800</v>
      </c>
      <c r="S535" s="7" t="s">
        <v>18</v>
      </c>
      <c r="T535" s="7" t="s">
        <v>66</v>
      </c>
      <c r="U535" s="7" t="s">
        <v>9192</v>
      </c>
      <c r="V535" s="7" t="s">
        <v>662</v>
      </c>
      <c r="W535" s="7" t="s">
        <v>5761</v>
      </c>
      <c r="X535" s="7" t="s">
        <v>4771</v>
      </c>
      <c r="Y535" s="7" t="s">
        <v>4779</v>
      </c>
      <c r="Z535" s="7" t="str">
        <f>_xlfn.XLOOKUP(Table2[[#This Row],[Bedrijfsnummer]],Table15[Bedrijfsnummer],Table15[Teamrol],"",0)</f>
        <v>Human Resources Director</v>
      </c>
    </row>
    <row r="536" spans="1:26" ht="17.45" customHeight="1" x14ac:dyDescent="0.45">
      <c r="A536" s="7" t="s">
        <v>4758</v>
      </c>
      <c r="B536" s="7" t="s">
        <v>9193</v>
      </c>
      <c r="C536" s="7" t="str">
        <f>SUBSTITUTE(SUBSTITUTE(SUBSTITUTE(SUBSTITUTE(SUBSTITUTE(SUBSTITUTE(SUBSTITUTE(SUBSTITUTE(SUBSTITUTE(SUBSTITUTE(SUBSTITUTE(SUBSTITUTE(SUBSTITUTE(LOWER(Table2[[#This Row],[Naam]]),".",""),"-","")," bvba",""),"belgië",""),"belgium","")," nv","")," bv",""),"group",""),"groep","")," ", ""),"é","e"),"è","e"),"à","a")</f>
        <v>worleybelgique</v>
      </c>
      <c r="D536" s="7" t="s">
        <v>9194</v>
      </c>
      <c r="E536" s="7" t="s">
        <v>9195</v>
      </c>
      <c r="F536" s="7"/>
      <c r="G536" s="7"/>
      <c r="H536" s="7"/>
      <c r="I536" s="7"/>
      <c r="J536" s="7" t="s">
        <v>4776</v>
      </c>
      <c r="K536" s="7" t="str">
        <f>IFERROR(LEFT(SUBSTITUTE(SUBSTITUTE(Table2[[#This Row],[Website]],"www.",""),"https://",""), FIND(".", SUBSTITUTE(SUBSTITUTE(Table2[[#This Row],[Website]],"www.",""),"https://","")) - 1),"")</f>
        <v>Empty</v>
      </c>
      <c r="L536" s="7"/>
      <c r="M536" s="7" t="s">
        <v>66</v>
      </c>
      <c r="N536" s="7">
        <v>2030</v>
      </c>
      <c r="O536" s="7">
        <v>0</v>
      </c>
      <c r="P536" s="7">
        <v>405</v>
      </c>
      <c r="Q536" s="7"/>
      <c r="R536" s="7" t="str">
        <f>LOWER(Table2[[#This Row],[Straat]]&amp;Table2[[#This Row],[Huisnummer]]&amp;Table2[[#This Row],[Postcode]])</f>
        <v>noorderlaan1272030</v>
      </c>
      <c r="S536" s="7"/>
      <c r="T536" s="7" t="s">
        <v>66</v>
      </c>
      <c r="U536" s="7" t="s">
        <v>5527</v>
      </c>
      <c r="V536" s="7">
        <v>127</v>
      </c>
      <c r="W536" s="7"/>
      <c r="X536" s="7" t="s">
        <v>4771</v>
      </c>
      <c r="Y536" s="7" t="s">
        <v>4791</v>
      </c>
      <c r="Z536" s="7" t="str">
        <f>_xlfn.XLOOKUP(Table2[[#This Row],[Bedrijfsnummer]],Table15[Bedrijfsnummer],Table15[Teamrol],"",0)</f>
        <v/>
      </c>
    </row>
    <row r="537" spans="1:26" ht="17.45" customHeight="1" x14ac:dyDescent="0.45">
      <c r="A537" s="7" t="s">
        <v>4758</v>
      </c>
      <c r="B537" s="7" t="s">
        <v>9196</v>
      </c>
      <c r="C537" s="7" t="str">
        <f>SUBSTITUTE(SUBSTITUTE(SUBSTITUTE(SUBSTITUTE(SUBSTITUTE(SUBSTITUTE(SUBSTITUTE(SUBSTITUTE(SUBSTITUTE(SUBSTITUTE(SUBSTITUTE(SUBSTITUTE(SUBSTITUTE(LOWER(Table2[[#This Row],[Naam]]),".",""),"-","")," bvba",""),"belgië",""),"belgium","")," nv","")," bv",""),"group",""),"groep","")," ", ""),"é","e"),"è","e"),"à","a")</f>
        <v>wyre</v>
      </c>
      <c r="D537" s="7" t="s">
        <v>9197</v>
      </c>
      <c r="E537" s="7" t="s">
        <v>9198</v>
      </c>
      <c r="F537" s="7"/>
      <c r="G537" s="7"/>
      <c r="H537" s="7"/>
      <c r="I537" s="7"/>
      <c r="J537" s="7" t="s">
        <v>4776</v>
      </c>
      <c r="K537" s="7" t="str">
        <f>IFERROR(LEFT(SUBSTITUTE(SUBSTITUTE(Table2[[#This Row],[Website]],"www.",""),"https://",""), FIND(".", SUBSTITUTE(SUBSTITUTE(Table2[[#This Row],[Website]],"www.",""),"https://","")) - 1),"")</f>
        <v>Empty</v>
      </c>
      <c r="L537" s="7"/>
      <c r="M537" s="7" t="s">
        <v>164</v>
      </c>
      <c r="N537" s="7">
        <v>2800</v>
      </c>
      <c r="O537" s="7">
        <v>0</v>
      </c>
      <c r="P537" s="7">
        <v>187.1</v>
      </c>
      <c r="Q537" s="7"/>
      <c r="R537" s="7" t="str">
        <f>LOWER(Table2[[#This Row],[Straat]]&amp;Table2[[#This Row],[Huisnummer]]&amp;Table2[[#This Row],[Postcode]])</f>
        <v>liersesteenweg42800</v>
      </c>
      <c r="S537" s="7"/>
      <c r="T537" s="7" t="s">
        <v>66</v>
      </c>
      <c r="U537" s="7" t="s">
        <v>1178</v>
      </c>
      <c r="V537" s="7">
        <v>4</v>
      </c>
      <c r="W537" s="7"/>
      <c r="X537" s="7" t="s">
        <v>4807</v>
      </c>
      <c r="Y537" s="7" t="s">
        <v>4779</v>
      </c>
      <c r="Z537" s="7" t="str">
        <f>_xlfn.XLOOKUP(Table2[[#This Row],[Bedrijfsnummer]],Table15[Bedrijfsnummer],Table15[Teamrol],"",0)</f>
        <v/>
      </c>
    </row>
    <row r="538" spans="1:26" ht="17.45" customHeight="1" x14ac:dyDescent="0.45">
      <c r="A538" s="7" t="s">
        <v>4758</v>
      </c>
      <c r="B538" s="7" t="s">
        <v>9199</v>
      </c>
      <c r="C538" s="7" t="str">
        <f>SUBSTITUTE(SUBSTITUTE(SUBSTITUTE(SUBSTITUTE(SUBSTITUTE(SUBSTITUTE(SUBSTITUTE(SUBSTITUTE(SUBSTITUTE(SUBSTITUTE(SUBSTITUTE(SUBSTITUTE(SUBSTITUTE(LOWER(Table2[[#This Row],[Naam]]),".",""),"-","")," bvba",""),"belgië",""),"belgium","")," nv","")," bv",""),"group",""),"groep","")," ", ""),"é","e"),"è","e"),"à","a")</f>
        <v>yarasa</v>
      </c>
      <c r="D538" s="7" t="s">
        <v>9200</v>
      </c>
      <c r="E538" s="7" t="s">
        <v>9201</v>
      </c>
      <c r="F538" s="7" t="s">
        <v>9202</v>
      </c>
      <c r="G538" s="7" t="s">
        <v>4763</v>
      </c>
      <c r="H538" s="7" t="s">
        <v>9203</v>
      </c>
      <c r="I538" s="7" t="s">
        <v>4763</v>
      </c>
      <c r="J538" s="7" t="s">
        <v>9204</v>
      </c>
      <c r="K538" s="7" t="str">
        <f>IFERROR(LEFT(SUBSTITUTE(SUBSTITUTE(Table2[[#This Row],[Website]],"www.",""),"https://",""), FIND(".", SUBSTITUTE(SUBSTITUTE(Table2[[#This Row],[Website]],"www.",""),"https://","")) - 1),"")</f>
        <v>yara</v>
      </c>
      <c r="L538" s="7" t="s">
        <v>9205</v>
      </c>
      <c r="M538" s="7" t="s">
        <v>6081</v>
      </c>
      <c r="N538" s="7" t="s">
        <v>377</v>
      </c>
      <c r="O538" s="7">
        <v>676</v>
      </c>
      <c r="P538" s="7">
        <v>303</v>
      </c>
      <c r="Q538" s="7" t="s">
        <v>9206</v>
      </c>
      <c r="R538" s="7" t="str">
        <f>LOWER(Table2[[#This Row],[Straat]]&amp;Table2[[#This Row],[Huisnummer]]&amp;Table2[[#This Row],[Postcode]])</f>
        <v>avenue du boulevard211210</v>
      </c>
      <c r="S538" s="7" t="s">
        <v>18</v>
      </c>
      <c r="T538" s="7" t="s">
        <v>51</v>
      </c>
      <c r="U538" s="7" t="s">
        <v>9207</v>
      </c>
      <c r="V538" s="7" t="s">
        <v>530</v>
      </c>
      <c r="W538" s="7" t="s">
        <v>5528</v>
      </c>
      <c r="X538" s="7" t="s">
        <v>4771</v>
      </c>
      <c r="Y538" s="7" t="s">
        <v>4779</v>
      </c>
      <c r="Z538" s="7" t="str">
        <f>_xlfn.XLOOKUP(Table2[[#This Row],[Bedrijfsnummer]],Table15[Bedrijfsnummer],Table15[Teamrol],"",0)</f>
        <v>Regional HR Director EMEA</v>
      </c>
    </row>
    <row r="539" spans="1:26" ht="17.45" customHeight="1" x14ac:dyDescent="0.45">
      <c r="A539" s="7" t="s">
        <v>4758</v>
      </c>
      <c r="B539" s="7" t="s">
        <v>1314</v>
      </c>
      <c r="C539" s="7" t="str">
        <f>SUBSTITUTE(SUBSTITUTE(SUBSTITUTE(SUBSTITUTE(SUBSTITUTE(SUBSTITUTE(SUBSTITUTE(SUBSTITUTE(SUBSTITUTE(SUBSTITUTE(SUBSTITUTE(SUBSTITUTE(SUBSTITUTE(LOWER(Table2[[#This Row],[Naam]]),".",""),"-","")," bvba",""),"belgië",""),"belgium","")," nv","")," bv",""),"group",""),"groep","")," ", ""),"é","e"),"è","e"),"à","a")</f>
        <v>ypto</v>
      </c>
      <c r="D539" s="7" t="s">
        <v>9208</v>
      </c>
      <c r="E539" s="7" t="s">
        <v>9209</v>
      </c>
      <c r="F539" s="7" t="s">
        <v>9210</v>
      </c>
      <c r="G539" s="7" t="s">
        <v>4763</v>
      </c>
      <c r="H539" s="7" t="s">
        <v>9211</v>
      </c>
      <c r="I539" s="7" t="s">
        <v>4763</v>
      </c>
      <c r="J539" s="7" t="s">
        <v>9212</v>
      </c>
      <c r="K539" s="7" t="str">
        <f>IFERROR(LEFT(SUBSTITUTE(SUBSTITUTE(Table2[[#This Row],[Website]],"www.",""),"https://",""), FIND(".", SUBSTITUTE(SUBSTITUTE(Table2[[#This Row],[Website]],"www.",""),"https://","")) - 1),"")</f>
        <v>ypto</v>
      </c>
      <c r="L539" s="7" t="s">
        <v>9213</v>
      </c>
      <c r="M539" s="7" t="s">
        <v>5076</v>
      </c>
      <c r="N539" s="7" t="s">
        <v>462</v>
      </c>
      <c r="O539" s="7">
        <v>57</v>
      </c>
      <c r="P539" s="7">
        <v>376</v>
      </c>
      <c r="Q539" s="7" t="s">
        <v>9214</v>
      </c>
      <c r="R539" s="7" t="str">
        <f>LOWER(Table2[[#This Row],[Straat]]&amp;Table2[[#This Row],[Huisnummer]]&amp;Table2[[#This Row],[Postcode]])</f>
        <v>tweestationsstraat841070</v>
      </c>
      <c r="S539" s="7" t="s">
        <v>18</v>
      </c>
      <c r="T539" s="7" t="s">
        <v>51</v>
      </c>
      <c r="U539" s="7" t="s">
        <v>9215</v>
      </c>
      <c r="V539" s="7" t="s">
        <v>5164</v>
      </c>
      <c r="W539" s="7" t="s">
        <v>5143</v>
      </c>
      <c r="X539" s="7" t="s">
        <v>4771</v>
      </c>
      <c r="Y539" s="7" t="s">
        <v>4791</v>
      </c>
      <c r="Z539" s="7" t="str">
        <f>_xlfn.XLOOKUP(Table2[[#This Row],[Bedrijfsnummer]],Table15[Bedrijfsnummer],Table15[Teamrol],"",0)</f>
        <v>HR Business Partner</v>
      </c>
    </row>
    <row r="540" spans="1:26" ht="17.45" customHeight="1" x14ac:dyDescent="0.45">
      <c r="A540" s="7" t="s">
        <v>4758</v>
      </c>
      <c r="B540" s="7" t="s">
        <v>9216</v>
      </c>
      <c r="C540" s="7" t="str">
        <f>SUBSTITUTE(SUBSTITUTE(SUBSTITUTE(SUBSTITUTE(SUBSTITUTE(SUBSTITUTE(SUBSTITUTE(SUBSTITUTE(SUBSTITUTE(SUBSTITUTE(SUBSTITUTE(SUBSTITUTE(SUBSTITUTE(LOWER(Table2[[#This Row],[Naam]]),".",""),"-","")," bvba",""),"belgië",""),"belgium","")," nv","")," bv",""),"group",""),"groep","")," ", ""),"é","e"),"è","e"),"à","a")</f>
        <v>zfwindpowerantwerpen</v>
      </c>
      <c r="D540" s="7" t="s">
        <v>9217</v>
      </c>
      <c r="E540" s="7" t="s">
        <v>9218</v>
      </c>
      <c r="F540" s="7" t="s">
        <v>9219</v>
      </c>
      <c r="G540" s="7" t="s">
        <v>4763</v>
      </c>
      <c r="H540" s="7" t="s">
        <v>9220</v>
      </c>
      <c r="I540" s="7" t="s">
        <v>4763</v>
      </c>
      <c r="J540" s="7" t="s">
        <v>9221</v>
      </c>
      <c r="K540" s="7" t="str">
        <f>IFERROR(LEFT(SUBSTITUTE(SUBSTITUTE(Table2[[#This Row],[Website]],"www.",""),"https://",""), FIND(".", SUBSTITUTE(SUBSTITUTE(Table2[[#This Row],[Website]],"www.",""),"https://","")) - 1),"")</f>
        <v>zf</v>
      </c>
      <c r="L540" s="7" t="s">
        <v>9222</v>
      </c>
      <c r="M540" s="7" t="s">
        <v>6660</v>
      </c>
      <c r="N540" s="7" t="s">
        <v>9223</v>
      </c>
      <c r="O540" s="7">
        <v>116</v>
      </c>
      <c r="P540" s="7">
        <v>419</v>
      </c>
      <c r="Q540" s="7" t="s">
        <v>9224</v>
      </c>
      <c r="R540" s="7" t="str">
        <f>LOWER(Table2[[#This Row],[Straat]]&amp;Table2[[#This Row],[Huisnummer]]&amp;Table2[[#This Row],[Postcode]])</f>
        <v>gerard mercatorstraat403920</v>
      </c>
      <c r="S540" s="7" t="s">
        <v>18</v>
      </c>
      <c r="T540" s="7" t="s">
        <v>565</v>
      </c>
      <c r="U540" s="7" t="s">
        <v>8108</v>
      </c>
      <c r="V540" s="7" t="s">
        <v>306</v>
      </c>
      <c r="W540" s="7" t="s">
        <v>5068</v>
      </c>
      <c r="X540" s="7" t="s">
        <v>4825</v>
      </c>
      <c r="Y540" s="7" t="s">
        <v>4779</v>
      </c>
      <c r="Z540" s="7" t="str">
        <f>_xlfn.XLOOKUP(Table2[[#This Row],[Bedrijfsnummer]],Table15[Bedrijfsnummer],Table15[Teamrol],"",0)</f>
        <v>HR Business Partner</v>
      </c>
    </row>
    <row r="541" spans="1:26" ht="17.45" customHeight="1" x14ac:dyDescent="0.45">
      <c r="A541" s="7" t="s">
        <v>4758</v>
      </c>
      <c r="B541" s="7" t="s">
        <v>9225</v>
      </c>
      <c r="C541" s="7" t="str">
        <f>SUBSTITUTE(SUBSTITUTE(SUBSTITUTE(SUBSTITUTE(SUBSTITUTE(SUBSTITUTE(SUBSTITUTE(SUBSTITUTE(SUBSTITUTE(SUBSTITUTE(SUBSTITUTE(SUBSTITUTE(SUBSTITUTE(LOWER(Table2[[#This Row],[Naam]]),".",""),"-","")," bvba",""),"belgië",""),"belgium","")," nv","")," bv",""),"group",""),"groep","")," ", ""),"é","e"),"è","e"),"à","a")</f>
        <v>ziegler</v>
      </c>
      <c r="D541" s="7" t="s">
        <v>9226</v>
      </c>
      <c r="E541" s="7" t="s">
        <v>9227</v>
      </c>
      <c r="F541" s="7" t="s">
        <v>9228</v>
      </c>
      <c r="G541" s="7" t="s">
        <v>4763</v>
      </c>
      <c r="H541" s="7" t="s">
        <v>9229</v>
      </c>
      <c r="I541" s="7" t="s">
        <v>4763</v>
      </c>
      <c r="J541" s="7" t="s">
        <v>9230</v>
      </c>
      <c r="K541" s="7" t="str">
        <f>IFERROR(LEFT(SUBSTITUTE(SUBSTITUTE(Table2[[#This Row],[Website]],"www.",""),"https://",""), FIND(".", SUBSTITUTE(SUBSTITUTE(Table2[[#This Row],[Website]],"www.",""),"https://","")) - 1),"")</f>
        <v>zieglergroup</v>
      </c>
      <c r="L541" s="7" t="s">
        <v>9231</v>
      </c>
      <c r="M541" s="7" t="s">
        <v>5710</v>
      </c>
      <c r="N541" s="7" t="s">
        <v>1110</v>
      </c>
      <c r="O541" s="7">
        <v>63</v>
      </c>
      <c r="P541" s="7">
        <v>244</v>
      </c>
      <c r="Q541" s="7" t="s">
        <v>9232</v>
      </c>
      <c r="R541" s="7" t="str">
        <f>LOWER(Table2[[#This Row],[Straat]]&amp;Table2[[#This Row],[Huisnummer]]&amp;Table2[[#This Row],[Postcode]])</f>
        <v>vilvoordsesteenweg111120</v>
      </c>
      <c r="S541" s="7" t="s">
        <v>18</v>
      </c>
      <c r="T541" s="7" t="s">
        <v>51</v>
      </c>
      <c r="U541" s="7" t="s">
        <v>9233</v>
      </c>
      <c r="V541" s="7" t="s">
        <v>5114</v>
      </c>
      <c r="W541" s="7" t="s">
        <v>9234</v>
      </c>
      <c r="X541" s="7" t="s">
        <v>4771</v>
      </c>
      <c r="Y541" s="7" t="s">
        <v>4779</v>
      </c>
      <c r="Z541" s="7" t="str">
        <f>_xlfn.XLOOKUP(Table2[[#This Row],[Bedrijfsnummer]],Table15[Bedrijfsnummer],Table15[Teamrol],"",0)</f>
        <v>HR Manager Belux</v>
      </c>
    </row>
    <row r="542" spans="1:26" ht="17.45" customHeight="1" x14ac:dyDescent="0.45">
      <c r="A542" s="7" t="s">
        <v>1938</v>
      </c>
      <c r="B542" s="7" t="s">
        <v>9235</v>
      </c>
      <c r="C542" s="7" t="str">
        <f>SUBSTITUTE(SUBSTITUTE(SUBSTITUTE(SUBSTITUTE(SUBSTITUTE(SUBSTITUTE(SUBSTITUTE(SUBSTITUTE(SUBSTITUTE(SUBSTITUTE(SUBSTITUTE(SUBSTITUTE(SUBSTITUTE(LOWER(Table2[[#This Row],[Naam]]),".",""),"-","")," bvba",""),"belgië",""),"belgium","")," nv","")," bv",""),"group",""),"groep","")," ", ""),"é","e"),"è","e"),"à","a")</f>
        <v>peri</v>
      </c>
      <c r="D542" s="7"/>
      <c r="E542" s="7"/>
      <c r="F542" s="7"/>
      <c r="G542" s="7"/>
      <c r="H542" s="7"/>
      <c r="I542" s="7"/>
      <c r="J542" s="7" t="s">
        <v>4776</v>
      </c>
      <c r="K542" s="7" t="str">
        <f>IFERROR(LEFT(SUBSTITUTE(SUBSTITUTE(Table2[[#This Row],[Website]],"www.",""),"https://",""), FIND(".", SUBSTITUTE(SUBSTITUTE(Table2[[#This Row],[Website]],"www.",""),"https://","")) - 1),"")</f>
        <v>Empty</v>
      </c>
      <c r="L542" s="7"/>
      <c r="M542" s="7"/>
      <c r="N542" s="7"/>
      <c r="O542" s="7"/>
      <c r="P542" s="7"/>
      <c r="Q542" s="7"/>
      <c r="R542" s="7" t="str">
        <f>LOWER(Table2[[#This Row],[Straat]]&amp;Table2[[#This Row],[Huisnummer]]&amp;Table2[[#This Row],[Postcode]])</f>
        <v/>
      </c>
      <c r="S542" s="7"/>
      <c r="T542" s="7"/>
      <c r="U542" s="7"/>
      <c r="V542" s="7"/>
      <c r="W542" s="7"/>
      <c r="X542" s="7"/>
      <c r="Y542" s="7"/>
    </row>
    <row r="543" spans="1:26" ht="17.45" customHeight="1" x14ac:dyDescent="0.45">
      <c r="A543" s="7" t="s">
        <v>1938</v>
      </c>
      <c r="B543" s="7" t="s">
        <v>9236</v>
      </c>
      <c r="C543" s="7" t="str">
        <f>SUBSTITUTE(SUBSTITUTE(SUBSTITUTE(SUBSTITUTE(SUBSTITUTE(SUBSTITUTE(SUBSTITUTE(SUBSTITUTE(SUBSTITUTE(SUBSTITUTE(SUBSTITUTE(SUBSTITUTE(SUBSTITUTE(LOWER(Table2[[#This Row],[Naam]]),".",""),"-","")," bvba",""),"belgië",""),"belgium","")," nv","")," bv",""),"group",""),"groep","")," ", ""),"é","e"),"è","e"),"à","a")</f>
        <v>biocodexbenelux</v>
      </c>
      <c r="D543" s="7"/>
      <c r="E543" s="7"/>
      <c r="F543" s="7"/>
      <c r="G543" s="7"/>
      <c r="H543" s="7"/>
      <c r="I543" s="7"/>
      <c r="J543" s="7" t="s">
        <v>4776</v>
      </c>
      <c r="K543" s="7" t="str">
        <f>IFERROR(LEFT(SUBSTITUTE(SUBSTITUTE(Table2[[#This Row],[Website]],"www.",""),"https://",""), FIND(".", SUBSTITUTE(SUBSTITUTE(Table2[[#This Row],[Website]],"www.",""),"https://","")) - 1),"")</f>
        <v>Empty</v>
      </c>
      <c r="L543" s="7"/>
      <c r="M543" s="7"/>
      <c r="N543" s="7"/>
      <c r="O543" s="7"/>
      <c r="P543" s="7"/>
      <c r="Q543" s="7"/>
      <c r="R543" s="7" t="str">
        <f>LOWER(Table2[[#This Row],[Straat]]&amp;Table2[[#This Row],[Huisnummer]]&amp;Table2[[#This Row],[Postcode]])</f>
        <v/>
      </c>
      <c r="S543" s="7"/>
      <c r="T543" s="7"/>
      <c r="U543" s="7"/>
      <c r="V543" s="7"/>
      <c r="W543" s="7"/>
      <c r="X543" s="7"/>
      <c r="Y543" s="7"/>
    </row>
    <row r="544" spans="1:26" ht="17.45" customHeight="1" x14ac:dyDescent="0.45">
      <c r="A544" s="7" t="s">
        <v>1938</v>
      </c>
      <c r="B544" s="7" t="s">
        <v>9237</v>
      </c>
      <c r="C544" s="7" t="str">
        <f>SUBSTITUTE(SUBSTITUTE(SUBSTITUTE(SUBSTITUTE(SUBSTITUTE(SUBSTITUTE(SUBSTITUTE(SUBSTITUTE(SUBSTITUTE(SUBSTITUTE(SUBSTITUTE(SUBSTITUTE(SUBSTITUTE(LOWER(Table2[[#This Row],[Naam]]),".",""),"-","")," bvba",""),"belgië",""),"belgium","")," nv","")," bv",""),"group",""),"groep","")," ", ""),"é","e"),"è","e"),"à","a")</f>
        <v>spie</v>
      </c>
      <c r="D544" s="7"/>
      <c r="E544" s="7"/>
      <c r="F544" s="7"/>
      <c r="G544" s="7"/>
      <c r="H544" s="7"/>
      <c r="I544" s="7"/>
      <c r="J544" s="7" t="s">
        <v>4776</v>
      </c>
      <c r="K544" s="7" t="str">
        <f>IFERROR(LEFT(SUBSTITUTE(SUBSTITUTE(Table2[[#This Row],[Website]],"www.",""),"https://",""), FIND(".", SUBSTITUTE(SUBSTITUTE(Table2[[#This Row],[Website]],"www.",""),"https://","")) - 1),"")</f>
        <v>Empty</v>
      </c>
      <c r="L544" s="7"/>
      <c r="M544" s="7"/>
      <c r="N544" s="7"/>
      <c r="O544" s="7"/>
      <c r="P544" s="7"/>
      <c r="Q544" s="7"/>
      <c r="R544" s="7" t="str">
        <f>LOWER(Table2[[#This Row],[Straat]]&amp;Table2[[#This Row],[Huisnummer]]&amp;Table2[[#This Row],[Postcode]])</f>
        <v/>
      </c>
      <c r="S544" s="7"/>
      <c r="T544" s="7"/>
      <c r="U544" s="7"/>
      <c r="V544" s="7"/>
      <c r="W544" s="7"/>
      <c r="X544" s="7"/>
      <c r="Y544" s="7"/>
    </row>
    <row r="545" spans="1:25" ht="17.45" customHeight="1" x14ac:dyDescent="0.45">
      <c r="A545" s="7" t="s">
        <v>1938</v>
      </c>
      <c r="B545" s="7" t="s">
        <v>9238</v>
      </c>
      <c r="C545" s="7" t="str">
        <f>SUBSTITUTE(SUBSTITUTE(SUBSTITUTE(SUBSTITUTE(SUBSTITUTE(SUBSTITUTE(SUBSTITUTE(SUBSTITUTE(SUBSTITUTE(SUBSTITUTE(SUBSTITUTE(SUBSTITUTE(SUBSTITUTE(LOWER(Table2[[#This Row],[Naam]]),".",""),"-","")," bvba",""),"belgië",""),"belgium","")," nv","")," bv",""),"group",""),"groep","")," ", ""),"é","e"),"è","e"),"à","a")</f>
        <v>keyence</v>
      </c>
      <c r="D545" s="7"/>
      <c r="E545" s="7"/>
      <c r="F545" s="7"/>
      <c r="G545" s="7"/>
      <c r="H545" s="7"/>
      <c r="I545" s="7"/>
      <c r="J545" s="7" t="s">
        <v>4776</v>
      </c>
      <c r="K545" s="7" t="str">
        <f>IFERROR(LEFT(SUBSTITUTE(SUBSTITUTE(Table2[[#This Row],[Website]],"www.",""),"https://",""), FIND(".", SUBSTITUTE(SUBSTITUTE(Table2[[#This Row],[Website]],"www.",""),"https://","")) - 1),"")</f>
        <v>Empty</v>
      </c>
      <c r="L545" s="7"/>
      <c r="M545" s="7"/>
      <c r="N545" s="7"/>
      <c r="O545" s="7"/>
      <c r="P545" s="7"/>
      <c r="Q545" s="7"/>
      <c r="R545" s="7" t="str">
        <f>LOWER(Table2[[#This Row],[Straat]]&amp;Table2[[#This Row],[Huisnummer]]&amp;Table2[[#This Row],[Postcode]])</f>
        <v/>
      </c>
      <c r="S545" s="7"/>
      <c r="T545" s="7"/>
      <c r="U545" s="7"/>
      <c r="V545" s="7"/>
      <c r="W545" s="7"/>
      <c r="X545" s="7"/>
      <c r="Y545" s="7"/>
    </row>
    <row r="546" spans="1:25" ht="17.45" customHeight="1" x14ac:dyDescent="0.45">
      <c r="A546" s="7" t="s">
        <v>1938</v>
      </c>
      <c r="B546" s="7" t="s">
        <v>9239</v>
      </c>
      <c r="C546" s="7" t="str">
        <f>SUBSTITUTE(SUBSTITUTE(SUBSTITUTE(SUBSTITUTE(SUBSTITUTE(SUBSTITUTE(SUBSTITUTE(SUBSTITUTE(SUBSTITUTE(SUBSTITUTE(SUBSTITUTE(SUBSTITUTE(SUBSTITUTE(LOWER(Table2[[#This Row],[Naam]]),".",""),"-","")," bvba",""),"belgië",""),"belgium","")," nv","")," bv",""),"group",""),"groep","")," ", ""),"é","e"),"è","e"),"à","a")</f>
        <v>idealstandardinternational</v>
      </c>
      <c r="D546" s="7"/>
      <c r="E546" s="7"/>
      <c r="F546" s="7"/>
      <c r="G546" s="7"/>
      <c r="H546" s="7"/>
      <c r="I546" s="7"/>
      <c r="J546" s="7" t="s">
        <v>4776</v>
      </c>
      <c r="K546" s="7" t="str">
        <f>IFERROR(LEFT(SUBSTITUTE(SUBSTITUTE(Table2[[#This Row],[Website]],"www.",""),"https://",""), FIND(".", SUBSTITUTE(SUBSTITUTE(Table2[[#This Row],[Website]],"www.",""),"https://","")) - 1),"")</f>
        <v>Empty</v>
      </c>
      <c r="L546" s="7"/>
      <c r="M546" s="7"/>
      <c r="N546" s="7"/>
      <c r="O546" s="7"/>
      <c r="P546" s="7"/>
      <c r="Q546" s="7"/>
      <c r="R546" s="7" t="str">
        <f>LOWER(Table2[[#This Row],[Straat]]&amp;Table2[[#This Row],[Huisnummer]]&amp;Table2[[#This Row],[Postcode]])</f>
        <v/>
      </c>
      <c r="S546" s="7"/>
      <c r="T546" s="7"/>
      <c r="U546" s="7"/>
      <c r="V546" s="7"/>
      <c r="W546" s="7"/>
      <c r="X546" s="7"/>
      <c r="Y546" s="7"/>
    </row>
    <row r="547" spans="1:25" ht="17.45" customHeight="1" x14ac:dyDescent="0.45">
      <c r="A547" s="7" t="s">
        <v>1938</v>
      </c>
      <c r="B547" s="7" t="s">
        <v>9240</v>
      </c>
      <c r="C547" s="7" t="str">
        <f>SUBSTITUTE(SUBSTITUTE(SUBSTITUTE(SUBSTITUTE(SUBSTITUTE(SUBSTITUTE(SUBSTITUTE(SUBSTITUTE(SUBSTITUTE(SUBSTITUTE(SUBSTITUTE(SUBSTITUTE(SUBSTITUTE(LOWER(Table2[[#This Row],[Naam]]),".",""),"-","")," bvba",""),"belgië",""),"belgium","")," nv","")," bv",""),"group",""),"groep","")," ", ""),"é","e"),"è","e"),"à","a")</f>
        <v>schreder</v>
      </c>
      <c r="D547" s="7"/>
      <c r="E547" s="7"/>
      <c r="F547" s="7"/>
      <c r="G547" s="7"/>
      <c r="H547" s="7"/>
      <c r="I547" s="7"/>
      <c r="J547" s="7" t="s">
        <v>4776</v>
      </c>
      <c r="K547" s="7" t="str">
        <f>IFERROR(LEFT(SUBSTITUTE(SUBSTITUTE(Table2[[#This Row],[Website]],"www.",""),"https://",""), FIND(".", SUBSTITUTE(SUBSTITUTE(Table2[[#This Row],[Website]],"www.",""),"https://","")) - 1),"")</f>
        <v>Empty</v>
      </c>
      <c r="L547" s="7"/>
      <c r="M547" s="7"/>
      <c r="N547" s="7"/>
      <c r="O547" s="7"/>
      <c r="P547" s="7"/>
      <c r="Q547" s="7"/>
      <c r="R547" s="7" t="str">
        <f>LOWER(Table2[[#This Row],[Straat]]&amp;Table2[[#This Row],[Huisnummer]]&amp;Table2[[#This Row],[Postcode]])</f>
        <v/>
      </c>
      <c r="S547" s="7"/>
      <c r="T547" s="7"/>
      <c r="U547" s="7"/>
      <c r="V547" s="7"/>
      <c r="W547" s="7"/>
      <c r="X547" s="7"/>
      <c r="Y547" s="7"/>
    </row>
    <row r="548" spans="1:25" ht="17.45" customHeight="1" x14ac:dyDescent="0.45">
      <c r="A548" s="7" t="s">
        <v>1938</v>
      </c>
      <c r="B548" s="7" t="s">
        <v>9241</v>
      </c>
      <c r="C548" s="7" t="str">
        <f>SUBSTITUTE(SUBSTITUTE(SUBSTITUTE(SUBSTITUTE(SUBSTITUTE(SUBSTITUTE(SUBSTITUTE(SUBSTITUTE(SUBSTITUTE(SUBSTITUTE(SUBSTITUTE(SUBSTITUTE(SUBSTITUTE(LOWER(Table2[[#This Row],[Naam]]),".",""),"-","")," bvba",""),"belgië",""),"belgium","")," nv","")," bv",""),"group",""),"groep","")," ", ""),"é","e"),"è","e"),"à","a")</f>
        <v>luminus</v>
      </c>
      <c r="D548" s="7"/>
      <c r="E548" s="7"/>
      <c r="F548" s="7"/>
      <c r="G548" s="7"/>
      <c r="H548" s="7"/>
      <c r="I548" s="7"/>
      <c r="J548" s="7" t="s">
        <v>4776</v>
      </c>
      <c r="K548" s="7" t="str">
        <f>IFERROR(LEFT(SUBSTITUTE(SUBSTITUTE(Table2[[#This Row],[Website]],"www.",""),"https://",""), FIND(".", SUBSTITUTE(SUBSTITUTE(Table2[[#This Row],[Website]],"www.",""),"https://","")) - 1),"")</f>
        <v>Empty</v>
      </c>
      <c r="L548" s="7"/>
      <c r="M548" s="7"/>
      <c r="N548" s="7"/>
      <c r="O548" s="7"/>
      <c r="P548" s="7"/>
      <c r="Q548" s="7"/>
      <c r="R548" s="7" t="str">
        <f>LOWER(Table2[[#This Row],[Straat]]&amp;Table2[[#This Row],[Huisnummer]]&amp;Table2[[#This Row],[Postcode]])</f>
        <v/>
      </c>
      <c r="S548" s="7"/>
      <c r="T548" s="7"/>
      <c r="U548" s="7"/>
      <c r="V548" s="7"/>
      <c r="W548" s="7"/>
      <c r="X548" s="7"/>
      <c r="Y548" s="7"/>
    </row>
    <row r="549" spans="1:25" ht="17.45" customHeight="1" x14ac:dyDescent="0.45">
      <c r="A549" s="7" t="s">
        <v>1938</v>
      </c>
      <c r="B549" s="7" t="s">
        <v>9242</v>
      </c>
      <c r="C549" s="7" t="str">
        <f>SUBSTITUTE(SUBSTITUTE(SUBSTITUTE(SUBSTITUTE(SUBSTITUTE(SUBSTITUTE(SUBSTITUTE(SUBSTITUTE(SUBSTITUTE(SUBSTITUTE(SUBSTITUTE(SUBSTITUTE(SUBSTITUTE(LOWER(Table2[[#This Row],[Naam]]),".",""),"-","")," bvba",""),"belgië",""),"belgium","")," nv","")," bv",""),"group",""),"groep","")," ", ""),"é","e"),"è","e"),"à","a")</f>
        <v>popelin</v>
      </c>
      <c r="D549" s="7"/>
      <c r="E549" s="7"/>
      <c r="F549" s="7"/>
      <c r="G549" s="7"/>
      <c r="H549" s="7"/>
      <c r="I549" s="7"/>
      <c r="J549" s="7" t="s">
        <v>4776</v>
      </c>
      <c r="K549" s="7" t="str">
        <f>IFERROR(LEFT(SUBSTITUTE(SUBSTITUTE(Table2[[#This Row],[Website]],"www.",""),"https://",""), FIND(".", SUBSTITUTE(SUBSTITUTE(Table2[[#This Row],[Website]],"www.",""),"https://","")) - 1),"")</f>
        <v>Empty</v>
      </c>
      <c r="L549" s="7"/>
      <c r="M549" s="7"/>
      <c r="N549" s="7"/>
      <c r="O549" s="7"/>
      <c r="P549" s="7"/>
      <c r="Q549" s="7"/>
      <c r="R549" s="7" t="str">
        <f>LOWER(Table2[[#This Row],[Straat]]&amp;Table2[[#This Row],[Huisnummer]]&amp;Table2[[#This Row],[Postcode]])</f>
        <v/>
      </c>
      <c r="S549" s="7"/>
      <c r="T549" s="7"/>
      <c r="U549" s="7"/>
      <c r="V549" s="7"/>
      <c r="W549" s="7"/>
      <c r="X549" s="7"/>
      <c r="Y549" s="7"/>
    </row>
    <row r="550" spans="1:25" ht="17.45" customHeight="1" x14ac:dyDescent="0.45">
      <c r="A550" s="7" t="s">
        <v>1938</v>
      </c>
      <c r="B550" s="7" t="s">
        <v>9243</v>
      </c>
      <c r="C550" s="7" t="str">
        <f>SUBSTITUTE(SUBSTITUTE(SUBSTITUTE(SUBSTITUTE(SUBSTITUTE(SUBSTITUTE(SUBSTITUTE(SUBSTITUTE(SUBSTITUTE(SUBSTITUTE(SUBSTITUTE(SUBSTITUTE(SUBSTITUTE(LOWER(Table2[[#This Row],[Naam]]),".",""),"-","")," bvba",""),"belgië",""),"belgium","")," nv","")," bv",""),"group",""),"groep","")," ", ""),"é","e"),"è","e"),"à","a")</f>
        <v>circetbenelux</v>
      </c>
      <c r="D550" s="7"/>
      <c r="E550" s="7"/>
      <c r="F550" s="7"/>
      <c r="G550" s="7"/>
      <c r="H550" s="7"/>
      <c r="I550" s="7"/>
      <c r="J550" s="7" t="s">
        <v>4776</v>
      </c>
      <c r="K550" s="7" t="str">
        <f>IFERROR(LEFT(SUBSTITUTE(SUBSTITUTE(Table2[[#This Row],[Website]],"www.",""),"https://",""), FIND(".", SUBSTITUTE(SUBSTITUTE(Table2[[#This Row],[Website]],"www.",""),"https://","")) - 1),"")</f>
        <v>Empty</v>
      </c>
      <c r="L550" s="7"/>
      <c r="M550" s="7"/>
      <c r="N550" s="7"/>
      <c r="O550" s="7"/>
      <c r="P550" s="7"/>
      <c r="Q550" s="7"/>
      <c r="R550" s="7" t="str">
        <f>LOWER(Table2[[#This Row],[Straat]]&amp;Table2[[#This Row],[Huisnummer]]&amp;Table2[[#This Row],[Postcode]])</f>
        <v/>
      </c>
      <c r="S550" s="7"/>
      <c r="T550" s="7"/>
      <c r="U550" s="7"/>
      <c r="V550" s="7"/>
      <c r="W550" s="7"/>
      <c r="X550" s="7"/>
      <c r="Y550" s="7"/>
    </row>
    <row r="551" spans="1:25" ht="17.45" customHeight="1" x14ac:dyDescent="0.45">
      <c r="A551" s="7" t="s">
        <v>1938</v>
      </c>
      <c r="B551" s="7" t="s">
        <v>9244</v>
      </c>
      <c r="C551" s="7" t="str">
        <f>SUBSTITUTE(SUBSTITUTE(SUBSTITUTE(SUBSTITUTE(SUBSTITUTE(SUBSTITUTE(SUBSTITUTE(SUBSTITUTE(SUBSTITUTE(SUBSTITUTE(SUBSTITUTE(SUBSTITUTE(SUBSTITUTE(LOWER(Table2[[#This Row],[Naam]]),".",""),"-","")," bvba",""),"belgië",""),"belgium","")," nv","")," bv",""),"group",""),"groep","")," ", ""),"é","e"),"è","e"),"à","a")</f>
        <v>agaris</v>
      </c>
      <c r="D551" s="7"/>
      <c r="E551" s="7"/>
      <c r="F551" s="7"/>
      <c r="G551" s="7"/>
      <c r="H551" s="7"/>
      <c r="I551" s="7"/>
      <c r="J551" s="7" t="s">
        <v>4776</v>
      </c>
      <c r="K551" s="7" t="str">
        <f>IFERROR(LEFT(SUBSTITUTE(SUBSTITUTE(Table2[[#This Row],[Website]],"www.",""),"https://",""), FIND(".", SUBSTITUTE(SUBSTITUTE(Table2[[#This Row],[Website]],"www.",""),"https://","")) - 1),"")</f>
        <v>Empty</v>
      </c>
      <c r="L551" s="7"/>
      <c r="M551" s="7"/>
      <c r="N551" s="7"/>
      <c r="O551" s="7"/>
      <c r="P551" s="7"/>
      <c r="Q551" s="7"/>
      <c r="R551" s="7" t="str">
        <f>LOWER(Table2[[#This Row],[Straat]]&amp;Table2[[#This Row],[Huisnummer]]&amp;Table2[[#This Row],[Postcode]])</f>
        <v/>
      </c>
      <c r="S551" s="7"/>
      <c r="T551" s="7"/>
      <c r="U551" s="7"/>
      <c r="V551" s="7"/>
      <c r="W551" s="7"/>
      <c r="X551" s="7"/>
      <c r="Y551" s="7"/>
    </row>
    <row r="552" spans="1:25" ht="17.45" customHeight="1" x14ac:dyDescent="0.45">
      <c r="A552" s="7" t="s">
        <v>1938</v>
      </c>
      <c r="B552" s="7" t="s">
        <v>9245</v>
      </c>
      <c r="C552" s="7" t="str">
        <f>SUBSTITUTE(SUBSTITUTE(SUBSTITUTE(SUBSTITUTE(SUBSTITUTE(SUBSTITUTE(SUBSTITUTE(SUBSTITUTE(SUBSTITUTE(SUBSTITUTE(SUBSTITUTE(SUBSTITUTE(SUBSTITUTE(LOWER(Table2[[#This Row],[Naam]]),".",""),"-","")," bvba",""),"belgië",""),"belgium","")," nv","")," bv",""),"group",""),"groep","")," ", ""),"é","e"),"è","e"),"à","a")</f>
        <v>rhenussharedservicecenter</v>
      </c>
      <c r="D552" s="7"/>
      <c r="E552" s="7"/>
      <c r="F552" s="7"/>
      <c r="G552" s="7"/>
      <c r="H552" s="7"/>
      <c r="I552" s="7"/>
      <c r="J552" s="7" t="s">
        <v>4776</v>
      </c>
      <c r="K552" s="7" t="str">
        <f>IFERROR(LEFT(SUBSTITUTE(SUBSTITUTE(Table2[[#This Row],[Website]],"www.",""),"https://",""), FIND(".", SUBSTITUTE(SUBSTITUTE(Table2[[#This Row],[Website]],"www.",""),"https://","")) - 1),"")</f>
        <v>Empty</v>
      </c>
      <c r="L552" s="7"/>
      <c r="M552" s="7"/>
      <c r="N552" s="7"/>
      <c r="O552" s="7"/>
      <c r="P552" s="7"/>
      <c r="Q552" s="7"/>
      <c r="R552" s="7" t="str">
        <f>LOWER(Table2[[#This Row],[Straat]]&amp;Table2[[#This Row],[Huisnummer]]&amp;Table2[[#This Row],[Postcode]])</f>
        <v/>
      </c>
      <c r="S552" s="7"/>
      <c r="T552" s="7"/>
      <c r="U552" s="7"/>
      <c r="V552" s="7"/>
      <c r="W552" s="7"/>
      <c r="X552" s="7"/>
      <c r="Y552" s="7"/>
    </row>
    <row r="553" spans="1:25" ht="17.45" customHeight="1" x14ac:dyDescent="0.45">
      <c r="A553" s="7" t="s">
        <v>1938</v>
      </c>
      <c r="B553" s="7" t="s">
        <v>9246</v>
      </c>
      <c r="C553" s="7" t="str">
        <f>SUBSTITUTE(SUBSTITUTE(SUBSTITUTE(SUBSTITUTE(SUBSTITUTE(SUBSTITUTE(SUBSTITUTE(SUBSTITUTE(SUBSTITUTE(SUBSTITUTE(SUBSTITUTE(SUBSTITUTE(SUBSTITUTE(LOWER(Table2[[#This Row],[Naam]]),".",""),"-","")," bvba",""),"belgië",""),"belgium","")," nv","")," bv",""),"group",""),"groep","")," ", ""),"é","e"),"è","e"),"à","a")</f>
        <v>facilcorporate</v>
      </c>
      <c r="D553" s="7"/>
      <c r="E553" s="7"/>
      <c r="F553" s="7"/>
      <c r="G553" s="7"/>
      <c r="H553" s="7"/>
      <c r="I553" s="7"/>
      <c r="J553" s="7" t="s">
        <v>4776</v>
      </c>
      <c r="K553" s="7" t="str">
        <f>IFERROR(LEFT(SUBSTITUTE(SUBSTITUTE(Table2[[#This Row],[Website]],"www.",""),"https://",""), FIND(".", SUBSTITUTE(SUBSTITUTE(Table2[[#This Row],[Website]],"www.",""),"https://","")) - 1),"")</f>
        <v>Empty</v>
      </c>
      <c r="L553" s="7"/>
      <c r="M553" s="7"/>
      <c r="N553" s="7"/>
      <c r="O553" s="7"/>
      <c r="P553" s="7"/>
      <c r="Q553" s="7"/>
      <c r="R553" s="7" t="str">
        <f>LOWER(Table2[[#This Row],[Straat]]&amp;Table2[[#This Row],[Huisnummer]]&amp;Table2[[#This Row],[Postcode]])</f>
        <v/>
      </c>
      <c r="S553" s="7"/>
      <c r="T553" s="7"/>
      <c r="U553" s="7"/>
      <c r="V553" s="7"/>
      <c r="W553" s="7"/>
      <c r="X553" s="7"/>
      <c r="Y553" s="7"/>
    </row>
    <row r="554" spans="1:25" ht="17.45" customHeight="1" x14ac:dyDescent="0.45">
      <c r="A554" s="7" t="s">
        <v>1938</v>
      </c>
      <c r="B554" s="7" t="s">
        <v>9247</v>
      </c>
      <c r="C554" s="7" t="str">
        <f>SUBSTITUTE(SUBSTITUTE(SUBSTITUTE(SUBSTITUTE(SUBSTITUTE(SUBSTITUTE(SUBSTITUTE(SUBSTITUTE(SUBSTITUTE(SUBSTITUTE(SUBSTITUTE(SUBSTITUTE(SUBSTITUTE(LOWER(Table2[[#This Row],[Naam]]),".",""),"-","")," bvba",""),"belgië",""),"belgium","")," nv","")," bv",""),"group",""),"groep","")," ", ""),"é","e"),"è","e"),"à","a")</f>
        <v>ebroingredientsf</v>
      </c>
      <c r="D554" s="7"/>
      <c r="E554" s="7"/>
      <c r="F554" s="7"/>
      <c r="G554" s="7"/>
      <c r="H554" s="7"/>
      <c r="I554" s="7"/>
      <c r="J554" s="7" t="s">
        <v>4776</v>
      </c>
      <c r="K554" s="7" t="str">
        <f>IFERROR(LEFT(SUBSTITUTE(SUBSTITUTE(Table2[[#This Row],[Website]],"www.",""),"https://",""), FIND(".", SUBSTITUTE(SUBSTITUTE(Table2[[#This Row],[Website]],"www.",""),"https://","")) - 1),"")</f>
        <v>Empty</v>
      </c>
      <c r="L554" s="7"/>
      <c r="M554" s="7"/>
      <c r="N554" s="7"/>
      <c r="O554" s="7"/>
      <c r="P554" s="7"/>
      <c r="Q554" s="7"/>
      <c r="R554" s="7" t="str">
        <f>LOWER(Table2[[#This Row],[Straat]]&amp;Table2[[#This Row],[Huisnummer]]&amp;Table2[[#This Row],[Postcode]])</f>
        <v/>
      </c>
      <c r="S554" s="7"/>
      <c r="T554" s="7"/>
      <c r="U554" s="7"/>
      <c r="V554" s="7"/>
      <c r="W554" s="7"/>
      <c r="X554" s="7"/>
      <c r="Y554" s="7"/>
    </row>
    <row r="555" spans="1:25" ht="17.45" customHeight="1" x14ac:dyDescent="0.45">
      <c r="A555" s="7" t="s">
        <v>1938</v>
      </c>
      <c r="B555" s="7" t="s">
        <v>9248</v>
      </c>
      <c r="C555" s="7" t="str">
        <f>SUBSTITUTE(SUBSTITUTE(SUBSTITUTE(SUBSTITUTE(SUBSTITUTE(SUBSTITUTE(SUBSTITUTE(SUBSTITUTE(SUBSTITUTE(SUBSTITUTE(SUBSTITUTE(SUBSTITUTE(SUBSTITUTE(LOWER(Table2[[#This Row],[Naam]]),".",""),"-","")," bvba",""),"belgië",""),"belgium","")," nv","")," bv",""),"group",""),"groep","")," ", ""),"é","e"),"è","e"),"à","a")</f>
        <v>nikonmetrologyeurope</v>
      </c>
      <c r="D555" s="7"/>
      <c r="E555" s="7"/>
      <c r="F555" s="7"/>
      <c r="G555" s="7"/>
      <c r="H555" s="7"/>
      <c r="I555" s="7"/>
      <c r="J555" s="7" t="s">
        <v>4776</v>
      </c>
      <c r="K555" s="7" t="str">
        <f>IFERROR(LEFT(SUBSTITUTE(SUBSTITUTE(Table2[[#This Row],[Website]],"www.",""),"https://",""), FIND(".", SUBSTITUTE(SUBSTITUTE(Table2[[#This Row],[Website]],"www.",""),"https://","")) - 1),"")</f>
        <v>Empty</v>
      </c>
      <c r="L555" s="7"/>
      <c r="M555" s="7"/>
      <c r="N555" s="7"/>
      <c r="O555" s="7"/>
      <c r="P555" s="7"/>
      <c r="Q555" s="7"/>
      <c r="R555" s="7" t="str">
        <f>LOWER(Table2[[#This Row],[Straat]]&amp;Table2[[#This Row],[Huisnummer]]&amp;Table2[[#This Row],[Postcode]])</f>
        <v/>
      </c>
      <c r="S555" s="7"/>
      <c r="T555" s="7"/>
      <c r="U555" s="7"/>
      <c r="V555" s="7"/>
      <c r="W555" s="7"/>
      <c r="X555" s="7"/>
      <c r="Y555" s="7"/>
    </row>
    <row r="556" spans="1:25" ht="17.45" customHeight="1" x14ac:dyDescent="0.45">
      <c r="A556" s="7" t="s">
        <v>1938</v>
      </c>
      <c r="B556" s="7" t="s">
        <v>9249</v>
      </c>
      <c r="C556" s="7" t="str">
        <f>SUBSTITUTE(SUBSTITUTE(SUBSTITUTE(SUBSTITUTE(SUBSTITUTE(SUBSTITUTE(SUBSTITUTE(SUBSTITUTE(SUBSTITUTE(SUBSTITUTE(SUBSTITUTE(SUBSTITUTE(SUBSTITUTE(LOWER(Table2[[#This Row],[Naam]]),".",""),"-","")," bvba",""),"belgië",""),"belgium","")," nv","")," bv",""),"group",""),"groep","")," ", ""),"é","e"),"è","e"),"à","a")</f>
        <v>pelsis</v>
      </c>
      <c r="D556" s="7"/>
      <c r="E556" s="7"/>
      <c r="F556" s="7"/>
      <c r="G556" s="7"/>
      <c r="H556" s="7"/>
      <c r="I556" s="7"/>
      <c r="J556" s="7" t="s">
        <v>4776</v>
      </c>
      <c r="K556" s="7" t="str">
        <f>IFERROR(LEFT(SUBSTITUTE(SUBSTITUTE(Table2[[#This Row],[Website]],"www.",""),"https://",""), FIND(".", SUBSTITUTE(SUBSTITUTE(Table2[[#This Row],[Website]],"www.",""),"https://","")) - 1),"")</f>
        <v>Empty</v>
      </c>
      <c r="L556" s="7"/>
      <c r="M556" s="7"/>
      <c r="N556" s="7"/>
      <c r="O556" s="7"/>
      <c r="P556" s="7"/>
      <c r="Q556" s="7"/>
      <c r="R556" s="7" t="str">
        <f>LOWER(Table2[[#This Row],[Straat]]&amp;Table2[[#This Row],[Huisnummer]]&amp;Table2[[#This Row],[Postcode]])</f>
        <v/>
      </c>
      <c r="S556" s="7"/>
      <c r="T556" s="7"/>
      <c r="U556" s="7"/>
      <c r="V556" s="7"/>
      <c r="W556" s="7"/>
      <c r="X556" s="7"/>
      <c r="Y556" s="7"/>
    </row>
    <row r="557" spans="1:25" ht="17.45" customHeight="1" x14ac:dyDescent="0.45">
      <c r="A557" s="7" t="s">
        <v>1938</v>
      </c>
      <c r="B557" s="7" t="s">
        <v>9250</v>
      </c>
      <c r="C557" s="7" t="str">
        <f>SUBSTITUTE(SUBSTITUTE(SUBSTITUTE(SUBSTITUTE(SUBSTITUTE(SUBSTITUTE(SUBSTITUTE(SUBSTITUTE(SUBSTITUTE(SUBSTITUTE(SUBSTITUTE(SUBSTITUTE(SUBSTITUTE(LOWER(Table2[[#This Row],[Naam]]),".",""),"-","")," bvba",""),"belgië",""),"belgium","")," nv","")," bv",""),"group",""),"groep","")," ", ""),"é","e"),"è","e"),"à","a")</f>
        <v>qinetiqspace</v>
      </c>
      <c r="D557" s="7"/>
      <c r="E557" s="7"/>
      <c r="F557" s="7"/>
      <c r="G557" s="7"/>
      <c r="H557" s="7"/>
      <c r="I557" s="7"/>
      <c r="J557" s="7" t="s">
        <v>4776</v>
      </c>
      <c r="K557" s="7" t="str">
        <f>IFERROR(LEFT(SUBSTITUTE(SUBSTITUTE(Table2[[#This Row],[Website]],"www.",""),"https://",""), FIND(".", SUBSTITUTE(SUBSTITUTE(Table2[[#This Row],[Website]],"www.",""),"https://","")) - 1),"")</f>
        <v>Empty</v>
      </c>
      <c r="L557" s="7"/>
      <c r="M557" s="7"/>
      <c r="N557" s="7"/>
      <c r="O557" s="7"/>
      <c r="P557" s="7"/>
      <c r="Q557" s="7"/>
      <c r="R557" s="7" t="str">
        <f>LOWER(Table2[[#This Row],[Straat]]&amp;Table2[[#This Row],[Huisnummer]]&amp;Table2[[#This Row],[Postcode]])</f>
        <v/>
      </c>
      <c r="S557" s="7"/>
      <c r="T557" s="7"/>
      <c r="U557" s="7"/>
      <c r="V557" s="7"/>
      <c r="W557" s="7"/>
      <c r="X557" s="7"/>
      <c r="Y557" s="7"/>
    </row>
    <row r="558" spans="1:25" ht="17.45" customHeight="1" x14ac:dyDescent="0.45">
      <c r="A558" s="7" t="s">
        <v>1938</v>
      </c>
      <c r="B558" s="7" t="s">
        <v>9251</v>
      </c>
      <c r="C558" s="7" t="str">
        <f>SUBSTITUTE(SUBSTITUTE(SUBSTITUTE(SUBSTITUTE(SUBSTITUTE(SUBSTITUTE(SUBSTITUTE(SUBSTITUTE(SUBSTITUTE(SUBSTITUTE(SUBSTITUTE(SUBSTITUTE(SUBSTITUTE(LOWER(Table2[[#This Row],[Naam]]),".",""),"-","")," bvba",""),"belgië",""),"belgium","")," nv","")," bv",""),"group",""),"groep","")," ", ""),"é","e"),"è","e"),"à","a")</f>
        <v>cartamunditurnhout</v>
      </c>
      <c r="D558" s="7"/>
      <c r="E558" s="7"/>
      <c r="F558" s="7"/>
      <c r="G558" s="7"/>
      <c r="H558" s="7"/>
      <c r="I558" s="7"/>
      <c r="J558" s="7" t="s">
        <v>4776</v>
      </c>
      <c r="K558" s="7" t="str">
        <f>IFERROR(LEFT(SUBSTITUTE(SUBSTITUTE(Table2[[#This Row],[Website]],"www.",""),"https://",""), FIND(".", SUBSTITUTE(SUBSTITUTE(Table2[[#This Row],[Website]],"www.",""),"https://","")) - 1),"")</f>
        <v>Empty</v>
      </c>
      <c r="L558" s="7"/>
      <c r="M558" s="7"/>
      <c r="N558" s="7"/>
      <c r="O558" s="7"/>
      <c r="P558" s="7"/>
      <c r="Q558" s="7"/>
      <c r="R558" s="7" t="str">
        <f>LOWER(Table2[[#This Row],[Straat]]&amp;Table2[[#This Row],[Huisnummer]]&amp;Table2[[#This Row],[Postcode]])</f>
        <v/>
      </c>
      <c r="S558" s="7"/>
      <c r="T558" s="7"/>
      <c r="U558" s="7"/>
      <c r="V558" s="7"/>
      <c r="W558" s="7"/>
      <c r="X558" s="7"/>
      <c r="Y558" s="7"/>
    </row>
    <row r="559" spans="1:25" ht="17.45" customHeight="1" x14ac:dyDescent="0.45">
      <c r="A559" s="7" t="s">
        <v>1938</v>
      </c>
      <c r="B559" s="7" t="s">
        <v>9252</v>
      </c>
      <c r="C559" s="7" t="str">
        <f>SUBSTITUTE(SUBSTITUTE(SUBSTITUTE(SUBSTITUTE(SUBSTITUTE(SUBSTITUTE(SUBSTITUTE(SUBSTITUTE(SUBSTITUTE(SUBSTITUTE(SUBSTITUTE(SUBSTITUTE(SUBSTITUTE(LOWER(Table2[[#This Row],[Naam]]),".",""),"-","")," bvba",""),"belgië",""),"belgium","")," nv","")," bv",""),"group",""),"groep","")," ", ""),"é","e"),"è","e"),"à","a")</f>
        <v>brouwerijhaacht</v>
      </c>
      <c r="D559" s="7"/>
      <c r="E559" s="7"/>
      <c r="F559" s="7"/>
      <c r="G559" s="7"/>
      <c r="H559" s="7"/>
      <c r="I559" s="7"/>
      <c r="J559" s="7" t="s">
        <v>4776</v>
      </c>
      <c r="K559" s="7" t="str">
        <f>IFERROR(LEFT(SUBSTITUTE(SUBSTITUTE(Table2[[#This Row],[Website]],"www.",""),"https://",""), FIND(".", SUBSTITUTE(SUBSTITUTE(Table2[[#This Row],[Website]],"www.",""),"https://","")) - 1),"")</f>
        <v>Empty</v>
      </c>
      <c r="L559" s="7"/>
      <c r="M559" s="7"/>
      <c r="N559" s="7"/>
      <c r="O559" s="7"/>
      <c r="P559" s="7"/>
      <c r="Q559" s="7"/>
      <c r="R559" s="7" t="str">
        <f>LOWER(Table2[[#This Row],[Straat]]&amp;Table2[[#This Row],[Huisnummer]]&amp;Table2[[#This Row],[Postcode]])</f>
        <v/>
      </c>
      <c r="S559" s="7"/>
      <c r="T559" s="7"/>
      <c r="U559" s="7"/>
      <c r="V559" s="7"/>
      <c r="W559" s="7"/>
      <c r="X559" s="7"/>
      <c r="Y559" s="7"/>
    </row>
    <row r="560" spans="1:25" ht="17.45" customHeight="1" x14ac:dyDescent="0.45">
      <c r="A560" s="7" t="s">
        <v>1938</v>
      </c>
      <c r="B560" s="7" t="s">
        <v>9253</v>
      </c>
      <c r="C560" s="7" t="str">
        <f>SUBSTITUTE(SUBSTITUTE(SUBSTITUTE(SUBSTITUTE(SUBSTITUTE(SUBSTITUTE(SUBSTITUTE(SUBSTITUTE(SUBSTITUTE(SUBSTITUTE(SUBSTITUTE(SUBSTITUTE(SUBSTITUTE(LOWER(Table2[[#This Row],[Naam]]),".",""),"-","")," bvba",""),"belgië",""),"belgium","")," nv","")," bv",""),"group",""),"groep","")," ", ""),"é","e"),"è","e"),"à","a")</f>
        <v>eurochemantwerp</v>
      </c>
      <c r="D560" s="7"/>
      <c r="E560" s="7"/>
      <c r="F560" s="7"/>
      <c r="G560" s="7"/>
      <c r="H560" s="7"/>
      <c r="I560" s="7"/>
      <c r="J560" s="7" t="s">
        <v>4776</v>
      </c>
      <c r="K560" s="7" t="str">
        <f>IFERROR(LEFT(SUBSTITUTE(SUBSTITUTE(Table2[[#This Row],[Website]],"www.",""),"https://",""), FIND(".", SUBSTITUTE(SUBSTITUTE(Table2[[#This Row],[Website]],"www.",""),"https://","")) - 1),"")</f>
        <v>Empty</v>
      </c>
      <c r="L560" s="7"/>
      <c r="M560" s="7"/>
      <c r="N560" s="7"/>
      <c r="O560" s="7"/>
      <c r="P560" s="7"/>
      <c r="Q560" s="7"/>
      <c r="R560" s="7" t="str">
        <f>LOWER(Table2[[#This Row],[Straat]]&amp;Table2[[#This Row],[Huisnummer]]&amp;Table2[[#This Row],[Postcode]])</f>
        <v/>
      </c>
      <c r="S560" s="7"/>
      <c r="T560" s="7"/>
      <c r="U560" s="7"/>
      <c r="V560" s="7"/>
      <c r="W560" s="7"/>
      <c r="X560" s="7"/>
      <c r="Y560" s="7"/>
    </row>
    <row r="561" spans="1:25" ht="17.45" customHeight="1" x14ac:dyDescent="0.45">
      <c r="A561" s="7" t="s">
        <v>1938</v>
      </c>
      <c r="B561" s="7" t="s">
        <v>9254</v>
      </c>
      <c r="C561" s="7" t="str">
        <f>SUBSTITUTE(SUBSTITUTE(SUBSTITUTE(SUBSTITUTE(SUBSTITUTE(SUBSTITUTE(SUBSTITUTE(SUBSTITUTE(SUBSTITUTE(SUBSTITUTE(SUBSTITUTE(SUBSTITUTE(SUBSTITUTE(LOWER(Table2[[#This Row],[Naam]]),".",""),"-","")," bvba",""),"belgië",""),"belgium","")," nv","")," bv",""),"group",""),"groep","")," ", ""),"é","e"),"è","e"),"à","a")</f>
        <v>compagnied'entreprisescfe</v>
      </c>
      <c r="D561" s="7"/>
      <c r="E561" s="7"/>
      <c r="F561" s="7"/>
      <c r="G561" s="7"/>
      <c r="H561" s="7"/>
      <c r="I561" s="7"/>
      <c r="J561" s="7" t="s">
        <v>4776</v>
      </c>
      <c r="K561" s="7" t="str">
        <f>IFERROR(LEFT(SUBSTITUTE(SUBSTITUTE(Table2[[#This Row],[Website]],"www.",""),"https://",""), FIND(".", SUBSTITUTE(SUBSTITUTE(Table2[[#This Row],[Website]],"www.",""),"https://","")) - 1),"")</f>
        <v>Empty</v>
      </c>
      <c r="L561" s="7"/>
      <c r="M561" s="7"/>
      <c r="N561" s="7"/>
      <c r="O561" s="7"/>
      <c r="P561" s="7"/>
      <c r="Q561" s="7"/>
      <c r="R561" s="7" t="str">
        <f>LOWER(Table2[[#This Row],[Straat]]&amp;Table2[[#This Row],[Huisnummer]]&amp;Table2[[#This Row],[Postcode]])</f>
        <v/>
      </c>
      <c r="S561" s="7"/>
      <c r="T561" s="7"/>
      <c r="U561" s="7"/>
      <c r="V561" s="7"/>
      <c r="W561" s="7"/>
      <c r="X561" s="7"/>
      <c r="Y561" s="7"/>
    </row>
    <row r="562" spans="1:25" ht="17.45" customHeight="1" x14ac:dyDescent="0.45">
      <c r="A562" s="7" t="s">
        <v>1938</v>
      </c>
      <c r="B562" s="7" t="s">
        <v>9255</v>
      </c>
      <c r="C562" s="7" t="str">
        <f>SUBSTITUTE(SUBSTITUTE(SUBSTITUTE(SUBSTITUTE(SUBSTITUTE(SUBSTITUTE(SUBSTITUTE(SUBSTITUTE(SUBSTITUTE(SUBSTITUTE(SUBSTITUTE(SUBSTITUTE(SUBSTITUTE(LOWER(Table2[[#This Row],[Naam]]),".",""),"-","")," bvba",""),"belgië",""),"belgium","")," nv","")," bv",""),"group",""),"groep","")," ", ""),"é","e"),"è","e"),"à","a")</f>
        <v>gosselin</v>
      </c>
      <c r="D562" s="7"/>
      <c r="E562" s="7"/>
      <c r="F562" s="7"/>
      <c r="G562" s="7"/>
      <c r="H562" s="7"/>
      <c r="I562" s="7"/>
      <c r="J562" s="7" t="s">
        <v>4776</v>
      </c>
      <c r="K562" s="7" t="str">
        <f>IFERROR(LEFT(SUBSTITUTE(SUBSTITUTE(Table2[[#This Row],[Website]],"www.",""),"https://",""), FIND(".", SUBSTITUTE(SUBSTITUTE(Table2[[#This Row],[Website]],"www.",""),"https://","")) - 1),"")</f>
        <v>Empty</v>
      </c>
      <c r="L562" s="7"/>
      <c r="M562" s="7"/>
      <c r="N562" s="7"/>
      <c r="O562" s="7"/>
      <c r="P562" s="7"/>
      <c r="Q562" s="7"/>
      <c r="R562" s="7" t="str">
        <f>LOWER(Table2[[#This Row],[Straat]]&amp;Table2[[#This Row],[Huisnummer]]&amp;Table2[[#This Row],[Postcode]])</f>
        <v/>
      </c>
      <c r="S562" s="7"/>
      <c r="T562" s="7"/>
      <c r="U562" s="7"/>
      <c r="V562" s="7"/>
      <c r="W562" s="7"/>
      <c r="X562" s="7"/>
      <c r="Y562" s="7"/>
    </row>
    <row r="563" spans="1:25" ht="17.45" customHeight="1" x14ac:dyDescent="0.45">
      <c r="A563" s="7" t="s">
        <v>1938</v>
      </c>
      <c r="B563" s="7" t="s">
        <v>9256</v>
      </c>
      <c r="C563" s="7" t="str">
        <f>SUBSTITUTE(SUBSTITUTE(SUBSTITUTE(SUBSTITUTE(SUBSTITUTE(SUBSTITUTE(SUBSTITUTE(SUBSTITUTE(SUBSTITUTE(SUBSTITUTE(SUBSTITUTE(SUBSTITUTE(SUBSTITUTE(LOWER(Table2[[#This Row],[Naam]]),".",""),"-","")," bvba",""),"belgië",""),"belgium","")," nv","")," bv",""),"group",""),"groep","")," ", ""),"é","e"),"è","e"),"à","a")</f>
        <v>fluxys</v>
      </c>
      <c r="D563" s="7"/>
      <c r="E563" s="7"/>
      <c r="F563" s="7"/>
      <c r="G563" s="7"/>
      <c r="H563" s="7"/>
      <c r="I563" s="7"/>
      <c r="J563" s="7" t="s">
        <v>4776</v>
      </c>
      <c r="K563" s="7" t="str">
        <f>IFERROR(LEFT(SUBSTITUTE(SUBSTITUTE(Table2[[#This Row],[Website]],"www.",""),"https://",""), FIND(".", SUBSTITUTE(SUBSTITUTE(Table2[[#This Row],[Website]],"www.",""),"https://","")) - 1),"")</f>
        <v>Empty</v>
      </c>
      <c r="L563" s="7"/>
      <c r="M563" s="7"/>
      <c r="N563" s="7"/>
      <c r="O563" s="7"/>
      <c r="P563" s="7"/>
      <c r="Q563" s="7"/>
      <c r="R563" s="7" t="str">
        <f>LOWER(Table2[[#This Row],[Straat]]&amp;Table2[[#This Row],[Huisnummer]]&amp;Table2[[#This Row],[Postcode]])</f>
        <v/>
      </c>
      <c r="S563" s="7"/>
      <c r="T563" s="7"/>
      <c r="U563" s="7"/>
      <c r="V563" s="7"/>
      <c r="W563" s="7"/>
      <c r="X563" s="7"/>
      <c r="Y563" s="7"/>
    </row>
    <row r="564" spans="1:25" ht="17.45" customHeight="1" x14ac:dyDescent="0.45">
      <c r="A564" s="7" t="s">
        <v>1938</v>
      </c>
      <c r="B564" s="7" t="s">
        <v>9257</v>
      </c>
      <c r="C564" s="7" t="str">
        <f>SUBSTITUTE(SUBSTITUTE(SUBSTITUTE(SUBSTITUTE(SUBSTITUTE(SUBSTITUTE(SUBSTITUTE(SUBSTITUTE(SUBSTITUTE(SUBSTITUTE(SUBSTITUTE(SUBSTITUTE(SUBSTITUTE(LOWER(Table2[[#This Row],[Naam]]),".",""),"-","")," bvba",""),"belgië",""),"belgium","")," nv","")," bv",""),"group",""),"groep","")," ", ""),"é","e"),"è","e"),"à","a")</f>
        <v>scabel</v>
      </c>
      <c r="D564" s="7"/>
      <c r="E564" s="7"/>
      <c r="F564" s="7"/>
      <c r="G564" s="7"/>
      <c r="H564" s="7"/>
      <c r="I564" s="7"/>
      <c r="J564" s="7" t="s">
        <v>4776</v>
      </c>
      <c r="K564" s="7" t="str">
        <f>IFERROR(LEFT(SUBSTITUTE(SUBSTITUTE(Table2[[#This Row],[Website]],"www.",""),"https://",""), FIND(".", SUBSTITUTE(SUBSTITUTE(Table2[[#This Row],[Website]],"www.",""),"https://","")) - 1),"")</f>
        <v>Empty</v>
      </c>
      <c r="L564" s="7"/>
      <c r="M564" s="7"/>
      <c r="N564" s="7"/>
      <c r="O564" s="7"/>
      <c r="P564" s="7"/>
      <c r="Q564" s="7"/>
      <c r="R564" s="7" t="str">
        <f>LOWER(Table2[[#This Row],[Straat]]&amp;Table2[[#This Row],[Huisnummer]]&amp;Table2[[#This Row],[Postcode]])</f>
        <v/>
      </c>
      <c r="S564" s="7"/>
      <c r="T564" s="7"/>
      <c r="U564" s="7"/>
      <c r="V564" s="7"/>
      <c r="W564" s="7"/>
      <c r="X564" s="7"/>
      <c r="Y564" s="7"/>
    </row>
    <row r="565" spans="1:25" ht="17.45" customHeight="1" x14ac:dyDescent="0.45">
      <c r="A565" s="7" t="s">
        <v>1938</v>
      </c>
      <c r="B565" s="7" t="s">
        <v>9258</v>
      </c>
      <c r="C565" s="7" t="str">
        <f>SUBSTITUTE(SUBSTITUTE(SUBSTITUTE(SUBSTITUTE(SUBSTITUTE(SUBSTITUTE(SUBSTITUTE(SUBSTITUTE(SUBSTITUTE(SUBSTITUTE(SUBSTITUTE(SUBSTITUTE(SUBSTITUTE(LOWER(Table2[[#This Row],[Naam]]),".",""),"-","")," bvba",""),"belgië",""),"belgium","")," nv","")," bv",""),"group",""),"groep","")," ", ""),"é","e"),"è","e"),"à","a")</f>
        <v>h&amp;m</v>
      </c>
      <c r="D565" s="7"/>
      <c r="E565" s="7"/>
      <c r="F565" s="7"/>
      <c r="G565" s="7"/>
      <c r="H565" s="7"/>
      <c r="I565" s="7"/>
      <c r="J565" s="7" t="s">
        <v>4776</v>
      </c>
      <c r="K565" s="7" t="str">
        <f>IFERROR(LEFT(SUBSTITUTE(SUBSTITUTE(Table2[[#This Row],[Website]],"www.",""),"https://",""), FIND(".", SUBSTITUTE(SUBSTITUTE(Table2[[#This Row],[Website]],"www.",""),"https://","")) - 1),"")</f>
        <v>Empty</v>
      </c>
      <c r="L565" s="7"/>
      <c r="M565" s="7"/>
      <c r="N565" s="7"/>
      <c r="O565" s="7"/>
      <c r="P565" s="7"/>
      <c r="Q565" s="7"/>
      <c r="R565" s="7" t="str">
        <f>LOWER(Table2[[#This Row],[Straat]]&amp;Table2[[#This Row],[Huisnummer]]&amp;Table2[[#This Row],[Postcode]])</f>
        <v/>
      </c>
      <c r="S565" s="7"/>
      <c r="T565" s="7"/>
      <c r="U565" s="7"/>
      <c r="V565" s="7"/>
      <c r="W565" s="7"/>
      <c r="X565" s="7"/>
      <c r="Y565" s="7"/>
    </row>
    <row r="566" spans="1:25" ht="17.45" customHeight="1" x14ac:dyDescent="0.45">
      <c r="A566" s="7" t="s">
        <v>1938</v>
      </c>
      <c r="B566" s="7" t="s">
        <v>9259</v>
      </c>
      <c r="C566" s="7" t="str">
        <f>SUBSTITUTE(SUBSTITUTE(SUBSTITUTE(SUBSTITUTE(SUBSTITUTE(SUBSTITUTE(SUBSTITUTE(SUBSTITUTE(SUBSTITUTE(SUBSTITUTE(SUBSTITUTE(SUBSTITUTE(SUBSTITUTE(LOWER(Table2[[#This Row],[Naam]]),".",""),"-","")," bvba",""),"belgië",""),"belgium","")," nv","")," bv",""),"group",""),"groep","")," ", ""),"é","e"),"è","e"),"à","a")</f>
        <v>signpost</v>
      </c>
      <c r="D566" s="7"/>
      <c r="E566" s="7"/>
      <c r="F566" s="7"/>
      <c r="G566" s="7"/>
      <c r="H566" s="7"/>
      <c r="I566" s="7"/>
      <c r="J566" s="7" t="s">
        <v>4776</v>
      </c>
      <c r="K566" s="7" t="str">
        <f>IFERROR(LEFT(SUBSTITUTE(SUBSTITUTE(Table2[[#This Row],[Website]],"www.",""),"https://",""), FIND(".", SUBSTITUTE(SUBSTITUTE(Table2[[#This Row],[Website]],"www.",""),"https://","")) - 1),"")</f>
        <v>Empty</v>
      </c>
      <c r="L566" s="7"/>
      <c r="M566" s="7"/>
      <c r="N566" s="7"/>
      <c r="O566" s="7"/>
      <c r="P566" s="7"/>
      <c r="Q566" s="7"/>
      <c r="R566" s="7" t="str">
        <f>LOWER(Table2[[#This Row],[Straat]]&amp;Table2[[#This Row],[Huisnummer]]&amp;Table2[[#This Row],[Postcode]])</f>
        <v/>
      </c>
      <c r="S566" s="7"/>
      <c r="T566" s="7"/>
      <c r="U566" s="7"/>
      <c r="V566" s="7"/>
      <c r="W566" s="7"/>
      <c r="X566" s="7"/>
      <c r="Y566" s="7"/>
    </row>
    <row r="567" spans="1:25" ht="17.45" customHeight="1" x14ac:dyDescent="0.45">
      <c r="A567" s="7" t="s">
        <v>1938</v>
      </c>
      <c r="B567" s="7" t="s">
        <v>657</v>
      </c>
      <c r="C567" s="7" t="str">
        <f>SUBSTITUTE(SUBSTITUTE(SUBSTITUTE(SUBSTITUTE(SUBSTITUTE(SUBSTITUTE(SUBSTITUTE(SUBSTITUTE(SUBSTITUTE(SUBSTITUTE(SUBSTITUTE(SUBSTITUTE(SUBSTITUTE(LOWER(Table2[[#This Row],[Naam]]),".",""),"-","")," bvba",""),"belgië",""),"belgium","")," nv","")," bv",""),"group",""),"groep","")," ", ""),"é","e"),"è","e"),"à","a")</f>
        <v>iko</v>
      </c>
      <c r="D567" s="7"/>
      <c r="E567" s="7"/>
      <c r="F567" s="7"/>
      <c r="G567" s="7"/>
      <c r="H567" s="7"/>
      <c r="I567" s="7"/>
      <c r="J567" s="7" t="s">
        <v>4776</v>
      </c>
      <c r="K567" s="7" t="str">
        <f>IFERROR(LEFT(SUBSTITUTE(SUBSTITUTE(Table2[[#This Row],[Website]],"www.",""),"https://",""), FIND(".", SUBSTITUTE(SUBSTITUTE(Table2[[#This Row],[Website]],"www.",""),"https://","")) - 1),"")</f>
        <v>Empty</v>
      </c>
      <c r="L567" s="7"/>
      <c r="M567" s="7"/>
      <c r="N567" s="7"/>
      <c r="O567" s="7"/>
      <c r="P567" s="7"/>
      <c r="Q567" s="7"/>
      <c r="R567" s="7" t="str">
        <f>LOWER(Table2[[#This Row],[Straat]]&amp;Table2[[#This Row],[Huisnummer]]&amp;Table2[[#This Row],[Postcode]])</f>
        <v/>
      </c>
      <c r="S567" s="7"/>
      <c r="T567" s="7"/>
      <c r="U567" s="7"/>
      <c r="V567" s="7"/>
      <c r="W567" s="7"/>
      <c r="X567" s="7"/>
      <c r="Y567" s="7"/>
    </row>
    <row r="568" spans="1:25" ht="17.45" customHeight="1" x14ac:dyDescent="0.45">
      <c r="A568" s="7" t="s">
        <v>1938</v>
      </c>
      <c r="B568" s="7" t="s">
        <v>9260</v>
      </c>
      <c r="C568" s="7" t="str">
        <f>SUBSTITUTE(SUBSTITUTE(SUBSTITUTE(SUBSTITUTE(SUBSTITUTE(SUBSTITUTE(SUBSTITUTE(SUBSTITUTE(SUBSTITUTE(SUBSTITUTE(SUBSTITUTE(SUBSTITUTE(SUBSTITUTE(LOWER(Table2[[#This Row],[Naam]]),".",""),"-","")," bvba",""),"belgië",""),"belgium","")," nv","")," bv",""),"group",""),"groep","")," ", ""),"é","e"),"è","e"),"à","a")</f>
        <v>cmacgm</v>
      </c>
      <c r="D568" s="7"/>
      <c r="E568" s="7"/>
      <c r="F568" s="7"/>
      <c r="G568" s="7"/>
      <c r="H568" s="7"/>
      <c r="I568" s="7"/>
      <c r="J568" s="7" t="s">
        <v>4776</v>
      </c>
      <c r="K568" s="7" t="str">
        <f>IFERROR(LEFT(SUBSTITUTE(SUBSTITUTE(Table2[[#This Row],[Website]],"www.",""),"https://",""), FIND(".", SUBSTITUTE(SUBSTITUTE(Table2[[#This Row],[Website]],"www.",""),"https://","")) - 1),"")</f>
        <v>Empty</v>
      </c>
      <c r="L568" s="7"/>
      <c r="M568" s="7"/>
      <c r="N568" s="7"/>
      <c r="O568" s="7"/>
      <c r="P568" s="7"/>
      <c r="Q568" s="7"/>
      <c r="R568" s="7" t="str">
        <f>LOWER(Table2[[#This Row],[Straat]]&amp;Table2[[#This Row],[Huisnummer]]&amp;Table2[[#This Row],[Postcode]])</f>
        <v/>
      </c>
      <c r="S568" s="7"/>
      <c r="T568" s="7"/>
      <c r="U568" s="7"/>
      <c r="V568" s="7"/>
      <c r="W568" s="7"/>
      <c r="X568" s="7"/>
      <c r="Y568" s="7"/>
    </row>
    <row r="569" spans="1:25" ht="17.45" customHeight="1" x14ac:dyDescent="0.45">
      <c r="A569" s="7" t="s">
        <v>1938</v>
      </c>
      <c r="B569" s="7" t="s">
        <v>9261</v>
      </c>
      <c r="C569" s="7" t="str">
        <f>SUBSTITUTE(SUBSTITUTE(SUBSTITUTE(SUBSTITUTE(SUBSTITUTE(SUBSTITUTE(SUBSTITUTE(SUBSTITUTE(SUBSTITUTE(SUBSTITUTE(SUBSTITUTE(SUBSTITUTE(SUBSTITUTE(LOWER(Table2[[#This Row],[Naam]]),".",""),"-","")," bvba",""),"belgië",""),"belgium","")," nv","")," bv",""),"group",""),"groep","")," ", ""),"é","e"),"è","e"),"à","a")</f>
        <v>bose</v>
      </c>
      <c r="D569" s="7"/>
      <c r="E569" s="7"/>
      <c r="F569" s="7"/>
      <c r="G569" s="7"/>
      <c r="H569" s="7"/>
      <c r="I569" s="7"/>
      <c r="J569" s="7" t="s">
        <v>4776</v>
      </c>
      <c r="K569" s="7" t="str">
        <f>IFERROR(LEFT(SUBSTITUTE(SUBSTITUTE(Table2[[#This Row],[Website]],"www.",""),"https://",""), FIND(".", SUBSTITUTE(SUBSTITUTE(Table2[[#This Row],[Website]],"www.",""),"https://","")) - 1),"")</f>
        <v>Empty</v>
      </c>
      <c r="L569" s="7"/>
      <c r="M569" s="7"/>
      <c r="N569" s="7"/>
      <c r="O569" s="7"/>
      <c r="P569" s="7"/>
      <c r="Q569" s="7"/>
      <c r="R569" s="7" t="str">
        <f>LOWER(Table2[[#This Row],[Straat]]&amp;Table2[[#This Row],[Huisnummer]]&amp;Table2[[#This Row],[Postcode]])</f>
        <v/>
      </c>
      <c r="S569" s="7"/>
      <c r="T569" s="7"/>
      <c r="U569" s="7"/>
      <c r="V569" s="7"/>
      <c r="W569" s="7"/>
      <c r="X569" s="7"/>
      <c r="Y569" s="7"/>
    </row>
    <row r="570" spans="1:25" ht="17.45" customHeight="1" x14ac:dyDescent="0.45">
      <c r="A570" s="7" t="s">
        <v>1938</v>
      </c>
      <c r="B570" s="7" t="s">
        <v>9262</v>
      </c>
      <c r="C570" s="7" t="str">
        <f>SUBSTITUTE(SUBSTITUTE(SUBSTITUTE(SUBSTITUTE(SUBSTITUTE(SUBSTITUTE(SUBSTITUTE(SUBSTITUTE(SUBSTITUTE(SUBSTITUTE(SUBSTITUTE(SUBSTITUTE(SUBSTITUTE(LOWER(Table2[[#This Row],[Naam]]),".",""),"-","")," bvba",""),"belgië",""),"belgium","")," nv","")," bv",""),"group",""),"groep","")," ", ""),"é","e"),"è","e"),"à","a")</f>
        <v>barrycallebaut</v>
      </c>
      <c r="D570" s="7"/>
      <c r="E570" s="7"/>
      <c r="F570" s="7"/>
      <c r="G570" s="7"/>
      <c r="H570" s="7"/>
      <c r="I570" s="7"/>
      <c r="J570" s="7" t="s">
        <v>4776</v>
      </c>
      <c r="K570" s="7" t="str">
        <f>IFERROR(LEFT(SUBSTITUTE(SUBSTITUTE(Table2[[#This Row],[Website]],"www.",""),"https://",""), FIND(".", SUBSTITUTE(SUBSTITUTE(Table2[[#This Row],[Website]],"www.",""),"https://","")) - 1),"")</f>
        <v>Empty</v>
      </c>
      <c r="L570" s="7"/>
      <c r="M570" s="7"/>
      <c r="N570" s="7"/>
      <c r="O570" s="7"/>
      <c r="P570" s="7"/>
      <c r="Q570" s="7"/>
      <c r="R570" s="7" t="str">
        <f>LOWER(Table2[[#This Row],[Straat]]&amp;Table2[[#This Row],[Huisnummer]]&amp;Table2[[#This Row],[Postcode]])</f>
        <v/>
      </c>
      <c r="S570" s="7"/>
      <c r="T570" s="7"/>
      <c r="U570" s="7"/>
      <c r="V570" s="7"/>
      <c r="W570" s="7"/>
      <c r="X570" s="7"/>
      <c r="Y570" s="7"/>
    </row>
    <row r="571" spans="1:25" ht="17.45" customHeight="1" x14ac:dyDescent="0.45">
      <c r="A571" s="7" t="s">
        <v>1938</v>
      </c>
      <c r="B571" s="7" t="s">
        <v>9263</v>
      </c>
      <c r="C571" s="7" t="str">
        <f>SUBSTITUTE(SUBSTITUTE(SUBSTITUTE(SUBSTITUTE(SUBSTITUTE(SUBSTITUTE(SUBSTITUTE(SUBSTITUTE(SUBSTITUTE(SUBSTITUTE(SUBSTITUTE(SUBSTITUTE(SUBSTITUTE(LOWER(Table2[[#This Row],[Naam]]),".",""),"-","")," bvba",""),"belgië",""),"belgium","")," nv","")," bv",""),"group",""),"groep","")," ", ""),"é","e"),"è","e"),"à","a")</f>
        <v>sligroispcbxl</v>
      </c>
      <c r="D571" s="7"/>
      <c r="E571" s="7"/>
      <c r="F571" s="7"/>
      <c r="G571" s="7"/>
      <c r="H571" s="7"/>
      <c r="I571" s="7"/>
      <c r="J571" s="7" t="s">
        <v>4776</v>
      </c>
      <c r="K571" s="7" t="str">
        <f>IFERROR(LEFT(SUBSTITUTE(SUBSTITUTE(Table2[[#This Row],[Website]],"www.",""),"https://",""), FIND(".", SUBSTITUTE(SUBSTITUTE(Table2[[#This Row],[Website]],"www.",""),"https://","")) - 1),"")</f>
        <v>Empty</v>
      </c>
      <c r="L571" s="7"/>
      <c r="M571" s="7"/>
      <c r="N571" s="7"/>
      <c r="O571" s="7"/>
      <c r="P571" s="7"/>
      <c r="Q571" s="7"/>
      <c r="R571" s="7" t="str">
        <f>LOWER(Table2[[#This Row],[Straat]]&amp;Table2[[#This Row],[Huisnummer]]&amp;Table2[[#This Row],[Postcode]])</f>
        <v/>
      </c>
      <c r="S571" s="7"/>
      <c r="T571" s="7"/>
      <c r="U571" s="7"/>
      <c r="V571" s="7"/>
      <c r="W571" s="7"/>
      <c r="X571" s="7"/>
      <c r="Y571" s="7"/>
    </row>
    <row r="572" spans="1:25" ht="17.45" customHeight="1" x14ac:dyDescent="0.45">
      <c r="A572" s="7" t="s">
        <v>1938</v>
      </c>
      <c r="B572" s="7" t="s">
        <v>9264</v>
      </c>
      <c r="C572" s="7" t="str">
        <f>SUBSTITUTE(SUBSTITUTE(SUBSTITUTE(SUBSTITUTE(SUBSTITUTE(SUBSTITUTE(SUBSTITUTE(SUBSTITUTE(SUBSTITUTE(SUBSTITUTE(SUBSTITUTE(SUBSTITUTE(SUBSTITUTE(LOWER(Table2[[#This Row],[Naam]]),".",""),"-","")," bvba",""),"belgië",""),"belgium","")," nv","")," bv",""),"group",""),"groep","")," ", ""),"é","e"),"è","e"),"à","a")</f>
        <v>fedrusinternational</v>
      </c>
      <c r="D572" s="7"/>
      <c r="E572" s="7"/>
      <c r="F572" s="7"/>
      <c r="G572" s="7"/>
      <c r="H572" s="7"/>
      <c r="I572" s="7"/>
      <c r="J572" s="7" t="s">
        <v>4776</v>
      </c>
      <c r="K572" s="7" t="str">
        <f>IFERROR(LEFT(SUBSTITUTE(SUBSTITUTE(Table2[[#This Row],[Website]],"www.",""),"https://",""), FIND(".", SUBSTITUTE(SUBSTITUTE(Table2[[#This Row],[Website]],"www.",""),"https://","")) - 1),"")</f>
        <v>Empty</v>
      </c>
      <c r="L572" s="7"/>
      <c r="M572" s="7"/>
      <c r="N572" s="7"/>
      <c r="O572" s="7"/>
      <c r="P572" s="7"/>
      <c r="Q572" s="7"/>
      <c r="R572" s="7" t="str">
        <f>LOWER(Table2[[#This Row],[Straat]]&amp;Table2[[#This Row],[Huisnummer]]&amp;Table2[[#This Row],[Postcode]])</f>
        <v/>
      </c>
      <c r="S572" s="7"/>
      <c r="T572" s="7"/>
      <c r="U572" s="7"/>
      <c r="V572" s="7"/>
      <c r="W572" s="7"/>
      <c r="X572" s="7"/>
      <c r="Y572" s="7"/>
    </row>
    <row r="573" spans="1:25" ht="17.45" customHeight="1" x14ac:dyDescent="0.45">
      <c r="A573" s="7" t="s">
        <v>1938</v>
      </c>
      <c r="B573" s="7" t="s">
        <v>9265</v>
      </c>
      <c r="C573" s="7" t="str">
        <f>SUBSTITUTE(SUBSTITUTE(SUBSTITUTE(SUBSTITUTE(SUBSTITUTE(SUBSTITUTE(SUBSTITUTE(SUBSTITUTE(SUBSTITUTE(SUBSTITUTE(SUBSTITUTE(SUBSTITUTE(SUBSTITUTE(LOWER(Table2[[#This Row],[Naam]]),".",""),"-","")," bvba",""),"belgië",""),"belgium","")," nv","")," bv",""),"group",""),"groep","")," ", ""),"é","e"),"è","e"),"à","a")</f>
        <v>dpgmedia</v>
      </c>
      <c r="D573" s="7"/>
      <c r="E573" s="7"/>
      <c r="F573" s="7"/>
      <c r="G573" s="7"/>
      <c r="H573" s="7"/>
      <c r="I573" s="7"/>
      <c r="J573" s="7" t="s">
        <v>4776</v>
      </c>
      <c r="K573" s="7" t="str">
        <f>IFERROR(LEFT(SUBSTITUTE(SUBSTITUTE(Table2[[#This Row],[Website]],"www.",""),"https://",""), FIND(".", SUBSTITUTE(SUBSTITUTE(Table2[[#This Row],[Website]],"www.",""),"https://","")) - 1),"")</f>
        <v>Empty</v>
      </c>
      <c r="L573" s="7"/>
      <c r="M573" s="7"/>
      <c r="N573" s="7"/>
      <c r="O573" s="7"/>
      <c r="P573" s="7"/>
      <c r="Q573" s="7"/>
      <c r="R573" s="7" t="str">
        <f>LOWER(Table2[[#This Row],[Straat]]&amp;Table2[[#This Row],[Huisnummer]]&amp;Table2[[#This Row],[Postcode]])</f>
        <v/>
      </c>
      <c r="S573" s="7"/>
      <c r="T573" s="7"/>
      <c r="U573" s="7"/>
      <c r="V573" s="7"/>
      <c r="W573" s="7"/>
      <c r="X573" s="7"/>
      <c r="Y573" s="7"/>
    </row>
    <row r="574" spans="1:25" ht="17.45" customHeight="1" x14ac:dyDescent="0.45">
      <c r="A574" s="7" t="s">
        <v>1938</v>
      </c>
      <c r="B574" s="7" t="s">
        <v>9266</v>
      </c>
      <c r="C574" s="7" t="str">
        <f>SUBSTITUTE(SUBSTITUTE(SUBSTITUTE(SUBSTITUTE(SUBSTITUTE(SUBSTITUTE(SUBSTITUTE(SUBSTITUTE(SUBSTITUTE(SUBSTITUTE(SUBSTITUTE(SUBSTITUTE(SUBSTITUTE(LOWER(Table2[[#This Row],[Naam]]),".",""),"-","")," bvba",""),"belgië",""),"belgium","")," nv","")," bv",""),"group",""),"groep","")," ", ""),"é","e"),"è","e"),"à","a")</f>
        <v>dhlsupplychain</v>
      </c>
      <c r="D574" s="7"/>
      <c r="E574" s="7"/>
      <c r="F574" s="7"/>
      <c r="G574" s="7"/>
      <c r="H574" s="7"/>
      <c r="I574" s="7"/>
      <c r="J574" s="7" t="s">
        <v>4776</v>
      </c>
      <c r="K574" s="7" t="str">
        <f>IFERROR(LEFT(SUBSTITUTE(SUBSTITUTE(Table2[[#This Row],[Website]],"www.",""),"https://",""), FIND(".", SUBSTITUTE(SUBSTITUTE(Table2[[#This Row],[Website]],"www.",""),"https://","")) - 1),"")</f>
        <v>Empty</v>
      </c>
      <c r="L574" s="7"/>
      <c r="M574" s="7"/>
      <c r="N574" s="7"/>
      <c r="O574" s="7"/>
      <c r="P574" s="7"/>
      <c r="Q574" s="7"/>
      <c r="R574" s="7" t="str">
        <f>LOWER(Table2[[#This Row],[Straat]]&amp;Table2[[#This Row],[Huisnummer]]&amp;Table2[[#This Row],[Postcode]])</f>
        <v/>
      </c>
      <c r="S574" s="7"/>
      <c r="T574" s="7"/>
      <c r="U574" s="7"/>
      <c r="V574" s="7"/>
      <c r="W574" s="7"/>
      <c r="X574" s="7"/>
      <c r="Y574" s="7"/>
    </row>
    <row r="575" spans="1:25" ht="17.45" customHeight="1" x14ac:dyDescent="0.45">
      <c r="A575" s="7" t="s">
        <v>1938</v>
      </c>
      <c r="B575" s="7" t="s">
        <v>9267</v>
      </c>
      <c r="C575" s="7" t="str">
        <f>SUBSTITUTE(SUBSTITUTE(SUBSTITUTE(SUBSTITUTE(SUBSTITUTE(SUBSTITUTE(SUBSTITUTE(SUBSTITUTE(SUBSTITUTE(SUBSTITUTE(SUBSTITUTE(SUBSTITUTE(SUBSTITUTE(LOWER(Table2[[#This Row],[Naam]]),".",""),"-","")," bvba",""),"belgië",""),"belgium","")," nv","")," bv",""),"group",""),"groep","")," ", ""),"é","e"),"è","e"),"à","a")</f>
        <v>safranaircraftengineservicesbrussels</v>
      </c>
      <c r="D575" s="7"/>
      <c r="E575" s="7"/>
      <c r="F575" s="7"/>
      <c r="G575" s="7"/>
      <c r="H575" s="7"/>
      <c r="I575" s="7"/>
      <c r="J575" s="7" t="s">
        <v>4776</v>
      </c>
      <c r="K575" s="7" t="str">
        <f>IFERROR(LEFT(SUBSTITUTE(SUBSTITUTE(Table2[[#This Row],[Website]],"www.",""),"https://",""), FIND(".", SUBSTITUTE(SUBSTITUTE(Table2[[#This Row],[Website]],"www.",""),"https://","")) - 1),"")</f>
        <v>Empty</v>
      </c>
      <c r="L575" s="7"/>
      <c r="M575" s="7"/>
      <c r="N575" s="7"/>
      <c r="O575" s="7"/>
      <c r="P575" s="7"/>
      <c r="Q575" s="7"/>
      <c r="R575" s="7" t="str">
        <f>LOWER(Table2[[#This Row],[Straat]]&amp;Table2[[#This Row],[Huisnummer]]&amp;Table2[[#This Row],[Postcode]])</f>
        <v/>
      </c>
      <c r="S575" s="7"/>
      <c r="T575" s="7"/>
      <c r="U575" s="7"/>
      <c r="V575" s="7"/>
      <c r="W575" s="7"/>
      <c r="X575" s="7"/>
      <c r="Y575" s="7"/>
    </row>
    <row r="576" spans="1:25" ht="17.45" customHeight="1" x14ac:dyDescent="0.45">
      <c r="A576" s="7" t="s">
        <v>1938</v>
      </c>
      <c r="B576" s="7" t="s">
        <v>9268</v>
      </c>
      <c r="C576" s="7" t="str">
        <f>SUBSTITUTE(SUBSTITUTE(SUBSTITUTE(SUBSTITUTE(SUBSTITUTE(SUBSTITUTE(SUBSTITUTE(SUBSTITUTE(SUBSTITUTE(SUBSTITUTE(SUBSTITUTE(SUBSTITUTE(SUBSTITUTE(LOWER(Table2[[#This Row],[Naam]]),".",""),"-","")," bvba",""),"belgië",""),"belgium","")," nv","")," bv",""),"group",""),"groep","")," ", ""),"é","e"),"è","e"),"à","a")</f>
        <v>johnson&amp;johnson</v>
      </c>
      <c r="D576" s="7"/>
      <c r="E576" s="7"/>
      <c r="F576" s="7"/>
      <c r="G576" s="7"/>
      <c r="H576" s="7"/>
      <c r="I576" s="7"/>
      <c r="J576" s="7" t="s">
        <v>4776</v>
      </c>
      <c r="K576" s="7" t="str">
        <f>IFERROR(LEFT(SUBSTITUTE(SUBSTITUTE(Table2[[#This Row],[Website]],"www.",""),"https://",""), FIND(".", SUBSTITUTE(SUBSTITUTE(Table2[[#This Row],[Website]],"www.",""),"https://","")) - 1),"")</f>
        <v>Empty</v>
      </c>
      <c r="L576" s="7"/>
      <c r="M576" s="7"/>
      <c r="N576" s="7"/>
      <c r="O576" s="7"/>
      <c r="P576" s="7"/>
      <c r="Q576" s="7"/>
      <c r="R576" s="7" t="str">
        <f>LOWER(Table2[[#This Row],[Straat]]&amp;Table2[[#This Row],[Huisnummer]]&amp;Table2[[#This Row],[Postcode]])</f>
        <v/>
      </c>
      <c r="S576" s="7"/>
      <c r="T576" s="7"/>
      <c r="U576" s="7"/>
      <c r="V576" s="7"/>
      <c r="W576" s="7"/>
      <c r="X576" s="7"/>
      <c r="Y576" s="7"/>
    </row>
    <row r="577" spans="1:25" ht="17.45" customHeight="1" x14ac:dyDescent="0.45">
      <c r="A577" s="7" t="s">
        <v>1938</v>
      </c>
      <c r="B577" s="7" t="s">
        <v>9269</v>
      </c>
      <c r="C577" s="7" t="str">
        <f>SUBSTITUTE(SUBSTITUTE(SUBSTITUTE(SUBSTITUTE(SUBSTITUTE(SUBSTITUTE(SUBSTITUTE(SUBSTITUTE(SUBSTITUTE(SUBSTITUTE(SUBSTITUTE(SUBSTITUTE(SUBSTITUTE(LOWER(Table2[[#This Row],[Naam]]),".",""),"-","")," bvba",""),"belgië",""),"belgium","")," nv","")," bv",""),"group",""),"groep","")," ", ""),"é","e"),"è","e"),"à","a")</f>
        <v>imes</v>
      </c>
      <c r="D577" s="7"/>
      <c r="E577" s="7"/>
      <c r="F577" s="7"/>
      <c r="G577" s="7"/>
      <c r="H577" s="7"/>
      <c r="I577" s="7"/>
      <c r="J577" s="7" t="s">
        <v>4776</v>
      </c>
      <c r="K577" s="7" t="str">
        <f>IFERROR(LEFT(SUBSTITUTE(SUBSTITUTE(Table2[[#This Row],[Website]],"www.",""),"https://",""), FIND(".", SUBSTITUTE(SUBSTITUTE(Table2[[#This Row],[Website]],"www.",""),"https://","")) - 1),"")</f>
        <v>Empty</v>
      </c>
      <c r="L577" s="7"/>
      <c r="M577" s="7"/>
      <c r="N577" s="7"/>
      <c r="O577" s="7"/>
      <c r="P577" s="7"/>
      <c r="Q577" s="7"/>
      <c r="R577" s="7" t="str">
        <f>LOWER(Table2[[#This Row],[Straat]]&amp;Table2[[#This Row],[Huisnummer]]&amp;Table2[[#This Row],[Postcode]])</f>
        <v/>
      </c>
      <c r="S577" s="7"/>
      <c r="T577" s="7"/>
      <c r="U577" s="7"/>
      <c r="V577" s="7"/>
      <c r="W577" s="7"/>
      <c r="X577" s="7"/>
      <c r="Y577" s="7"/>
    </row>
    <row r="578" spans="1:25" ht="17.45" customHeight="1" x14ac:dyDescent="0.45">
      <c r="A578" s="7" t="s">
        <v>1938</v>
      </c>
      <c r="B578" s="7" t="s">
        <v>9270</v>
      </c>
      <c r="C578" s="7" t="str">
        <f>SUBSTITUTE(SUBSTITUTE(SUBSTITUTE(SUBSTITUTE(SUBSTITUTE(SUBSTITUTE(SUBSTITUTE(SUBSTITUTE(SUBSTITUTE(SUBSTITUTE(SUBSTITUTE(SUBSTITUTE(SUBSTITUTE(LOWER(Table2[[#This Row],[Naam]]),".",""),"-","")," bvba",""),"belgië",""),"belgium","")," nv","")," bv",""),"group",""),"groep","")," ", ""),"é","e"),"è","e"),"à","a")</f>
        <v>bmwbelux</v>
      </c>
      <c r="D578" s="7"/>
      <c r="E578" s="7"/>
      <c r="F578" s="7"/>
      <c r="G578" s="7"/>
      <c r="H578" s="7"/>
      <c r="I578" s="7"/>
      <c r="J578" s="7" t="s">
        <v>4776</v>
      </c>
      <c r="K578" s="7" t="str">
        <f>IFERROR(LEFT(SUBSTITUTE(SUBSTITUTE(Table2[[#This Row],[Website]],"www.",""),"https://",""), FIND(".", SUBSTITUTE(SUBSTITUTE(Table2[[#This Row],[Website]],"www.",""),"https://","")) - 1),"")</f>
        <v>Empty</v>
      </c>
      <c r="L578" s="7"/>
      <c r="M578" s="7"/>
      <c r="N578" s="7"/>
      <c r="O578" s="7"/>
      <c r="P578" s="7"/>
      <c r="Q578" s="7"/>
      <c r="R578" s="7" t="str">
        <f>LOWER(Table2[[#This Row],[Straat]]&amp;Table2[[#This Row],[Huisnummer]]&amp;Table2[[#This Row],[Postcode]])</f>
        <v/>
      </c>
      <c r="S578" s="7"/>
      <c r="T578" s="7"/>
      <c r="U578" s="7"/>
      <c r="V578" s="7"/>
      <c r="W578" s="7"/>
      <c r="X578" s="7"/>
      <c r="Y578" s="7"/>
    </row>
    <row r="579" spans="1:25" ht="17.45" customHeight="1" x14ac:dyDescent="0.45">
      <c r="A579" s="7" t="s">
        <v>1938</v>
      </c>
      <c r="B579" s="7" t="s">
        <v>9271</v>
      </c>
      <c r="C579" s="7" t="str">
        <f>SUBSTITUTE(SUBSTITUTE(SUBSTITUTE(SUBSTITUTE(SUBSTITUTE(SUBSTITUTE(SUBSTITUTE(SUBSTITUTE(SUBSTITUTE(SUBSTITUTE(SUBSTITUTE(SUBSTITUTE(SUBSTITUTE(LOWER(Table2[[#This Row],[Naam]]),".",""),"-","")," bvba",""),"belgië",""),"belgium","")," nv","")," bv",""),"group",""),"groep","")," ", ""),"é","e"),"è","e"),"à","a")</f>
        <v>dhlfreight</v>
      </c>
      <c r="D579" s="7"/>
      <c r="E579" s="7"/>
      <c r="F579" s="7"/>
      <c r="G579" s="7"/>
      <c r="H579" s="7"/>
      <c r="I579" s="7"/>
      <c r="J579" s="7" t="s">
        <v>4776</v>
      </c>
      <c r="K579" s="7" t="str">
        <f>IFERROR(LEFT(SUBSTITUTE(SUBSTITUTE(Table2[[#This Row],[Website]],"www.",""),"https://",""), FIND(".", SUBSTITUTE(SUBSTITUTE(Table2[[#This Row],[Website]],"www.",""),"https://","")) - 1),"")</f>
        <v>Empty</v>
      </c>
      <c r="L579" s="7"/>
      <c r="M579" s="7"/>
      <c r="N579" s="7"/>
      <c r="O579" s="7"/>
      <c r="P579" s="7"/>
      <c r="Q579" s="7"/>
      <c r="R579" s="7" t="str">
        <f>LOWER(Table2[[#This Row],[Straat]]&amp;Table2[[#This Row],[Huisnummer]]&amp;Table2[[#This Row],[Postcode]])</f>
        <v/>
      </c>
      <c r="S579" s="7"/>
      <c r="T579" s="7"/>
      <c r="U579" s="7"/>
      <c r="V579" s="7"/>
      <c r="W579" s="7"/>
      <c r="X579" s="7"/>
      <c r="Y579" s="7"/>
    </row>
    <row r="580" spans="1:25" ht="17.45" customHeight="1" x14ac:dyDescent="0.45">
      <c r="A580" s="7" t="s">
        <v>1938</v>
      </c>
      <c r="B580" s="7" t="s">
        <v>9272</v>
      </c>
      <c r="C580" s="7" t="str">
        <f>SUBSTITUTE(SUBSTITUTE(SUBSTITUTE(SUBSTITUTE(SUBSTITUTE(SUBSTITUTE(SUBSTITUTE(SUBSTITUTE(SUBSTITUTE(SUBSTITUTE(SUBSTITUTE(SUBSTITUTE(SUBSTITUTE(LOWER(Table2[[#This Row],[Naam]]),".",""),"-","")," bvba",""),"belgië",""),"belgium","")," nv","")," bv",""),"group",""),"groep","")," ", ""),"é","e"),"è","e"),"à","a")</f>
        <v>septentrio</v>
      </c>
      <c r="D580" s="7"/>
      <c r="E580" s="7"/>
      <c r="F580" s="7"/>
      <c r="G580" s="7"/>
      <c r="H580" s="7"/>
      <c r="I580" s="7"/>
      <c r="J580" s="7" t="s">
        <v>4776</v>
      </c>
      <c r="K580" s="7" t="str">
        <f>IFERROR(LEFT(SUBSTITUTE(SUBSTITUTE(Table2[[#This Row],[Website]],"www.",""),"https://",""), FIND(".", SUBSTITUTE(SUBSTITUTE(Table2[[#This Row],[Website]],"www.",""),"https://","")) - 1),"")</f>
        <v>Empty</v>
      </c>
      <c r="L580" s="7"/>
      <c r="M580" s="7"/>
      <c r="N580" s="7"/>
      <c r="O580" s="7"/>
      <c r="P580" s="7"/>
      <c r="Q580" s="7"/>
      <c r="R580" s="7" t="str">
        <f>LOWER(Table2[[#This Row],[Straat]]&amp;Table2[[#This Row],[Huisnummer]]&amp;Table2[[#This Row],[Postcode]])</f>
        <v/>
      </c>
      <c r="S580" s="7"/>
      <c r="T580" s="7"/>
      <c r="U580" s="7"/>
      <c r="V580" s="7"/>
      <c r="W580" s="7"/>
      <c r="X580" s="7"/>
      <c r="Y580" s="7"/>
    </row>
    <row r="581" spans="1:25" ht="17.45" customHeight="1" x14ac:dyDescent="0.45">
      <c r="A581" s="7" t="s">
        <v>1938</v>
      </c>
      <c r="B581" s="7" t="s">
        <v>9273</v>
      </c>
      <c r="C581" s="7" t="str">
        <f>SUBSTITUTE(SUBSTITUTE(SUBSTITUTE(SUBSTITUTE(SUBSTITUTE(SUBSTITUTE(SUBSTITUTE(SUBSTITUTE(SUBSTITUTE(SUBSTITUTE(SUBSTITUTE(SUBSTITUTE(SUBSTITUTE(LOWER(Table2[[#This Row],[Naam]]),".",""),"-","")," bvba",""),"belgië",""),"belgium","")," nv","")," bv",""),"group",""),"groep","")," ", ""),"é","e"),"è","e"),"à","a")</f>
        <v>electrolux</v>
      </c>
      <c r="D581" s="7"/>
      <c r="E581" s="7"/>
      <c r="F581" s="7"/>
      <c r="G581" s="7"/>
      <c r="H581" s="7"/>
      <c r="I581" s="7"/>
      <c r="J581" s="7" t="s">
        <v>4776</v>
      </c>
      <c r="K581" s="7" t="str">
        <f>IFERROR(LEFT(SUBSTITUTE(SUBSTITUTE(Table2[[#This Row],[Website]],"www.",""),"https://",""), FIND(".", SUBSTITUTE(SUBSTITUTE(Table2[[#This Row],[Website]],"www.",""),"https://","")) - 1),"")</f>
        <v>Empty</v>
      </c>
      <c r="L581" s="7"/>
      <c r="M581" s="7"/>
      <c r="N581" s="7"/>
      <c r="O581" s="7"/>
      <c r="P581" s="7"/>
      <c r="Q581" s="7"/>
      <c r="R581" s="7" t="str">
        <f>LOWER(Table2[[#This Row],[Straat]]&amp;Table2[[#This Row],[Huisnummer]]&amp;Table2[[#This Row],[Postcode]])</f>
        <v/>
      </c>
      <c r="S581" s="7"/>
      <c r="T581" s="7"/>
      <c r="U581" s="7"/>
      <c r="V581" s="7"/>
      <c r="W581" s="7"/>
      <c r="X581" s="7"/>
      <c r="Y581" s="7"/>
    </row>
    <row r="582" spans="1:25" ht="17.45" customHeight="1" x14ac:dyDescent="0.45">
      <c r="A582" s="7" t="s">
        <v>1938</v>
      </c>
      <c r="B582" s="7" t="s">
        <v>9274</v>
      </c>
      <c r="C582" s="7" t="str">
        <f>SUBSTITUTE(SUBSTITUTE(SUBSTITUTE(SUBSTITUTE(SUBSTITUTE(SUBSTITUTE(SUBSTITUTE(SUBSTITUTE(SUBSTITUTE(SUBSTITUTE(SUBSTITUTE(SUBSTITUTE(SUBSTITUTE(LOWER(Table2[[#This Row],[Naam]]),".",""),"-","")," bvba",""),"belgië",""),"belgium","")," nv","")," bv",""),"group",""),"groep","")," ", ""),"é","e"),"è","e"),"à","a")</f>
        <v>nipromedicaleurope</v>
      </c>
      <c r="D582" s="7"/>
      <c r="E582" s="7"/>
      <c r="F582" s="7"/>
      <c r="G582" s="7"/>
      <c r="H582" s="7"/>
      <c r="I582" s="7"/>
      <c r="J582" s="7" t="s">
        <v>4776</v>
      </c>
      <c r="K582" s="7" t="str">
        <f>IFERROR(LEFT(SUBSTITUTE(SUBSTITUTE(Table2[[#This Row],[Website]],"www.",""),"https://",""), FIND(".", SUBSTITUTE(SUBSTITUTE(Table2[[#This Row],[Website]],"www.",""),"https://","")) - 1),"")</f>
        <v>Empty</v>
      </c>
      <c r="L582" s="7"/>
      <c r="M582" s="7"/>
      <c r="N582" s="7"/>
      <c r="O582" s="7"/>
      <c r="P582" s="7"/>
      <c r="Q582" s="7"/>
      <c r="R582" s="7" t="str">
        <f>LOWER(Table2[[#This Row],[Straat]]&amp;Table2[[#This Row],[Huisnummer]]&amp;Table2[[#This Row],[Postcode]])</f>
        <v/>
      </c>
      <c r="S582" s="7"/>
      <c r="T582" s="7"/>
      <c r="U582" s="7"/>
      <c r="V582" s="7"/>
      <c r="W582" s="7"/>
      <c r="X582" s="7"/>
      <c r="Y582" s="7"/>
    </row>
    <row r="583" spans="1:25" ht="17.45" customHeight="1" x14ac:dyDescent="0.45">
      <c r="A583" s="7" t="s">
        <v>1938</v>
      </c>
      <c r="B583" s="7" t="s">
        <v>9275</v>
      </c>
      <c r="C583" s="7" t="str">
        <f>SUBSTITUTE(SUBSTITUTE(SUBSTITUTE(SUBSTITUTE(SUBSTITUTE(SUBSTITUTE(SUBSTITUTE(SUBSTITUTE(SUBSTITUTE(SUBSTITUTE(SUBSTITUTE(SUBSTITUTE(SUBSTITUTE(LOWER(Table2[[#This Row],[Naam]]),".",""),"-","")," bvba",""),"belgië",""),"belgium","")," nv","")," bv",""),"group",""),"groep","")," ", ""),"é","e"),"è","e"),"à","a")</f>
        <v>graco</v>
      </c>
      <c r="D583" s="7"/>
      <c r="E583" s="7"/>
      <c r="F583" s="7"/>
      <c r="G583" s="7"/>
      <c r="H583" s="7"/>
      <c r="I583" s="7"/>
      <c r="J583" s="7" t="s">
        <v>4776</v>
      </c>
      <c r="K583" s="7" t="str">
        <f>IFERROR(LEFT(SUBSTITUTE(SUBSTITUTE(Table2[[#This Row],[Website]],"www.",""),"https://",""), FIND(".", SUBSTITUTE(SUBSTITUTE(Table2[[#This Row],[Website]],"www.",""),"https://","")) - 1),"")</f>
        <v>Empty</v>
      </c>
      <c r="L583" s="7"/>
      <c r="M583" s="7"/>
      <c r="N583" s="7"/>
      <c r="O583" s="7"/>
      <c r="P583" s="7"/>
      <c r="Q583" s="7"/>
      <c r="R583" s="7" t="str">
        <f>LOWER(Table2[[#This Row],[Straat]]&amp;Table2[[#This Row],[Huisnummer]]&amp;Table2[[#This Row],[Postcode]])</f>
        <v/>
      </c>
      <c r="S583" s="7"/>
      <c r="T583" s="7"/>
      <c r="U583" s="7"/>
      <c r="V583" s="7"/>
      <c r="W583" s="7"/>
      <c r="X583" s="7"/>
      <c r="Y583" s="7"/>
    </row>
    <row r="584" spans="1:25" ht="17.45" customHeight="1" x14ac:dyDescent="0.45">
      <c r="A584" s="7" t="s">
        <v>1938</v>
      </c>
      <c r="B584" s="7" t="s">
        <v>9276</v>
      </c>
      <c r="C584" s="7" t="str">
        <f>SUBSTITUTE(SUBSTITUTE(SUBSTITUTE(SUBSTITUTE(SUBSTITUTE(SUBSTITUTE(SUBSTITUTE(SUBSTITUTE(SUBSTITUTE(SUBSTITUTE(SUBSTITUTE(SUBSTITUTE(SUBSTITUTE(LOWER(Table2[[#This Row],[Naam]]),".",""),"-","")," bvba",""),"belgië",""),"belgium","")," nv","")," bv",""),"group",""),"groep","")," ", ""),"é","e"),"è","e"),"à","a")</f>
        <v>atlascopcopowertoolsdistribution</v>
      </c>
      <c r="D584" s="7"/>
      <c r="E584" s="7"/>
      <c r="F584" s="7"/>
      <c r="G584" s="7"/>
      <c r="H584" s="7"/>
      <c r="I584" s="7"/>
      <c r="J584" s="7" t="s">
        <v>4776</v>
      </c>
      <c r="K584" s="7" t="str">
        <f>IFERROR(LEFT(SUBSTITUTE(SUBSTITUTE(Table2[[#This Row],[Website]],"www.",""),"https://",""), FIND(".", SUBSTITUTE(SUBSTITUTE(Table2[[#This Row],[Website]],"www.",""),"https://","")) - 1),"")</f>
        <v>Empty</v>
      </c>
      <c r="L584" s="7"/>
      <c r="M584" s="7"/>
      <c r="N584" s="7"/>
      <c r="O584" s="7"/>
      <c r="P584" s="7"/>
      <c r="Q584" s="7"/>
      <c r="R584" s="7" t="str">
        <f>LOWER(Table2[[#This Row],[Straat]]&amp;Table2[[#This Row],[Huisnummer]]&amp;Table2[[#This Row],[Postcode]])</f>
        <v/>
      </c>
      <c r="S584" s="7"/>
      <c r="T584" s="7"/>
      <c r="U584" s="7"/>
      <c r="V584" s="7"/>
      <c r="W584" s="7"/>
      <c r="X584" s="7"/>
      <c r="Y584" s="7"/>
    </row>
    <row r="585" spans="1:25" ht="17.45" customHeight="1" x14ac:dyDescent="0.45">
      <c r="A585" s="7" t="s">
        <v>1938</v>
      </c>
      <c r="B585" s="7" t="s">
        <v>9277</v>
      </c>
      <c r="C585" s="7" t="str">
        <f>SUBSTITUTE(SUBSTITUTE(SUBSTITUTE(SUBSTITUTE(SUBSTITUTE(SUBSTITUTE(SUBSTITUTE(SUBSTITUTE(SUBSTITUTE(SUBSTITUTE(SUBSTITUTE(SUBSTITUTE(SUBSTITUTE(LOWER(Table2[[#This Row],[Naam]]),".",""),"-","")," bvba",""),"belgië",""),"belgium","")," nv","")," bv",""),"group",""),"groep","")," ", ""),"é","e"),"è","e"),"à","a")</f>
        <v>delpharmdrogenbos</v>
      </c>
      <c r="D585" s="7"/>
      <c r="E585" s="7"/>
      <c r="F585" s="7"/>
      <c r="G585" s="7"/>
      <c r="H585" s="7"/>
      <c r="I585" s="7"/>
      <c r="J585" s="7" t="s">
        <v>4776</v>
      </c>
      <c r="K585" s="7" t="str">
        <f>IFERROR(LEFT(SUBSTITUTE(SUBSTITUTE(Table2[[#This Row],[Website]],"www.",""),"https://",""), FIND(".", SUBSTITUTE(SUBSTITUTE(Table2[[#This Row],[Website]],"www.",""),"https://","")) - 1),"")</f>
        <v>Empty</v>
      </c>
      <c r="L585" s="7"/>
      <c r="M585" s="7"/>
      <c r="N585" s="7"/>
      <c r="O585" s="7"/>
      <c r="P585" s="7"/>
      <c r="Q585" s="7"/>
      <c r="R585" s="7" t="str">
        <f>LOWER(Table2[[#This Row],[Straat]]&amp;Table2[[#This Row],[Huisnummer]]&amp;Table2[[#This Row],[Postcode]])</f>
        <v/>
      </c>
      <c r="S585" s="7"/>
      <c r="T585" s="7"/>
      <c r="U585" s="7"/>
      <c r="V585" s="7"/>
      <c r="W585" s="7"/>
      <c r="X585" s="7"/>
      <c r="Y585" s="7"/>
    </row>
    <row r="586" spans="1:25" ht="17.45" customHeight="1" x14ac:dyDescent="0.45">
      <c r="A586" s="7" t="s">
        <v>1938</v>
      </c>
      <c r="B586" s="7" t="s">
        <v>9278</v>
      </c>
      <c r="C586" s="7" t="str">
        <f>SUBSTITUTE(SUBSTITUTE(SUBSTITUTE(SUBSTITUTE(SUBSTITUTE(SUBSTITUTE(SUBSTITUTE(SUBSTITUTE(SUBSTITUTE(SUBSTITUTE(SUBSTITUTE(SUBSTITUTE(SUBSTITUTE(LOWER(Table2[[#This Row],[Naam]]),".",""),"-","")," bvba",""),"belgië",""),"belgium","")," nv","")," bv",""),"group",""),"groep","")," ", ""),"é","e"),"è","e"),"à","a")</f>
        <v>bockhold</v>
      </c>
      <c r="D586" s="7"/>
      <c r="E586" s="7"/>
      <c r="F586" s="7"/>
      <c r="G586" s="7"/>
      <c r="H586" s="7"/>
      <c r="I586" s="7"/>
      <c r="J586" s="7" t="s">
        <v>4776</v>
      </c>
      <c r="K586" s="7" t="str">
        <f>IFERROR(LEFT(SUBSTITUTE(SUBSTITUTE(Table2[[#This Row],[Website]],"www.",""),"https://",""), FIND(".", SUBSTITUTE(SUBSTITUTE(Table2[[#This Row],[Website]],"www.",""),"https://","")) - 1),"")</f>
        <v>Empty</v>
      </c>
      <c r="L586" s="7"/>
      <c r="M586" s="7"/>
      <c r="N586" s="7"/>
      <c r="O586" s="7"/>
      <c r="P586" s="7"/>
      <c r="Q586" s="7"/>
      <c r="R586" s="7" t="str">
        <f>LOWER(Table2[[#This Row],[Straat]]&amp;Table2[[#This Row],[Huisnummer]]&amp;Table2[[#This Row],[Postcode]])</f>
        <v/>
      </c>
      <c r="S586" s="7"/>
      <c r="T586" s="7"/>
      <c r="U586" s="7"/>
      <c r="V586" s="7"/>
      <c r="W586" s="7"/>
      <c r="X586" s="7"/>
      <c r="Y586" s="7"/>
    </row>
    <row r="587" spans="1:25" ht="17.45" customHeight="1" x14ac:dyDescent="0.45">
      <c r="A587" s="7" t="s">
        <v>1938</v>
      </c>
      <c r="B587" s="7" t="s">
        <v>9279</v>
      </c>
      <c r="C587" s="7" t="str">
        <f>SUBSTITUTE(SUBSTITUTE(SUBSTITUTE(SUBSTITUTE(SUBSTITUTE(SUBSTITUTE(SUBSTITUTE(SUBSTITUTE(SUBSTITUTE(SUBSTITUTE(SUBSTITUTE(SUBSTITUTE(SUBSTITUTE(LOWER(Table2[[#This Row],[Naam]]),".",""),"-","")," bvba",""),"belgië",""),"belgium","")," nv","")," bv",""),"group",""),"groep","")," ", ""),"é","e"),"è","e"),"à","a")</f>
        <v>lawtereurope</v>
      </c>
      <c r="D587" s="7"/>
      <c r="E587" s="7"/>
      <c r="F587" s="7"/>
      <c r="G587" s="7"/>
      <c r="H587" s="7"/>
      <c r="I587" s="7"/>
      <c r="J587" s="7" t="s">
        <v>4776</v>
      </c>
      <c r="K587" s="7" t="str">
        <f>IFERROR(LEFT(SUBSTITUTE(SUBSTITUTE(Table2[[#This Row],[Website]],"www.",""),"https://",""), FIND(".", SUBSTITUTE(SUBSTITUTE(Table2[[#This Row],[Website]],"www.",""),"https://","")) - 1),"")</f>
        <v>Empty</v>
      </c>
      <c r="L587" s="7"/>
      <c r="M587" s="7"/>
      <c r="N587" s="7"/>
      <c r="O587" s="7"/>
      <c r="P587" s="7"/>
      <c r="Q587" s="7"/>
      <c r="R587" s="7" t="str">
        <f>LOWER(Table2[[#This Row],[Straat]]&amp;Table2[[#This Row],[Huisnummer]]&amp;Table2[[#This Row],[Postcode]])</f>
        <v/>
      </c>
      <c r="S587" s="7"/>
      <c r="T587" s="7"/>
      <c r="U587" s="7"/>
      <c r="V587" s="7"/>
      <c r="W587" s="7"/>
      <c r="X587" s="7"/>
      <c r="Y587" s="7"/>
    </row>
    <row r="588" spans="1:25" ht="17.45" customHeight="1" x14ac:dyDescent="0.45">
      <c r="A588" s="7" t="s">
        <v>1938</v>
      </c>
      <c r="B588" s="7" t="s">
        <v>9280</v>
      </c>
      <c r="C588" s="7" t="str">
        <f>SUBSTITUTE(SUBSTITUTE(SUBSTITUTE(SUBSTITUTE(SUBSTITUTE(SUBSTITUTE(SUBSTITUTE(SUBSTITUTE(SUBSTITUTE(SUBSTITUTE(SUBSTITUTE(SUBSTITUTE(SUBSTITUTE(LOWER(Table2[[#This Row],[Naam]]),".",""),"-","")," bvba",""),"belgië",""),"belgium","")," nv","")," bv",""),"group",""),"groep","")," ", ""),"é","e"),"è","e"),"à","a")</f>
        <v>bardbenelux</v>
      </c>
      <c r="D588" s="7"/>
      <c r="E588" s="7"/>
      <c r="F588" s="7"/>
      <c r="G588" s="7"/>
      <c r="H588" s="7"/>
      <c r="I588" s="7"/>
      <c r="J588" s="7" t="s">
        <v>4776</v>
      </c>
      <c r="K588" s="7" t="str">
        <f>IFERROR(LEFT(SUBSTITUTE(SUBSTITUTE(Table2[[#This Row],[Website]],"www.",""),"https://",""), FIND(".", SUBSTITUTE(SUBSTITUTE(Table2[[#This Row],[Website]],"www.",""),"https://","")) - 1),"")</f>
        <v>Empty</v>
      </c>
      <c r="L588" s="7"/>
      <c r="M588" s="7"/>
      <c r="N588" s="7"/>
      <c r="O588" s="7"/>
      <c r="P588" s="7"/>
      <c r="Q588" s="7"/>
      <c r="R588" s="7" t="str">
        <f>LOWER(Table2[[#This Row],[Straat]]&amp;Table2[[#This Row],[Huisnummer]]&amp;Table2[[#This Row],[Postcode]])</f>
        <v/>
      </c>
      <c r="S588" s="7"/>
      <c r="T588" s="7"/>
      <c r="U588" s="7"/>
      <c r="V588" s="7"/>
      <c r="W588" s="7"/>
      <c r="X588" s="7"/>
      <c r="Y588" s="7"/>
    </row>
    <row r="589" spans="1:25" ht="17.45" customHeight="1" x14ac:dyDescent="0.45">
      <c r="A589" s="7" t="s">
        <v>1938</v>
      </c>
      <c r="B589" s="7" t="s">
        <v>9281</v>
      </c>
      <c r="C589" s="7" t="str">
        <f>SUBSTITUTE(SUBSTITUTE(SUBSTITUTE(SUBSTITUTE(SUBSTITUTE(SUBSTITUTE(SUBSTITUTE(SUBSTITUTE(SUBSTITUTE(SUBSTITUTE(SUBSTITUTE(SUBSTITUTE(SUBSTITUTE(LOWER(Table2[[#This Row],[Naam]]),".",""),"-","")," bvba",""),"belgië",""),"belgium","")," nv","")," bv",""),"group",""),"groep","")," ", ""),"é","e"),"è","e"),"à","a")</f>
        <v>golazosports</v>
      </c>
      <c r="D589" s="7"/>
      <c r="E589" s="7"/>
      <c r="F589" s="7"/>
      <c r="G589" s="7"/>
      <c r="H589" s="7"/>
      <c r="I589" s="7"/>
      <c r="J589" s="7" t="s">
        <v>4776</v>
      </c>
      <c r="K589" s="7" t="str">
        <f>IFERROR(LEFT(SUBSTITUTE(SUBSTITUTE(Table2[[#This Row],[Website]],"www.",""),"https://",""), FIND(".", SUBSTITUTE(SUBSTITUTE(Table2[[#This Row],[Website]],"www.",""),"https://","")) - 1),"")</f>
        <v>Empty</v>
      </c>
      <c r="L589" s="7"/>
      <c r="M589" s="7"/>
      <c r="N589" s="7"/>
      <c r="O589" s="7"/>
      <c r="P589" s="7"/>
      <c r="Q589" s="7"/>
      <c r="R589" s="7" t="str">
        <f>LOWER(Table2[[#This Row],[Straat]]&amp;Table2[[#This Row],[Huisnummer]]&amp;Table2[[#This Row],[Postcode]])</f>
        <v/>
      </c>
      <c r="S589" s="7"/>
      <c r="T589" s="7"/>
      <c r="U589" s="7"/>
      <c r="V589" s="7"/>
      <c r="W589" s="7"/>
      <c r="X589" s="7"/>
      <c r="Y589" s="7"/>
    </row>
    <row r="590" spans="1:25" ht="17.45" customHeight="1" x14ac:dyDescent="0.45">
      <c r="A590" s="7" t="s">
        <v>1938</v>
      </c>
      <c r="B590" s="7" t="s">
        <v>9282</v>
      </c>
      <c r="C590" s="7" t="str">
        <f>SUBSTITUTE(SUBSTITUTE(SUBSTITUTE(SUBSTITUTE(SUBSTITUTE(SUBSTITUTE(SUBSTITUTE(SUBSTITUTE(SUBSTITUTE(SUBSTITUTE(SUBSTITUTE(SUBSTITUTE(SUBSTITUTE(LOWER(Table2[[#This Row],[Naam]]),".",""),"-","")," bvba",""),"belgië",""),"belgium","")," nv","")," bv",""),"group",""),"groep","")," ", ""),"é","e"),"è","e"),"à","a")</f>
        <v>tectum</v>
      </c>
      <c r="D590" s="7"/>
      <c r="E590" s="7"/>
      <c r="F590" s="7"/>
      <c r="G590" s="7"/>
      <c r="H590" s="7"/>
      <c r="I590" s="7"/>
      <c r="J590" s="7" t="s">
        <v>4776</v>
      </c>
      <c r="K590" s="7" t="str">
        <f>IFERROR(LEFT(SUBSTITUTE(SUBSTITUTE(Table2[[#This Row],[Website]],"www.",""),"https://",""), FIND(".", SUBSTITUTE(SUBSTITUTE(Table2[[#This Row],[Website]],"www.",""),"https://","")) - 1),"")</f>
        <v>Empty</v>
      </c>
      <c r="L590" s="7"/>
      <c r="M590" s="7"/>
      <c r="N590" s="7"/>
      <c r="O590" s="7"/>
      <c r="P590" s="7"/>
      <c r="Q590" s="7"/>
      <c r="R590" s="7" t="str">
        <f>LOWER(Table2[[#This Row],[Straat]]&amp;Table2[[#This Row],[Huisnummer]]&amp;Table2[[#This Row],[Postcode]])</f>
        <v/>
      </c>
      <c r="S590" s="7"/>
      <c r="T590" s="7"/>
      <c r="U590" s="7"/>
      <c r="V590" s="7"/>
      <c r="W590" s="7"/>
      <c r="X590" s="7"/>
      <c r="Y590" s="7"/>
    </row>
    <row r="591" spans="1:25" ht="17.45" customHeight="1" x14ac:dyDescent="0.45">
      <c r="A591" s="7" t="s">
        <v>1938</v>
      </c>
      <c r="B591" s="7" t="s">
        <v>9283</v>
      </c>
      <c r="C591" s="7" t="str">
        <f>SUBSTITUTE(SUBSTITUTE(SUBSTITUTE(SUBSTITUTE(SUBSTITUTE(SUBSTITUTE(SUBSTITUTE(SUBSTITUTE(SUBSTITUTE(SUBSTITUTE(SUBSTITUTE(SUBSTITUTE(SUBSTITUTE(LOWER(Table2[[#This Row],[Naam]]),".",""),"-","")," bvba",""),"belgië",""),"belgium","")," nv","")," bv",""),"group",""),"groep","")," ", ""),"é","e"),"è","e"),"à","a")</f>
        <v>argenx</v>
      </c>
      <c r="D591" s="7"/>
      <c r="E591" s="7"/>
      <c r="F591" s="7"/>
      <c r="G591" s="7"/>
      <c r="H591" s="7"/>
      <c r="I591" s="7"/>
      <c r="J591" s="7" t="s">
        <v>4776</v>
      </c>
      <c r="K591" s="7" t="str">
        <f>IFERROR(LEFT(SUBSTITUTE(SUBSTITUTE(Table2[[#This Row],[Website]],"www.",""),"https://",""), FIND(".", SUBSTITUTE(SUBSTITUTE(Table2[[#This Row],[Website]],"www.",""),"https://","")) - 1),"")</f>
        <v>Empty</v>
      </c>
      <c r="L591" s="7"/>
      <c r="M591" s="7"/>
      <c r="N591" s="7"/>
      <c r="O591" s="7"/>
      <c r="P591" s="7"/>
      <c r="Q591" s="7"/>
      <c r="R591" s="7" t="str">
        <f>LOWER(Table2[[#This Row],[Straat]]&amp;Table2[[#This Row],[Huisnummer]]&amp;Table2[[#This Row],[Postcode]])</f>
        <v/>
      </c>
      <c r="S591" s="7"/>
      <c r="T591" s="7"/>
      <c r="U591" s="7"/>
      <c r="V591" s="7"/>
      <c r="W591" s="7"/>
      <c r="X591" s="7"/>
      <c r="Y591" s="7"/>
    </row>
    <row r="592" spans="1:25" ht="17.45" customHeight="1" x14ac:dyDescent="0.45">
      <c r="A592" s="7" t="s">
        <v>1938</v>
      </c>
      <c r="B592" s="7" t="s">
        <v>1131</v>
      </c>
      <c r="C592" s="7" t="str">
        <f>SUBSTITUTE(SUBSTITUTE(SUBSTITUTE(SUBSTITUTE(SUBSTITUTE(SUBSTITUTE(SUBSTITUTE(SUBSTITUTE(SUBSTITUTE(SUBSTITUTE(SUBSTITUTE(SUBSTITUTE(SUBSTITUTE(LOWER(Table2[[#This Row],[Naam]]),".",""),"-","")," bvba",""),"belgië",""),"belgium","")," nv","")," bv",""),"group",""),"groep","")," ", ""),"é","e"),"è","e"),"à","a")</f>
        <v>specialfruit</v>
      </c>
      <c r="D592" s="7"/>
      <c r="E592" s="7"/>
      <c r="F592" s="7"/>
      <c r="G592" s="7"/>
      <c r="H592" s="7"/>
      <c r="I592" s="7"/>
      <c r="J592" s="7" t="s">
        <v>4776</v>
      </c>
      <c r="K592" s="7" t="str">
        <f>IFERROR(LEFT(SUBSTITUTE(SUBSTITUTE(Table2[[#This Row],[Website]],"www.",""),"https://",""), FIND(".", SUBSTITUTE(SUBSTITUTE(Table2[[#This Row],[Website]],"www.",""),"https://","")) - 1),"")</f>
        <v>Empty</v>
      </c>
      <c r="L592" s="7"/>
      <c r="M592" s="7"/>
      <c r="N592" s="7"/>
      <c r="O592" s="7"/>
      <c r="P592" s="7"/>
      <c r="Q592" s="7"/>
      <c r="R592" s="7" t="str">
        <f>LOWER(Table2[[#This Row],[Straat]]&amp;Table2[[#This Row],[Huisnummer]]&amp;Table2[[#This Row],[Postcode]])</f>
        <v/>
      </c>
      <c r="S592" s="7"/>
      <c r="T592" s="7"/>
      <c r="U592" s="7"/>
      <c r="V592" s="7"/>
      <c r="W592" s="7"/>
      <c r="X592" s="7"/>
      <c r="Y592" s="7"/>
    </row>
    <row r="593" spans="1:25" ht="17.45" customHeight="1" x14ac:dyDescent="0.45">
      <c r="A593" s="7" t="s">
        <v>1938</v>
      </c>
      <c r="B593" s="7" t="s">
        <v>9284</v>
      </c>
      <c r="C593" s="7" t="str">
        <f>SUBSTITUTE(SUBSTITUTE(SUBSTITUTE(SUBSTITUTE(SUBSTITUTE(SUBSTITUTE(SUBSTITUTE(SUBSTITUTE(SUBSTITUTE(SUBSTITUTE(SUBSTITUTE(SUBSTITUTE(SUBSTITUTE(LOWER(Table2[[#This Row],[Naam]]),".",""),"-","")," bvba",""),"belgië",""),"belgium","")," nv","")," bv",""),"group",""),"groep","")," ", ""),"é","e"),"è","e"),"à","a")</f>
        <v>mathieugijbels</v>
      </c>
      <c r="D593" s="7"/>
      <c r="E593" s="7"/>
      <c r="F593" s="7"/>
      <c r="G593" s="7"/>
      <c r="H593" s="7"/>
      <c r="I593" s="7"/>
      <c r="J593" s="7" t="s">
        <v>4776</v>
      </c>
      <c r="K593" s="7" t="str">
        <f>IFERROR(LEFT(SUBSTITUTE(SUBSTITUTE(Table2[[#This Row],[Website]],"www.",""),"https://",""), FIND(".", SUBSTITUTE(SUBSTITUTE(Table2[[#This Row],[Website]],"www.",""),"https://","")) - 1),"")</f>
        <v>Empty</v>
      </c>
      <c r="L593" s="7"/>
      <c r="M593" s="7"/>
      <c r="N593" s="7"/>
      <c r="O593" s="7"/>
      <c r="P593" s="7"/>
      <c r="Q593" s="7"/>
      <c r="R593" s="7" t="str">
        <f>LOWER(Table2[[#This Row],[Straat]]&amp;Table2[[#This Row],[Huisnummer]]&amp;Table2[[#This Row],[Postcode]])</f>
        <v/>
      </c>
      <c r="S593" s="7"/>
      <c r="T593" s="7"/>
      <c r="U593" s="7"/>
      <c r="V593" s="7"/>
      <c r="W593" s="7"/>
      <c r="X593" s="7"/>
      <c r="Y593" s="7"/>
    </row>
    <row r="594" spans="1:25" ht="17.45" customHeight="1" x14ac:dyDescent="0.45">
      <c r="A594" s="7" t="s">
        <v>1938</v>
      </c>
      <c r="B594" s="7" t="s">
        <v>9285</v>
      </c>
      <c r="C594" s="7" t="str">
        <f>SUBSTITUTE(SUBSTITUTE(SUBSTITUTE(SUBSTITUTE(SUBSTITUTE(SUBSTITUTE(SUBSTITUTE(SUBSTITUTE(SUBSTITUTE(SUBSTITUTE(SUBSTITUTE(SUBSTITUTE(SUBSTITUTE(LOWER(Table2[[#This Row],[Naam]]),".",""),"-","")," bvba",""),"belgië",""),"belgium","")," nv","")," bv",""),"group",""),"groep","")," ", ""),"é","e"),"è","e"),"à","a")</f>
        <v>vmd</v>
      </c>
      <c r="D594" s="7"/>
      <c r="E594" s="7"/>
      <c r="F594" s="7"/>
      <c r="G594" s="7"/>
      <c r="H594" s="7"/>
      <c r="I594" s="7"/>
      <c r="J594" s="7" t="s">
        <v>4776</v>
      </c>
      <c r="K594" s="7" t="str">
        <f>IFERROR(LEFT(SUBSTITUTE(SUBSTITUTE(Table2[[#This Row],[Website]],"www.",""),"https://",""), FIND(".", SUBSTITUTE(SUBSTITUTE(Table2[[#This Row],[Website]],"www.",""),"https://","")) - 1),"")</f>
        <v>Empty</v>
      </c>
      <c r="L594" s="7"/>
      <c r="M594" s="7"/>
      <c r="N594" s="7"/>
      <c r="O594" s="7"/>
      <c r="P594" s="7"/>
      <c r="Q594" s="7"/>
      <c r="R594" s="7" t="str">
        <f>LOWER(Table2[[#This Row],[Straat]]&amp;Table2[[#This Row],[Huisnummer]]&amp;Table2[[#This Row],[Postcode]])</f>
        <v/>
      </c>
      <c r="S594" s="7"/>
      <c r="T594" s="7"/>
      <c r="U594" s="7"/>
      <c r="V594" s="7"/>
      <c r="W594" s="7"/>
      <c r="X594" s="7"/>
      <c r="Y594" s="7"/>
    </row>
    <row r="595" spans="1:25" ht="17.45" customHeight="1" x14ac:dyDescent="0.45">
      <c r="A595" s="7" t="s">
        <v>1938</v>
      </c>
      <c r="B595" s="7" t="s">
        <v>9286</v>
      </c>
      <c r="C595" s="7" t="str">
        <f>SUBSTITUTE(SUBSTITUTE(SUBSTITUTE(SUBSTITUTE(SUBSTITUTE(SUBSTITUTE(SUBSTITUTE(SUBSTITUTE(SUBSTITUTE(SUBSTITUTE(SUBSTITUTE(SUBSTITUTE(SUBSTITUTE(LOWER(Table2[[#This Row],[Naam]]),".",""),"-","")," bvba",""),"belgië",""),"belgium","")," nv","")," bv",""),"group",""),"groep","")," ", ""),"é","e"),"è","e"),"à","a")</f>
        <v>imec</v>
      </c>
      <c r="D595" s="7"/>
      <c r="E595" s="7"/>
      <c r="F595" s="7"/>
      <c r="G595" s="7"/>
      <c r="H595" s="7"/>
      <c r="I595" s="7"/>
      <c r="J595" s="7" t="s">
        <v>4776</v>
      </c>
      <c r="K595" s="7" t="str">
        <f>IFERROR(LEFT(SUBSTITUTE(SUBSTITUTE(Table2[[#This Row],[Website]],"www.",""),"https://",""), FIND(".", SUBSTITUTE(SUBSTITUTE(Table2[[#This Row],[Website]],"www.",""),"https://","")) - 1),"")</f>
        <v>Empty</v>
      </c>
      <c r="L595" s="7"/>
      <c r="M595" s="7"/>
      <c r="N595" s="7"/>
      <c r="O595" s="7"/>
      <c r="P595" s="7"/>
      <c r="Q595" s="7"/>
      <c r="R595" s="7" t="str">
        <f>LOWER(Table2[[#This Row],[Straat]]&amp;Table2[[#This Row],[Huisnummer]]&amp;Table2[[#This Row],[Postcode]])</f>
        <v/>
      </c>
      <c r="S595" s="7"/>
      <c r="T595" s="7"/>
      <c r="U595" s="7"/>
      <c r="V595" s="7"/>
      <c r="W595" s="7"/>
      <c r="X595" s="7"/>
      <c r="Y595" s="7"/>
    </row>
    <row r="596" spans="1:25" ht="17.45" customHeight="1" x14ac:dyDescent="0.45">
      <c r="A596" s="7" t="s">
        <v>1938</v>
      </c>
      <c r="B596" s="7" t="s">
        <v>9287</v>
      </c>
      <c r="C596" s="7" t="str">
        <f>SUBSTITUTE(SUBSTITUTE(SUBSTITUTE(SUBSTITUTE(SUBSTITUTE(SUBSTITUTE(SUBSTITUTE(SUBSTITUTE(SUBSTITUTE(SUBSTITUTE(SUBSTITUTE(SUBSTITUTE(SUBSTITUTE(LOWER(Table2[[#This Row],[Naam]]),".",""),"-","")," bvba",""),"belgië",""),"belgium","")," nv","")," bv",""),"group",""),"groep","")," ", ""),"é","e"),"è","e"),"à","a")</f>
        <v>lyfra</v>
      </c>
      <c r="D596" s="7"/>
      <c r="E596" s="7"/>
      <c r="F596" s="7"/>
      <c r="G596" s="7"/>
      <c r="H596" s="7"/>
      <c r="I596" s="7"/>
      <c r="J596" s="7" t="s">
        <v>4776</v>
      </c>
      <c r="K596" s="7" t="str">
        <f>IFERROR(LEFT(SUBSTITUTE(SUBSTITUTE(Table2[[#This Row],[Website]],"www.",""),"https://",""), FIND(".", SUBSTITUTE(SUBSTITUTE(Table2[[#This Row],[Website]],"www.",""),"https://","")) - 1),"")</f>
        <v>Empty</v>
      </c>
      <c r="L596" s="7"/>
      <c r="M596" s="7"/>
      <c r="N596" s="7"/>
      <c r="O596" s="7"/>
      <c r="P596" s="7"/>
      <c r="Q596" s="7"/>
      <c r="R596" s="7" t="str">
        <f>LOWER(Table2[[#This Row],[Straat]]&amp;Table2[[#This Row],[Huisnummer]]&amp;Table2[[#This Row],[Postcode]])</f>
        <v/>
      </c>
      <c r="S596" s="7"/>
      <c r="T596" s="7"/>
      <c r="U596" s="7"/>
      <c r="V596" s="7"/>
      <c r="W596" s="7"/>
      <c r="X596" s="7"/>
      <c r="Y596" s="7"/>
    </row>
    <row r="597" spans="1:25" ht="17.45" customHeight="1" x14ac:dyDescent="0.45">
      <c r="A597" s="7" t="s">
        <v>1938</v>
      </c>
      <c r="B597" s="7" t="s">
        <v>9288</v>
      </c>
      <c r="C597" s="7" t="str">
        <f>SUBSTITUTE(SUBSTITUTE(SUBSTITUTE(SUBSTITUTE(SUBSTITUTE(SUBSTITUTE(SUBSTITUTE(SUBSTITUTE(SUBSTITUTE(SUBSTITUTE(SUBSTITUTE(SUBSTITUTE(SUBSTITUTE(LOWER(Table2[[#This Row],[Naam]]),".",""),"-","")," bvba",""),"belgië",""),"belgium","")," nv","")," bv",""),"group",""),"groep","")," ", ""),"é","e"),"è","e"),"à","a")</f>
        <v>spacewell</v>
      </c>
      <c r="D597" s="7"/>
      <c r="E597" s="7"/>
      <c r="F597" s="7"/>
      <c r="G597" s="7"/>
      <c r="H597" s="7"/>
      <c r="I597" s="7"/>
      <c r="J597" s="7" t="s">
        <v>4776</v>
      </c>
      <c r="K597" s="7" t="str">
        <f>IFERROR(LEFT(SUBSTITUTE(SUBSTITUTE(Table2[[#This Row],[Website]],"www.",""),"https://",""), FIND(".", SUBSTITUTE(SUBSTITUTE(Table2[[#This Row],[Website]],"www.",""),"https://","")) - 1),"")</f>
        <v>Empty</v>
      </c>
      <c r="L597" s="7"/>
      <c r="M597" s="7"/>
      <c r="N597" s="7"/>
      <c r="O597" s="7"/>
      <c r="P597" s="7"/>
      <c r="Q597" s="7"/>
      <c r="R597" s="7" t="str">
        <f>LOWER(Table2[[#This Row],[Straat]]&amp;Table2[[#This Row],[Huisnummer]]&amp;Table2[[#This Row],[Postcode]])</f>
        <v/>
      </c>
      <c r="S597" s="7"/>
      <c r="T597" s="7"/>
      <c r="U597" s="7"/>
      <c r="V597" s="7"/>
      <c r="W597" s="7"/>
      <c r="X597" s="7"/>
      <c r="Y597" s="7"/>
    </row>
    <row r="598" spans="1:25" ht="17.45" customHeight="1" x14ac:dyDescent="0.45">
      <c r="A598" s="7" t="s">
        <v>1938</v>
      </c>
      <c r="B598" s="7" t="s">
        <v>9289</v>
      </c>
      <c r="C598" s="7" t="str">
        <f>SUBSTITUTE(SUBSTITUTE(SUBSTITUTE(SUBSTITUTE(SUBSTITUTE(SUBSTITUTE(SUBSTITUTE(SUBSTITUTE(SUBSTITUTE(SUBSTITUTE(SUBSTITUTE(SUBSTITUTE(SUBSTITUTE(LOWER(Table2[[#This Row],[Naam]]),".",""),"-","")," bvba",""),"belgië",""),"belgium","")," nv","")," bv",""),"group",""),"groep","")," ", ""),"é","e"),"è","e"),"à","a")</f>
        <v>zoetis</v>
      </c>
      <c r="D598" s="7"/>
      <c r="E598" s="7"/>
      <c r="F598" s="7"/>
      <c r="G598" s="7"/>
      <c r="H598" s="7"/>
      <c r="I598" s="7"/>
      <c r="J598" s="7" t="s">
        <v>4776</v>
      </c>
      <c r="K598" s="7" t="str">
        <f>IFERROR(LEFT(SUBSTITUTE(SUBSTITUTE(Table2[[#This Row],[Website]],"www.",""),"https://",""), FIND(".", SUBSTITUTE(SUBSTITUTE(Table2[[#This Row],[Website]],"www.",""),"https://","")) - 1),"")</f>
        <v>Empty</v>
      </c>
      <c r="L598" s="7"/>
      <c r="M598" s="7"/>
      <c r="N598" s="7"/>
      <c r="O598" s="7"/>
      <c r="P598" s="7"/>
      <c r="Q598" s="7"/>
      <c r="R598" s="7" t="str">
        <f>LOWER(Table2[[#This Row],[Straat]]&amp;Table2[[#This Row],[Huisnummer]]&amp;Table2[[#This Row],[Postcode]])</f>
        <v/>
      </c>
      <c r="S598" s="7"/>
      <c r="T598" s="7"/>
      <c r="U598" s="7"/>
      <c r="V598" s="7"/>
      <c r="W598" s="7"/>
      <c r="X598" s="7"/>
      <c r="Y598" s="7"/>
    </row>
    <row r="599" spans="1:25" ht="17.45" customHeight="1" x14ac:dyDescent="0.45">
      <c r="A599" s="7" t="s">
        <v>1938</v>
      </c>
      <c r="B599" s="7" t="s">
        <v>9290</v>
      </c>
      <c r="C599" s="7" t="str">
        <f>SUBSTITUTE(SUBSTITUTE(SUBSTITUTE(SUBSTITUTE(SUBSTITUTE(SUBSTITUTE(SUBSTITUTE(SUBSTITUTE(SUBSTITUTE(SUBSTITUTE(SUBSTITUTE(SUBSTITUTE(SUBSTITUTE(LOWER(Table2[[#This Row],[Naam]]),".",""),"-","")," bvba",""),"belgië",""),"belgium","")," nv","")," bv",""),"group",""),"groep","")," ", ""),"é","e"),"è","e"),"à","a")</f>
        <v>vanroeybe</v>
      </c>
      <c r="D599" s="7"/>
      <c r="E599" s="7"/>
      <c r="F599" s="7"/>
      <c r="G599" s="7"/>
      <c r="H599" s="7"/>
      <c r="I599" s="7"/>
      <c r="J599" s="7" t="s">
        <v>4776</v>
      </c>
      <c r="K599" s="7" t="str">
        <f>IFERROR(LEFT(SUBSTITUTE(SUBSTITUTE(Table2[[#This Row],[Website]],"www.",""),"https://",""), FIND(".", SUBSTITUTE(SUBSTITUTE(Table2[[#This Row],[Website]],"www.",""),"https://","")) - 1),"")</f>
        <v>Empty</v>
      </c>
      <c r="L599" s="7"/>
      <c r="M599" s="7"/>
      <c r="N599" s="7"/>
      <c r="O599" s="7"/>
      <c r="P599" s="7"/>
      <c r="Q599" s="7"/>
      <c r="R599" s="7" t="str">
        <f>LOWER(Table2[[#This Row],[Straat]]&amp;Table2[[#This Row],[Huisnummer]]&amp;Table2[[#This Row],[Postcode]])</f>
        <v/>
      </c>
      <c r="S599" s="7"/>
      <c r="T599" s="7"/>
      <c r="U599" s="7"/>
      <c r="V599" s="7"/>
      <c r="W599" s="7"/>
      <c r="X599" s="7"/>
      <c r="Y599" s="7"/>
    </row>
    <row r="600" spans="1:25" ht="17.45" customHeight="1" x14ac:dyDescent="0.45">
      <c r="A600" s="7" t="s">
        <v>1938</v>
      </c>
      <c r="B600" s="7" t="s">
        <v>9291</v>
      </c>
      <c r="C600" s="7" t="str">
        <f>SUBSTITUTE(SUBSTITUTE(SUBSTITUTE(SUBSTITUTE(SUBSTITUTE(SUBSTITUTE(SUBSTITUTE(SUBSTITUTE(SUBSTITUTE(SUBSTITUTE(SUBSTITUTE(SUBSTITUTE(SUBSTITUTE(LOWER(Table2[[#This Row],[Naam]]),".",""),"-","")," bvba",""),"belgië",""),"belgium","")," nv","")," bv",""),"group",""),"groep","")," ", ""),"é","e"),"è","e"),"à","a")</f>
        <v>houben</v>
      </c>
      <c r="D600" s="7"/>
      <c r="E600" s="7"/>
      <c r="F600" s="7"/>
      <c r="G600" s="7"/>
      <c r="H600" s="7"/>
      <c r="I600" s="7"/>
      <c r="J600" s="7" t="s">
        <v>4776</v>
      </c>
      <c r="K600" s="7" t="str">
        <f>IFERROR(LEFT(SUBSTITUTE(SUBSTITUTE(Table2[[#This Row],[Website]],"www.",""),"https://",""), FIND(".", SUBSTITUTE(SUBSTITUTE(Table2[[#This Row],[Website]],"www.",""),"https://","")) - 1),"")</f>
        <v>Empty</v>
      </c>
      <c r="L600" s="7"/>
      <c r="M600" s="7"/>
      <c r="N600" s="7"/>
      <c r="O600" s="7"/>
      <c r="P600" s="7"/>
      <c r="Q600" s="7"/>
      <c r="R600" s="7" t="str">
        <f>LOWER(Table2[[#This Row],[Straat]]&amp;Table2[[#This Row],[Huisnummer]]&amp;Table2[[#This Row],[Postcode]])</f>
        <v/>
      </c>
      <c r="S600" s="7"/>
      <c r="T600" s="7"/>
      <c r="U600" s="7"/>
      <c r="V600" s="7"/>
      <c r="W600" s="7"/>
      <c r="X600" s="7"/>
      <c r="Y600" s="7"/>
    </row>
    <row r="601" spans="1:25" ht="17.45" customHeight="1" x14ac:dyDescent="0.45">
      <c r="A601" s="7" t="s">
        <v>1938</v>
      </c>
      <c r="B601" s="7" t="s">
        <v>9292</v>
      </c>
      <c r="C601" s="7" t="str">
        <f>SUBSTITUTE(SUBSTITUTE(SUBSTITUTE(SUBSTITUTE(SUBSTITUTE(SUBSTITUTE(SUBSTITUTE(SUBSTITUTE(SUBSTITUTE(SUBSTITUTE(SUBSTITUTE(SUBSTITUTE(SUBSTITUTE(LOWER(Table2[[#This Row],[Naam]]),".",""),"-","")," bvba",""),"belgië",""),"belgium","")," nv","")," bv",""),"group",""),"groep","")," ", ""),"é","e"),"è","e"),"à","a")</f>
        <v>elia</v>
      </c>
      <c r="D601" s="7"/>
      <c r="E601" s="7"/>
      <c r="F601" s="7"/>
      <c r="G601" s="7"/>
      <c r="H601" s="7"/>
      <c r="I601" s="7"/>
      <c r="J601" s="7" t="s">
        <v>4776</v>
      </c>
      <c r="K601" s="7" t="str">
        <f>IFERROR(LEFT(SUBSTITUTE(SUBSTITUTE(Table2[[#This Row],[Website]],"www.",""),"https://",""), FIND(".", SUBSTITUTE(SUBSTITUTE(Table2[[#This Row],[Website]],"www.",""),"https://","")) - 1),"")</f>
        <v>Empty</v>
      </c>
      <c r="L601" s="7"/>
      <c r="M601" s="7"/>
      <c r="N601" s="7"/>
      <c r="O601" s="7"/>
      <c r="P601" s="7"/>
      <c r="Q601" s="7"/>
      <c r="R601" s="7" t="str">
        <f>LOWER(Table2[[#This Row],[Straat]]&amp;Table2[[#This Row],[Huisnummer]]&amp;Table2[[#This Row],[Postcode]])</f>
        <v/>
      </c>
      <c r="S601" s="7"/>
      <c r="T601" s="7"/>
      <c r="U601" s="7"/>
      <c r="V601" s="7"/>
      <c r="W601" s="7"/>
      <c r="X601" s="7"/>
      <c r="Y601" s="7"/>
    </row>
    <row r="602" spans="1:25" ht="17.45" customHeight="1" x14ac:dyDescent="0.45">
      <c r="A602" s="7" t="s">
        <v>1938</v>
      </c>
      <c r="B602" s="7" t="s">
        <v>9293</v>
      </c>
      <c r="C602" s="7" t="str">
        <f>SUBSTITUTE(SUBSTITUTE(SUBSTITUTE(SUBSTITUTE(SUBSTITUTE(SUBSTITUTE(SUBSTITUTE(SUBSTITUTE(SUBSTITUTE(SUBSTITUTE(SUBSTITUTE(SUBSTITUTE(SUBSTITUTE(LOWER(Table2[[#This Row],[Naam]]),".",""),"-","")," bvba",""),"belgië",""),"belgium","")," nv","")," bv",""),"group",""),"groep","")," ", ""),"é","e"),"è","e"),"à","a")</f>
        <v>ompartners</v>
      </c>
      <c r="D602" s="7"/>
      <c r="E602" s="7"/>
      <c r="F602" s="7"/>
      <c r="G602" s="7"/>
      <c r="H602" s="7"/>
      <c r="I602" s="7"/>
      <c r="J602" s="7" t="s">
        <v>4776</v>
      </c>
      <c r="K602" s="7" t="str">
        <f>IFERROR(LEFT(SUBSTITUTE(SUBSTITUTE(Table2[[#This Row],[Website]],"www.",""),"https://",""), FIND(".", SUBSTITUTE(SUBSTITUTE(Table2[[#This Row],[Website]],"www.",""),"https://","")) - 1),"")</f>
        <v>Empty</v>
      </c>
      <c r="L602" s="7"/>
      <c r="M602" s="7"/>
      <c r="N602" s="7"/>
      <c r="O602" s="7"/>
      <c r="P602" s="7"/>
      <c r="Q602" s="7"/>
      <c r="R602" s="7" t="str">
        <f>LOWER(Table2[[#This Row],[Straat]]&amp;Table2[[#This Row],[Huisnummer]]&amp;Table2[[#This Row],[Postcode]])</f>
        <v/>
      </c>
      <c r="S602" s="7"/>
      <c r="T602" s="7"/>
      <c r="U602" s="7"/>
      <c r="V602" s="7"/>
      <c r="W602" s="7"/>
      <c r="X602" s="7"/>
      <c r="Y602" s="7"/>
    </row>
    <row r="603" spans="1:25" ht="17.45" customHeight="1" x14ac:dyDescent="0.45">
      <c r="A603" s="7" t="s">
        <v>1938</v>
      </c>
      <c r="B603" s="7" t="s">
        <v>9294</v>
      </c>
      <c r="C603" s="7" t="str">
        <f>SUBSTITUTE(SUBSTITUTE(SUBSTITUTE(SUBSTITUTE(SUBSTITUTE(SUBSTITUTE(SUBSTITUTE(SUBSTITUTE(SUBSTITUTE(SUBSTITUTE(SUBSTITUTE(SUBSTITUTE(SUBSTITUTE(LOWER(Table2[[#This Row],[Naam]]),".",""),"-","")," bvba",""),"belgië",""),"belgium","")," nv","")," bv",""),"group",""),"groep","")," ", ""),"é","e"),"è","e"),"à","a")</f>
        <v>amgen</v>
      </c>
      <c r="D603" s="7"/>
      <c r="E603" s="7"/>
      <c r="F603" s="7"/>
      <c r="G603" s="7"/>
      <c r="H603" s="7"/>
      <c r="I603" s="7"/>
      <c r="J603" s="7" t="s">
        <v>4776</v>
      </c>
      <c r="K603" s="7" t="str">
        <f>IFERROR(LEFT(SUBSTITUTE(SUBSTITUTE(Table2[[#This Row],[Website]],"www.",""),"https://",""), FIND(".", SUBSTITUTE(SUBSTITUTE(Table2[[#This Row],[Website]],"www.",""),"https://","")) - 1),"")</f>
        <v>Empty</v>
      </c>
      <c r="L603" s="7"/>
      <c r="M603" s="7"/>
      <c r="N603" s="7"/>
      <c r="O603" s="7"/>
      <c r="P603" s="7"/>
      <c r="Q603" s="7"/>
      <c r="R603" s="7" t="str">
        <f>LOWER(Table2[[#This Row],[Straat]]&amp;Table2[[#This Row],[Huisnummer]]&amp;Table2[[#This Row],[Postcode]])</f>
        <v/>
      </c>
      <c r="S603" s="7"/>
      <c r="T603" s="7"/>
      <c r="U603" s="7"/>
      <c r="V603" s="7"/>
      <c r="W603" s="7"/>
      <c r="X603" s="7"/>
      <c r="Y603" s="7"/>
    </row>
    <row r="604" spans="1:25" ht="17.45" customHeight="1" x14ac:dyDescent="0.45">
      <c r="A604" s="7" t="s">
        <v>1938</v>
      </c>
      <c r="B604" s="7" t="s">
        <v>9295</v>
      </c>
      <c r="C604" s="7" t="str">
        <f>SUBSTITUTE(SUBSTITUTE(SUBSTITUTE(SUBSTITUTE(SUBSTITUTE(SUBSTITUTE(SUBSTITUTE(SUBSTITUTE(SUBSTITUTE(SUBSTITUTE(SUBSTITUTE(SUBSTITUTE(SUBSTITUTE(LOWER(Table2[[#This Row],[Naam]]),".",""),"-","")," bvba",""),"belgië",""),"belgium","")," nv","")," bv",""),"group",""),"groep","")," ", ""),"é","e"),"è","e"),"à","a")</f>
        <v>demedredging</v>
      </c>
      <c r="D604" s="7"/>
      <c r="E604" s="7"/>
      <c r="F604" s="7"/>
      <c r="G604" s="7"/>
      <c r="H604" s="7"/>
      <c r="I604" s="7"/>
      <c r="J604" s="7" t="s">
        <v>4776</v>
      </c>
      <c r="K604" s="7" t="str">
        <f>IFERROR(LEFT(SUBSTITUTE(SUBSTITUTE(Table2[[#This Row],[Website]],"www.",""),"https://",""), FIND(".", SUBSTITUTE(SUBSTITUTE(Table2[[#This Row],[Website]],"www.",""),"https://","")) - 1),"")</f>
        <v>Empty</v>
      </c>
      <c r="L604" s="7"/>
      <c r="M604" s="7"/>
      <c r="N604" s="7"/>
      <c r="O604" s="7"/>
      <c r="P604" s="7"/>
      <c r="Q604" s="7"/>
      <c r="R604" s="7" t="str">
        <f>LOWER(Table2[[#This Row],[Straat]]&amp;Table2[[#This Row],[Huisnummer]]&amp;Table2[[#This Row],[Postcode]])</f>
        <v/>
      </c>
      <c r="S604" s="7"/>
      <c r="T604" s="7"/>
      <c r="U604" s="7"/>
      <c r="V604" s="7"/>
      <c r="W604" s="7"/>
      <c r="X604" s="7"/>
      <c r="Y604" s="7"/>
    </row>
    <row r="605" spans="1:25" ht="17.45" customHeight="1" x14ac:dyDescent="0.45">
      <c r="A605" s="7" t="s">
        <v>1938</v>
      </c>
      <c r="B605" s="7" t="s">
        <v>9296</v>
      </c>
      <c r="C605" s="7" t="str">
        <f>SUBSTITUTE(SUBSTITUTE(SUBSTITUTE(SUBSTITUTE(SUBSTITUTE(SUBSTITUTE(SUBSTITUTE(SUBSTITUTE(SUBSTITUTE(SUBSTITUTE(SUBSTITUTE(SUBSTITUTE(SUBSTITUTE(LOWER(Table2[[#This Row],[Naam]]),".",""),"-","")," bvba",""),"belgië",""),"belgium","")," nv","")," bv",""),"group",""),"groep","")," ", ""),"é","e"),"è","e"),"à","a")</f>
        <v>solvaypharmaceuticalssa</v>
      </c>
      <c r="D605" s="7"/>
      <c r="E605" s="7"/>
      <c r="F605" s="7"/>
      <c r="G605" s="7"/>
      <c r="H605" s="7"/>
      <c r="I605" s="7"/>
      <c r="J605" s="7" t="s">
        <v>4776</v>
      </c>
      <c r="K605" s="7" t="str">
        <f>IFERROR(LEFT(SUBSTITUTE(SUBSTITUTE(Table2[[#This Row],[Website]],"www.",""),"https://",""), FIND(".", SUBSTITUTE(SUBSTITUTE(Table2[[#This Row],[Website]],"www.",""),"https://","")) - 1),"")</f>
        <v>Empty</v>
      </c>
      <c r="L605" s="7"/>
      <c r="M605" s="7"/>
      <c r="N605" s="7"/>
      <c r="O605" s="7"/>
      <c r="P605" s="7"/>
      <c r="Q605" s="7"/>
      <c r="R605" s="7" t="str">
        <f>LOWER(Table2[[#This Row],[Straat]]&amp;Table2[[#This Row],[Huisnummer]]&amp;Table2[[#This Row],[Postcode]])</f>
        <v/>
      </c>
      <c r="S605" s="7"/>
      <c r="T605" s="7"/>
      <c r="U605" s="7"/>
      <c r="V605" s="7"/>
      <c r="W605" s="7"/>
      <c r="X605" s="7"/>
      <c r="Y605" s="7"/>
    </row>
    <row r="606" spans="1:25" ht="17.45" customHeight="1" x14ac:dyDescent="0.45">
      <c r="A606" s="7" t="s">
        <v>1938</v>
      </c>
      <c r="B606" s="7" t="s">
        <v>9297</v>
      </c>
      <c r="C606" s="7" t="str">
        <f>SUBSTITUTE(SUBSTITUTE(SUBSTITUTE(SUBSTITUTE(SUBSTITUTE(SUBSTITUTE(SUBSTITUTE(SUBSTITUTE(SUBSTITUTE(SUBSTITUTE(SUBSTITUTE(SUBSTITUTE(SUBSTITUTE(LOWER(Table2[[#This Row],[Naam]]),".",""),"-","")," bvba",""),"belgië",""),"belgium","")," nv","")," bv",""),"group",""),"groep","")," ", ""),"é","e"),"è","e"),"à","a")</f>
        <v>zuidnatie</v>
      </c>
      <c r="D606" s="7"/>
      <c r="E606" s="7"/>
      <c r="F606" s="7"/>
      <c r="G606" s="7"/>
      <c r="H606" s="7"/>
      <c r="I606" s="7"/>
      <c r="J606" s="7" t="s">
        <v>4776</v>
      </c>
      <c r="K606" s="7" t="str">
        <f>IFERROR(LEFT(SUBSTITUTE(SUBSTITUTE(Table2[[#This Row],[Website]],"www.",""),"https://",""), FIND(".", SUBSTITUTE(SUBSTITUTE(Table2[[#This Row],[Website]],"www.",""),"https://","")) - 1),"")</f>
        <v>Empty</v>
      </c>
      <c r="L606" s="7"/>
      <c r="M606" s="7"/>
      <c r="N606" s="7"/>
      <c r="O606" s="7"/>
      <c r="P606" s="7"/>
      <c r="Q606" s="7"/>
      <c r="R606" s="7" t="str">
        <f>LOWER(Table2[[#This Row],[Straat]]&amp;Table2[[#This Row],[Huisnummer]]&amp;Table2[[#This Row],[Postcode]])</f>
        <v/>
      </c>
      <c r="S606" s="7"/>
      <c r="T606" s="7"/>
      <c r="U606" s="7"/>
      <c r="V606" s="7"/>
      <c r="W606" s="7"/>
      <c r="X606" s="7"/>
      <c r="Y606" s="7"/>
    </row>
    <row r="607" spans="1:25" ht="17.45" customHeight="1" x14ac:dyDescent="0.45">
      <c r="A607" s="7" t="s">
        <v>1938</v>
      </c>
      <c r="B607" s="7" t="s">
        <v>9298</v>
      </c>
      <c r="C607" s="7" t="str">
        <f>SUBSTITUTE(SUBSTITUTE(SUBSTITUTE(SUBSTITUTE(SUBSTITUTE(SUBSTITUTE(SUBSTITUTE(SUBSTITUTE(SUBSTITUTE(SUBSTITUTE(SUBSTITUTE(SUBSTITUTE(SUBSTITUTE(LOWER(Table2[[#This Row],[Naam]]),".",""),"-","")," bvba",""),"belgië",""),"belgium","")," nv","")," bv",""),"group",""),"groep","")," ", ""),"é","e"),"è","e"),"à","a")</f>
        <v>ravagocoordinationcenter</v>
      </c>
      <c r="D607" s="7"/>
      <c r="E607" s="7"/>
      <c r="F607" s="7"/>
      <c r="G607" s="7"/>
      <c r="H607" s="7"/>
      <c r="I607" s="7"/>
      <c r="J607" s="7" t="s">
        <v>4776</v>
      </c>
      <c r="K607" s="7" t="str">
        <f>IFERROR(LEFT(SUBSTITUTE(SUBSTITUTE(Table2[[#This Row],[Website]],"www.",""),"https://",""), FIND(".", SUBSTITUTE(SUBSTITUTE(Table2[[#This Row],[Website]],"www.",""),"https://","")) - 1),"")</f>
        <v>Empty</v>
      </c>
      <c r="L607" s="7"/>
      <c r="M607" s="7"/>
      <c r="N607" s="7"/>
      <c r="O607" s="7"/>
      <c r="P607" s="7"/>
      <c r="Q607" s="7"/>
      <c r="R607" s="7" t="str">
        <f>LOWER(Table2[[#This Row],[Straat]]&amp;Table2[[#This Row],[Huisnummer]]&amp;Table2[[#This Row],[Postcode]])</f>
        <v/>
      </c>
      <c r="S607" s="7"/>
      <c r="T607" s="7"/>
      <c r="U607" s="7"/>
      <c r="V607" s="7"/>
      <c r="W607" s="7"/>
      <c r="X607" s="7"/>
      <c r="Y607" s="7"/>
    </row>
    <row r="608" spans="1:25" ht="17.45" customHeight="1" x14ac:dyDescent="0.45">
      <c r="A608" s="7" t="s">
        <v>1938</v>
      </c>
      <c r="B608" s="7" t="s">
        <v>9299</v>
      </c>
      <c r="C608" s="7" t="str">
        <f>SUBSTITUTE(SUBSTITUTE(SUBSTITUTE(SUBSTITUTE(SUBSTITUTE(SUBSTITUTE(SUBSTITUTE(SUBSTITUTE(SUBSTITUTE(SUBSTITUTE(SUBSTITUTE(SUBSTITUTE(SUBSTITUTE(LOWER(Table2[[#This Row],[Naam]]),".",""),"-","")," bvba",""),"belgië",""),"belgium","")," nv","")," bv",""),"group",""),"groep","")," ", ""),"é","e"),"è","e"),"à","a")</f>
        <v>abbotvascularinternational</v>
      </c>
      <c r="D608" s="7"/>
      <c r="E608" s="7"/>
      <c r="F608" s="7"/>
      <c r="G608" s="7"/>
      <c r="H608" s="7"/>
      <c r="I608" s="7"/>
      <c r="J608" s="7" t="s">
        <v>4776</v>
      </c>
      <c r="K608" s="7" t="str">
        <f>IFERROR(LEFT(SUBSTITUTE(SUBSTITUTE(Table2[[#This Row],[Website]],"www.",""),"https://",""), FIND(".", SUBSTITUTE(SUBSTITUTE(Table2[[#This Row],[Website]],"www.",""),"https://","")) - 1),"")</f>
        <v>Empty</v>
      </c>
      <c r="L608" s="7"/>
      <c r="M608" s="7"/>
      <c r="N608" s="7"/>
      <c r="O608" s="7"/>
      <c r="P608" s="7"/>
      <c r="Q608" s="7"/>
      <c r="R608" s="7" t="str">
        <f>LOWER(Table2[[#This Row],[Straat]]&amp;Table2[[#This Row],[Huisnummer]]&amp;Table2[[#This Row],[Postcode]])</f>
        <v/>
      </c>
      <c r="S608" s="7"/>
      <c r="T608" s="7"/>
      <c r="U608" s="7"/>
      <c r="V608" s="7"/>
      <c r="W608" s="7"/>
      <c r="X608" s="7"/>
      <c r="Y608" s="7"/>
    </row>
    <row r="609" spans="1:25" ht="17.45" customHeight="1" x14ac:dyDescent="0.45">
      <c r="A609" s="7" t="s">
        <v>1938</v>
      </c>
      <c r="B609" s="7" t="s">
        <v>9300</v>
      </c>
      <c r="C609" s="7" t="str">
        <f>SUBSTITUTE(SUBSTITUTE(SUBSTITUTE(SUBSTITUTE(SUBSTITUTE(SUBSTITUTE(SUBSTITUTE(SUBSTITUTE(SUBSTITUTE(SUBSTITUTE(SUBSTITUTE(SUBSTITUTE(SUBSTITUTE(LOWER(Table2[[#This Row],[Naam]]),".",""),"-","")," bvba",""),"belgië",""),"belgium","")," nv","")," bv",""),"group",""),"groep","")," ", ""),"é","e"),"è","e"),"à","a")</f>
        <v>horecalogisticservice</v>
      </c>
      <c r="D609" s="7"/>
      <c r="E609" s="7"/>
      <c r="F609" s="7"/>
      <c r="G609" s="7"/>
      <c r="H609" s="7"/>
      <c r="I609" s="7"/>
      <c r="J609" s="7" t="s">
        <v>4776</v>
      </c>
      <c r="K609" s="7" t="str">
        <f>IFERROR(LEFT(SUBSTITUTE(SUBSTITUTE(Table2[[#This Row],[Website]],"www.",""),"https://",""), FIND(".", SUBSTITUTE(SUBSTITUTE(Table2[[#This Row],[Website]],"www.",""),"https://","")) - 1),"")</f>
        <v>Empty</v>
      </c>
      <c r="L609" s="7"/>
      <c r="M609" s="7"/>
      <c r="N609" s="7"/>
      <c r="O609" s="7"/>
      <c r="P609" s="7"/>
      <c r="Q609" s="7"/>
      <c r="R609" s="7" t="str">
        <f>LOWER(Table2[[#This Row],[Straat]]&amp;Table2[[#This Row],[Huisnummer]]&amp;Table2[[#This Row],[Postcode]])</f>
        <v/>
      </c>
      <c r="S609" s="7"/>
      <c r="T609" s="7"/>
      <c r="U609" s="7"/>
      <c r="V609" s="7"/>
      <c r="W609" s="7"/>
      <c r="X609" s="7"/>
      <c r="Y609" s="7"/>
    </row>
    <row r="610" spans="1:25" ht="17.45" customHeight="1" x14ac:dyDescent="0.45">
      <c r="A610" s="7" t="s">
        <v>1938</v>
      </c>
      <c r="B610" s="7" t="s">
        <v>9301</v>
      </c>
      <c r="C610" s="7" t="str">
        <f>SUBSTITUTE(SUBSTITUTE(SUBSTITUTE(SUBSTITUTE(SUBSTITUTE(SUBSTITUTE(SUBSTITUTE(SUBSTITUTE(SUBSTITUTE(SUBSTITUTE(SUBSTITUTE(SUBSTITUTE(SUBSTITUTE(LOWER(Table2[[#This Row],[Naam]]),".",""),"-","")," bvba",""),"belgië",""),"belgium","")," nv","")," bv",""),"group",""),"groep","")," ", ""),"é","e"),"è","e"),"à","a")</f>
        <v>procter&amp;gamblehealth</v>
      </c>
      <c r="D610" s="7"/>
      <c r="E610" s="7"/>
      <c r="F610" s="7"/>
      <c r="G610" s="7"/>
      <c r="H610" s="7"/>
      <c r="I610" s="7"/>
      <c r="J610" s="7" t="s">
        <v>4776</v>
      </c>
      <c r="K610" s="7" t="str">
        <f>IFERROR(LEFT(SUBSTITUTE(SUBSTITUTE(Table2[[#This Row],[Website]],"www.",""),"https://",""), FIND(".", SUBSTITUTE(SUBSTITUTE(Table2[[#This Row],[Website]],"www.",""),"https://","")) - 1),"")</f>
        <v>Empty</v>
      </c>
      <c r="L610" s="7"/>
      <c r="M610" s="7"/>
      <c r="N610" s="7"/>
      <c r="O610" s="7"/>
      <c r="P610" s="7"/>
      <c r="Q610" s="7"/>
      <c r="R610" s="7" t="str">
        <f>LOWER(Table2[[#This Row],[Straat]]&amp;Table2[[#This Row],[Huisnummer]]&amp;Table2[[#This Row],[Postcode]])</f>
        <v/>
      </c>
      <c r="S610" s="7"/>
      <c r="T610" s="7"/>
      <c r="U610" s="7"/>
      <c r="V610" s="7"/>
      <c r="W610" s="7"/>
      <c r="X610" s="7"/>
      <c r="Y610" s="7"/>
    </row>
    <row r="611" spans="1:25" ht="17.45" customHeight="1" x14ac:dyDescent="0.45">
      <c r="A611" s="7" t="s">
        <v>1938</v>
      </c>
      <c r="B611" s="7" t="s">
        <v>9302</v>
      </c>
      <c r="C611" s="7" t="str">
        <f>SUBSTITUTE(SUBSTITUTE(SUBSTITUTE(SUBSTITUTE(SUBSTITUTE(SUBSTITUTE(SUBSTITUTE(SUBSTITUTE(SUBSTITUTE(SUBSTITUTE(SUBSTITUTE(SUBSTITUTE(SUBSTITUTE(LOWER(Table2[[#This Row],[Naam]]),".",""),"-","")," bvba",""),"belgië",""),"belgium","")," nv","")," bv",""),"group",""),"groep","")," ", ""),"é","e"),"è","e"),"à","a")</f>
        <v>proximus</v>
      </c>
      <c r="D611" s="7"/>
      <c r="E611" s="7"/>
      <c r="F611" s="7"/>
      <c r="G611" s="7"/>
      <c r="H611" s="7"/>
      <c r="I611" s="7"/>
      <c r="J611" s="7" t="s">
        <v>4776</v>
      </c>
      <c r="K611" s="7" t="str">
        <f>IFERROR(LEFT(SUBSTITUTE(SUBSTITUTE(Table2[[#This Row],[Website]],"www.",""),"https://",""), FIND(".", SUBSTITUTE(SUBSTITUTE(Table2[[#This Row],[Website]],"www.",""),"https://","")) - 1),"")</f>
        <v>Empty</v>
      </c>
      <c r="L611" s="7"/>
      <c r="M611" s="7"/>
      <c r="N611" s="7"/>
      <c r="O611" s="7"/>
      <c r="P611" s="7"/>
      <c r="Q611" s="7"/>
      <c r="R611" s="7" t="str">
        <f>LOWER(Table2[[#This Row],[Straat]]&amp;Table2[[#This Row],[Huisnummer]]&amp;Table2[[#This Row],[Postcode]])</f>
        <v/>
      </c>
      <c r="S611" s="7"/>
      <c r="T611" s="7"/>
      <c r="U611" s="7"/>
      <c r="V611" s="7"/>
      <c r="W611" s="7"/>
      <c r="X611" s="7"/>
      <c r="Y611" s="7"/>
    </row>
    <row r="612" spans="1:25" ht="17.45" customHeight="1" x14ac:dyDescent="0.45">
      <c r="A612" s="7" t="s">
        <v>1938</v>
      </c>
      <c r="B612" s="7" t="s">
        <v>9303</v>
      </c>
      <c r="C612" s="7" t="str">
        <f>SUBSTITUTE(SUBSTITUTE(SUBSTITUTE(SUBSTITUTE(SUBSTITUTE(SUBSTITUTE(SUBSTITUTE(SUBSTITUTE(SUBSTITUTE(SUBSTITUTE(SUBSTITUTE(SUBSTITUTE(SUBSTITUTE(LOWER(Table2[[#This Row],[Naam]]),".",""),"-","")," bvba",""),"belgië",""),"belgium","")," nv","")," bv",""),"group",""),"groep","")," ", ""),"é","e"),"è","e"),"à","a")</f>
        <v>total</v>
      </c>
      <c r="D612" s="7"/>
      <c r="E612" s="7"/>
      <c r="F612" s="7"/>
      <c r="G612" s="7"/>
      <c r="H612" s="7"/>
      <c r="I612" s="7"/>
      <c r="J612" s="7" t="s">
        <v>4776</v>
      </c>
      <c r="K612" s="7" t="str">
        <f>IFERROR(LEFT(SUBSTITUTE(SUBSTITUTE(Table2[[#This Row],[Website]],"www.",""),"https://",""), FIND(".", SUBSTITUTE(SUBSTITUTE(Table2[[#This Row],[Website]],"www.",""),"https://","")) - 1),"")</f>
        <v>Empty</v>
      </c>
      <c r="L612" s="7"/>
      <c r="M612" s="7"/>
      <c r="N612" s="7"/>
      <c r="O612" s="7"/>
      <c r="P612" s="7"/>
      <c r="Q612" s="7"/>
      <c r="R612" s="7" t="str">
        <f>LOWER(Table2[[#This Row],[Straat]]&amp;Table2[[#This Row],[Huisnummer]]&amp;Table2[[#This Row],[Postcode]])</f>
        <v/>
      </c>
      <c r="S612" s="7"/>
      <c r="T612" s="7"/>
      <c r="U612" s="7"/>
      <c r="V612" s="7"/>
      <c r="W612" s="7"/>
      <c r="X612" s="7"/>
      <c r="Y612" s="7"/>
    </row>
    <row r="613" spans="1:25" ht="17.45" customHeight="1" x14ac:dyDescent="0.45">
      <c r="A613" s="7" t="s">
        <v>1938</v>
      </c>
      <c r="B613" s="7" t="s">
        <v>9304</v>
      </c>
      <c r="C613" s="7" t="str">
        <f>SUBSTITUTE(SUBSTITUTE(SUBSTITUTE(SUBSTITUTE(SUBSTITUTE(SUBSTITUTE(SUBSTITUTE(SUBSTITUTE(SUBSTITUTE(SUBSTITUTE(SUBSTITUTE(SUBSTITUTE(SUBSTITUTE(LOWER(Table2[[#This Row],[Naam]]),".",""),"-","")," bvba",""),"belgië",""),"belgium","")," nv","")," bv",""),"group",""),"groep","")," ", ""),"é","e"),"è","e"),"à","a")</f>
        <v>agfa</v>
      </c>
      <c r="D613" s="7"/>
      <c r="E613" s="7"/>
      <c r="F613" s="7"/>
      <c r="G613" s="7"/>
      <c r="H613" s="7"/>
      <c r="I613" s="7"/>
      <c r="J613" s="7" t="s">
        <v>4776</v>
      </c>
      <c r="K613" s="7" t="str">
        <f>IFERROR(LEFT(SUBSTITUTE(SUBSTITUTE(Table2[[#This Row],[Website]],"www.",""),"https://",""), FIND(".", SUBSTITUTE(SUBSTITUTE(Table2[[#This Row],[Website]],"www.",""),"https://","")) - 1),"")</f>
        <v>Empty</v>
      </c>
      <c r="L613" s="7"/>
      <c r="M613" s="7"/>
      <c r="N613" s="7"/>
      <c r="O613" s="7"/>
      <c r="P613" s="7"/>
      <c r="Q613" s="7"/>
      <c r="R613" s="7" t="str">
        <f>LOWER(Table2[[#This Row],[Straat]]&amp;Table2[[#This Row],[Huisnummer]]&amp;Table2[[#This Row],[Postcode]])</f>
        <v/>
      </c>
      <c r="S613" s="7"/>
      <c r="T613" s="7"/>
      <c r="U613" s="7"/>
      <c r="V613" s="7"/>
      <c r="W613" s="7"/>
      <c r="X613" s="7"/>
      <c r="Y613" s="7"/>
    </row>
    <row r="614" spans="1:25" ht="17.45" customHeight="1" x14ac:dyDescent="0.45">
      <c r="A614" s="7" t="s">
        <v>1938</v>
      </c>
      <c r="B614" s="7" t="s">
        <v>9305</v>
      </c>
      <c r="C614" s="7" t="str">
        <f>SUBSTITUTE(SUBSTITUTE(SUBSTITUTE(SUBSTITUTE(SUBSTITUTE(SUBSTITUTE(SUBSTITUTE(SUBSTITUTE(SUBSTITUTE(SUBSTITUTE(SUBSTITUTE(SUBSTITUTE(SUBSTITUTE(LOWER(Table2[[#This Row],[Naam]]),".",""),"-","")," bvba",""),"belgië",""),"belgium","")," nv","")," bv",""),"group",""),"groep","")," ", ""),"é","e"),"è","e"),"à","a")</f>
        <v>delhaizelelion/deleeuw</v>
      </c>
      <c r="D614" s="7"/>
      <c r="E614" s="7"/>
      <c r="F614" s="7"/>
      <c r="G614" s="7"/>
      <c r="H614" s="7"/>
      <c r="I614" s="7"/>
      <c r="J614" s="7" t="s">
        <v>4776</v>
      </c>
      <c r="K614" s="7" t="str">
        <f>IFERROR(LEFT(SUBSTITUTE(SUBSTITUTE(Table2[[#This Row],[Website]],"www.",""),"https://",""), FIND(".", SUBSTITUTE(SUBSTITUTE(Table2[[#This Row],[Website]],"www.",""),"https://","")) - 1),"")</f>
        <v>Empty</v>
      </c>
      <c r="L614" s="7"/>
      <c r="M614" s="7"/>
      <c r="N614" s="7"/>
      <c r="O614" s="7"/>
      <c r="P614" s="7"/>
      <c r="Q614" s="7"/>
      <c r="R614" s="7" t="str">
        <f>LOWER(Table2[[#This Row],[Straat]]&amp;Table2[[#This Row],[Huisnummer]]&amp;Table2[[#This Row],[Postcode]])</f>
        <v/>
      </c>
      <c r="S614" s="7"/>
      <c r="T614" s="7"/>
      <c r="U614" s="7"/>
      <c r="V614" s="7"/>
      <c r="W614" s="7"/>
      <c r="X614" s="7"/>
      <c r="Y614" s="7"/>
    </row>
    <row r="615" spans="1:25" ht="17.45" customHeight="1" x14ac:dyDescent="0.45">
      <c r="A615" s="7" t="s">
        <v>1938</v>
      </c>
      <c r="B615" s="7" t="s">
        <v>9306</v>
      </c>
      <c r="C615" s="7" t="str">
        <f>SUBSTITUTE(SUBSTITUTE(SUBSTITUTE(SUBSTITUTE(SUBSTITUTE(SUBSTITUTE(SUBSTITUTE(SUBSTITUTE(SUBSTITUTE(SUBSTITUTE(SUBSTITUTE(SUBSTITUTE(SUBSTITUTE(LOWER(Table2[[#This Row],[Naam]]),".",""),"-","")," bvba",""),"belgië",""),"belgium","")," nv","")," bv",""),"group",""),"groep","")," ", ""),"é","e"),"è","e"),"à","a")</f>
        <v>zeb</v>
      </c>
      <c r="D615" s="7"/>
      <c r="E615" s="7"/>
      <c r="F615" s="7"/>
      <c r="G615" s="7"/>
      <c r="H615" s="7"/>
      <c r="I615" s="7"/>
      <c r="J615" s="7" t="s">
        <v>4776</v>
      </c>
      <c r="K615" s="7" t="str">
        <f>IFERROR(LEFT(SUBSTITUTE(SUBSTITUTE(Table2[[#This Row],[Website]],"www.",""),"https://",""), FIND(".", SUBSTITUTE(SUBSTITUTE(Table2[[#This Row],[Website]],"www.",""),"https://","")) - 1),"")</f>
        <v>Empty</v>
      </c>
      <c r="L615" s="7"/>
      <c r="M615" s="7"/>
      <c r="N615" s="7"/>
      <c r="O615" s="7"/>
      <c r="P615" s="7"/>
      <c r="Q615" s="7"/>
      <c r="R615" s="7" t="str">
        <f>LOWER(Table2[[#This Row],[Straat]]&amp;Table2[[#This Row],[Huisnummer]]&amp;Table2[[#This Row],[Postcode]])</f>
        <v/>
      </c>
      <c r="S615" s="7"/>
      <c r="T615" s="7"/>
      <c r="U615" s="7"/>
      <c r="V615" s="7"/>
      <c r="W615" s="7"/>
      <c r="X615" s="7"/>
      <c r="Y615" s="7"/>
    </row>
    <row r="616" spans="1:25" ht="17.45" customHeight="1" x14ac:dyDescent="0.45">
      <c r="A616" s="7" t="s">
        <v>1938</v>
      </c>
      <c r="B616" s="7" t="s">
        <v>9307</v>
      </c>
      <c r="C616" s="7" t="str">
        <f>SUBSTITUTE(SUBSTITUTE(SUBSTITUTE(SUBSTITUTE(SUBSTITUTE(SUBSTITUTE(SUBSTITUTE(SUBSTITUTE(SUBSTITUTE(SUBSTITUTE(SUBSTITUTE(SUBSTITUTE(SUBSTITUTE(LOWER(Table2[[#This Row],[Naam]]),".",""),"-","")," bvba",""),"belgië",""),"belgium","")," nv","")," bv",""),"group",""),"groep","")," ", ""),"é","e"),"è","e"),"à","a")</f>
        <v>elilillybenelux</v>
      </c>
      <c r="D616" s="7"/>
      <c r="E616" s="7"/>
      <c r="F616" s="7"/>
      <c r="G616" s="7"/>
      <c r="H616" s="7"/>
      <c r="I616" s="7"/>
      <c r="J616" s="7" t="s">
        <v>4776</v>
      </c>
      <c r="K616" s="7" t="str">
        <f>IFERROR(LEFT(SUBSTITUTE(SUBSTITUTE(Table2[[#This Row],[Website]],"www.",""),"https://",""), FIND(".", SUBSTITUTE(SUBSTITUTE(Table2[[#This Row],[Website]],"www.",""),"https://","")) - 1),"")</f>
        <v>Empty</v>
      </c>
      <c r="L616" s="7"/>
      <c r="M616" s="7"/>
      <c r="N616" s="7"/>
      <c r="O616" s="7"/>
      <c r="P616" s="7"/>
      <c r="Q616" s="7"/>
      <c r="R616" s="7" t="str">
        <f>LOWER(Table2[[#This Row],[Straat]]&amp;Table2[[#This Row],[Huisnummer]]&amp;Table2[[#This Row],[Postcode]])</f>
        <v/>
      </c>
      <c r="S616" s="7"/>
      <c r="T616" s="7"/>
      <c r="U616" s="7"/>
      <c r="V616" s="7"/>
      <c r="W616" s="7"/>
      <c r="X616" s="7"/>
      <c r="Y616" s="7"/>
    </row>
    <row r="617" spans="1:25" ht="17.45" customHeight="1" x14ac:dyDescent="0.45">
      <c r="A617" s="7" t="s">
        <v>1938</v>
      </c>
      <c r="B617" s="7" t="s">
        <v>9308</v>
      </c>
      <c r="C617" s="7" t="str">
        <f>SUBSTITUTE(SUBSTITUTE(SUBSTITUTE(SUBSTITUTE(SUBSTITUTE(SUBSTITUTE(SUBSTITUTE(SUBSTITUTE(SUBSTITUTE(SUBSTITUTE(SUBSTITUTE(SUBSTITUTE(SUBSTITUTE(LOWER(Table2[[#This Row],[Naam]]),".",""),"-","")," bvba",""),"belgië",""),"belgium","")," nv","")," bv",""),"group",""),"groep","")," ", ""),"é","e"),"è","e"),"à","a")</f>
        <v>manuportlogistics</v>
      </c>
      <c r="D617" s="7"/>
      <c r="E617" s="7"/>
      <c r="F617" s="7"/>
      <c r="G617" s="7"/>
      <c r="H617" s="7"/>
      <c r="I617" s="7"/>
      <c r="J617" s="7" t="s">
        <v>4776</v>
      </c>
      <c r="K617" s="7" t="str">
        <f>IFERROR(LEFT(SUBSTITUTE(SUBSTITUTE(Table2[[#This Row],[Website]],"www.",""),"https://",""), FIND(".", SUBSTITUTE(SUBSTITUTE(Table2[[#This Row],[Website]],"www.",""),"https://","")) - 1),"")</f>
        <v>Empty</v>
      </c>
      <c r="L617" s="7"/>
      <c r="M617" s="7"/>
      <c r="N617" s="7"/>
      <c r="O617" s="7"/>
      <c r="P617" s="7"/>
      <c r="Q617" s="7"/>
      <c r="R617" s="7" t="str">
        <f>LOWER(Table2[[#This Row],[Straat]]&amp;Table2[[#This Row],[Huisnummer]]&amp;Table2[[#This Row],[Postcode]])</f>
        <v/>
      </c>
      <c r="S617" s="7"/>
      <c r="T617" s="7"/>
      <c r="U617" s="7"/>
      <c r="V617" s="7"/>
      <c r="W617" s="7"/>
      <c r="X617" s="7"/>
      <c r="Y617" s="7"/>
    </row>
    <row r="618" spans="1:25" ht="17.45" customHeight="1" x14ac:dyDescent="0.45">
      <c r="A618" s="7" t="s">
        <v>1938</v>
      </c>
      <c r="B618" s="7" t="s">
        <v>9309</v>
      </c>
      <c r="C618" s="7" t="str">
        <f>SUBSTITUTE(SUBSTITUTE(SUBSTITUTE(SUBSTITUTE(SUBSTITUTE(SUBSTITUTE(SUBSTITUTE(SUBSTITUTE(SUBSTITUTE(SUBSTITUTE(SUBSTITUTE(SUBSTITUTE(SUBSTITUTE(LOWER(Table2[[#This Row],[Naam]]),".",""),"-","")," bvba",""),"belgië",""),"belgium","")," nv","")," bv",""),"group",""),"groep","")," ", ""),"é","e"),"è","e"),"à","a")</f>
        <v>alidesrealestateinvestmentandmanagement</v>
      </c>
      <c r="D618" s="7"/>
      <c r="E618" s="7"/>
      <c r="F618" s="7"/>
      <c r="G618" s="7"/>
      <c r="H618" s="7"/>
      <c r="I618" s="7"/>
      <c r="J618" s="7" t="s">
        <v>4776</v>
      </c>
      <c r="K618" s="7" t="str">
        <f>IFERROR(LEFT(SUBSTITUTE(SUBSTITUTE(Table2[[#This Row],[Website]],"www.",""),"https://",""), FIND(".", SUBSTITUTE(SUBSTITUTE(Table2[[#This Row],[Website]],"www.",""),"https://","")) - 1),"")</f>
        <v>Empty</v>
      </c>
      <c r="L618" s="7"/>
      <c r="M618" s="7"/>
      <c r="N618" s="7"/>
      <c r="O618" s="7"/>
      <c r="P618" s="7"/>
      <c r="Q618" s="7"/>
      <c r="R618" s="7" t="str">
        <f>LOWER(Table2[[#This Row],[Straat]]&amp;Table2[[#This Row],[Huisnummer]]&amp;Table2[[#This Row],[Postcode]])</f>
        <v/>
      </c>
      <c r="S618" s="7"/>
      <c r="T618" s="7"/>
      <c r="U618" s="7"/>
      <c r="V618" s="7"/>
      <c r="W618" s="7"/>
      <c r="X618" s="7"/>
      <c r="Y618" s="7"/>
    </row>
    <row r="619" spans="1:25" ht="17.45" customHeight="1" x14ac:dyDescent="0.45">
      <c r="A619" s="7" t="s">
        <v>1938</v>
      </c>
      <c r="B619" s="7" t="s">
        <v>9310</v>
      </c>
      <c r="C619" s="7" t="str">
        <f>SUBSTITUTE(SUBSTITUTE(SUBSTITUTE(SUBSTITUTE(SUBSTITUTE(SUBSTITUTE(SUBSTITUTE(SUBSTITUTE(SUBSTITUTE(SUBSTITUTE(SUBSTITUTE(SUBSTITUTE(SUBSTITUTE(LOWER(Table2[[#This Row],[Naam]]),".",""),"-","")," bvba",""),"belgië",""),"belgium","")," nv","")," bv",""),"group",""),"groep","")," ", ""),"é","e"),"è","e"),"à","a")</f>
        <v>audibrusselssa:nv</v>
      </c>
      <c r="D619" s="7"/>
      <c r="E619" s="7"/>
      <c r="F619" s="7"/>
      <c r="G619" s="7"/>
      <c r="H619" s="7"/>
      <c r="I619" s="7"/>
      <c r="J619" s="7" t="s">
        <v>4776</v>
      </c>
      <c r="K619" s="7" t="str">
        <f>IFERROR(LEFT(SUBSTITUTE(SUBSTITUTE(Table2[[#This Row],[Website]],"www.",""),"https://",""), FIND(".", SUBSTITUTE(SUBSTITUTE(Table2[[#This Row],[Website]],"www.",""),"https://","")) - 1),"")</f>
        <v>Empty</v>
      </c>
      <c r="L619" s="7"/>
      <c r="M619" s="7"/>
      <c r="N619" s="7"/>
      <c r="O619" s="7"/>
      <c r="P619" s="7"/>
      <c r="Q619" s="7"/>
      <c r="R619" s="7" t="str">
        <f>LOWER(Table2[[#This Row],[Straat]]&amp;Table2[[#This Row],[Huisnummer]]&amp;Table2[[#This Row],[Postcode]])</f>
        <v/>
      </c>
      <c r="S619" s="7"/>
      <c r="T619" s="7"/>
      <c r="U619" s="7"/>
      <c r="V619" s="7"/>
      <c r="W619" s="7"/>
      <c r="X619" s="7"/>
      <c r="Y619" s="7"/>
    </row>
    <row r="620" spans="1:25" ht="17.45" customHeight="1" x14ac:dyDescent="0.45">
      <c r="A620" s="7" t="s">
        <v>1938</v>
      </c>
      <c r="B620" s="7" t="s">
        <v>9311</v>
      </c>
      <c r="C620" s="7" t="str">
        <f>SUBSTITUTE(SUBSTITUTE(SUBSTITUTE(SUBSTITUTE(SUBSTITUTE(SUBSTITUTE(SUBSTITUTE(SUBSTITUTE(SUBSTITUTE(SUBSTITUTE(SUBSTITUTE(SUBSTITUTE(SUBSTITUTE(LOWER(Table2[[#This Row],[Naam]]),".",""),"-","")," bvba",""),"belgië",""),"belgium","")," nv","")," bv",""),"group",""),"groep","")," ", ""),"é","e"),"è","e"),"à","a")</f>
        <v>msc</v>
      </c>
      <c r="D620" s="7"/>
      <c r="E620" s="7"/>
      <c r="F620" s="7"/>
      <c r="G620" s="7"/>
      <c r="H620" s="7"/>
      <c r="I620" s="7"/>
      <c r="J620" s="7" t="s">
        <v>4776</v>
      </c>
      <c r="K620" s="7" t="str">
        <f>IFERROR(LEFT(SUBSTITUTE(SUBSTITUTE(Table2[[#This Row],[Website]],"www.",""),"https://",""), FIND(".", SUBSTITUTE(SUBSTITUTE(Table2[[#This Row],[Website]],"www.",""),"https://","")) - 1),"")</f>
        <v>Empty</v>
      </c>
      <c r="L620" s="7"/>
      <c r="M620" s="7"/>
      <c r="N620" s="7"/>
      <c r="O620" s="7"/>
      <c r="P620" s="7"/>
      <c r="Q620" s="7"/>
      <c r="R620" s="7" t="str">
        <f>LOWER(Table2[[#This Row],[Straat]]&amp;Table2[[#This Row],[Huisnummer]]&amp;Table2[[#This Row],[Postcode]])</f>
        <v/>
      </c>
      <c r="S620" s="7"/>
      <c r="T620" s="7"/>
      <c r="U620" s="7"/>
      <c r="V620" s="7"/>
      <c r="W620" s="7"/>
      <c r="X620" s="7"/>
      <c r="Y620" s="7"/>
    </row>
    <row r="621" spans="1:25" ht="17.45" customHeight="1" x14ac:dyDescent="0.45">
      <c r="A621" s="7" t="s">
        <v>1938</v>
      </c>
      <c r="B621" s="7" t="s">
        <v>9312</v>
      </c>
      <c r="C621" s="7" t="str">
        <f>SUBSTITUTE(SUBSTITUTE(SUBSTITUTE(SUBSTITUTE(SUBSTITUTE(SUBSTITUTE(SUBSTITUTE(SUBSTITUTE(SUBSTITUTE(SUBSTITUTE(SUBSTITUTE(SUBSTITUTE(SUBSTITUTE(LOWER(Table2[[#This Row],[Naam]]),".",""),"-","")," bvba",""),"belgië",""),"belgium","")," nv","")," bv",""),"group",""),"groep","")," ", ""),"é","e"),"è","e"),"à","a")</f>
        <v>euronav</v>
      </c>
      <c r="D621" s="7"/>
      <c r="E621" s="7"/>
      <c r="F621" s="7"/>
      <c r="G621" s="7"/>
      <c r="H621" s="7"/>
      <c r="I621" s="7"/>
      <c r="J621" s="7" t="s">
        <v>4776</v>
      </c>
      <c r="K621" s="7" t="str">
        <f>IFERROR(LEFT(SUBSTITUTE(SUBSTITUTE(Table2[[#This Row],[Website]],"www.",""),"https://",""), FIND(".", SUBSTITUTE(SUBSTITUTE(Table2[[#This Row],[Website]],"www.",""),"https://","")) - 1),"")</f>
        <v>Empty</v>
      </c>
      <c r="L621" s="7"/>
      <c r="M621" s="7"/>
      <c r="N621" s="7"/>
      <c r="O621" s="7"/>
      <c r="P621" s="7"/>
      <c r="Q621" s="7"/>
      <c r="R621" s="7" t="str">
        <f>LOWER(Table2[[#This Row],[Straat]]&amp;Table2[[#This Row],[Huisnummer]]&amp;Table2[[#This Row],[Postcode]])</f>
        <v/>
      </c>
      <c r="S621" s="7"/>
      <c r="T621" s="7"/>
      <c r="U621" s="7"/>
      <c r="V621" s="7"/>
      <c r="W621" s="7"/>
      <c r="X621" s="7"/>
      <c r="Y621" s="7"/>
    </row>
    <row r="622" spans="1:25" ht="17.45" customHeight="1" x14ac:dyDescent="0.45">
      <c r="A622" s="7" t="s">
        <v>1938</v>
      </c>
      <c r="B622" s="7" t="s">
        <v>9313</v>
      </c>
      <c r="C622" s="7" t="str">
        <f>SUBSTITUTE(SUBSTITUTE(SUBSTITUTE(SUBSTITUTE(SUBSTITUTE(SUBSTITUTE(SUBSTITUTE(SUBSTITUTE(SUBSTITUTE(SUBSTITUTE(SUBSTITUTE(SUBSTITUTE(SUBSTITUTE(LOWER(Table2[[#This Row],[Naam]]),".",""),"-","")," bvba",""),"belgië",""),"belgium","")," nv","")," bv",""),"group",""),"groep","")," ", ""),"é","e"),"è","e"),"à","a")</f>
        <v>azeliscorporateservices</v>
      </c>
      <c r="D622" s="7"/>
      <c r="E622" s="7"/>
      <c r="F622" s="7"/>
      <c r="G622" s="7"/>
      <c r="H622" s="7"/>
      <c r="I622" s="7"/>
      <c r="J622" s="7" t="s">
        <v>4776</v>
      </c>
      <c r="K622" s="7" t="str">
        <f>IFERROR(LEFT(SUBSTITUTE(SUBSTITUTE(Table2[[#This Row],[Website]],"www.",""),"https://",""), FIND(".", SUBSTITUTE(SUBSTITUTE(Table2[[#This Row],[Website]],"www.",""),"https://","")) - 1),"")</f>
        <v>Empty</v>
      </c>
      <c r="L622" s="7"/>
      <c r="M622" s="7"/>
      <c r="N622" s="7"/>
      <c r="O622" s="7"/>
      <c r="P622" s="7"/>
      <c r="Q622" s="7"/>
      <c r="R622" s="7" t="str">
        <f>LOWER(Table2[[#This Row],[Straat]]&amp;Table2[[#This Row],[Huisnummer]]&amp;Table2[[#This Row],[Postcode]])</f>
        <v/>
      </c>
      <c r="S622" s="7"/>
      <c r="T622" s="7"/>
      <c r="U622" s="7"/>
      <c r="V622" s="7"/>
      <c r="W622" s="7"/>
      <c r="X622" s="7"/>
      <c r="Y622" s="7"/>
    </row>
    <row r="623" spans="1:25" ht="17.45" customHeight="1" x14ac:dyDescent="0.45">
      <c r="A623" s="7" t="s">
        <v>1938</v>
      </c>
      <c r="B623" s="7" t="s">
        <v>9314</v>
      </c>
      <c r="C623" s="7" t="str">
        <f>SUBSTITUTE(SUBSTITUTE(SUBSTITUTE(SUBSTITUTE(SUBSTITUTE(SUBSTITUTE(SUBSTITUTE(SUBSTITUTE(SUBSTITUTE(SUBSTITUTE(SUBSTITUTE(SUBSTITUTE(SUBSTITUTE(LOWER(Table2[[#This Row],[Naam]]),".",""),"-","")," bvba",""),"belgië",""),"belgium","")," nv","")," bv",""),"group",""),"groep","")," ", ""),"é","e"),"è","e"),"à","a")</f>
        <v>astarawesterneurope</v>
      </c>
      <c r="D623" s="7"/>
      <c r="E623" s="7"/>
      <c r="F623" s="7"/>
      <c r="G623" s="7"/>
      <c r="H623" s="7"/>
      <c r="I623" s="7"/>
      <c r="J623" s="7" t="s">
        <v>4776</v>
      </c>
      <c r="K623" s="7" t="str">
        <f>IFERROR(LEFT(SUBSTITUTE(SUBSTITUTE(Table2[[#This Row],[Website]],"www.",""),"https://",""), FIND(".", SUBSTITUTE(SUBSTITUTE(Table2[[#This Row],[Website]],"www.",""),"https://","")) - 1),"")</f>
        <v>Empty</v>
      </c>
      <c r="L623" s="7"/>
      <c r="M623" s="7"/>
      <c r="N623" s="7"/>
      <c r="O623" s="7"/>
      <c r="P623" s="7"/>
      <c r="Q623" s="7"/>
      <c r="R623" s="7" t="str">
        <f>LOWER(Table2[[#This Row],[Straat]]&amp;Table2[[#This Row],[Huisnummer]]&amp;Table2[[#This Row],[Postcode]])</f>
        <v/>
      </c>
      <c r="S623" s="7"/>
      <c r="T623" s="7"/>
      <c r="U623" s="7"/>
      <c r="V623" s="7"/>
      <c r="W623" s="7"/>
      <c r="X623" s="7"/>
      <c r="Y623" s="7"/>
    </row>
    <row r="624" spans="1:25" ht="17.45" customHeight="1" x14ac:dyDescent="0.45">
      <c r="A624" s="7" t="s">
        <v>1938</v>
      </c>
      <c r="B624" s="7" t="s">
        <v>9315</v>
      </c>
      <c r="C624" s="7" t="str">
        <f>SUBSTITUTE(SUBSTITUTE(SUBSTITUTE(SUBSTITUTE(SUBSTITUTE(SUBSTITUTE(SUBSTITUTE(SUBSTITUTE(SUBSTITUTE(SUBSTITUTE(SUBSTITUTE(SUBSTITUTE(SUBSTITUTE(LOWER(Table2[[#This Row],[Naam]]),".",""),"-","")," bvba",""),"belgië",""),"belgium","")," nv","")," bv",""),"group",""),"groep","")," ", ""),"é","e"),"è","e"),"à","a")</f>
        <v>aertssen</v>
      </c>
      <c r="D624" s="7"/>
      <c r="E624" s="7"/>
      <c r="F624" s="7"/>
      <c r="G624" s="7"/>
      <c r="H624" s="7"/>
      <c r="I624" s="7"/>
      <c r="J624" s="7" t="s">
        <v>4776</v>
      </c>
      <c r="K624" s="7" t="str">
        <f>IFERROR(LEFT(SUBSTITUTE(SUBSTITUTE(Table2[[#This Row],[Website]],"www.",""),"https://",""), FIND(".", SUBSTITUTE(SUBSTITUTE(Table2[[#This Row],[Website]],"www.",""),"https://","")) - 1),"")</f>
        <v>Empty</v>
      </c>
      <c r="L624" s="7"/>
      <c r="M624" s="7"/>
      <c r="N624" s="7"/>
      <c r="O624" s="7"/>
      <c r="P624" s="7"/>
      <c r="Q624" s="7"/>
      <c r="R624" s="7" t="str">
        <f>LOWER(Table2[[#This Row],[Straat]]&amp;Table2[[#This Row],[Huisnummer]]&amp;Table2[[#This Row],[Postcode]])</f>
        <v/>
      </c>
      <c r="S624" s="7"/>
      <c r="T624" s="7"/>
      <c r="U624" s="7"/>
      <c r="V624" s="7"/>
      <c r="W624" s="7"/>
      <c r="X624" s="7"/>
      <c r="Y624" s="7"/>
    </row>
    <row r="625" spans="1:25" ht="17.45" customHeight="1" x14ac:dyDescent="0.45">
      <c r="A625" s="7" t="s">
        <v>1938</v>
      </c>
      <c r="B625" s="7" t="s">
        <v>9316</v>
      </c>
      <c r="C625" s="7" t="str">
        <f>SUBSTITUTE(SUBSTITUTE(SUBSTITUTE(SUBSTITUTE(SUBSTITUTE(SUBSTITUTE(SUBSTITUTE(SUBSTITUTE(SUBSTITUTE(SUBSTITUTE(SUBSTITUTE(SUBSTITUTE(SUBSTITUTE(LOWER(Table2[[#This Row],[Naam]]),".",""),"-","")," bvba",""),"belgië",""),"belgium","")," nv","")," bv",""),"group",""),"groep","")," ", ""),"é","e"),"è","e"),"à","a")</f>
        <v>yusenlogistics(benelux)</v>
      </c>
      <c r="D625" s="7"/>
      <c r="E625" s="7"/>
      <c r="F625" s="7"/>
      <c r="G625" s="7"/>
      <c r="H625" s="7"/>
      <c r="I625" s="7"/>
      <c r="J625" s="7" t="s">
        <v>4776</v>
      </c>
      <c r="K625" s="7" t="str">
        <f>IFERROR(LEFT(SUBSTITUTE(SUBSTITUTE(Table2[[#This Row],[Website]],"www.",""),"https://",""), FIND(".", SUBSTITUTE(SUBSTITUTE(Table2[[#This Row],[Website]],"www.",""),"https://","")) - 1),"")</f>
        <v>Empty</v>
      </c>
      <c r="L625" s="7"/>
      <c r="M625" s="7"/>
      <c r="N625" s="7"/>
      <c r="O625" s="7"/>
      <c r="P625" s="7"/>
      <c r="Q625" s="7"/>
      <c r="R625" s="7" t="str">
        <f>LOWER(Table2[[#This Row],[Straat]]&amp;Table2[[#This Row],[Huisnummer]]&amp;Table2[[#This Row],[Postcode]])</f>
        <v/>
      </c>
      <c r="S625" s="7"/>
      <c r="T625" s="7"/>
      <c r="U625" s="7"/>
      <c r="V625" s="7"/>
      <c r="W625" s="7"/>
      <c r="X625" s="7"/>
      <c r="Y625" s="7"/>
    </row>
    <row r="626" spans="1:25" ht="17.45" customHeight="1" x14ac:dyDescent="0.45">
      <c r="A626" s="7" t="s">
        <v>1938</v>
      </c>
      <c r="B626" s="7" t="s">
        <v>9317</v>
      </c>
      <c r="C626" s="7" t="str">
        <f>SUBSTITUTE(SUBSTITUTE(SUBSTITUTE(SUBSTITUTE(SUBSTITUTE(SUBSTITUTE(SUBSTITUTE(SUBSTITUTE(SUBSTITUTE(SUBSTITUTE(SUBSTITUTE(SUBSTITUTE(SUBSTITUTE(LOWER(Table2[[#This Row],[Naam]]),".",""),"-","")," bvba",""),"belgië",""),"belgium","")," nv","")," bv",""),"group",""),"groep","")," ", ""),"é","e"),"è","e"),"à","a")</f>
        <v>beliving</v>
      </c>
      <c r="D626" s="7"/>
      <c r="E626" s="7"/>
      <c r="F626" s="7"/>
      <c r="G626" s="7"/>
      <c r="H626" s="7"/>
      <c r="I626" s="7"/>
      <c r="J626" s="7" t="s">
        <v>4776</v>
      </c>
      <c r="K626" s="7" t="str">
        <f>IFERROR(LEFT(SUBSTITUTE(SUBSTITUTE(Table2[[#This Row],[Website]],"www.",""),"https://",""), FIND(".", SUBSTITUTE(SUBSTITUTE(Table2[[#This Row],[Website]],"www.",""),"https://","")) - 1),"")</f>
        <v>Empty</v>
      </c>
      <c r="L626" s="7"/>
      <c r="M626" s="7"/>
      <c r="N626" s="7"/>
      <c r="O626" s="7"/>
      <c r="P626" s="7"/>
      <c r="Q626" s="7"/>
      <c r="R626" s="7" t="str">
        <f>LOWER(Table2[[#This Row],[Straat]]&amp;Table2[[#This Row],[Huisnummer]]&amp;Table2[[#This Row],[Postcode]])</f>
        <v/>
      </c>
      <c r="S626" s="7"/>
      <c r="T626" s="7"/>
      <c r="U626" s="7"/>
      <c r="V626" s="7"/>
      <c r="W626" s="7"/>
      <c r="X626" s="7"/>
      <c r="Y626" s="7"/>
    </row>
    <row r="627" spans="1:25" ht="17.45" customHeight="1" x14ac:dyDescent="0.45">
      <c r="A627" s="7" t="s">
        <v>1938</v>
      </c>
      <c r="B627" s="7" t="s">
        <v>9318</v>
      </c>
      <c r="C627" s="7" t="str">
        <f>SUBSTITUTE(SUBSTITUTE(SUBSTITUTE(SUBSTITUTE(SUBSTITUTE(SUBSTITUTE(SUBSTITUTE(SUBSTITUTE(SUBSTITUTE(SUBSTITUTE(SUBSTITUTE(SUBSTITUTE(SUBSTITUTE(LOWER(Table2[[#This Row],[Naam]]),".",""),"-","")," bvba",""),"belgië",""),"belgium","")," nv","")," bv",""),"group",""),"groep","")," ", ""),"é","e"),"è","e"),"à","a")</f>
        <v>graphius</v>
      </c>
      <c r="D627" s="7"/>
      <c r="E627" s="7"/>
      <c r="F627" s="7"/>
      <c r="G627" s="7"/>
      <c r="H627" s="7"/>
      <c r="I627" s="7"/>
      <c r="J627" s="7" t="s">
        <v>4776</v>
      </c>
      <c r="K627" s="7" t="str">
        <f>IFERROR(LEFT(SUBSTITUTE(SUBSTITUTE(Table2[[#This Row],[Website]],"www.",""),"https://",""), FIND(".", SUBSTITUTE(SUBSTITUTE(Table2[[#This Row],[Website]],"www.",""),"https://","")) - 1),"")</f>
        <v>Empty</v>
      </c>
      <c r="L627" s="7"/>
      <c r="M627" s="7"/>
      <c r="N627" s="7"/>
      <c r="O627" s="7"/>
      <c r="P627" s="7"/>
      <c r="Q627" s="7"/>
      <c r="R627" s="7" t="str">
        <f>LOWER(Table2[[#This Row],[Straat]]&amp;Table2[[#This Row],[Huisnummer]]&amp;Table2[[#This Row],[Postcode]])</f>
        <v/>
      </c>
      <c r="S627" s="7"/>
      <c r="T627" s="7"/>
      <c r="U627" s="7"/>
      <c r="V627" s="7"/>
      <c r="W627" s="7"/>
      <c r="X627" s="7"/>
      <c r="Y627" s="7"/>
    </row>
    <row r="628" spans="1:25" ht="17.45" customHeight="1" x14ac:dyDescent="0.45">
      <c r="A628" s="7" t="s">
        <v>1938</v>
      </c>
      <c r="B628" s="7" t="s">
        <v>9319</v>
      </c>
      <c r="C628" s="7" t="str">
        <f>SUBSTITUTE(SUBSTITUTE(SUBSTITUTE(SUBSTITUTE(SUBSTITUTE(SUBSTITUTE(SUBSTITUTE(SUBSTITUTE(SUBSTITUTE(SUBSTITUTE(SUBSTITUTE(SUBSTITUTE(SUBSTITUTE(LOWER(Table2[[#This Row],[Naam]]),".",""),"-","")," bvba",""),"belgië",""),"belgium","")," nv","")," bv",""),"group",""),"groep","")," ", ""),"é","e"),"è","e"),"à","a")</f>
        <v>indigopark</v>
      </c>
      <c r="D628" s="7"/>
      <c r="E628" s="7"/>
      <c r="F628" s="7"/>
      <c r="G628" s="7"/>
      <c r="H628" s="7"/>
      <c r="I628" s="7"/>
      <c r="J628" s="7" t="s">
        <v>4776</v>
      </c>
      <c r="K628" s="7" t="str">
        <f>IFERROR(LEFT(SUBSTITUTE(SUBSTITUTE(Table2[[#This Row],[Website]],"www.",""),"https://",""), FIND(".", SUBSTITUTE(SUBSTITUTE(Table2[[#This Row],[Website]],"www.",""),"https://","")) - 1),"")</f>
        <v>Empty</v>
      </c>
      <c r="L628" s="7"/>
      <c r="M628" s="7"/>
      <c r="N628" s="7"/>
      <c r="O628" s="7"/>
      <c r="P628" s="7"/>
      <c r="Q628" s="7"/>
      <c r="R628" s="7" t="str">
        <f>LOWER(Table2[[#This Row],[Straat]]&amp;Table2[[#This Row],[Huisnummer]]&amp;Table2[[#This Row],[Postcode]])</f>
        <v/>
      </c>
      <c r="S628" s="7"/>
      <c r="T628" s="7"/>
      <c r="U628" s="7"/>
      <c r="V628" s="7"/>
      <c r="W628" s="7"/>
      <c r="X628" s="7"/>
      <c r="Y628" s="7"/>
    </row>
    <row r="629" spans="1:25" ht="17.45" customHeight="1" x14ac:dyDescent="0.45">
      <c r="A629" s="7" t="s">
        <v>1938</v>
      </c>
      <c r="B629" s="7" t="s">
        <v>9320</v>
      </c>
      <c r="C629" s="7" t="str">
        <f>SUBSTITUTE(SUBSTITUTE(SUBSTITUTE(SUBSTITUTE(SUBSTITUTE(SUBSTITUTE(SUBSTITUTE(SUBSTITUTE(SUBSTITUTE(SUBSTITUTE(SUBSTITUTE(SUBSTITUTE(SUBSTITUTE(LOWER(Table2[[#This Row],[Naam]]),".",""),"-","")," bvba",""),"belgië",""),"belgium","")," nv","")," bv",""),"group",""),"groep","")," ", ""),"é","e"),"è","e"),"à","a")</f>
        <v>somatisystems</v>
      </c>
      <c r="D629" s="7"/>
      <c r="E629" s="7"/>
      <c r="F629" s="7"/>
      <c r="G629" s="7"/>
      <c r="H629" s="7"/>
      <c r="I629" s="7"/>
      <c r="J629" s="7" t="s">
        <v>4776</v>
      </c>
      <c r="K629" s="7" t="str">
        <f>IFERROR(LEFT(SUBSTITUTE(SUBSTITUTE(Table2[[#This Row],[Website]],"www.",""),"https://",""), FIND(".", SUBSTITUTE(SUBSTITUTE(Table2[[#This Row],[Website]],"www.",""),"https://","")) - 1),"")</f>
        <v>Empty</v>
      </c>
      <c r="L629" s="7"/>
      <c r="M629" s="7"/>
      <c r="N629" s="7"/>
      <c r="O629" s="7"/>
      <c r="P629" s="7"/>
      <c r="Q629" s="7"/>
      <c r="R629" s="7" t="str">
        <f>LOWER(Table2[[#This Row],[Straat]]&amp;Table2[[#This Row],[Huisnummer]]&amp;Table2[[#This Row],[Postcode]])</f>
        <v/>
      </c>
      <c r="S629" s="7"/>
      <c r="T629" s="7"/>
      <c r="U629" s="7"/>
      <c r="V629" s="7"/>
      <c r="W629" s="7"/>
      <c r="X629" s="7"/>
      <c r="Y629" s="7"/>
    </row>
    <row r="630" spans="1:25" ht="17.45" customHeight="1" x14ac:dyDescent="0.45">
      <c r="A630" s="7" t="s">
        <v>1938</v>
      </c>
      <c r="B630" s="7" t="s">
        <v>9321</v>
      </c>
      <c r="C630" s="7" t="str">
        <f>SUBSTITUTE(SUBSTITUTE(SUBSTITUTE(SUBSTITUTE(SUBSTITUTE(SUBSTITUTE(SUBSTITUTE(SUBSTITUTE(SUBSTITUTE(SUBSTITUTE(SUBSTITUTE(SUBSTITUTE(SUBSTITUTE(LOWER(Table2[[#This Row],[Naam]]),".",""),"-","")," bvba",""),"belgië",""),"belgium","")," nv","")," bv",""),"group",""),"groep","")," ", ""),"é","e"),"è","e"),"à","a")</f>
        <v>qbdgrowth</v>
      </c>
      <c r="D630" s="7"/>
      <c r="E630" s="7"/>
      <c r="F630" s="7"/>
      <c r="G630" s="7"/>
      <c r="H630" s="7"/>
      <c r="I630" s="7"/>
      <c r="J630" s="7" t="s">
        <v>4776</v>
      </c>
      <c r="K630" s="7" t="str">
        <f>IFERROR(LEFT(SUBSTITUTE(SUBSTITUTE(Table2[[#This Row],[Website]],"www.",""),"https://",""), FIND(".", SUBSTITUTE(SUBSTITUTE(Table2[[#This Row],[Website]],"www.",""),"https://","")) - 1),"")</f>
        <v>Empty</v>
      </c>
      <c r="L630" s="7"/>
      <c r="M630" s="7"/>
      <c r="N630" s="7"/>
      <c r="O630" s="7"/>
      <c r="P630" s="7"/>
      <c r="Q630" s="7"/>
      <c r="R630" s="7" t="str">
        <f>LOWER(Table2[[#This Row],[Straat]]&amp;Table2[[#This Row],[Huisnummer]]&amp;Table2[[#This Row],[Postcode]])</f>
        <v/>
      </c>
      <c r="S630" s="7"/>
      <c r="T630" s="7"/>
      <c r="U630" s="7"/>
      <c r="V630" s="7"/>
      <c r="W630" s="7"/>
      <c r="X630" s="7"/>
      <c r="Y630" s="7"/>
    </row>
    <row r="631" spans="1:25" ht="17.45" customHeight="1" x14ac:dyDescent="0.45">
      <c r="A631" s="7" t="s">
        <v>1938</v>
      </c>
      <c r="B631" s="7" t="s">
        <v>9322</v>
      </c>
      <c r="C631" s="7" t="str">
        <f>SUBSTITUTE(SUBSTITUTE(SUBSTITUTE(SUBSTITUTE(SUBSTITUTE(SUBSTITUTE(SUBSTITUTE(SUBSTITUTE(SUBSTITUTE(SUBSTITUTE(SUBSTITUTE(SUBSTITUTE(SUBSTITUTE(LOWER(Table2[[#This Row],[Naam]]),".",""),"-","")," bvba",""),"belgië",""),"belgium","")," nv","")," bv",""),"group",""),"groep","")," ", ""),"é","e"),"è","e"),"à","a")</f>
        <v>thvvandenbusschequbus</v>
      </c>
      <c r="D631" s="7"/>
      <c r="E631" s="7"/>
      <c r="F631" s="7"/>
      <c r="G631" s="7"/>
      <c r="H631" s="7"/>
      <c r="I631" s="7"/>
      <c r="J631" s="7" t="s">
        <v>4776</v>
      </c>
      <c r="K631" s="7" t="str">
        <f>IFERROR(LEFT(SUBSTITUTE(SUBSTITUTE(Table2[[#This Row],[Website]],"www.",""),"https://",""), FIND(".", SUBSTITUTE(SUBSTITUTE(Table2[[#This Row],[Website]],"www.",""),"https://","")) - 1),"")</f>
        <v>Empty</v>
      </c>
      <c r="L631" s="7"/>
      <c r="M631" s="7"/>
      <c r="N631" s="7"/>
      <c r="O631" s="7"/>
      <c r="P631" s="7"/>
      <c r="Q631" s="7"/>
      <c r="R631" s="7" t="str">
        <f>LOWER(Table2[[#This Row],[Straat]]&amp;Table2[[#This Row],[Huisnummer]]&amp;Table2[[#This Row],[Postcode]])</f>
        <v/>
      </c>
      <c r="S631" s="7"/>
      <c r="T631" s="7"/>
      <c r="U631" s="7"/>
      <c r="V631" s="7"/>
      <c r="W631" s="7"/>
      <c r="X631" s="7"/>
      <c r="Y631" s="7"/>
    </row>
    <row r="632" spans="1:25" ht="17.45" customHeight="1" x14ac:dyDescent="0.45">
      <c r="A632" s="7" t="s">
        <v>1938</v>
      </c>
      <c r="B632" s="7" t="s">
        <v>9323</v>
      </c>
      <c r="C632" s="7" t="str">
        <f>SUBSTITUTE(SUBSTITUTE(SUBSTITUTE(SUBSTITUTE(SUBSTITUTE(SUBSTITUTE(SUBSTITUTE(SUBSTITUTE(SUBSTITUTE(SUBSTITUTE(SUBSTITUTE(SUBSTITUTE(SUBSTITUTE(LOWER(Table2[[#This Row],[Naam]]),".",""),"-","")," bvba",""),"belgië",""),"belgium","")," nv","")," bv",""),"group",""),"groep","")," ", ""),"é","e"),"è","e"),"à","a")</f>
        <v>torfsimportservice</v>
      </c>
      <c r="D632" s="7"/>
      <c r="E632" s="7"/>
      <c r="F632" s="7"/>
      <c r="G632" s="7"/>
      <c r="H632" s="7"/>
      <c r="I632" s="7"/>
      <c r="J632" s="7" t="s">
        <v>4776</v>
      </c>
      <c r="K632" s="7" t="str">
        <f>IFERROR(LEFT(SUBSTITUTE(SUBSTITUTE(Table2[[#This Row],[Website]],"www.",""),"https://",""), FIND(".", SUBSTITUTE(SUBSTITUTE(Table2[[#This Row],[Website]],"www.",""),"https://","")) - 1),"")</f>
        <v>Empty</v>
      </c>
      <c r="L632" s="7"/>
      <c r="M632" s="7"/>
      <c r="N632" s="7"/>
      <c r="O632" s="7"/>
      <c r="P632" s="7"/>
      <c r="Q632" s="7"/>
      <c r="R632" s="7" t="str">
        <f>LOWER(Table2[[#This Row],[Straat]]&amp;Table2[[#This Row],[Huisnummer]]&amp;Table2[[#This Row],[Postcode]])</f>
        <v/>
      </c>
      <c r="S632" s="7"/>
      <c r="T632" s="7"/>
      <c r="U632" s="7"/>
      <c r="V632" s="7"/>
      <c r="W632" s="7"/>
      <c r="X632" s="7"/>
      <c r="Y632" s="7"/>
    </row>
    <row r="633" spans="1:25" ht="17.45" customHeight="1" x14ac:dyDescent="0.45">
      <c r="A633" s="7" t="s">
        <v>1938</v>
      </c>
      <c r="B633" s="7" t="s">
        <v>9324</v>
      </c>
      <c r="C633" s="7" t="str">
        <f>SUBSTITUTE(SUBSTITUTE(SUBSTITUTE(SUBSTITUTE(SUBSTITUTE(SUBSTITUTE(SUBSTITUTE(SUBSTITUTE(SUBSTITUTE(SUBSTITUTE(SUBSTITUTE(SUBSTITUTE(SUBSTITUTE(LOWER(Table2[[#This Row],[Naam]]),".",""),"-","")," bvba",""),"belgië",""),"belgium","")," nv","")," bv",""),"group",""),"groep","")," ", ""),"é","e"),"è","e"),"à","a")</f>
        <v>bectondickinsonbenelux</v>
      </c>
      <c r="D633" s="7"/>
      <c r="E633" s="7"/>
      <c r="F633" s="7"/>
      <c r="G633" s="7"/>
      <c r="H633" s="7"/>
      <c r="I633" s="7"/>
      <c r="J633" s="7" t="s">
        <v>4776</v>
      </c>
      <c r="K633" s="7" t="str">
        <f>IFERROR(LEFT(SUBSTITUTE(SUBSTITUTE(Table2[[#This Row],[Website]],"www.",""),"https://",""), FIND(".", SUBSTITUTE(SUBSTITUTE(Table2[[#This Row],[Website]],"www.",""),"https://","")) - 1),"")</f>
        <v>Empty</v>
      </c>
      <c r="L633" s="7"/>
      <c r="M633" s="7"/>
      <c r="N633" s="7"/>
      <c r="O633" s="7"/>
      <c r="P633" s="7"/>
      <c r="Q633" s="7"/>
      <c r="R633" s="7" t="str">
        <f>LOWER(Table2[[#This Row],[Straat]]&amp;Table2[[#This Row],[Huisnummer]]&amp;Table2[[#This Row],[Postcode]])</f>
        <v/>
      </c>
      <c r="S633" s="7"/>
      <c r="T633" s="7"/>
      <c r="U633" s="7"/>
      <c r="V633" s="7"/>
      <c r="W633" s="7"/>
      <c r="X633" s="7"/>
      <c r="Y633" s="7"/>
    </row>
    <row r="634" spans="1:25" ht="17.45" customHeight="1" x14ac:dyDescent="0.45">
      <c r="A634" s="7" t="s">
        <v>1938</v>
      </c>
      <c r="B634" s="7" t="s">
        <v>9325</v>
      </c>
      <c r="C634" s="7" t="str">
        <f>SUBSTITUTE(SUBSTITUTE(SUBSTITUTE(SUBSTITUTE(SUBSTITUTE(SUBSTITUTE(SUBSTITUTE(SUBSTITUTE(SUBSTITUTE(SUBSTITUTE(SUBSTITUTE(SUBSTITUTE(SUBSTITUTE(LOWER(Table2[[#This Row],[Naam]]),".",""),"-","")," bvba",""),"belgië",""),"belgium","")," nv","")," bv",""),"group",""),"groep","")," ", ""),"é","e"),"è","e"),"à","a")</f>
        <v>thecookwarecompany</v>
      </c>
      <c r="D634" s="7"/>
      <c r="E634" s="7"/>
      <c r="F634" s="7"/>
      <c r="G634" s="7"/>
      <c r="H634" s="7"/>
      <c r="I634" s="7"/>
      <c r="J634" s="7" t="s">
        <v>4776</v>
      </c>
      <c r="K634" s="7" t="str">
        <f>IFERROR(LEFT(SUBSTITUTE(SUBSTITUTE(Table2[[#This Row],[Website]],"www.",""),"https://",""), FIND(".", SUBSTITUTE(SUBSTITUTE(Table2[[#This Row],[Website]],"www.",""),"https://","")) - 1),"")</f>
        <v>Empty</v>
      </c>
      <c r="L634" s="7"/>
      <c r="M634" s="7"/>
      <c r="N634" s="7"/>
      <c r="O634" s="7"/>
      <c r="P634" s="7"/>
      <c r="Q634" s="7"/>
      <c r="R634" s="7" t="str">
        <f>LOWER(Table2[[#This Row],[Straat]]&amp;Table2[[#This Row],[Huisnummer]]&amp;Table2[[#This Row],[Postcode]])</f>
        <v/>
      </c>
      <c r="S634" s="7"/>
      <c r="T634" s="7"/>
      <c r="U634" s="7"/>
      <c r="V634" s="7"/>
      <c r="W634" s="7"/>
      <c r="X634" s="7"/>
      <c r="Y634" s="7"/>
    </row>
    <row r="635" spans="1:25" ht="17.45" customHeight="1" x14ac:dyDescent="0.45">
      <c r="A635" s="7" t="s">
        <v>1938</v>
      </c>
      <c r="B635" s="7" t="s">
        <v>9326</v>
      </c>
      <c r="C635" s="7" t="str">
        <f>SUBSTITUTE(SUBSTITUTE(SUBSTITUTE(SUBSTITUTE(SUBSTITUTE(SUBSTITUTE(SUBSTITUTE(SUBSTITUTE(SUBSTITUTE(SUBSTITUTE(SUBSTITUTE(SUBSTITUTE(SUBSTITUTE(LOWER(Table2[[#This Row],[Naam]]),".",""),"-","")," bvba",""),"belgië",""),"belgium","")," nv","")," bv",""),"group",""),"groep","")," ", ""),"é","e"),"è","e"),"à","a")</f>
        <v>hbtrading</v>
      </c>
      <c r="D635" s="7"/>
      <c r="E635" s="7"/>
      <c r="F635" s="7"/>
      <c r="G635" s="7"/>
      <c r="H635" s="7"/>
      <c r="I635" s="7"/>
      <c r="J635" s="7" t="s">
        <v>4776</v>
      </c>
      <c r="K635" s="7" t="str">
        <f>IFERROR(LEFT(SUBSTITUTE(SUBSTITUTE(Table2[[#This Row],[Website]],"www.",""),"https://",""), FIND(".", SUBSTITUTE(SUBSTITUTE(Table2[[#This Row],[Website]],"www.",""),"https://","")) - 1),"")</f>
        <v>Empty</v>
      </c>
      <c r="L635" s="7"/>
      <c r="M635" s="7"/>
      <c r="N635" s="7"/>
      <c r="O635" s="7"/>
      <c r="P635" s="7"/>
      <c r="Q635" s="7"/>
      <c r="R635" s="7" t="str">
        <f>LOWER(Table2[[#This Row],[Straat]]&amp;Table2[[#This Row],[Huisnummer]]&amp;Table2[[#This Row],[Postcode]])</f>
        <v/>
      </c>
      <c r="S635" s="7"/>
      <c r="T635" s="7"/>
      <c r="U635" s="7"/>
      <c r="V635" s="7"/>
      <c r="W635" s="7"/>
      <c r="X635" s="7"/>
      <c r="Y635" s="7"/>
    </row>
    <row r="636" spans="1:25" ht="17.45" customHeight="1" x14ac:dyDescent="0.45">
      <c r="A636" s="7" t="s">
        <v>1938</v>
      </c>
      <c r="B636" s="7" t="s">
        <v>9327</v>
      </c>
      <c r="C636" s="7" t="str">
        <f>SUBSTITUTE(SUBSTITUTE(SUBSTITUTE(SUBSTITUTE(SUBSTITUTE(SUBSTITUTE(SUBSTITUTE(SUBSTITUTE(SUBSTITUTE(SUBSTITUTE(SUBSTITUTE(SUBSTITUTE(SUBSTITUTE(LOWER(Table2[[#This Row],[Naam]]),".",""),"-","")," bvba",""),"belgië",""),"belgium","")," nv","")," bv",""),"group",""),"groep","")," ", ""),"é","e"),"è","e"),"à","a")</f>
        <v>sipwell</v>
      </c>
      <c r="D636" s="7"/>
      <c r="E636" s="7"/>
      <c r="F636" s="7"/>
      <c r="G636" s="7"/>
      <c r="H636" s="7"/>
      <c r="I636" s="7"/>
      <c r="J636" s="7" t="s">
        <v>4776</v>
      </c>
      <c r="K636" s="7" t="str">
        <f>IFERROR(LEFT(SUBSTITUTE(SUBSTITUTE(Table2[[#This Row],[Website]],"www.",""),"https://",""), FIND(".", SUBSTITUTE(SUBSTITUTE(Table2[[#This Row],[Website]],"www.",""),"https://","")) - 1),"")</f>
        <v>Empty</v>
      </c>
      <c r="L636" s="7"/>
      <c r="M636" s="7"/>
      <c r="N636" s="7"/>
      <c r="O636" s="7"/>
      <c r="P636" s="7"/>
      <c r="Q636" s="7"/>
      <c r="R636" s="7" t="str">
        <f>LOWER(Table2[[#This Row],[Straat]]&amp;Table2[[#This Row],[Huisnummer]]&amp;Table2[[#This Row],[Postcode]])</f>
        <v/>
      </c>
      <c r="S636" s="7"/>
      <c r="T636" s="7"/>
      <c r="U636" s="7"/>
      <c r="V636" s="7"/>
      <c r="W636" s="7"/>
      <c r="X636" s="7"/>
      <c r="Y636" s="7"/>
    </row>
    <row r="637" spans="1:25" ht="17.45" customHeight="1" x14ac:dyDescent="0.45">
      <c r="A637" s="7" t="s">
        <v>1938</v>
      </c>
      <c r="B637" s="7" t="s">
        <v>9328</v>
      </c>
      <c r="C637" s="7" t="str">
        <f>SUBSTITUTE(SUBSTITUTE(SUBSTITUTE(SUBSTITUTE(SUBSTITUTE(SUBSTITUTE(SUBSTITUTE(SUBSTITUTE(SUBSTITUTE(SUBSTITUTE(SUBSTITUTE(SUBSTITUTE(SUBSTITUTE(LOWER(Table2[[#This Row],[Naam]]),".",""),"-","")," bvba",""),"belgië",""),"belgium","")," nv","")," bv",""),"group",""),"groep","")," ", ""),"é","e"),"è","e"),"à","a")</f>
        <v>interparking</v>
      </c>
      <c r="D637" s="7"/>
      <c r="E637" s="7"/>
      <c r="F637" s="7"/>
      <c r="G637" s="7"/>
      <c r="H637" s="7"/>
      <c r="I637" s="7"/>
      <c r="J637" s="7" t="s">
        <v>4776</v>
      </c>
      <c r="K637" s="7" t="str">
        <f>IFERROR(LEFT(SUBSTITUTE(SUBSTITUTE(Table2[[#This Row],[Website]],"www.",""),"https://",""), FIND(".", SUBSTITUTE(SUBSTITUTE(Table2[[#This Row],[Website]],"www.",""),"https://","")) - 1),"")</f>
        <v>Empty</v>
      </c>
      <c r="L637" s="7"/>
      <c r="M637" s="7"/>
      <c r="N637" s="7"/>
      <c r="O637" s="7"/>
      <c r="P637" s="7"/>
      <c r="Q637" s="7"/>
      <c r="R637" s="7" t="str">
        <f>LOWER(Table2[[#This Row],[Straat]]&amp;Table2[[#This Row],[Huisnummer]]&amp;Table2[[#This Row],[Postcode]])</f>
        <v/>
      </c>
      <c r="S637" s="7"/>
      <c r="T637" s="7"/>
      <c r="U637" s="7"/>
      <c r="V637" s="7"/>
      <c r="W637" s="7"/>
      <c r="X637" s="7"/>
      <c r="Y637" s="7"/>
    </row>
    <row r="638" spans="1:25" ht="17.45" customHeight="1" x14ac:dyDescent="0.45">
      <c r="A638" s="7" t="s">
        <v>1938</v>
      </c>
      <c r="B638" s="7" t="s">
        <v>9329</v>
      </c>
      <c r="C638" s="7" t="str">
        <f>SUBSTITUTE(SUBSTITUTE(SUBSTITUTE(SUBSTITUTE(SUBSTITUTE(SUBSTITUTE(SUBSTITUTE(SUBSTITUTE(SUBSTITUTE(SUBSTITUTE(SUBSTITUTE(SUBSTITUTE(SUBSTITUTE(LOWER(Table2[[#This Row],[Naam]]),".",""),"-","")," bvba",""),"belgië",""),"belgium","")," nv","")," bv",""),"group",""),"groep","")," ", ""),"é","e"),"è","e"),"à","a")</f>
        <v>impact</v>
      </c>
      <c r="D638" s="7"/>
      <c r="E638" s="7"/>
      <c r="F638" s="7"/>
      <c r="G638" s="7"/>
      <c r="H638" s="7"/>
      <c r="I638" s="7"/>
      <c r="J638" s="7" t="s">
        <v>4776</v>
      </c>
      <c r="K638" s="7" t="str">
        <f>IFERROR(LEFT(SUBSTITUTE(SUBSTITUTE(Table2[[#This Row],[Website]],"www.",""),"https://",""), FIND(".", SUBSTITUTE(SUBSTITUTE(Table2[[#This Row],[Website]],"www.",""),"https://","")) - 1),"")</f>
        <v>Empty</v>
      </c>
      <c r="L638" s="7"/>
      <c r="M638" s="7"/>
      <c r="N638" s="7"/>
      <c r="O638" s="7"/>
      <c r="P638" s="7"/>
      <c r="Q638" s="7"/>
      <c r="R638" s="7" t="str">
        <f>LOWER(Table2[[#This Row],[Straat]]&amp;Table2[[#This Row],[Huisnummer]]&amp;Table2[[#This Row],[Postcode]])</f>
        <v/>
      </c>
      <c r="S638" s="7"/>
      <c r="T638" s="7"/>
      <c r="U638" s="7"/>
      <c r="V638" s="7"/>
      <c r="W638" s="7"/>
      <c r="X638" s="7"/>
      <c r="Y638" s="7"/>
    </row>
    <row r="639" spans="1:25" ht="17.45" customHeight="1" x14ac:dyDescent="0.45">
      <c r="A639" s="7" t="s">
        <v>1938</v>
      </c>
      <c r="B639" s="7" t="s">
        <v>9330</v>
      </c>
      <c r="C639" s="7" t="str">
        <f>SUBSTITUTE(SUBSTITUTE(SUBSTITUTE(SUBSTITUTE(SUBSTITUTE(SUBSTITUTE(SUBSTITUTE(SUBSTITUTE(SUBSTITUTE(SUBSTITUTE(SUBSTITUTE(SUBSTITUTE(SUBSTITUTE(LOWER(Table2[[#This Row],[Naam]]),".",""),"-","")," bvba",""),"belgië",""),"belgium","")," nv","")," bv",""),"group",""),"groep","")," ", ""),"é","e"),"è","e"),"à","a")</f>
        <v>quartes</v>
      </c>
      <c r="D639" s="7"/>
      <c r="E639" s="7"/>
      <c r="F639" s="7"/>
      <c r="G639" s="7"/>
      <c r="H639" s="7"/>
      <c r="I639" s="7"/>
      <c r="J639" s="7" t="s">
        <v>4776</v>
      </c>
      <c r="K639" s="7" t="str">
        <f>IFERROR(LEFT(SUBSTITUTE(SUBSTITUTE(Table2[[#This Row],[Website]],"www.",""),"https://",""), FIND(".", SUBSTITUTE(SUBSTITUTE(Table2[[#This Row],[Website]],"www.",""),"https://","")) - 1),"")</f>
        <v>Empty</v>
      </c>
      <c r="L639" s="7"/>
      <c r="M639" s="7"/>
      <c r="N639" s="7"/>
      <c r="O639" s="7"/>
      <c r="P639" s="7"/>
      <c r="Q639" s="7"/>
      <c r="R639" s="7" t="str">
        <f>LOWER(Table2[[#This Row],[Straat]]&amp;Table2[[#This Row],[Huisnummer]]&amp;Table2[[#This Row],[Postcode]])</f>
        <v/>
      </c>
      <c r="S639" s="7"/>
      <c r="T639" s="7"/>
      <c r="U639" s="7"/>
      <c r="V639" s="7"/>
      <c r="W639" s="7"/>
      <c r="X639" s="7"/>
      <c r="Y639" s="7"/>
    </row>
    <row r="640" spans="1:25" ht="17.45" customHeight="1" x14ac:dyDescent="0.45">
      <c r="A640" s="7" t="s">
        <v>1938</v>
      </c>
      <c r="B640" s="7" t="s">
        <v>9331</v>
      </c>
      <c r="C640" s="7" t="str">
        <f>SUBSTITUTE(SUBSTITUTE(SUBSTITUTE(SUBSTITUTE(SUBSTITUTE(SUBSTITUTE(SUBSTITUTE(SUBSTITUTE(SUBSTITUTE(SUBSTITUTE(SUBSTITUTE(SUBSTITUTE(SUBSTITUTE(LOWER(Table2[[#This Row],[Naam]]),".",""),"-","")," bvba",""),"belgië",""),"belgium","")," nv","")," bv",""),"group",""),"groep","")," ", ""),"é","e"),"è","e"),"à","a")</f>
        <v>strabagbrvz</v>
      </c>
      <c r="D640" s="7"/>
      <c r="E640" s="7"/>
      <c r="F640" s="7"/>
      <c r="G640" s="7"/>
      <c r="H640" s="7"/>
      <c r="I640" s="7"/>
      <c r="J640" s="7" t="s">
        <v>4776</v>
      </c>
      <c r="K640" s="7" t="str">
        <f>IFERROR(LEFT(SUBSTITUTE(SUBSTITUTE(Table2[[#This Row],[Website]],"www.",""),"https://",""), FIND(".", SUBSTITUTE(SUBSTITUTE(Table2[[#This Row],[Website]],"www.",""),"https://","")) - 1),"")</f>
        <v>Empty</v>
      </c>
      <c r="L640" s="7"/>
      <c r="M640" s="7"/>
      <c r="N640" s="7"/>
      <c r="O640" s="7"/>
      <c r="P640" s="7"/>
      <c r="Q640" s="7"/>
      <c r="R640" s="7" t="str">
        <f>LOWER(Table2[[#This Row],[Straat]]&amp;Table2[[#This Row],[Huisnummer]]&amp;Table2[[#This Row],[Postcode]])</f>
        <v/>
      </c>
      <c r="S640" s="7"/>
      <c r="T640" s="7"/>
      <c r="U640" s="7"/>
      <c r="V640" s="7"/>
      <c r="W640" s="7"/>
      <c r="X640" s="7"/>
      <c r="Y640" s="7"/>
    </row>
    <row r="641" spans="1:25" ht="17.45" customHeight="1" x14ac:dyDescent="0.45">
      <c r="A641" s="7" t="s">
        <v>1938</v>
      </c>
      <c r="B641" s="7" t="s">
        <v>9332</v>
      </c>
      <c r="C641" s="7" t="str">
        <f>SUBSTITUTE(SUBSTITUTE(SUBSTITUTE(SUBSTITUTE(SUBSTITUTE(SUBSTITUTE(SUBSTITUTE(SUBSTITUTE(SUBSTITUTE(SUBSTITUTE(SUBSTITUTE(SUBSTITUTE(SUBSTITUTE(LOWER(Table2[[#This Row],[Naam]]),".",""),"-","")," bvba",""),"belgië",""),"belgium","")," nv","")," bv",""),"group",""),"groep","")," ", ""),"é","e"),"è","e"),"à","a")</f>
        <v>lotusbakeriescorporate</v>
      </c>
      <c r="D641" s="7"/>
      <c r="E641" s="7"/>
      <c r="F641" s="7"/>
      <c r="G641" s="7"/>
      <c r="H641" s="7"/>
      <c r="I641" s="7"/>
      <c r="J641" s="7" t="s">
        <v>4776</v>
      </c>
      <c r="K641" s="7" t="str">
        <f>IFERROR(LEFT(SUBSTITUTE(SUBSTITUTE(Table2[[#This Row],[Website]],"www.",""),"https://",""), FIND(".", SUBSTITUTE(SUBSTITUTE(Table2[[#This Row],[Website]],"www.",""),"https://","")) - 1),"")</f>
        <v>Empty</v>
      </c>
      <c r="L641" s="7"/>
      <c r="M641" s="7"/>
      <c r="N641" s="7"/>
      <c r="O641" s="7"/>
      <c r="P641" s="7"/>
      <c r="Q641" s="7"/>
      <c r="R641" s="7" t="str">
        <f>LOWER(Table2[[#This Row],[Straat]]&amp;Table2[[#This Row],[Huisnummer]]&amp;Table2[[#This Row],[Postcode]])</f>
        <v/>
      </c>
      <c r="S641" s="7"/>
      <c r="T641" s="7"/>
      <c r="U641" s="7"/>
      <c r="V641" s="7"/>
      <c r="W641" s="7"/>
      <c r="X641" s="7"/>
      <c r="Y641" s="7"/>
    </row>
    <row r="642" spans="1:25" ht="17.45" customHeight="1" x14ac:dyDescent="0.45">
      <c r="A642" s="7" t="s">
        <v>1938</v>
      </c>
      <c r="B642" s="7" t="s">
        <v>9333</v>
      </c>
      <c r="C642" s="7" t="str">
        <f>SUBSTITUTE(SUBSTITUTE(SUBSTITUTE(SUBSTITUTE(SUBSTITUTE(SUBSTITUTE(SUBSTITUTE(SUBSTITUTE(SUBSTITUTE(SUBSTITUTE(SUBSTITUTE(SUBSTITUTE(SUBSTITUTE(LOWER(Table2[[#This Row],[Naam]]),".",""),"-","")," bvba",""),"belgië",""),"belgium","")," nv","")," bv",""),"group",""),"groep","")," ", ""),"é","e"),"è","e"),"à","a")</f>
        <v>algistbruggeman</v>
      </c>
      <c r="D642" s="7"/>
      <c r="E642" s="7"/>
      <c r="F642" s="7"/>
      <c r="G642" s="7"/>
      <c r="H642" s="7"/>
      <c r="I642" s="7"/>
      <c r="J642" s="7" t="s">
        <v>4776</v>
      </c>
      <c r="K642" s="7" t="str">
        <f>IFERROR(LEFT(SUBSTITUTE(SUBSTITUTE(Table2[[#This Row],[Website]],"www.",""),"https://",""), FIND(".", SUBSTITUTE(SUBSTITUTE(Table2[[#This Row],[Website]],"www.",""),"https://","")) - 1),"")</f>
        <v>Empty</v>
      </c>
      <c r="L642" s="7"/>
      <c r="M642" s="7"/>
      <c r="N642" s="7"/>
      <c r="O642" s="7"/>
      <c r="P642" s="7"/>
      <c r="Q642" s="7"/>
      <c r="R642" s="7" t="str">
        <f>LOWER(Table2[[#This Row],[Straat]]&amp;Table2[[#This Row],[Huisnummer]]&amp;Table2[[#This Row],[Postcode]])</f>
        <v/>
      </c>
      <c r="S642" s="7"/>
      <c r="T642" s="7"/>
      <c r="U642" s="7"/>
      <c r="V642" s="7"/>
      <c r="W642" s="7"/>
      <c r="X642" s="7"/>
      <c r="Y642" s="7"/>
    </row>
    <row r="643" spans="1:25" ht="17.45" customHeight="1" x14ac:dyDescent="0.45">
      <c r="A643" s="7" t="s">
        <v>1938</v>
      </c>
      <c r="B643" s="7" t="s">
        <v>9334</v>
      </c>
      <c r="C643" s="7" t="str">
        <f>SUBSTITUTE(SUBSTITUTE(SUBSTITUTE(SUBSTITUTE(SUBSTITUTE(SUBSTITUTE(SUBSTITUTE(SUBSTITUTE(SUBSTITUTE(SUBSTITUTE(SUBSTITUTE(SUBSTITUTE(SUBSTITUTE(LOWER(Table2[[#This Row],[Naam]]),".",""),"-","")," bvba",""),"belgië",""),"belgium","")," nv","")," bv",""),"group",""),"groep","")," ", ""),"é","e"),"è","e"),"à","a")</f>
        <v>vanhool</v>
      </c>
      <c r="D643" s="7"/>
      <c r="E643" s="7"/>
      <c r="F643" s="7"/>
      <c r="G643" s="7"/>
      <c r="H643" s="7"/>
      <c r="I643" s="7"/>
      <c r="J643" s="7" t="s">
        <v>4776</v>
      </c>
      <c r="K643" s="7" t="str">
        <f>IFERROR(LEFT(SUBSTITUTE(SUBSTITUTE(Table2[[#This Row],[Website]],"www.",""),"https://",""), FIND(".", SUBSTITUTE(SUBSTITUTE(Table2[[#This Row],[Website]],"www.",""),"https://","")) - 1),"")</f>
        <v>Empty</v>
      </c>
      <c r="L643" s="7"/>
      <c r="M643" s="7"/>
      <c r="N643" s="7"/>
      <c r="O643" s="7"/>
      <c r="P643" s="7"/>
      <c r="Q643" s="7"/>
      <c r="R643" s="7" t="str">
        <f>LOWER(Table2[[#This Row],[Straat]]&amp;Table2[[#This Row],[Huisnummer]]&amp;Table2[[#This Row],[Postcode]])</f>
        <v/>
      </c>
      <c r="S643" s="7"/>
      <c r="T643" s="7"/>
      <c r="U643" s="7"/>
      <c r="V643" s="7"/>
      <c r="W643" s="7"/>
      <c r="X643" s="7"/>
      <c r="Y643" s="7"/>
    </row>
    <row r="644" spans="1:25" ht="17.45" customHeight="1" x14ac:dyDescent="0.45">
      <c r="A644" s="7" t="s">
        <v>1938</v>
      </c>
      <c r="B644" s="7" t="s">
        <v>9335</v>
      </c>
      <c r="C644" s="7" t="str">
        <f>SUBSTITUTE(SUBSTITUTE(SUBSTITUTE(SUBSTITUTE(SUBSTITUTE(SUBSTITUTE(SUBSTITUTE(SUBSTITUTE(SUBSTITUTE(SUBSTITUTE(SUBSTITUTE(SUBSTITUTE(SUBSTITUTE(LOWER(Table2[[#This Row],[Naam]]),".",""),"-","")," bvba",""),"belgië",""),"belgium","")," nv","")," bv",""),"group",""),"groep","")," ", ""),"é","e"),"è","e"),"à","a")</f>
        <v>nikecustomerservicecenter</v>
      </c>
      <c r="D644" s="7"/>
      <c r="E644" s="7"/>
      <c r="F644" s="7"/>
      <c r="G644" s="7"/>
      <c r="H644" s="7"/>
      <c r="I644" s="7"/>
      <c r="J644" s="7" t="s">
        <v>4776</v>
      </c>
      <c r="K644" s="7" t="str">
        <f>IFERROR(LEFT(SUBSTITUTE(SUBSTITUTE(Table2[[#This Row],[Website]],"www.",""),"https://",""), FIND(".", SUBSTITUTE(SUBSTITUTE(Table2[[#This Row],[Website]],"www.",""),"https://","")) - 1),"")</f>
        <v>Empty</v>
      </c>
      <c r="L644" s="7"/>
      <c r="M644" s="7"/>
      <c r="N644" s="7"/>
      <c r="O644" s="7"/>
      <c r="P644" s="7"/>
      <c r="Q644" s="7"/>
      <c r="R644" s="7" t="str">
        <f>LOWER(Table2[[#This Row],[Straat]]&amp;Table2[[#This Row],[Huisnummer]]&amp;Table2[[#This Row],[Postcode]])</f>
        <v/>
      </c>
      <c r="S644" s="7"/>
      <c r="T644" s="7"/>
      <c r="U644" s="7"/>
      <c r="V644" s="7"/>
      <c r="W644" s="7"/>
      <c r="X644" s="7"/>
      <c r="Y644" s="7"/>
    </row>
    <row r="645" spans="1:25" ht="17.45" customHeight="1" x14ac:dyDescent="0.45">
      <c r="A645" s="7" t="s">
        <v>1938</v>
      </c>
      <c r="B645" s="7" t="s">
        <v>9336</v>
      </c>
      <c r="C645" s="7" t="str">
        <f>SUBSTITUTE(SUBSTITUTE(SUBSTITUTE(SUBSTITUTE(SUBSTITUTE(SUBSTITUTE(SUBSTITUTE(SUBSTITUTE(SUBSTITUTE(SUBSTITUTE(SUBSTITUTE(SUBSTITUTE(SUBSTITUTE(LOWER(Table2[[#This Row],[Naam]]),".",""),"-","")," bvba",""),"belgië",""),"belgium","")," nv","")," bv",""),"group",""),"groep","")," ", ""),"é","e"),"è","e"),"à","a")</f>
        <v>onlyhumans</v>
      </c>
      <c r="D645" s="7"/>
      <c r="E645" s="7"/>
      <c r="F645" s="7"/>
      <c r="G645" s="7"/>
      <c r="H645" s="7"/>
      <c r="I645" s="7"/>
      <c r="J645" s="7" t="s">
        <v>4776</v>
      </c>
      <c r="K645" s="7" t="str">
        <f>IFERROR(LEFT(SUBSTITUTE(SUBSTITUTE(Table2[[#This Row],[Website]],"www.",""),"https://",""), FIND(".", SUBSTITUTE(SUBSTITUTE(Table2[[#This Row],[Website]],"www.",""),"https://","")) - 1),"")</f>
        <v>Empty</v>
      </c>
      <c r="L645" s="7"/>
      <c r="M645" s="7"/>
      <c r="N645" s="7"/>
      <c r="O645" s="7"/>
      <c r="P645" s="7"/>
      <c r="Q645" s="7"/>
      <c r="R645" s="7" t="str">
        <f>LOWER(Table2[[#This Row],[Straat]]&amp;Table2[[#This Row],[Huisnummer]]&amp;Table2[[#This Row],[Postcode]])</f>
        <v/>
      </c>
      <c r="S645" s="7"/>
      <c r="T645" s="7"/>
      <c r="U645" s="7"/>
      <c r="V645" s="7"/>
      <c r="W645" s="7"/>
      <c r="X645" s="7"/>
      <c r="Y645" s="7"/>
    </row>
    <row r="646" spans="1:25" ht="17.45" customHeight="1" x14ac:dyDescent="0.45">
      <c r="A646" s="7" t="s">
        <v>1938</v>
      </c>
      <c r="B646" s="7" t="s">
        <v>9337</v>
      </c>
      <c r="C646" s="7" t="str">
        <f>SUBSTITUTE(SUBSTITUTE(SUBSTITUTE(SUBSTITUTE(SUBSTITUTE(SUBSTITUTE(SUBSTITUTE(SUBSTITUTE(SUBSTITUTE(SUBSTITUTE(SUBSTITUTE(SUBSTITUTE(SUBSTITUTE(LOWER(Table2[[#This Row],[Naam]]),".",""),"-","")," bvba",""),"belgië",""),"belgium","")," nv","")," bv",""),"group",""),"groep","")," ", ""),"é","e"),"è","e"),"à","a")</f>
        <v>volkswagend'ieterenfinance</v>
      </c>
      <c r="D646" s="7"/>
      <c r="E646" s="7"/>
      <c r="F646" s="7"/>
      <c r="G646" s="7"/>
      <c r="H646" s="7"/>
      <c r="I646" s="7"/>
      <c r="J646" s="7" t="s">
        <v>4776</v>
      </c>
      <c r="K646" s="7" t="str">
        <f>IFERROR(LEFT(SUBSTITUTE(SUBSTITUTE(Table2[[#This Row],[Website]],"www.",""),"https://",""), FIND(".", SUBSTITUTE(SUBSTITUTE(Table2[[#This Row],[Website]],"www.",""),"https://","")) - 1),"")</f>
        <v>Empty</v>
      </c>
      <c r="L646" s="7"/>
      <c r="M646" s="7"/>
      <c r="N646" s="7"/>
      <c r="O646" s="7"/>
      <c r="P646" s="7"/>
      <c r="Q646" s="7"/>
      <c r="R646" s="7" t="str">
        <f>LOWER(Table2[[#This Row],[Straat]]&amp;Table2[[#This Row],[Huisnummer]]&amp;Table2[[#This Row],[Postcode]])</f>
        <v/>
      </c>
      <c r="S646" s="7"/>
      <c r="T646" s="7"/>
      <c r="U646" s="7"/>
      <c r="V646" s="7"/>
      <c r="W646" s="7"/>
      <c r="X646" s="7"/>
      <c r="Y646" s="7"/>
    </row>
    <row r="647" spans="1:25" ht="17.45" customHeight="1" x14ac:dyDescent="0.45">
      <c r="A647" s="7" t="s">
        <v>1938</v>
      </c>
      <c r="B647" s="7" t="s">
        <v>9338</v>
      </c>
      <c r="C647" s="7" t="str">
        <f>SUBSTITUTE(SUBSTITUTE(SUBSTITUTE(SUBSTITUTE(SUBSTITUTE(SUBSTITUTE(SUBSTITUTE(SUBSTITUTE(SUBSTITUTE(SUBSTITUTE(SUBSTITUTE(SUBSTITUTE(SUBSTITUTE(LOWER(Table2[[#This Row],[Naam]]),".",""),"-","")," bvba",""),"belgië",""),"belgium","")," nv","")," bv",""),"group",""),"groep","")," ", ""),"é","e"),"è","e"),"à","a")</f>
        <v>stobart</v>
      </c>
      <c r="D647" s="7"/>
      <c r="E647" s="7"/>
      <c r="F647" s="7"/>
      <c r="G647" s="7"/>
      <c r="H647" s="7"/>
      <c r="I647" s="7"/>
      <c r="J647" s="7" t="s">
        <v>4776</v>
      </c>
      <c r="K647" s="7" t="str">
        <f>IFERROR(LEFT(SUBSTITUTE(SUBSTITUTE(Table2[[#This Row],[Website]],"www.",""),"https://",""), FIND(".", SUBSTITUTE(SUBSTITUTE(Table2[[#This Row],[Website]],"www.",""),"https://","")) - 1),"")</f>
        <v>Empty</v>
      </c>
      <c r="L647" s="7"/>
      <c r="M647" s="7"/>
      <c r="N647" s="7"/>
      <c r="O647" s="7"/>
      <c r="P647" s="7"/>
      <c r="Q647" s="7"/>
      <c r="R647" s="7" t="str">
        <f>LOWER(Table2[[#This Row],[Straat]]&amp;Table2[[#This Row],[Huisnummer]]&amp;Table2[[#This Row],[Postcode]])</f>
        <v/>
      </c>
      <c r="S647" s="7"/>
      <c r="T647" s="7"/>
      <c r="U647" s="7"/>
      <c r="V647" s="7"/>
      <c r="W647" s="7"/>
      <c r="X647" s="7"/>
      <c r="Y647" s="7"/>
    </row>
    <row r="648" spans="1:25" ht="17.45" customHeight="1" x14ac:dyDescent="0.45">
      <c r="A648" s="7" t="s">
        <v>1938</v>
      </c>
      <c r="B648" s="7" t="s">
        <v>9339</v>
      </c>
      <c r="C648" s="7" t="str">
        <f>SUBSTITUTE(SUBSTITUTE(SUBSTITUTE(SUBSTITUTE(SUBSTITUTE(SUBSTITUTE(SUBSTITUTE(SUBSTITUTE(SUBSTITUTE(SUBSTITUTE(SUBSTITUTE(SUBSTITUTE(SUBSTITUTE(LOWER(Table2[[#This Row],[Naam]]),".",""),"-","")," bvba",""),"belgië",""),"belgium","")," nv","")," bv",""),"group",""),"groep","")," ", ""),"é","e"),"è","e"),"à","a")</f>
        <v>greenyardfresh</v>
      </c>
      <c r="D648" s="7"/>
      <c r="E648" s="7"/>
      <c r="F648" s="7"/>
      <c r="G648" s="7"/>
      <c r="H648" s="7"/>
      <c r="I648" s="7"/>
      <c r="J648" s="7" t="s">
        <v>4776</v>
      </c>
      <c r="K648" s="7" t="str">
        <f>IFERROR(LEFT(SUBSTITUTE(SUBSTITUTE(Table2[[#This Row],[Website]],"www.",""),"https://",""), FIND(".", SUBSTITUTE(SUBSTITUTE(Table2[[#This Row],[Website]],"www.",""),"https://","")) - 1),"")</f>
        <v>Empty</v>
      </c>
      <c r="L648" s="7"/>
      <c r="M648" s="7"/>
      <c r="N648" s="7"/>
      <c r="O648" s="7"/>
      <c r="P648" s="7"/>
      <c r="Q648" s="7"/>
      <c r="R648" s="7" t="str">
        <f>LOWER(Table2[[#This Row],[Straat]]&amp;Table2[[#This Row],[Huisnummer]]&amp;Table2[[#This Row],[Postcode]])</f>
        <v/>
      </c>
      <c r="S648" s="7"/>
      <c r="T648" s="7"/>
      <c r="U648" s="7"/>
      <c r="V648" s="7"/>
      <c r="W648" s="7"/>
      <c r="X648" s="7"/>
      <c r="Y648" s="7"/>
    </row>
    <row r="649" spans="1:25" ht="17.45" customHeight="1" x14ac:dyDescent="0.45">
      <c r="A649" s="7" t="s">
        <v>1938</v>
      </c>
      <c r="B649" s="7" t="s">
        <v>9340</v>
      </c>
      <c r="C649" s="7" t="str">
        <f>SUBSTITUTE(SUBSTITUTE(SUBSTITUTE(SUBSTITUTE(SUBSTITUTE(SUBSTITUTE(SUBSTITUTE(SUBSTITUTE(SUBSTITUTE(SUBSTITUTE(SUBSTITUTE(SUBSTITUTE(SUBSTITUTE(LOWER(Table2[[#This Row],[Naam]]),".",""),"-","")," bvba",""),"belgië",""),"belgium","")," nv","")," bv",""),"group",""),"groep","")," ", ""),"é","e"),"è","e"),"à","a")</f>
        <v>abbofaseabrownboveri</v>
      </c>
      <c r="D649" s="7"/>
      <c r="E649" s="7"/>
      <c r="F649" s="7"/>
      <c r="G649" s="7"/>
      <c r="H649" s="7"/>
      <c r="I649" s="7"/>
      <c r="J649" s="7" t="s">
        <v>4776</v>
      </c>
      <c r="K649" s="7" t="str">
        <f>IFERROR(LEFT(SUBSTITUTE(SUBSTITUTE(Table2[[#This Row],[Website]],"www.",""),"https://",""), FIND(".", SUBSTITUTE(SUBSTITUTE(Table2[[#This Row],[Website]],"www.",""),"https://","")) - 1),"")</f>
        <v>Empty</v>
      </c>
      <c r="L649" s="7"/>
      <c r="M649" s="7"/>
      <c r="N649" s="7"/>
      <c r="O649" s="7"/>
      <c r="P649" s="7"/>
      <c r="Q649" s="7"/>
      <c r="R649" s="7" t="str">
        <f>LOWER(Table2[[#This Row],[Straat]]&amp;Table2[[#This Row],[Huisnummer]]&amp;Table2[[#This Row],[Postcode]])</f>
        <v/>
      </c>
      <c r="S649" s="7"/>
      <c r="T649" s="7"/>
      <c r="U649" s="7"/>
      <c r="V649" s="7"/>
      <c r="W649" s="7"/>
      <c r="X649" s="7"/>
      <c r="Y649" s="7"/>
    </row>
    <row r="650" spans="1:25" ht="17.45" customHeight="1" x14ac:dyDescent="0.45">
      <c r="A650" s="7" t="s">
        <v>1938</v>
      </c>
      <c r="B650" s="7" t="s">
        <v>9341</v>
      </c>
      <c r="C650" s="7" t="str">
        <f>SUBSTITUTE(SUBSTITUTE(SUBSTITUTE(SUBSTITUTE(SUBSTITUTE(SUBSTITUTE(SUBSTITUTE(SUBSTITUTE(SUBSTITUTE(SUBSTITUTE(SUBSTITUTE(SUBSTITUTE(SUBSTITUTE(LOWER(Table2[[#This Row],[Naam]]),".",""),"-","")," bvba",""),"belgië",""),"belgium","")," nv","")," bv",""),"group",""),"groep","")," ", ""),"é","e"),"è","e"),"à","a")</f>
        <v>seainvest</v>
      </c>
      <c r="D650" s="7"/>
      <c r="E650" s="7"/>
      <c r="F650" s="7"/>
      <c r="G650" s="7"/>
      <c r="H650" s="7"/>
      <c r="I650" s="7"/>
      <c r="J650" s="7" t="s">
        <v>4776</v>
      </c>
      <c r="K650" s="7" t="str">
        <f>IFERROR(LEFT(SUBSTITUTE(SUBSTITUTE(Table2[[#This Row],[Website]],"www.",""),"https://",""), FIND(".", SUBSTITUTE(SUBSTITUTE(Table2[[#This Row],[Website]],"www.",""),"https://","")) - 1),"")</f>
        <v>Empty</v>
      </c>
      <c r="L650" s="7"/>
      <c r="M650" s="7"/>
      <c r="N650" s="7"/>
      <c r="O650" s="7"/>
      <c r="P650" s="7"/>
      <c r="Q650" s="7"/>
      <c r="R650" s="7" t="str">
        <f>LOWER(Table2[[#This Row],[Straat]]&amp;Table2[[#This Row],[Huisnummer]]&amp;Table2[[#This Row],[Postcode]])</f>
        <v/>
      </c>
      <c r="S650" s="7"/>
      <c r="T650" s="7"/>
      <c r="U650" s="7"/>
      <c r="V650" s="7"/>
      <c r="W650" s="7"/>
      <c r="X650" s="7"/>
      <c r="Y650" s="7"/>
    </row>
    <row r="651" spans="1:25" ht="17.45" customHeight="1" x14ac:dyDescent="0.45">
      <c r="A651" s="7" t="s">
        <v>1938</v>
      </c>
      <c r="B651" s="7" t="s">
        <v>9342</v>
      </c>
      <c r="C651" s="7" t="str">
        <f>SUBSTITUTE(SUBSTITUTE(SUBSTITUTE(SUBSTITUTE(SUBSTITUTE(SUBSTITUTE(SUBSTITUTE(SUBSTITUTE(SUBSTITUTE(SUBSTITUTE(SUBSTITUTE(SUBSTITUTE(SUBSTITUTE(LOWER(Table2[[#This Row],[Naam]]),".",""),"-","")," bvba",""),"belgië",""),"belgium","")," nv","")," bv",""),"group",""),"groep","")," ", ""),"é","e"),"è","e"),"à","a")</f>
        <v>hansandersopticiens</v>
      </c>
      <c r="D651" s="7"/>
      <c r="E651" s="7"/>
      <c r="F651" s="7"/>
      <c r="G651" s="7"/>
      <c r="H651" s="7"/>
      <c r="I651" s="7"/>
      <c r="J651" s="7" t="s">
        <v>4776</v>
      </c>
      <c r="K651" s="7" t="str">
        <f>IFERROR(LEFT(SUBSTITUTE(SUBSTITUTE(Table2[[#This Row],[Website]],"www.",""),"https://",""), FIND(".", SUBSTITUTE(SUBSTITUTE(Table2[[#This Row],[Website]],"www.",""),"https://","")) - 1),"")</f>
        <v>Empty</v>
      </c>
      <c r="L651" s="7"/>
      <c r="M651" s="7"/>
      <c r="N651" s="7"/>
      <c r="O651" s="7"/>
      <c r="P651" s="7"/>
      <c r="Q651" s="7"/>
      <c r="R651" s="7" t="str">
        <f>LOWER(Table2[[#This Row],[Straat]]&amp;Table2[[#This Row],[Huisnummer]]&amp;Table2[[#This Row],[Postcode]])</f>
        <v/>
      </c>
      <c r="S651" s="7"/>
      <c r="T651" s="7"/>
      <c r="U651" s="7"/>
      <c r="V651" s="7"/>
      <c r="W651" s="7"/>
      <c r="X651" s="7"/>
      <c r="Y651" s="7"/>
    </row>
    <row r="652" spans="1:25" ht="17.45" customHeight="1" x14ac:dyDescent="0.45">
      <c r="A652" s="7" t="s">
        <v>1938</v>
      </c>
      <c r="B652" s="7" t="s">
        <v>9343</v>
      </c>
      <c r="C652" s="7" t="str">
        <f>SUBSTITUTE(SUBSTITUTE(SUBSTITUTE(SUBSTITUTE(SUBSTITUTE(SUBSTITUTE(SUBSTITUTE(SUBSTITUTE(SUBSTITUTE(SUBSTITUTE(SUBSTITUTE(SUBSTITUTE(SUBSTITUTE(LOWER(Table2[[#This Row],[Naam]]),".",""),"-","")," bvba",""),"belgië",""),"belgium","")," nv","")," bv",""),"group",""),"groep","")," ", ""),"é","e"),"è","e"),"à","a")</f>
        <v>pernodricard</v>
      </c>
      <c r="D652" s="7"/>
      <c r="E652" s="7"/>
      <c r="F652" s="7"/>
      <c r="G652" s="7"/>
      <c r="H652" s="7"/>
      <c r="I652" s="7"/>
      <c r="J652" s="7" t="s">
        <v>4776</v>
      </c>
      <c r="K652" s="7" t="str">
        <f>IFERROR(LEFT(SUBSTITUTE(SUBSTITUTE(Table2[[#This Row],[Website]],"www.",""),"https://",""), FIND(".", SUBSTITUTE(SUBSTITUTE(Table2[[#This Row],[Website]],"www.",""),"https://","")) - 1),"")</f>
        <v>Empty</v>
      </c>
      <c r="L652" s="7"/>
      <c r="M652" s="7"/>
      <c r="N652" s="7"/>
      <c r="O652" s="7"/>
      <c r="P652" s="7"/>
      <c r="Q652" s="7"/>
      <c r="R652" s="7" t="str">
        <f>LOWER(Table2[[#This Row],[Straat]]&amp;Table2[[#This Row],[Huisnummer]]&amp;Table2[[#This Row],[Postcode]])</f>
        <v/>
      </c>
      <c r="S652" s="7"/>
      <c r="T652" s="7"/>
      <c r="U652" s="7"/>
      <c r="V652" s="7"/>
      <c r="W652" s="7"/>
      <c r="X652" s="7"/>
      <c r="Y652" s="7"/>
    </row>
    <row r="653" spans="1:25" ht="17.45" customHeight="1" x14ac:dyDescent="0.45">
      <c r="A653" s="7" t="s">
        <v>1938</v>
      </c>
      <c r="B653" s="7" t="s">
        <v>9344</v>
      </c>
      <c r="C653" s="7" t="str">
        <f>SUBSTITUTE(SUBSTITUTE(SUBSTITUTE(SUBSTITUTE(SUBSTITUTE(SUBSTITUTE(SUBSTITUTE(SUBSTITUTE(SUBSTITUTE(SUBSTITUTE(SUBSTITUTE(SUBSTITUTE(SUBSTITUTE(LOWER(Table2[[#This Row],[Naam]]),".",""),"-","")," bvba",""),"belgië",""),"belgium","")," nv","")," bv",""),"group",""),"groep","")," ", ""),"é","e"),"è","e"),"à","a")</f>
        <v>peetersgovers</v>
      </c>
      <c r="D653" s="7"/>
      <c r="E653" s="7"/>
      <c r="F653" s="7"/>
      <c r="G653" s="7"/>
      <c r="H653" s="7"/>
      <c r="I653" s="7"/>
      <c r="J653" s="7" t="s">
        <v>4776</v>
      </c>
      <c r="K653" s="7" t="str">
        <f>IFERROR(LEFT(SUBSTITUTE(SUBSTITUTE(Table2[[#This Row],[Website]],"www.",""),"https://",""), FIND(".", SUBSTITUTE(SUBSTITUTE(Table2[[#This Row],[Website]],"www.",""),"https://","")) - 1),"")</f>
        <v>Empty</v>
      </c>
      <c r="L653" s="7"/>
      <c r="M653" s="7"/>
      <c r="N653" s="7"/>
      <c r="O653" s="7"/>
      <c r="P653" s="7"/>
      <c r="Q653" s="7"/>
      <c r="R653" s="7" t="str">
        <f>LOWER(Table2[[#This Row],[Straat]]&amp;Table2[[#This Row],[Huisnummer]]&amp;Table2[[#This Row],[Postcode]])</f>
        <v/>
      </c>
      <c r="S653" s="7"/>
      <c r="T653" s="7"/>
      <c r="U653" s="7"/>
      <c r="V653" s="7"/>
      <c r="W653" s="7"/>
      <c r="X653" s="7"/>
      <c r="Y653" s="7"/>
    </row>
    <row r="654" spans="1:25" ht="17.45" customHeight="1" x14ac:dyDescent="0.45">
      <c r="A654" s="7" t="s">
        <v>1938</v>
      </c>
      <c r="B654" s="7" t="s">
        <v>9345</v>
      </c>
      <c r="C654" s="7" t="str">
        <f>SUBSTITUTE(SUBSTITUTE(SUBSTITUTE(SUBSTITUTE(SUBSTITUTE(SUBSTITUTE(SUBSTITUTE(SUBSTITUTE(SUBSTITUTE(SUBSTITUTE(SUBSTITUTE(SUBSTITUTE(SUBSTITUTE(LOWER(Table2[[#This Row],[Naam]]),".",""),"-","")," bvba",""),"belgië",""),"belgium","")," nv","")," bv",""),"group",""),"groep","")," ", ""),"é","e"),"è","e"),"à","a")</f>
        <v>hedinautomotiveaalst</v>
      </c>
      <c r="D654" s="7"/>
      <c r="E654" s="7"/>
      <c r="F654" s="7"/>
      <c r="G654" s="7"/>
      <c r="H654" s="7"/>
      <c r="I654" s="7"/>
      <c r="J654" s="7" t="s">
        <v>4776</v>
      </c>
      <c r="K654" s="7" t="str">
        <f>IFERROR(LEFT(SUBSTITUTE(SUBSTITUTE(Table2[[#This Row],[Website]],"www.",""),"https://",""), FIND(".", SUBSTITUTE(SUBSTITUTE(Table2[[#This Row],[Website]],"www.",""),"https://","")) - 1),"")</f>
        <v>Empty</v>
      </c>
      <c r="L654" s="7"/>
      <c r="M654" s="7"/>
      <c r="N654" s="7"/>
      <c r="O654" s="7"/>
      <c r="P654" s="7"/>
      <c r="Q654" s="7"/>
      <c r="R654" s="7" t="str">
        <f>LOWER(Table2[[#This Row],[Straat]]&amp;Table2[[#This Row],[Huisnummer]]&amp;Table2[[#This Row],[Postcode]])</f>
        <v/>
      </c>
      <c r="S654" s="7"/>
      <c r="T654" s="7"/>
      <c r="U654" s="7"/>
      <c r="V654" s="7"/>
      <c r="W654" s="7"/>
      <c r="X654" s="7"/>
      <c r="Y654" s="7"/>
    </row>
    <row r="655" spans="1:25" ht="17.45" customHeight="1" x14ac:dyDescent="0.45">
      <c r="A655" s="7" t="s">
        <v>1938</v>
      </c>
      <c r="B655" s="7" t="s">
        <v>9346</v>
      </c>
      <c r="C655" s="7" t="str">
        <f>SUBSTITUTE(SUBSTITUTE(SUBSTITUTE(SUBSTITUTE(SUBSTITUTE(SUBSTITUTE(SUBSTITUTE(SUBSTITUTE(SUBSTITUTE(SUBSTITUTE(SUBSTITUTE(SUBSTITUTE(SUBSTITUTE(LOWER(Table2[[#This Row],[Naam]]),".",""),"-","")," bvba",""),"belgië",""),"belgium","")," nv","")," bv",""),"group",""),"groep","")," ", ""),"é","e"),"è","e"),"à","a")</f>
        <v>miraclon</v>
      </c>
      <c r="D655" s="7"/>
      <c r="E655" s="7"/>
      <c r="F655" s="7"/>
      <c r="G655" s="7"/>
      <c r="H655" s="7"/>
      <c r="I655" s="7"/>
      <c r="J655" s="7" t="s">
        <v>4776</v>
      </c>
      <c r="K655" s="7" t="str">
        <f>IFERROR(LEFT(SUBSTITUTE(SUBSTITUTE(Table2[[#This Row],[Website]],"www.",""),"https://",""), FIND(".", SUBSTITUTE(SUBSTITUTE(Table2[[#This Row],[Website]],"www.",""),"https://","")) - 1),"")</f>
        <v>Empty</v>
      </c>
      <c r="L655" s="7"/>
      <c r="M655" s="7"/>
      <c r="N655" s="7"/>
      <c r="O655" s="7"/>
      <c r="P655" s="7"/>
      <c r="Q655" s="7"/>
      <c r="R655" s="7" t="str">
        <f>LOWER(Table2[[#This Row],[Straat]]&amp;Table2[[#This Row],[Huisnummer]]&amp;Table2[[#This Row],[Postcode]])</f>
        <v/>
      </c>
      <c r="S655" s="7"/>
      <c r="T655" s="7"/>
      <c r="U655" s="7"/>
      <c r="V655" s="7"/>
      <c r="W655" s="7"/>
      <c r="X655" s="7"/>
      <c r="Y655" s="7"/>
    </row>
    <row r="656" spans="1:25" ht="17.45" customHeight="1" x14ac:dyDescent="0.45">
      <c r="A656" s="7" t="s">
        <v>1938</v>
      </c>
      <c r="B656" s="7" t="s">
        <v>9347</v>
      </c>
      <c r="C656" s="7" t="str">
        <f>SUBSTITUTE(SUBSTITUTE(SUBSTITUTE(SUBSTITUTE(SUBSTITUTE(SUBSTITUTE(SUBSTITUTE(SUBSTITUTE(SUBSTITUTE(SUBSTITUTE(SUBSTITUTE(SUBSTITUTE(SUBSTITUTE(LOWER(Table2[[#This Row],[Naam]]),".",""),"-","")," bvba",""),"belgië",""),"belgium","")," nv","")," bv",""),"group",""),"groep","")," ", ""),"é","e"),"è","e"),"à","a")</f>
        <v>loomans</v>
      </c>
      <c r="D656" s="7"/>
      <c r="E656" s="7"/>
      <c r="F656" s="7"/>
      <c r="G656" s="7"/>
      <c r="H656" s="7"/>
      <c r="I656" s="7"/>
      <c r="J656" s="7" t="s">
        <v>4776</v>
      </c>
      <c r="K656" s="7" t="str">
        <f>IFERROR(LEFT(SUBSTITUTE(SUBSTITUTE(Table2[[#This Row],[Website]],"www.",""),"https://",""), FIND(".", SUBSTITUTE(SUBSTITUTE(Table2[[#This Row],[Website]],"www.",""),"https://","")) - 1),"")</f>
        <v>Empty</v>
      </c>
      <c r="L656" s="7"/>
      <c r="M656" s="7"/>
      <c r="N656" s="7"/>
      <c r="O656" s="7"/>
      <c r="P656" s="7"/>
      <c r="Q656" s="7"/>
      <c r="R656" s="7" t="str">
        <f>LOWER(Table2[[#This Row],[Straat]]&amp;Table2[[#This Row],[Huisnummer]]&amp;Table2[[#This Row],[Postcode]])</f>
        <v/>
      </c>
      <c r="S656" s="7"/>
      <c r="T656" s="7"/>
      <c r="U656" s="7"/>
      <c r="V656" s="7"/>
      <c r="W656" s="7"/>
      <c r="X656" s="7"/>
      <c r="Y656" s="7"/>
    </row>
    <row r="657" spans="1:25" ht="17.45" customHeight="1" x14ac:dyDescent="0.45">
      <c r="A657" s="7" t="s">
        <v>1938</v>
      </c>
      <c r="B657" s="7" t="s">
        <v>9348</v>
      </c>
      <c r="C657" s="7" t="str">
        <f>SUBSTITUTE(SUBSTITUTE(SUBSTITUTE(SUBSTITUTE(SUBSTITUTE(SUBSTITUTE(SUBSTITUTE(SUBSTITUTE(SUBSTITUTE(SUBSTITUTE(SUBSTITUTE(SUBSTITUTE(SUBSTITUTE(LOWER(Table2[[#This Row],[Naam]]),".",""),"-","")," bvba",""),"belgië",""),"belgium","")," nv","")," bv",""),"group",""),"groep","")," ", ""),"é","e"),"è","e"),"à","a")</f>
        <v>boortmalt</v>
      </c>
      <c r="D657" s="7"/>
      <c r="E657" s="7"/>
      <c r="F657" s="7"/>
      <c r="G657" s="7"/>
      <c r="H657" s="7"/>
      <c r="I657" s="7"/>
      <c r="J657" s="7" t="s">
        <v>4776</v>
      </c>
      <c r="K657" s="7" t="str">
        <f>IFERROR(LEFT(SUBSTITUTE(SUBSTITUTE(Table2[[#This Row],[Website]],"www.",""),"https://",""), FIND(".", SUBSTITUTE(SUBSTITUTE(Table2[[#This Row],[Website]],"www.",""),"https://","")) - 1),"")</f>
        <v>Empty</v>
      </c>
      <c r="L657" s="7"/>
      <c r="M657" s="7"/>
      <c r="N657" s="7"/>
      <c r="O657" s="7"/>
      <c r="P657" s="7"/>
      <c r="Q657" s="7"/>
      <c r="R657" s="7" t="str">
        <f>LOWER(Table2[[#This Row],[Straat]]&amp;Table2[[#This Row],[Huisnummer]]&amp;Table2[[#This Row],[Postcode]])</f>
        <v/>
      </c>
      <c r="S657" s="7"/>
      <c r="T657" s="7"/>
      <c r="U657" s="7"/>
      <c r="V657" s="7"/>
      <c r="W657" s="7"/>
      <c r="X657" s="7"/>
      <c r="Y657" s="7"/>
    </row>
    <row r="658" spans="1:25" ht="17.45" customHeight="1" x14ac:dyDescent="0.45">
      <c r="A658" s="7" t="s">
        <v>1938</v>
      </c>
      <c r="B658" s="7" t="s">
        <v>9349</v>
      </c>
      <c r="C658" s="7" t="str">
        <f>SUBSTITUTE(SUBSTITUTE(SUBSTITUTE(SUBSTITUTE(SUBSTITUTE(SUBSTITUTE(SUBSTITUTE(SUBSTITUTE(SUBSTITUTE(SUBSTITUTE(SUBSTITUTE(SUBSTITUTE(SUBSTITUTE(LOWER(Table2[[#This Row],[Naam]]),".",""),"-","")," bvba",""),"belgië",""),"belgium","")," nv","")," bv",""),"group",""),"groep","")," ", ""),"é","e"),"è","e"),"à","a")</f>
        <v>sumitomobakeliteeurope</v>
      </c>
      <c r="D658" s="7"/>
      <c r="E658" s="7"/>
      <c r="F658" s="7"/>
      <c r="G658" s="7"/>
      <c r="H658" s="7"/>
      <c r="I658" s="7"/>
      <c r="J658" s="7" t="s">
        <v>4776</v>
      </c>
      <c r="K658" s="7" t="str">
        <f>IFERROR(LEFT(SUBSTITUTE(SUBSTITUTE(Table2[[#This Row],[Website]],"www.",""),"https://",""), FIND(".", SUBSTITUTE(SUBSTITUTE(Table2[[#This Row],[Website]],"www.",""),"https://","")) - 1),"")</f>
        <v>Empty</v>
      </c>
      <c r="L658" s="7"/>
      <c r="M658" s="7"/>
      <c r="N658" s="7"/>
      <c r="O658" s="7"/>
      <c r="P658" s="7"/>
      <c r="Q658" s="7"/>
      <c r="R658" s="7" t="str">
        <f>LOWER(Table2[[#This Row],[Straat]]&amp;Table2[[#This Row],[Huisnummer]]&amp;Table2[[#This Row],[Postcode]])</f>
        <v/>
      </c>
      <c r="S658" s="7"/>
      <c r="T658" s="7"/>
      <c r="U658" s="7"/>
      <c r="V658" s="7"/>
      <c r="W658" s="7"/>
      <c r="X658" s="7"/>
      <c r="Y658" s="7"/>
    </row>
    <row r="659" spans="1:25" ht="17.45" customHeight="1" x14ac:dyDescent="0.45">
      <c r="A659" s="7" t="s">
        <v>1938</v>
      </c>
      <c r="B659" s="7" t="s">
        <v>9350</v>
      </c>
      <c r="C659" s="7" t="str">
        <f>SUBSTITUTE(SUBSTITUTE(SUBSTITUTE(SUBSTITUTE(SUBSTITUTE(SUBSTITUTE(SUBSTITUTE(SUBSTITUTE(SUBSTITUTE(SUBSTITUTE(SUBSTITUTE(SUBSTITUTE(SUBSTITUTE(LOWER(Table2[[#This Row],[Naam]]),".",""),"-","")," bvba",""),"belgië",""),"belgium","")," nv","")," bv",""),"group",""),"groep","")," ", ""),"é","e"),"è","e"),"à","a")</f>
        <v>jaga</v>
      </c>
      <c r="D659" s="7"/>
      <c r="E659" s="7"/>
      <c r="F659" s="7"/>
      <c r="G659" s="7"/>
      <c r="H659" s="7"/>
      <c r="I659" s="7"/>
      <c r="J659" s="7" t="s">
        <v>4776</v>
      </c>
      <c r="K659" s="7" t="str">
        <f>IFERROR(LEFT(SUBSTITUTE(SUBSTITUTE(Table2[[#This Row],[Website]],"www.",""),"https://",""), FIND(".", SUBSTITUTE(SUBSTITUTE(Table2[[#This Row],[Website]],"www.",""),"https://","")) - 1),"")</f>
        <v>Empty</v>
      </c>
      <c r="L659" s="7"/>
      <c r="M659" s="7"/>
      <c r="N659" s="7"/>
      <c r="O659" s="7"/>
      <c r="P659" s="7"/>
      <c r="Q659" s="7"/>
      <c r="R659" s="7" t="str">
        <f>LOWER(Table2[[#This Row],[Straat]]&amp;Table2[[#This Row],[Huisnummer]]&amp;Table2[[#This Row],[Postcode]])</f>
        <v/>
      </c>
      <c r="S659" s="7"/>
      <c r="T659" s="7"/>
      <c r="U659" s="7"/>
      <c r="V659" s="7"/>
      <c r="W659" s="7"/>
      <c r="X659" s="7"/>
      <c r="Y659" s="7"/>
    </row>
    <row r="660" spans="1:25" ht="17.45" customHeight="1" x14ac:dyDescent="0.45">
      <c r="A660" s="7" t="s">
        <v>1938</v>
      </c>
      <c r="B660" s="7" t="s">
        <v>9351</v>
      </c>
      <c r="C660" s="7" t="str">
        <f>SUBSTITUTE(SUBSTITUTE(SUBSTITUTE(SUBSTITUTE(SUBSTITUTE(SUBSTITUTE(SUBSTITUTE(SUBSTITUTE(SUBSTITUTE(SUBSTITUTE(SUBSTITUTE(SUBSTITUTE(SUBSTITUTE(LOWER(Table2[[#This Row],[Naam]]),".",""),"-","")," bvba",""),"belgië",""),"belgium","")," nv","")," bv",""),"group",""),"groep","")," ", ""),"é","e"),"è","e"),"à","a")</f>
        <v>ebema</v>
      </c>
      <c r="D660" s="7"/>
      <c r="E660" s="7"/>
      <c r="F660" s="7"/>
      <c r="G660" s="7"/>
      <c r="H660" s="7"/>
      <c r="I660" s="7"/>
      <c r="J660" s="7" t="s">
        <v>4776</v>
      </c>
      <c r="K660" s="7" t="str">
        <f>IFERROR(LEFT(SUBSTITUTE(SUBSTITUTE(Table2[[#This Row],[Website]],"www.",""),"https://",""), FIND(".", SUBSTITUTE(SUBSTITUTE(Table2[[#This Row],[Website]],"www.",""),"https://","")) - 1),"")</f>
        <v>Empty</v>
      </c>
      <c r="L660" s="7"/>
      <c r="M660" s="7"/>
      <c r="N660" s="7"/>
      <c r="O660" s="7"/>
      <c r="P660" s="7"/>
      <c r="Q660" s="7"/>
      <c r="R660" s="7" t="str">
        <f>LOWER(Table2[[#This Row],[Straat]]&amp;Table2[[#This Row],[Huisnummer]]&amp;Table2[[#This Row],[Postcode]])</f>
        <v/>
      </c>
      <c r="S660" s="7"/>
      <c r="T660" s="7"/>
      <c r="U660" s="7"/>
      <c r="V660" s="7"/>
      <c r="W660" s="7"/>
      <c r="X660" s="7"/>
      <c r="Y660" s="7"/>
    </row>
    <row r="661" spans="1:25" ht="17.45" customHeight="1" x14ac:dyDescent="0.45">
      <c r="A661" s="7" t="s">
        <v>1938</v>
      </c>
      <c r="B661" s="7" t="s">
        <v>9352</v>
      </c>
      <c r="C661" s="7" t="str">
        <f>SUBSTITUTE(SUBSTITUTE(SUBSTITUTE(SUBSTITUTE(SUBSTITUTE(SUBSTITUTE(SUBSTITUTE(SUBSTITUTE(SUBSTITUTE(SUBSTITUTE(SUBSTITUTE(SUBSTITUTE(SUBSTITUTE(LOWER(Table2[[#This Row],[Naam]]),".",""),"-","")," bvba",""),"belgië",""),"belgium","")," nv","")," bv",""),"group",""),"groep","")," ", ""),"é","e"),"è","e"),"à","a")</f>
        <v>gentals</v>
      </c>
      <c r="D661" s="7"/>
      <c r="E661" s="7"/>
      <c r="F661" s="7"/>
      <c r="G661" s="7"/>
      <c r="H661" s="7"/>
      <c r="I661" s="7"/>
      <c r="J661" s="7" t="s">
        <v>4776</v>
      </c>
      <c r="K661" s="7" t="str">
        <f>IFERROR(LEFT(SUBSTITUTE(SUBSTITUTE(Table2[[#This Row],[Website]],"www.",""),"https://",""), FIND(".", SUBSTITUTE(SUBSTITUTE(Table2[[#This Row],[Website]],"www.",""),"https://","")) - 1),"")</f>
        <v>Empty</v>
      </c>
      <c r="L661" s="7"/>
      <c r="M661" s="7"/>
      <c r="N661" s="7"/>
      <c r="O661" s="7"/>
      <c r="P661" s="7"/>
      <c r="Q661" s="7"/>
      <c r="R661" s="7" t="str">
        <f>LOWER(Table2[[#This Row],[Straat]]&amp;Table2[[#This Row],[Huisnummer]]&amp;Table2[[#This Row],[Postcode]])</f>
        <v/>
      </c>
      <c r="S661" s="7"/>
      <c r="T661" s="7"/>
      <c r="U661" s="7"/>
      <c r="V661" s="7"/>
      <c r="W661" s="7"/>
      <c r="X661" s="7"/>
      <c r="Y661" s="7"/>
    </row>
    <row r="662" spans="1:25" ht="17.45" customHeight="1" x14ac:dyDescent="0.45">
      <c r="A662" s="7" t="s">
        <v>1938</v>
      </c>
      <c r="B662" s="7" t="s">
        <v>9353</v>
      </c>
      <c r="C662" s="7" t="str">
        <f>SUBSTITUTE(SUBSTITUTE(SUBSTITUTE(SUBSTITUTE(SUBSTITUTE(SUBSTITUTE(SUBSTITUTE(SUBSTITUTE(SUBSTITUTE(SUBSTITUTE(SUBSTITUTE(SUBSTITUTE(SUBSTITUTE(LOWER(Table2[[#This Row],[Naam]]),".",""),"-","")," bvba",""),"belgië",""),"belgium","")," nv","")," bv",""),"group",""),"groep","")," ", ""),"é","e"),"è","e"),"à","a")</f>
        <v>qualiphar</v>
      </c>
      <c r="D662" s="7"/>
      <c r="E662" s="7"/>
      <c r="F662" s="7"/>
      <c r="G662" s="7"/>
      <c r="H662" s="7"/>
      <c r="I662" s="7"/>
      <c r="J662" s="7" t="s">
        <v>4776</v>
      </c>
      <c r="K662" s="7" t="str">
        <f>IFERROR(LEFT(SUBSTITUTE(SUBSTITUTE(Table2[[#This Row],[Website]],"www.",""),"https://",""), FIND(".", SUBSTITUTE(SUBSTITUTE(Table2[[#This Row],[Website]],"www.",""),"https://","")) - 1),"")</f>
        <v>Empty</v>
      </c>
      <c r="L662" s="7"/>
      <c r="M662" s="7"/>
      <c r="N662" s="7"/>
      <c r="O662" s="7"/>
      <c r="P662" s="7"/>
      <c r="Q662" s="7"/>
      <c r="R662" s="7" t="str">
        <f>LOWER(Table2[[#This Row],[Straat]]&amp;Table2[[#This Row],[Huisnummer]]&amp;Table2[[#This Row],[Postcode]])</f>
        <v/>
      </c>
      <c r="S662" s="7"/>
      <c r="T662" s="7"/>
      <c r="U662" s="7"/>
      <c r="V662" s="7"/>
      <c r="W662" s="7"/>
      <c r="X662" s="7"/>
      <c r="Y662" s="7"/>
    </row>
    <row r="663" spans="1:25" ht="17.45" customHeight="1" x14ac:dyDescent="0.45">
      <c r="A663" s="7" t="s">
        <v>1938</v>
      </c>
      <c r="B663" s="7" t="s">
        <v>9354</v>
      </c>
      <c r="C663" s="7" t="str">
        <f>SUBSTITUTE(SUBSTITUTE(SUBSTITUTE(SUBSTITUTE(SUBSTITUTE(SUBSTITUTE(SUBSTITUTE(SUBSTITUTE(SUBSTITUTE(SUBSTITUTE(SUBSTITUTE(SUBSTITUTE(SUBSTITUTE(LOWER(Table2[[#This Row],[Naam]]),".",""),"-","")," bvba",""),"belgië",""),"belgium","")," nv","")," bv",""),"group",""),"groep","")," ", ""),"é","e"),"è","e"),"à","a")</f>
        <v>iobenelux</v>
      </c>
      <c r="D663" s="7"/>
      <c r="E663" s="7"/>
      <c r="F663" s="7"/>
      <c r="G663" s="7"/>
      <c r="H663" s="7"/>
      <c r="I663" s="7"/>
      <c r="J663" s="7" t="s">
        <v>4776</v>
      </c>
      <c r="K663" s="7" t="str">
        <f>IFERROR(LEFT(SUBSTITUTE(SUBSTITUTE(Table2[[#This Row],[Website]],"www.",""),"https://",""), FIND(".", SUBSTITUTE(SUBSTITUTE(Table2[[#This Row],[Website]],"www.",""),"https://","")) - 1),"")</f>
        <v>Empty</v>
      </c>
      <c r="L663" s="7"/>
      <c r="M663" s="7"/>
      <c r="N663" s="7"/>
      <c r="O663" s="7"/>
      <c r="P663" s="7"/>
      <c r="Q663" s="7"/>
      <c r="R663" s="7" t="str">
        <f>LOWER(Table2[[#This Row],[Straat]]&amp;Table2[[#This Row],[Huisnummer]]&amp;Table2[[#This Row],[Postcode]])</f>
        <v/>
      </c>
      <c r="S663" s="7"/>
      <c r="T663" s="7"/>
      <c r="U663" s="7"/>
      <c r="V663" s="7"/>
      <c r="W663" s="7"/>
      <c r="X663" s="7"/>
      <c r="Y663" s="7"/>
    </row>
    <row r="664" spans="1:25" ht="17.45" customHeight="1" x14ac:dyDescent="0.45">
      <c r="A664" s="7" t="s">
        <v>1938</v>
      </c>
      <c r="B664" s="7" t="s">
        <v>9355</v>
      </c>
      <c r="C664" s="7" t="str">
        <f>SUBSTITUTE(SUBSTITUTE(SUBSTITUTE(SUBSTITUTE(SUBSTITUTE(SUBSTITUTE(SUBSTITUTE(SUBSTITUTE(SUBSTITUTE(SUBSTITUTE(SUBSTITUTE(SUBSTITUTE(SUBSTITUTE(LOWER(Table2[[#This Row],[Naam]]),".",""),"-","")," bvba",""),"belgië",""),"belgium","")," nv","")," bv",""),"group",""),"groep","")," ", ""),"é","e"),"è","e"),"à","a")</f>
        <v>iemantsstaalconstructies</v>
      </c>
      <c r="D664" s="7"/>
      <c r="E664" s="7"/>
      <c r="F664" s="7"/>
      <c r="G664" s="7"/>
      <c r="H664" s="7"/>
      <c r="I664" s="7"/>
      <c r="J664" s="7" t="s">
        <v>4776</v>
      </c>
      <c r="K664" s="7" t="str">
        <f>IFERROR(LEFT(SUBSTITUTE(SUBSTITUTE(Table2[[#This Row],[Website]],"www.",""),"https://",""), FIND(".", SUBSTITUTE(SUBSTITUTE(Table2[[#This Row],[Website]],"www.",""),"https://","")) - 1),"")</f>
        <v>Empty</v>
      </c>
      <c r="L664" s="7"/>
      <c r="M664" s="7"/>
      <c r="N664" s="7"/>
      <c r="O664" s="7"/>
      <c r="P664" s="7"/>
      <c r="Q664" s="7"/>
      <c r="R664" s="7" t="str">
        <f>LOWER(Table2[[#This Row],[Straat]]&amp;Table2[[#This Row],[Huisnummer]]&amp;Table2[[#This Row],[Postcode]])</f>
        <v/>
      </c>
      <c r="S664" s="7"/>
      <c r="T664" s="7"/>
      <c r="U664" s="7"/>
      <c r="V664" s="7"/>
      <c r="W664" s="7"/>
      <c r="X664" s="7"/>
      <c r="Y664" s="7"/>
    </row>
    <row r="665" spans="1:25" ht="17.45" customHeight="1" x14ac:dyDescent="0.45">
      <c r="A665" s="7" t="s">
        <v>1938</v>
      </c>
      <c r="B665" s="7" t="s">
        <v>9356</v>
      </c>
      <c r="C665" s="7" t="str">
        <f>SUBSTITUTE(SUBSTITUTE(SUBSTITUTE(SUBSTITUTE(SUBSTITUTE(SUBSTITUTE(SUBSTITUTE(SUBSTITUTE(SUBSTITUTE(SUBSTITUTE(SUBSTITUTE(SUBSTITUTE(SUBSTITUTE(LOWER(Table2[[#This Row],[Naam]]),".",""),"-","")," bvba",""),"belgië",""),"belgium","")," nv","")," bv",""),"group",""),"groep","")," ", ""),"é","e"),"è","e"),"à","a")</f>
        <v>arcelormittal</v>
      </c>
      <c r="D665" s="7"/>
      <c r="E665" s="7"/>
      <c r="F665" s="7"/>
      <c r="G665" s="7"/>
      <c r="H665" s="7"/>
      <c r="I665" s="7"/>
      <c r="J665" s="7" t="s">
        <v>4776</v>
      </c>
      <c r="K665" s="7" t="str">
        <f>IFERROR(LEFT(SUBSTITUTE(SUBSTITUTE(Table2[[#This Row],[Website]],"www.",""),"https://",""), FIND(".", SUBSTITUTE(SUBSTITUTE(Table2[[#This Row],[Website]],"www.",""),"https://","")) - 1),"")</f>
        <v>Empty</v>
      </c>
      <c r="L665" s="7"/>
      <c r="M665" s="7"/>
      <c r="N665" s="7"/>
      <c r="O665" s="7"/>
      <c r="P665" s="7"/>
      <c r="Q665" s="7"/>
      <c r="R665" s="7" t="str">
        <f>LOWER(Table2[[#This Row],[Straat]]&amp;Table2[[#This Row],[Huisnummer]]&amp;Table2[[#This Row],[Postcode]])</f>
        <v/>
      </c>
      <c r="S665" s="7"/>
      <c r="T665" s="7"/>
      <c r="U665" s="7"/>
      <c r="V665" s="7"/>
      <c r="W665" s="7"/>
      <c r="X665" s="7"/>
      <c r="Y665" s="7"/>
    </row>
    <row r="666" spans="1:25" ht="17.45" customHeight="1" x14ac:dyDescent="0.45">
      <c r="A666" s="7" t="s">
        <v>1938</v>
      </c>
      <c r="B666" s="7" t="s">
        <v>9357</v>
      </c>
      <c r="C666" s="7" t="str">
        <f>SUBSTITUTE(SUBSTITUTE(SUBSTITUTE(SUBSTITUTE(SUBSTITUTE(SUBSTITUTE(SUBSTITUTE(SUBSTITUTE(SUBSTITUTE(SUBSTITUTE(SUBSTITUTE(SUBSTITUTE(SUBSTITUTE(LOWER(Table2[[#This Row],[Naam]]),".",""),"-","")," bvba",""),"belgië",""),"belgium","")," nv","")," bv",""),"group",""),"groep","")," ", ""),"é","e"),"è","e"),"à","a")</f>
        <v>rossel&amp;cie</v>
      </c>
      <c r="D666" s="7"/>
      <c r="E666" s="7"/>
      <c r="F666" s="7"/>
      <c r="G666" s="7"/>
      <c r="H666" s="7"/>
      <c r="I666" s="7"/>
      <c r="J666" s="7" t="s">
        <v>4776</v>
      </c>
      <c r="K666" s="7" t="str">
        <f>IFERROR(LEFT(SUBSTITUTE(SUBSTITUTE(Table2[[#This Row],[Website]],"www.",""),"https://",""), FIND(".", SUBSTITUTE(SUBSTITUTE(Table2[[#This Row],[Website]],"www.",""),"https://","")) - 1),"")</f>
        <v>Empty</v>
      </c>
      <c r="L666" s="7"/>
      <c r="M666" s="7"/>
      <c r="N666" s="7"/>
      <c r="O666" s="7"/>
      <c r="P666" s="7"/>
      <c r="Q666" s="7"/>
      <c r="R666" s="7" t="str">
        <f>LOWER(Table2[[#This Row],[Straat]]&amp;Table2[[#This Row],[Huisnummer]]&amp;Table2[[#This Row],[Postcode]])</f>
        <v/>
      </c>
      <c r="S666" s="7"/>
      <c r="T666" s="7"/>
      <c r="U666" s="7"/>
      <c r="V666" s="7"/>
      <c r="W666" s="7"/>
      <c r="X666" s="7"/>
      <c r="Y666" s="7"/>
    </row>
    <row r="667" spans="1:25" ht="17.45" customHeight="1" x14ac:dyDescent="0.45">
      <c r="A667" s="7" t="s">
        <v>1938</v>
      </c>
      <c r="B667" s="7" t="s">
        <v>9358</v>
      </c>
      <c r="C667" s="7" t="str">
        <f>SUBSTITUTE(SUBSTITUTE(SUBSTITUTE(SUBSTITUTE(SUBSTITUTE(SUBSTITUTE(SUBSTITUTE(SUBSTITUTE(SUBSTITUTE(SUBSTITUTE(SUBSTITUTE(SUBSTITUTE(SUBSTITUTE(LOWER(Table2[[#This Row],[Naam]]),".",""),"-","")," bvba",""),"belgië",""),"belgium","")," nv","")," bv",""),"group",""),"groep","")," ", ""),"é","e"),"è","e"),"à","a")</f>
        <v>electrabelsa</v>
      </c>
      <c r="D667" s="7"/>
      <c r="E667" s="7"/>
      <c r="F667" s="7"/>
      <c r="G667" s="7"/>
      <c r="H667" s="7"/>
      <c r="I667" s="7"/>
      <c r="J667" s="7" t="s">
        <v>4776</v>
      </c>
      <c r="K667" s="7" t="str">
        <f>IFERROR(LEFT(SUBSTITUTE(SUBSTITUTE(Table2[[#This Row],[Website]],"www.",""),"https://",""), FIND(".", SUBSTITUTE(SUBSTITUTE(Table2[[#This Row],[Website]],"www.",""),"https://","")) - 1),"")</f>
        <v>Empty</v>
      </c>
      <c r="L667" s="7"/>
      <c r="M667" s="7"/>
      <c r="N667" s="7"/>
      <c r="O667" s="7"/>
      <c r="P667" s="7"/>
      <c r="Q667" s="7"/>
      <c r="R667" s="7" t="str">
        <f>LOWER(Table2[[#This Row],[Straat]]&amp;Table2[[#This Row],[Huisnummer]]&amp;Table2[[#This Row],[Postcode]])</f>
        <v/>
      </c>
      <c r="S667" s="7"/>
      <c r="T667" s="7"/>
      <c r="U667" s="7"/>
      <c r="V667" s="7"/>
      <c r="W667" s="7"/>
      <c r="X667" s="7"/>
      <c r="Y667" s="7"/>
    </row>
    <row r="668" spans="1:25" ht="17.45" customHeight="1" x14ac:dyDescent="0.45">
      <c r="A668" s="7" t="s">
        <v>1938</v>
      </c>
      <c r="B668" s="7" t="s">
        <v>9359</v>
      </c>
      <c r="C668" s="7" t="str">
        <f>SUBSTITUTE(SUBSTITUTE(SUBSTITUTE(SUBSTITUTE(SUBSTITUTE(SUBSTITUTE(SUBSTITUTE(SUBSTITUTE(SUBSTITUTE(SUBSTITUTE(SUBSTITUTE(SUBSTITUTE(SUBSTITUTE(LOWER(Table2[[#This Row],[Naam]]),".",""),"-","")," bvba",""),"belgië",""),"belgium","")," nv","")," bv",""),"group",""),"groep","")," ", ""),"é","e"),"è","e"),"à","a")</f>
        <v>bridgestoneeurope</v>
      </c>
      <c r="D668" s="7"/>
      <c r="E668" s="7"/>
      <c r="F668" s="7"/>
      <c r="G668" s="7"/>
      <c r="H668" s="7"/>
      <c r="I668" s="7"/>
      <c r="J668" s="7" t="s">
        <v>4776</v>
      </c>
      <c r="K668" s="7" t="str">
        <f>IFERROR(LEFT(SUBSTITUTE(SUBSTITUTE(Table2[[#This Row],[Website]],"www.",""),"https://",""), FIND(".", SUBSTITUTE(SUBSTITUTE(Table2[[#This Row],[Website]],"www.",""),"https://","")) - 1),"")</f>
        <v>Empty</v>
      </c>
      <c r="L668" s="7"/>
      <c r="M668" s="7"/>
      <c r="N668" s="7"/>
      <c r="O668" s="7"/>
      <c r="P668" s="7"/>
      <c r="Q668" s="7"/>
      <c r="R668" s="7" t="str">
        <f>LOWER(Table2[[#This Row],[Straat]]&amp;Table2[[#This Row],[Huisnummer]]&amp;Table2[[#This Row],[Postcode]])</f>
        <v/>
      </c>
      <c r="S668" s="7"/>
      <c r="T668" s="7"/>
      <c r="U668" s="7"/>
      <c r="V668" s="7"/>
      <c r="W668" s="7"/>
      <c r="X668" s="7"/>
      <c r="Y668" s="7"/>
    </row>
    <row r="669" spans="1:25" ht="17.45" customHeight="1" x14ac:dyDescent="0.45">
      <c r="A669" s="7" t="s">
        <v>1938</v>
      </c>
      <c r="B669" s="7" t="s">
        <v>9360</v>
      </c>
      <c r="C669" s="7" t="str">
        <f>SUBSTITUTE(SUBSTITUTE(SUBSTITUTE(SUBSTITUTE(SUBSTITUTE(SUBSTITUTE(SUBSTITUTE(SUBSTITUTE(SUBSTITUTE(SUBSTITUTE(SUBSTITUTE(SUBSTITUTE(SUBSTITUTE(LOWER(Table2[[#This Row],[Naam]]),".",""),"-","")," bvba",""),"belgië",""),"belgium","")," nv","")," bv",""),"group",""),"groep","")," ", ""),"é","e"),"è","e"),"à","a")</f>
        <v>euroports</v>
      </c>
      <c r="D669" s="7"/>
      <c r="E669" s="7"/>
      <c r="F669" s="7"/>
      <c r="G669" s="7"/>
      <c r="H669" s="7"/>
      <c r="I669" s="7"/>
      <c r="J669" s="7" t="s">
        <v>4776</v>
      </c>
      <c r="K669" s="7" t="str">
        <f>IFERROR(LEFT(SUBSTITUTE(SUBSTITUTE(Table2[[#This Row],[Website]],"www.",""),"https://",""), FIND(".", SUBSTITUTE(SUBSTITUTE(Table2[[#This Row],[Website]],"www.",""),"https://","")) - 1),"")</f>
        <v>Empty</v>
      </c>
      <c r="L669" s="7"/>
      <c r="M669" s="7"/>
      <c r="N669" s="7"/>
      <c r="O669" s="7"/>
      <c r="P669" s="7"/>
      <c r="Q669" s="7"/>
      <c r="R669" s="7" t="str">
        <f>LOWER(Table2[[#This Row],[Straat]]&amp;Table2[[#This Row],[Huisnummer]]&amp;Table2[[#This Row],[Postcode]])</f>
        <v/>
      </c>
      <c r="S669" s="7"/>
      <c r="T669" s="7"/>
      <c r="U669" s="7"/>
      <c r="V669" s="7"/>
      <c r="W669" s="7"/>
      <c r="X669" s="7"/>
      <c r="Y669" s="7"/>
    </row>
    <row r="670" spans="1:25" ht="17.45" customHeight="1" x14ac:dyDescent="0.45">
      <c r="A670" s="7" t="s">
        <v>1938</v>
      </c>
      <c r="B670" s="7" t="s">
        <v>9361</v>
      </c>
      <c r="C670" s="7" t="str">
        <f>SUBSTITUTE(SUBSTITUTE(SUBSTITUTE(SUBSTITUTE(SUBSTITUTE(SUBSTITUTE(SUBSTITUTE(SUBSTITUTE(SUBSTITUTE(SUBSTITUTE(SUBSTITUTE(SUBSTITUTE(SUBSTITUTE(LOWER(Table2[[#This Row],[Naam]]),".",""),"-","")," bvba",""),"belgië",""),"belgium","")," nv","")," bv",""),"group",""),"groep","")," ", ""),"é","e"),"è","e"),"à","a")</f>
        <v>abinbev</v>
      </c>
      <c r="D670" s="7"/>
      <c r="E670" s="7"/>
      <c r="F670" s="7"/>
      <c r="G670" s="7"/>
      <c r="H670" s="7"/>
      <c r="I670" s="7"/>
      <c r="J670" s="7" t="s">
        <v>4776</v>
      </c>
      <c r="K670" s="7" t="str">
        <f>IFERROR(LEFT(SUBSTITUTE(SUBSTITUTE(Table2[[#This Row],[Website]],"www.",""),"https://",""), FIND(".", SUBSTITUTE(SUBSTITUTE(Table2[[#This Row],[Website]],"www.",""),"https://","")) - 1),"")</f>
        <v>Empty</v>
      </c>
      <c r="L670" s="7"/>
      <c r="M670" s="7"/>
      <c r="N670" s="7"/>
      <c r="O670" s="7"/>
      <c r="P670" s="7"/>
      <c r="Q670" s="7"/>
      <c r="R670" s="7" t="str">
        <f>LOWER(Table2[[#This Row],[Straat]]&amp;Table2[[#This Row],[Huisnummer]]&amp;Table2[[#This Row],[Postcode]])</f>
        <v/>
      </c>
      <c r="S670" s="7"/>
      <c r="T670" s="7"/>
      <c r="U670" s="7"/>
      <c r="V670" s="7"/>
      <c r="W670" s="7"/>
      <c r="X670" s="7"/>
      <c r="Y670" s="7"/>
    </row>
    <row r="671" spans="1:25" ht="17.45" customHeight="1" x14ac:dyDescent="0.45">
      <c r="A671" s="7" t="s">
        <v>1938</v>
      </c>
      <c r="B671" s="7" t="s">
        <v>9362</v>
      </c>
      <c r="C671" s="7" t="str">
        <f>SUBSTITUTE(SUBSTITUTE(SUBSTITUTE(SUBSTITUTE(SUBSTITUTE(SUBSTITUTE(SUBSTITUTE(SUBSTITUTE(SUBSTITUTE(SUBSTITUTE(SUBSTITUTE(SUBSTITUTE(SUBSTITUTE(LOWER(Table2[[#This Row],[Naam]]),".",""),"-","")," bvba",""),"belgië",""),"belgium","")," nv","")," bv",""),"group",""),"groep","")," ", ""),"é","e"),"è","e"),"à","a")</f>
        <v>nuskin</v>
      </c>
      <c r="D671" s="7"/>
      <c r="E671" s="7"/>
      <c r="F671" s="7"/>
      <c r="G671" s="7"/>
      <c r="H671" s="7"/>
      <c r="I671" s="7"/>
      <c r="J671" s="7" t="s">
        <v>4776</v>
      </c>
      <c r="K671" s="7" t="str">
        <f>IFERROR(LEFT(SUBSTITUTE(SUBSTITUTE(Table2[[#This Row],[Website]],"www.",""),"https://",""), FIND(".", SUBSTITUTE(SUBSTITUTE(Table2[[#This Row],[Website]],"www.",""),"https://","")) - 1),"")</f>
        <v>Empty</v>
      </c>
      <c r="L671" s="7"/>
      <c r="M671" s="7"/>
      <c r="N671" s="7"/>
      <c r="O671" s="7"/>
      <c r="P671" s="7"/>
      <c r="Q671" s="7"/>
      <c r="R671" s="7" t="str">
        <f>LOWER(Table2[[#This Row],[Straat]]&amp;Table2[[#This Row],[Huisnummer]]&amp;Table2[[#This Row],[Postcode]])</f>
        <v/>
      </c>
      <c r="S671" s="7"/>
      <c r="T671" s="7"/>
      <c r="U671" s="7"/>
      <c r="V671" s="7"/>
      <c r="W671" s="7"/>
      <c r="X671" s="7"/>
      <c r="Y671" s="7"/>
    </row>
    <row r="672" spans="1:25" ht="17.45" customHeight="1" x14ac:dyDescent="0.45">
      <c r="A672" s="7" t="s">
        <v>1938</v>
      </c>
      <c r="B672" s="7" t="s">
        <v>9363</v>
      </c>
      <c r="C672" s="7" t="str">
        <f>SUBSTITUTE(SUBSTITUTE(SUBSTITUTE(SUBSTITUTE(SUBSTITUTE(SUBSTITUTE(SUBSTITUTE(SUBSTITUTE(SUBSTITUTE(SUBSTITUTE(SUBSTITUTE(SUBSTITUTE(SUBSTITUTE(LOWER(Table2[[#This Row],[Naam]]),".",""),"-","")," bvba",""),"belgië",""),"belgium","")," nv","")," bv",""),"group",""),"groep","")," ", ""),"é","e"),"è","e"),"à","a")</f>
        <v>galvapower</v>
      </c>
      <c r="D672" s="7"/>
      <c r="E672" s="7"/>
      <c r="F672" s="7"/>
      <c r="G672" s="7"/>
      <c r="H672" s="7"/>
      <c r="I672" s="7"/>
      <c r="J672" s="7" t="s">
        <v>4776</v>
      </c>
      <c r="K672" s="7" t="str">
        <f>IFERROR(LEFT(SUBSTITUTE(SUBSTITUTE(Table2[[#This Row],[Website]],"www.",""),"https://",""), FIND(".", SUBSTITUTE(SUBSTITUTE(Table2[[#This Row],[Website]],"www.",""),"https://","")) - 1),"")</f>
        <v>Empty</v>
      </c>
      <c r="L672" s="7"/>
      <c r="M672" s="7"/>
      <c r="N672" s="7"/>
      <c r="O672" s="7"/>
      <c r="P672" s="7"/>
      <c r="Q672" s="7"/>
      <c r="R672" s="7" t="str">
        <f>LOWER(Table2[[#This Row],[Straat]]&amp;Table2[[#This Row],[Huisnummer]]&amp;Table2[[#This Row],[Postcode]])</f>
        <v/>
      </c>
      <c r="S672" s="7"/>
      <c r="T672" s="7"/>
      <c r="U672" s="7"/>
      <c r="V672" s="7"/>
      <c r="W672" s="7"/>
      <c r="X672" s="7"/>
      <c r="Y672" s="7"/>
    </row>
    <row r="673" spans="1:25" ht="17.45" customHeight="1" x14ac:dyDescent="0.45">
      <c r="A673" s="7" t="s">
        <v>1938</v>
      </c>
      <c r="B673" s="7" t="s">
        <v>9364</v>
      </c>
      <c r="C673" s="7" t="str">
        <f>SUBSTITUTE(SUBSTITUTE(SUBSTITUTE(SUBSTITUTE(SUBSTITUTE(SUBSTITUTE(SUBSTITUTE(SUBSTITUTE(SUBSTITUTE(SUBSTITUTE(SUBSTITUTE(SUBSTITUTE(SUBSTITUTE(LOWER(Table2[[#This Row],[Naam]]),".",""),"-","")," bvba",""),"belgië",""),"belgium","")," nv","")," bv",""),"group",""),"groep","")," ", ""),"é","e"),"è","e"),"à","a")</f>
        <v>scaniapartslogisticsunit2250</v>
      </c>
      <c r="D673" s="7"/>
      <c r="E673" s="7"/>
      <c r="F673" s="7"/>
      <c r="G673" s="7"/>
      <c r="H673" s="7"/>
      <c r="I673" s="7"/>
      <c r="J673" s="7" t="s">
        <v>4776</v>
      </c>
      <c r="K673" s="7" t="str">
        <f>IFERROR(LEFT(SUBSTITUTE(SUBSTITUTE(Table2[[#This Row],[Website]],"www.",""),"https://",""), FIND(".", SUBSTITUTE(SUBSTITUTE(Table2[[#This Row],[Website]],"www.",""),"https://","")) - 1),"")</f>
        <v>Empty</v>
      </c>
      <c r="L673" s="7"/>
      <c r="M673" s="7"/>
      <c r="N673" s="7"/>
      <c r="O673" s="7"/>
      <c r="P673" s="7"/>
      <c r="Q673" s="7"/>
      <c r="R673" s="7" t="str">
        <f>LOWER(Table2[[#This Row],[Straat]]&amp;Table2[[#This Row],[Huisnummer]]&amp;Table2[[#This Row],[Postcode]])</f>
        <v/>
      </c>
      <c r="S673" s="7"/>
      <c r="T673" s="7"/>
      <c r="U673" s="7"/>
      <c r="V673" s="7"/>
      <c r="W673" s="7"/>
      <c r="X673" s="7"/>
      <c r="Y673" s="7"/>
    </row>
    <row r="674" spans="1:25" ht="17.45" customHeight="1" x14ac:dyDescent="0.45">
      <c r="A674" s="7" t="s">
        <v>1938</v>
      </c>
      <c r="B674" s="7" t="s">
        <v>9365</v>
      </c>
      <c r="C674" s="7" t="str">
        <f>SUBSTITUTE(SUBSTITUTE(SUBSTITUTE(SUBSTITUTE(SUBSTITUTE(SUBSTITUTE(SUBSTITUTE(SUBSTITUTE(SUBSTITUTE(SUBSTITUTE(SUBSTITUTE(SUBSTITUTE(SUBSTITUTE(LOWER(Table2[[#This Row],[Naam]]),".",""),"-","")," bvba",""),"belgië",""),"belgium","")," nv","")," bv",""),"group",""),"groep","")," ", ""),"é","e"),"è","e"),"à","a")</f>
        <v>cargilleurope</v>
      </c>
      <c r="D674" s="7"/>
      <c r="E674" s="7"/>
      <c r="F674" s="7"/>
      <c r="G674" s="7"/>
      <c r="H674" s="7"/>
      <c r="I674" s="7"/>
      <c r="J674" s="7" t="s">
        <v>4776</v>
      </c>
      <c r="K674" s="7" t="str">
        <f>IFERROR(LEFT(SUBSTITUTE(SUBSTITUTE(Table2[[#This Row],[Website]],"www.",""),"https://",""), FIND(".", SUBSTITUTE(SUBSTITUTE(Table2[[#This Row],[Website]],"www.",""),"https://","")) - 1),"")</f>
        <v>Empty</v>
      </c>
      <c r="L674" s="7"/>
      <c r="M674" s="7"/>
      <c r="N674" s="7"/>
      <c r="O674" s="7"/>
      <c r="P674" s="7"/>
      <c r="Q674" s="7"/>
      <c r="R674" s="7" t="str">
        <f>LOWER(Table2[[#This Row],[Straat]]&amp;Table2[[#This Row],[Huisnummer]]&amp;Table2[[#This Row],[Postcode]])</f>
        <v/>
      </c>
      <c r="S674" s="7"/>
      <c r="T674" s="7"/>
      <c r="U674" s="7"/>
      <c r="V674" s="7"/>
      <c r="W674" s="7"/>
      <c r="X674" s="7"/>
      <c r="Y674" s="7"/>
    </row>
    <row r="675" spans="1:25" ht="17.45" customHeight="1" x14ac:dyDescent="0.45">
      <c r="A675" s="7" t="s">
        <v>1938</v>
      </c>
      <c r="B675" s="7" t="s">
        <v>9366</v>
      </c>
      <c r="C675" s="7" t="str">
        <f>SUBSTITUTE(SUBSTITUTE(SUBSTITUTE(SUBSTITUTE(SUBSTITUTE(SUBSTITUTE(SUBSTITUTE(SUBSTITUTE(SUBSTITUTE(SUBSTITUTE(SUBSTITUTE(SUBSTITUTE(SUBSTITUTE(LOWER(Table2[[#This Row],[Naam]]),".",""),"-","")," bvba",""),"belgië",""),"belgium","")," nv","")," bv",""),"group",""),"groep","")," ", ""),"é","e"),"è","e"),"à","a")</f>
        <v>bionerga</v>
      </c>
      <c r="D675" s="7"/>
      <c r="E675" s="7"/>
      <c r="F675" s="7"/>
      <c r="G675" s="7"/>
      <c r="H675" s="7"/>
      <c r="I675" s="7"/>
      <c r="J675" s="7" t="s">
        <v>4776</v>
      </c>
      <c r="K675" s="7" t="str">
        <f>IFERROR(LEFT(SUBSTITUTE(SUBSTITUTE(Table2[[#This Row],[Website]],"www.",""),"https://",""), FIND(".", SUBSTITUTE(SUBSTITUTE(Table2[[#This Row],[Website]],"www.",""),"https://","")) - 1),"")</f>
        <v>Empty</v>
      </c>
      <c r="L675" s="7"/>
      <c r="M675" s="7"/>
      <c r="N675" s="7"/>
      <c r="O675" s="7"/>
      <c r="P675" s="7"/>
      <c r="Q675" s="7"/>
      <c r="R675" s="7" t="str">
        <f>LOWER(Table2[[#This Row],[Straat]]&amp;Table2[[#This Row],[Huisnummer]]&amp;Table2[[#This Row],[Postcode]])</f>
        <v/>
      </c>
      <c r="S675" s="7"/>
      <c r="T675" s="7"/>
      <c r="U675" s="7"/>
      <c r="V675" s="7"/>
      <c r="W675" s="7"/>
      <c r="X675" s="7"/>
      <c r="Y675" s="7"/>
    </row>
    <row r="676" spans="1:25" ht="17.45" customHeight="1" x14ac:dyDescent="0.45">
      <c r="A676" s="7" t="s">
        <v>1938</v>
      </c>
      <c r="B676" s="7" t="s">
        <v>9367</v>
      </c>
      <c r="C676" s="7" t="str">
        <f>SUBSTITUTE(SUBSTITUTE(SUBSTITUTE(SUBSTITUTE(SUBSTITUTE(SUBSTITUTE(SUBSTITUTE(SUBSTITUTE(SUBSTITUTE(SUBSTITUTE(SUBSTITUTE(SUBSTITUTE(SUBSTITUTE(LOWER(Table2[[#This Row],[Naam]]),".",""),"-","")," bvba",""),"belgië",""),"belgium","")," nv","")," bv",""),"group",""),"groep","")," ", ""),"é","e"),"è","e"),"à","a")</f>
        <v>korian</v>
      </c>
      <c r="D676" s="7"/>
      <c r="E676" s="7"/>
      <c r="F676" s="7"/>
      <c r="G676" s="7"/>
      <c r="H676" s="7"/>
      <c r="I676" s="7"/>
      <c r="J676" s="7" t="s">
        <v>4776</v>
      </c>
      <c r="K676" s="7" t="str">
        <f>IFERROR(LEFT(SUBSTITUTE(SUBSTITUTE(Table2[[#This Row],[Website]],"www.",""),"https://",""), FIND(".", SUBSTITUTE(SUBSTITUTE(Table2[[#This Row],[Website]],"www.",""),"https://","")) - 1),"")</f>
        <v>Empty</v>
      </c>
      <c r="L676" s="7"/>
      <c r="M676" s="7"/>
      <c r="N676" s="7"/>
      <c r="O676" s="7"/>
      <c r="P676" s="7"/>
      <c r="Q676" s="7"/>
      <c r="R676" s="7" t="str">
        <f>LOWER(Table2[[#This Row],[Straat]]&amp;Table2[[#This Row],[Huisnummer]]&amp;Table2[[#This Row],[Postcode]])</f>
        <v/>
      </c>
      <c r="S676" s="7"/>
      <c r="T676" s="7"/>
      <c r="U676" s="7"/>
      <c r="V676" s="7"/>
      <c r="W676" s="7"/>
      <c r="X676" s="7"/>
      <c r="Y676" s="7"/>
    </row>
    <row r="677" spans="1:25" ht="17.45" customHeight="1" x14ac:dyDescent="0.45">
      <c r="A677" s="7" t="s">
        <v>1938</v>
      </c>
      <c r="B677" s="7" t="s">
        <v>9368</v>
      </c>
      <c r="C677" s="7" t="str">
        <f>SUBSTITUTE(SUBSTITUTE(SUBSTITUTE(SUBSTITUTE(SUBSTITUTE(SUBSTITUTE(SUBSTITUTE(SUBSTITUTE(SUBSTITUTE(SUBSTITUTE(SUBSTITUTE(SUBSTITUTE(SUBSTITUTE(LOWER(Table2[[#This Row],[Naam]]),".",""),"-","")," bvba",""),"belgië",""),"belgium","")," nv","")," bv",""),"group",""),"groep","")," ", ""),"é","e"),"è","e"),"à","a")</f>
        <v>thvdebreesolutionssanterra</v>
      </c>
      <c r="D677" s="7"/>
      <c r="E677" s="7"/>
      <c r="F677" s="7"/>
      <c r="G677" s="7"/>
      <c r="H677" s="7"/>
      <c r="I677" s="7"/>
      <c r="J677" s="7" t="s">
        <v>4776</v>
      </c>
      <c r="K677" s="7" t="str">
        <f>IFERROR(LEFT(SUBSTITUTE(SUBSTITUTE(Table2[[#This Row],[Website]],"www.",""),"https://",""), FIND(".", SUBSTITUTE(SUBSTITUTE(Table2[[#This Row],[Website]],"www.",""),"https://","")) - 1),"")</f>
        <v>Empty</v>
      </c>
      <c r="L677" s="7"/>
      <c r="M677" s="7"/>
      <c r="N677" s="7"/>
      <c r="O677" s="7"/>
      <c r="P677" s="7"/>
      <c r="Q677" s="7"/>
      <c r="R677" s="7" t="str">
        <f>LOWER(Table2[[#This Row],[Straat]]&amp;Table2[[#This Row],[Huisnummer]]&amp;Table2[[#This Row],[Postcode]])</f>
        <v/>
      </c>
      <c r="S677" s="7"/>
      <c r="T677" s="7"/>
      <c r="U677" s="7"/>
      <c r="V677" s="7"/>
      <c r="W677" s="7"/>
      <c r="X677" s="7"/>
      <c r="Y677" s="7"/>
    </row>
    <row r="678" spans="1:25" ht="17.45" customHeight="1" x14ac:dyDescent="0.45">
      <c r="A678" s="7" t="s">
        <v>1938</v>
      </c>
      <c r="B678" s="7" t="s">
        <v>9369</v>
      </c>
      <c r="C678" s="7" t="str">
        <f>SUBSTITUTE(SUBSTITUTE(SUBSTITUTE(SUBSTITUTE(SUBSTITUTE(SUBSTITUTE(SUBSTITUTE(SUBSTITUTE(SUBSTITUTE(SUBSTITUTE(SUBSTITUTE(SUBSTITUTE(SUBSTITUTE(LOWER(Table2[[#This Row],[Naam]]),".",""),"-","")," bvba",""),"belgië",""),"belgium","")," nv","")," bv",""),"group",""),"groep","")," ", ""),"é","e"),"è","e"),"à","a")</f>
        <v>europassistance,succursalebelge</v>
      </c>
      <c r="D678" s="7"/>
      <c r="E678" s="7"/>
      <c r="F678" s="7"/>
      <c r="G678" s="7"/>
      <c r="H678" s="7"/>
      <c r="I678" s="7"/>
      <c r="J678" s="7" t="s">
        <v>4776</v>
      </c>
      <c r="K678" s="7" t="str">
        <f>IFERROR(LEFT(SUBSTITUTE(SUBSTITUTE(Table2[[#This Row],[Website]],"www.",""),"https://",""), FIND(".", SUBSTITUTE(SUBSTITUTE(Table2[[#This Row],[Website]],"www.",""),"https://","")) - 1),"")</f>
        <v>Empty</v>
      </c>
      <c r="L678" s="7"/>
      <c r="M678" s="7"/>
      <c r="N678" s="7"/>
      <c r="O678" s="7"/>
      <c r="P678" s="7"/>
      <c r="Q678" s="7"/>
      <c r="R678" s="7" t="str">
        <f>LOWER(Table2[[#This Row],[Straat]]&amp;Table2[[#This Row],[Huisnummer]]&amp;Table2[[#This Row],[Postcode]])</f>
        <v/>
      </c>
      <c r="S678" s="7"/>
      <c r="T678" s="7"/>
      <c r="U678" s="7"/>
      <c r="V678" s="7"/>
      <c r="W678" s="7"/>
      <c r="X678" s="7"/>
      <c r="Y678" s="7"/>
    </row>
    <row r="679" spans="1:25" ht="17.45" customHeight="1" x14ac:dyDescent="0.45">
      <c r="A679" s="7" t="s">
        <v>1938</v>
      </c>
      <c r="B679" s="7" t="s">
        <v>9370</v>
      </c>
      <c r="C679" s="7" t="str">
        <f>SUBSTITUTE(SUBSTITUTE(SUBSTITUTE(SUBSTITUTE(SUBSTITUTE(SUBSTITUTE(SUBSTITUTE(SUBSTITUTE(SUBSTITUTE(SUBSTITUTE(SUBSTITUTE(SUBSTITUTE(SUBSTITUTE(LOWER(Table2[[#This Row],[Naam]]),".",""),"-","")," bvba",""),"belgië",""),"belgium","")," nv","")," bv",""),"group",""),"groep","")," ", ""),"é","e"),"è","e"),"à","a")</f>
        <v>hascoinvest&amp;aanverwantevennootschappen</v>
      </c>
      <c r="D679" s="7"/>
      <c r="E679" s="7"/>
      <c r="F679" s="7"/>
      <c r="G679" s="7"/>
      <c r="H679" s="7"/>
      <c r="I679" s="7"/>
      <c r="J679" s="7" t="s">
        <v>4776</v>
      </c>
      <c r="K679" s="7" t="str">
        <f>IFERROR(LEFT(SUBSTITUTE(SUBSTITUTE(Table2[[#This Row],[Website]],"www.",""),"https://",""), FIND(".", SUBSTITUTE(SUBSTITUTE(Table2[[#This Row],[Website]],"www.",""),"https://","")) - 1),"")</f>
        <v>Empty</v>
      </c>
      <c r="L679" s="7"/>
      <c r="M679" s="7"/>
      <c r="N679" s="7"/>
      <c r="O679" s="7"/>
      <c r="P679" s="7"/>
      <c r="Q679" s="7"/>
      <c r="R679" s="7" t="str">
        <f>LOWER(Table2[[#This Row],[Straat]]&amp;Table2[[#This Row],[Huisnummer]]&amp;Table2[[#This Row],[Postcode]])</f>
        <v/>
      </c>
      <c r="S679" s="7"/>
      <c r="T679" s="7"/>
      <c r="U679" s="7"/>
      <c r="V679" s="7"/>
      <c r="W679" s="7"/>
      <c r="X679" s="7"/>
      <c r="Y679" s="7"/>
    </row>
    <row r="680" spans="1:25" ht="17.45" customHeight="1" x14ac:dyDescent="0.45">
      <c r="A680" s="7" t="s">
        <v>1938</v>
      </c>
      <c r="B680" s="7" t="s">
        <v>9371</v>
      </c>
      <c r="C680" s="7" t="str">
        <f>SUBSTITUTE(SUBSTITUTE(SUBSTITUTE(SUBSTITUTE(SUBSTITUTE(SUBSTITUTE(SUBSTITUTE(SUBSTITUTE(SUBSTITUTE(SUBSTITUTE(SUBSTITUTE(SUBSTITUTE(SUBSTITUTE(LOWER(Table2[[#This Row],[Naam]]),".",""),"-","")," bvba",""),"belgië",""),"belgium","")," nv","")," bv",""),"group",""),"groep","")," ", ""),"é","e"),"è","e"),"à","a")</f>
        <v>vanroey</v>
      </c>
      <c r="D680" s="7"/>
      <c r="E680" s="7"/>
      <c r="F680" s="7"/>
      <c r="G680" s="7"/>
      <c r="H680" s="7"/>
      <c r="I680" s="7"/>
      <c r="J680" s="7" t="s">
        <v>4776</v>
      </c>
      <c r="K680" s="7" t="str">
        <f>IFERROR(LEFT(SUBSTITUTE(SUBSTITUTE(Table2[[#This Row],[Website]],"www.",""),"https://",""), FIND(".", SUBSTITUTE(SUBSTITUTE(Table2[[#This Row],[Website]],"www.",""),"https://","")) - 1),"")</f>
        <v>Empty</v>
      </c>
      <c r="L680" s="7"/>
      <c r="M680" s="7"/>
      <c r="N680" s="7"/>
      <c r="O680" s="7"/>
      <c r="P680" s="7"/>
      <c r="Q680" s="7"/>
      <c r="R680" s="7" t="str">
        <f>LOWER(Table2[[#This Row],[Straat]]&amp;Table2[[#This Row],[Huisnummer]]&amp;Table2[[#This Row],[Postcode]])</f>
        <v/>
      </c>
      <c r="S680" s="7"/>
      <c r="T680" s="7"/>
      <c r="U680" s="7"/>
      <c r="V680" s="7"/>
      <c r="W680" s="7"/>
      <c r="X680" s="7"/>
      <c r="Y680" s="7"/>
    </row>
    <row r="681" spans="1:25" ht="17.45" customHeight="1" x14ac:dyDescent="0.45">
      <c r="A681" s="7" t="s">
        <v>1938</v>
      </c>
      <c r="B681" s="7" t="s">
        <v>9372</v>
      </c>
      <c r="C681" s="7" t="str">
        <f>SUBSTITUTE(SUBSTITUTE(SUBSTITUTE(SUBSTITUTE(SUBSTITUTE(SUBSTITUTE(SUBSTITUTE(SUBSTITUTE(SUBSTITUTE(SUBSTITUTE(SUBSTITUTE(SUBSTITUTE(SUBSTITUTE(LOWER(Table2[[#This Row],[Naam]]),".",""),"-","")," bvba",""),"belgië",""),"belgium","")," nv","")," bv",""),"group",""),"groep","")," ", ""),"é","e"),"è","e"),"à","a")</f>
        <v>medicalinformationprofessionalsystems</v>
      </c>
      <c r="D681" s="7"/>
      <c r="E681" s="7"/>
      <c r="F681" s="7"/>
      <c r="G681" s="7"/>
      <c r="H681" s="7"/>
      <c r="I681" s="7"/>
      <c r="J681" s="7" t="s">
        <v>4776</v>
      </c>
      <c r="K681" s="7" t="str">
        <f>IFERROR(LEFT(SUBSTITUTE(SUBSTITUTE(Table2[[#This Row],[Website]],"www.",""),"https://",""), FIND(".", SUBSTITUTE(SUBSTITUTE(Table2[[#This Row],[Website]],"www.",""),"https://","")) - 1),"")</f>
        <v>Empty</v>
      </c>
      <c r="L681" s="7"/>
      <c r="M681" s="7"/>
      <c r="N681" s="7"/>
      <c r="O681" s="7"/>
      <c r="P681" s="7"/>
      <c r="Q681" s="7"/>
      <c r="R681" s="7" t="str">
        <f>LOWER(Table2[[#This Row],[Straat]]&amp;Table2[[#This Row],[Huisnummer]]&amp;Table2[[#This Row],[Postcode]])</f>
        <v/>
      </c>
      <c r="S681" s="7"/>
      <c r="T681" s="7"/>
      <c r="U681" s="7"/>
      <c r="V681" s="7"/>
      <c r="W681" s="7"/>
      <c r="X681" s="7"/>
      <c r="Y681" s="7"/>
    </row>
    <row r="682" spans="1:25" ht="17.45" customHeight="1" x14ac:dyDescent="0.45">
      <c r="A682" s="7" t="s">
        <v>1938</v>
      </c>
      <c r="B682" s="7" t="s">
        <v>9373</v>
      </c>
      <c r="C682" s="7" t="str">
        <f>SUBSTITUTE(SUBSTITUTE(SUBSTITUTE(SUBSTITUTE(SUBSTITUTE(SUBSTITUTE(SUBSTITUTE(SUBSTITUTE(SUBSTITUTE(SUBSTITUTE(SUBSTITUTE(SUBSTITUTE(SUBSTITUTE(LOWER(Table2[[#This Row],[Naam]]),".",""),"-","")," bvba",""),"belgië",""),"belgium","")," nv","")," bv",""),"group",""),"groep","")," ", ""),"é","e"),"è","e"),"à","a")</f>
        <v>bosalemissioncontrolsystems</v>
      </c>
      <c r="D682" s="7"/>
      <c r="E682" s="7"/>
      <c r="F682" s="7"/>
      <c r="G682" s="7"/>
      <c r="H682" s="7"/>
      <c r="I682" s="7"/>
      <c r="J682" s="7" t="s">
        <v>4776</v>
      </c>
      <c r="K682" s="7" t="str">
        <f>IFERROR(LEFT(SUBSTITUTE(SUBSTITUTE(Table2[[#This Row],[Website]],"www.",""),"https://",""), FIND(".", SUBSTITUTE(SUBSTITUTE(Table2[[#This Row],[Website]],"www.",""),"https://","")) - 1),"")</f>
        <v>Empty</v>
      </c>
      <c r="L682" s="7"/>
      <c r="M682" s="7"/>
      <c r="N682" s="7"/>
      <c r="O682" s="7"/>
      <c r="P682" s="7"/>
      <c r="Q682" s="7"/>
      <c r="R682" s="7" t="str">
        <f>LOWER(Table2[[#This Row],[Straat]]&amp;Table2[[#This Row],[Huisnummer]]&amp;Table2[[#This Row],[Postcode]])</f>
        <v/>
      </c>
      <c r="S682" s="7"/>
      <c r="T682" s="7"/>
      <c r="U682" s="7"/>
      <c r="V682" s="7"/>
      <c r="W682" s="7"/>
      <c r="X682" s="7"/>
      <c r="Y682" s="7"/>
    </row>
    <row r="683" spans="1:25" ht="17.45" customHeight="1" x14ac:dyDescent="0.45">
      <c r="A683" s="7" t="s">
        <v>1938</v>
      </c>
      <c r="B683" s="7" t="s">
        <v>9374</v>
      </c>
      <c r="C683" s="7" t="str">
        <f>SUBSTITUTE(SUBSTITUTE(SUBSTITUTE(SUBSTITUTE(SUBSTITUTE(SUBSTITUTE(SUBSTITUTE(SUBSTITUTE(SUBSTITUTE(SUBSTITUTE(SUBSTITUTE(SUBSTITUTE(SUBSTITUTE(LOWER(Table2[[#This Row],[Naam]]),".",""),"-","")," bvba",""),"belgië",""),"belgium","")," nv","")," bv",""),"group",""),"groep","")," ", ""),"é","e"),"è","e"),"à","a")</f>
        <v>bnpparibaslease</v>
      </c>
      <c r="D683" s="7"/>
      <c r="E683" s="7"/>
      <c r="F683" s="7"/>
      <c r="G683" s="7"/>
      <c r="H683" s="7"/>
      <c r="I683" s="7"/>
      <c r="J683" s="7" t="s">
        <v>4776</v>
      </c>
      <c r="K683" s="7" t="str">
        <f>IFERROR(LEFT(SUBSTITUTE(SUBSTITUTE(Table2[[#This Row],[Website]],"www.",""),"https://",""), FIND(".", SUBSTITUTE(SUBSTITUTE(Table2[[#This Row],[Website]],"www.",""),"https://","")) - 1),"")</f>
        <v>Empty</v>
      </c>
      <c r="L683" s="7"/>
      <c r="M683" s="7"/>
      <c r="N683" s="7"/>
      <c r="O683" s="7"/>
      <c r="P683" s="7"/>
      <c r="Q683" s="7"/>
      <c r="R683" s="7" t="str">
        <f>LOWER(Table2[[#This Row],[Straat]]&amp;Table2[[#This Row],[Huisnummer]]&amp;Table2[[#This Row],[Postcode]])</f>
        <v/>
      </c>
      <c r="S683" s="7"/>
      <c r="T683" s="7"/>
      <c r="U683" s="7"/>
      <c r="V683" s="7"/>
      <c r="W683" s="7"/>
      <c r="X683" s="7"/>
      <c r="Y683" s="7"/>
    </row>
    <row r="684" spans="1:25" ht="17.45" customHeight="1" x14ac:dyDescent="0.45">
      <c r="A684" s="7" t="s">
        <v>1938</v>
      </c>
      <c r="B684" s="7" t="s">
        <v>9375</v>
      </c>
      <c r="C684" s="7" t="str">
        <f>SUBSTITUTE(SUBSTITUTE(SUBSTITUTE(SUBSTITUTE(SUBSTITUTE(SUBSTITUTE(SUBSTITUTE(SUBSTITUTE(SUBSTITUTE(SUBSTITUTE(SUBSTITUTE(SUBSTITUTE(SUBSTITUTE(LOWER(Table2[[#This Row],[Naam]]),".",""),"-","")," bvba",""),"belgië",""),"belgium","")," nv","")," bv",""),"group",""),"groep","")," ", ""),"é","e"),"è","e"),"à","a")</f>
        <v>productionresource</v>
      </c>
      <c r="D684" s="7"/>
      <c r="E684" s="7"/>
      <c r="F684" s="7"/>
      <c r="G684" s="7"/>
      <c r="H684" s="7"/>
      <c r="I684" s="7"/>
      <c r="J684" s="7" t="s">
        <v>4776</v>
      </c>
      <c r="K684" s="7" t="str">
        <f>IFERROR(LEFT(SUBSTITUTE(SUBSTITUTE(Table2[[#This Row],[Website]],"www.",""),"https://",""), FIND(".", SUBSTITUTE(SUBSTITUTE(Table2[[#This Row],[Website]],"www.",""),"https://","")) - 1),"")</f>
        <v>Empty</v>
      </c>
      <c r="L684" s="7"/>
      <c r="M684" s="7"/>
      <c r="N684" s="7"/>
      <c r="O684" s="7"/>
      <c r="P684" s="7"/>
      <c r="Q684" s="7"/>
      <c r="R684" s="7" t="str">
        <f>LOWER(Table2[[#This Row],[Straat]]&amp;Table2[[#This Row],[Huisnummer]]&amp;Table2[[#This Row],[Postcode]])</f>
        <v/>
      </c>
      <c r="S684" s="7"/>
      <c r="T684" s="7"/>
      <c r="U684" s="7"/>
      <c r="V684" s="7"/>
      <c r="W684" s="7"/>
      <c r="X684" s="7"/>
      <c r="Y684" s="7"/>
    </row>
    <row r="685" spans="1:25" ht="17.45" customHeight="1" x14ac:dyDescent="0.45">
      <c r="A685" s="7" t="s">
        <v>1938</v>
      </c>
      <c r="B685" s="7" t="s">
        <v>9376</v>
      </c>
      <c r="C685" s="7" t="str">
        <f>SUBSTITUTE(SUBSTITUTE(SUBSTITUTE(SUBSTITUTE(SUBSTITUTE(SUBSTITUTE(SUBSTITUTE(SUBSTITUTE(SUBSTITUTE(SUBSTITUTE(SUBSTITUTE(SUBSTITUTE(SUBSTITUTE(LOWER(Table2[[#This Row],[Naam]]),".",""),"-","")," bvba",""),"belgië",""),"belgium","")," nv","")," bv",""),"group",""),"groep","")," ", ""),"é","e"),"è","e"),"à","a")</f>
        <v>dpworldantwerp</v>
      </c>
      <c r="D685" s="7"/>
      <c r="E685" s="7"/>
      <c r="F685" s="7"/>
      <c r="G685" s="7"/>
      <c r="H685" s="7"/>
      <c r="I685" s="7"/>
      <c r="J685" s="7" t="s">
        <v>4776</v>
      </c>
      <c r="K685" s="7" t="str">
        <f>IFERROR(LEFT(SUBSTITUTE(SUBSTITUTE(Table2[[#This Row],[Website]],"www.",""),"https://",""), FIND(".", SUBSTITUTE(SUBSTITUTE(Table2[[#This Row],[Website]],"www.",""),"https://","")) - 1),"")</f>
        <v>Empty</v>
      </c>
      <c r="L685" s="7"/>
      <c r="M685" s="7"/>
      <c r="N685" s="7"/>
      <c r="O685" s="7"/>
      <c r="P685" s="7"/>
      <c r="Q685" s="7"/>
      <c r="R685" s="7" t="str">
        <f>LOWER(Table2[[#This Row],[Straat]]&amp;Table2[[#This Row],[Huisnummer]]&amp;Table2[[#This Row],[Postcode]])</f>
        <v/>
      </c>
      <c r="S685" s="7"/>
      <c r="T685" s="7"/>
      <c r="U685" s="7"/>
      <c r="V685" s="7"/>
      <c r="W685" s="7"/>
      <c r="X685" s="7"/>
      <c r="Y685" s="7"/>
    </row>
    <row r="686" spans="1:25" ht="17.45" customHeight="1" x14ac:dyDescent="0.45">
      <c r="A686" s="7" t="s">
        <v>1938</v>
      </c>
      <c r="B686" s="7" t="s">
        <v>9377</v>
      </c>
      <c r="C686" s="7" t="str">
        <f>SUBSTITUTE(SUBSTITUTE(SUBSTITUTE(SUBSTITUTE(SUBSTITUTE(SUBSTITUTE(SUBSTITUTE(SUBSTITUTE(SUBSTITUTE(SUBSTITUTE(SUBSTITUTE(SUBSTITUTE(SUBSTITUTE(LOWER(Table2[[#This Row],[Naam]]),".",""),"-","")," bvba",""),"belgië",""),"belgium","")," nv","")," bv",""),"group",""),"groep","")," ", ""),"é","e"),"è","e"),"à","a")</f>
        <v>democo</v>
      </c>
      <c r="D686" s="7"/>
      <c r="E686" s="7"/>
      <c r="F686" s="7"/>
      <c r="G686" s="7"/>
      <c r="H686" s="7"/>
      <c r="I686" s="7"/>
      <c r="J686" s="7" t="s">
        <v>4776</v>
      </c>
      <c r="K686" s="7" t="str">
        <f>IFERROR(LEFT(SUBSTITUTE(SUBSTITUTE(Table2[[#This Row],[Website]],"www.",""),"https://",""), FIND(".", SUBSTITUTE(SUBSTITUTE(Table2[[#This Row],[Website]],"www.",""),"https://","")) - 1),"")</f>
        <v>Empty</v>
      </c>
      <c r="L686" s="7"/>
      <c r="M686" s="7"/>
      <c r="N686" s="7"/>
      <c r="O686" s="7"/>
      <c r="P686" s="7"/>
      <c r="Q686" s="7"/>
      <c r="R686" s="7" t="str">
        <f>LOWER(Table2[[#This Row],[Straat]]&amp;Table2[[#This Row],[Huisnummer]]&amp;Table2[[#This Row],[Postcode]])</f>
        <v/>
      </c>
      <c r="S686" s="7"/>
      <c r="T686" s="7"/>
      <c r="U686" s="7"/>
      <c r="V686" s="7"/>
      <c r="W686" s="7"/>
      <c r="X686" s="7"/>
      <c r="Y686" s="7"/>
    </row>
    <row r="687" spans="1:25" ht="17.45" customHeight="1" x14ac:dyDescent="0.45">
      <c r="A687" s="7" t="s">
        <v>1938</v>
      </c>
      <c r="B687" s="7" t="s">
        <v>9378</v>
      </c>
      <c r="C687" s="7" t="str">
        <f>SUBSTITUTE(SUBSTITUTE(SUBSTITUTE(SUBSTITUTE(SUBSTITUTE(SUBSTITUTE(SUBSTITUTE(SUBSTITUTE(SUBSTITUTE(SUBSTITUTE(SUBSTITUTE(SUBSTITUTE(SUBSTITUTE(LOWER(Table2[[#This Row],[Naam]]),".",""),"-","")," bvba",""),"belgië",""),"belgium","")," nv","")," bv",""),"group",""),"groep","")," ", ""),"é","e"),"è","e"),"à","a")</f>
        <v>lambrechtsservices</v>
      </c>
      <c r="D687" s="7"/>
      <c r="E687" s="7"/>
      <c r="F687" s="7"/>
      <c r="G687" s="7"/>
      <c r="H687" s="7"/>
      <c r="I687" s="7"/>
      <c r="J687" s="7" t="s">
        <v>4776</v>
      </c>
      <c r="K687" s="7" t="str">
        <f>IFERROR(LEFT(SUBSTITUTE(SUBSTITUTE(Table2[[#This Row],[Website]],"www.",""),"https://",""), FIND(".", SUBSTITUTE(SUBSTITUTE(Table2[[#This Row],[Website]],"www.",""),"https://","")) - 1),"")</f>
        <v>Empty</v>
      </c>
      <c r="L687" s="7"/>
      <c r="M687" s="7"/>
      <c r="N687" s="7"/>
      <c r="O687" s="7"/>
      <c r="P687" s="7"/>
      <c r="Q687" s="7"/>
      <c r="R687" s="7" t="str">
        <f>LOWER(Table2[[#This Row],[Straat]]&amp;Table2[[#This Row],[Huisnummer]]&amp;Table2[[#This Row],[Postcode]])</f>
        <v/>
      </c>
      <c r="S687" s="7"/>
      <c r="T687" s="7"/>
      <c r="U687" s="7"/>
      <c r="V687" s="7"/>
      <c r="W687" s="7"/>
      <c r="X687" s="7"/>
      <c r="Y687" s="7"/>
    </row>
    <row r="688" spans="1:25" ht="17.45" customHeight="1" x14ac:dyDescent="0.45">
      <c r="A688" s="7" t="s">
        <v>1938</v>
      </c>
      <c r="B688" s="7" t="s">
        <v>9379</v>
      </c>
      <c r="C688" s="7" t="str">
        <f>SUBSTITUTE(SUBSTITUTE(SUBSTITUTE(SUBSTITUTE(SUBSTITUTE(SUBSTITUTE(SUBSTITUTE(SUBSTITUTE(SUBSTITUTE(SUBSTITUTE(SUBSTITUTE(SUBSTITUTE(SUBSTITUTE(LOWER(Table2[[#This Row],[Naam]]),".",""),"-","")," bvba",""),"belgië",""),"belgium","")," nv","")," bv",""),"group",""),"groep","")," ", ""),"é","e"),"è","e"),"à","a")</f>
        <v>volvocarbrussel</v>
      </c>
      <c r="D688" s="7"/>
      <c r="E688" s="7"/>
      <c r="F688" s="7"/>
      <c r="G688" s="7"/>
      <c r="H688" s="7"/>
      <c r="I688" s="7"/>
      <c r="J688" s="7" t="s">
        <v>4776</v>
      </c>
      <c r="K688" s="7" t="str">
        <f>IFERROR(LEFT(SUBSTITUTE(SUBSTITUTE(Table2[[#This Row],[Website]],"www.",""),"https://",""), FIND(".", SUBSTITUTE(SUBSTITUTE(Table2[[#This Row],[Website]],"www.",""),"https://","")) - 1),"")</f>
        <v>Empty</v>
      </c>
      <c r="L688" s="7"/>
      <c r="M688" s="7"/>
      <c r="N688" s="7"/>
      <c r="O688" s="7"/>
      <c r="P688" s="7"/>
      <c r="Q688" s="7"/>
      <c r="R688" s="7" t="str">
        <f>LOWER(Table2[[#This Row],[Straat]]&amp;Table2[[#This Row],[Huisnummer]]&amp;Table2[[#This Row],[Postcode]])</f>
        <v/>
      </c>
      <c r="S688" s="7"/>
      <c r="T688" s="7"/>
      <c r="U688" s="7"/>
      <c r="V688" s="7"/>
      <c r="W688" s="7"/>
      <c r="X688" s="7"/>
      <c r="Y688" s="7"/>
    </row>
    <row r="689" spans="1:25" ht="17.45" customHeight="1" x14ac:dyDescent="0.45">
      <c r="A689" s="7" t="s">
        <v>1938</v>
      </c>
      <c r="B689" s="7" t="s">
        <v>9380</v>
      </c>
      <c r="C689" s="7" t="str">
        <f>SUBSTITUTE(SUBSTITUTE(SUBSTITUTE(SUBSTITUTE(SUBSTITUTE(SUBSTITUTE(SUBSTITUTE(SUBSTITUTE(SUBSTITUTE(SUBSTITUTE(SUBSTITUTE(SUBSTITUTE(SUBSTITUTE(LOWER(Table2[[#This Row],[Naam]]),".",""),"-","")," bvba",""),"belgië",""),"belgium","")," nv","")," bv",""),"group",""),"groep","")," ", ""),"é","e"),"è","e"),"à","a")</f>
        <v>philipmorris</v>
      </c>
      <c r="D689" s="7"/>
      <c r="E689" s="7"/>
      <c r="F689" s="7"/>
      <c r="G689" s="7"/>
      <c r="H689" s="7"/>
      <c r="I689" s="7"/>
      <c r="J689" s="7" t="s">
        <v>4776</v>
      </c>
      <c r="K689" s="7" t="str">
        <f>IFERROR(LEFT(SUBSTITUTE(SUBSTITUTE(Table2[[#This Row],[Website]],"www.",""),"https://",""), FIND(".", SUBSTITUTE(SUBSTITUTE(Table2[[#This Row],[Website]],"www.",""),"https://","")) - 1),"")</f>
        <v>Empty</v>
      </c>
      <c r="L689" s="7"/>
      <c r="M689" s="7"/>
      <c r="N689" s="7"/>
      <c r="O689" s="7"/>
      <c r="P689" s="7"/>
      <c r="Q689" s="7"/>
      <c r="R689" s="7" t="str">
        <f>LOWER(Table2[[#This Row],[Straat]]&amp;Table2[[#This Row],[Huisnummer]]&amp;Table2[[#This Row],[Postcode]])</f>
        <v/>
      </c>
      <c r="S689" s="7"/>
      <c r="T689" s="7"/>
      <c r="U689" s="7"/>
      <c r="V689" s="7"/>
      <c r="W689" s="7"/>
      <c r="X689" s="7"/>
      <c r="Y689" s="7"/>
    </row>
    <row r="690" spans="1:25" ht="17.45" customHeight="1" x14ac:dyDescent="0.45">
      <c r="A690" s="7" t="s">
        <v>1938</v>
      </c>
      <c r="B690" s="7" t="s">
        <v>9381</v>
      </c>
      <c r="C690" s="7" t="str">
        <f>SUBSTITUTE(SUBSTITUTE(SUBSTITUTE(SUBSTITUTE(SUBSTITUTE(SUBSTITUTE(SUBSTITUTE(SUBSTITUTE(SUBSTITUTE(SUBSTITUTE(SUBSTITUTE(SUBSTITUTE(SUBSTITUTE(LOWER(Table2[[#This Row],[Naam]]),".",""),"-","")," bvba",""),"belgië",""),"belgium","")," nv","")," bv",""),"group",""),"groep","")," ", ""),"é","e"),"è","e"),"à","a")</f>
        <v>cumminsdistributionfrance</v>
      </c>
      <c r="D690" s="7"/>
      <c r="E690" s="7"/>
      <c r="F690" s="7"/>
      <c r="G690" s="7"/>
      <c r="H690" s="7"/>
      <c r="I690" s="7"/>
      <c r="J690" s="7" t="s">
        <v>4776</v>
      </c>
      <c r="K690" s="7" t="str">
        <f>IFERROR(LEFT(SUBSTITUTE(SUBSTITUTE(Table2[[#This Row],[Website]],"www.",""),"https://",""), FIND(".", SUBSTITUTE(SUBSTITUTE(Table2[[#This Row],[Website]],"www.",""),"https://","")) - 1),"")</f>
        <v>Empty</v>
      </c>
      <c r="L690" s="7"/>
      <c r="M690" s="7"/>
      <c r="N690" s="7"/>
      <c r="O690" s="7"/>
      <c r="P690" s="7"/>
      <c r="Q690" s="7"/>
      <c r="R690" s="7" t="str">
        <f>LOWER(Table2[[#This Row],[Straat]]&amp;Table2[[#This Row],[Huisnummer]]&amp;Table2[[#This Row],[Postcode]])</f>
        <v/>
      </c>
      <c r="S690" s="7"/>
      <c r="T690" s="7"/>
      <c r="U690" s="7"/>
      <c r="V690" s="7"/>
      <c r="W690" s="7"/>
      <c r="X690" s="7"/>
      <c r="Y690" s="7"/>
    </row>
    <row r="691" spans="1:25" ht="17.45" customHeight="1" x14ac:dyDescent="0.45">
      <c r="A691" s="7" t="s">
        <v>1938</v>
      </c>
      <c r="B691" s="7" t="s">
        <v>9382</v>
      </c>
      <c r="C691" s="7" t="str">
        <f>SUBSTITUTE(SUBSTITUTE(SUBSTITUTE(SUBSTITUTE(SUBSTITUTE(SUBSTITUTE(SUBSTITUTE(SUBSTITUTE(SUBSTITUTE(SUBSTITUTE(SUBSTITUTE(SUBSTITUTE(SUBSTITUTE(LOWER(Table2[[#This Row],[Naam]]),".",""),"-","")," bvba",""),"belgië",""),"belgium","")," nv","")," bv",""),"group",""),"groep","")," ", ""),"é","e"),"è","e"),"à","a")</f>
        <v>solidussolutions</v>
      </c>
      <c r="D691" s="7"/>
      <c r="E691" s="7"/>
      <c r="F691" s="7"/>
      <c r="G691" s="7"/>
      <c r="H691" s="7"/>
      <c r="I691" s="7"/>
      <c r="J691" s="7" t="s">
        <v>4776</v>
      </c>
      <c r="K691" s="7" t="str">
        <f>IFERROR(LEFT(SUBSTITUTE(SUBSTITUTE(Table2[[#This Row],[Website]],"www.",""),"https://",""), FIND(".", SUBSTITUTE(SUBSTITUTE(Table2[[#This Row],[Website]],"www.",""),"https://","")) - 1),"")</f>
        <v>Empty</v>
      </c>
      <c r="L691" s="7"/>
      <c r="M691" s="7"/>
      <c r="N691" s="7"/>
      <c r="O691" s="7"/>
      <c r="P691" s="7"/>
      <c r="Q691" s="7"/>
      <c r="R691" s="7" t="str">
        <f>LOWER(Table2[[#This Row],[Straat]]&amp;Table2[[#This Row],[Huisnummer]]&amp;Table2[[#This Row],[Postcode]])</f>
        <v/>
      </c>
      <c r="S691" s="7"/>
      <c r="T691" s="7"/>
      <c r="U691" s="7"/>
      <c r="V691" s="7"/>
      <c r="W691" s="7"/>
      <c r="X691" s="7"/>
      <c r="Y691" s="7"/>
    </row>
    <row r="692" spans="1:25" ht="17.45" customHeight="1" x14ac:dyDescent="0.45">
      <c r="A692" s="7" t="s">
        <v>1938</v>
      </c>
      <c r="B692" s="7" t="s">
        <v>9383</v>
      </c>
      <c r="C692" s="7" t="str">
        <f>SUBSTITUTE(SUBSTITUTE(SUBSTITUTE(SUBSTITUTE(SUBSTITUTE(SUBSTITUTE(SUBSTITUTE(SUBSTITUTE(SUBSTITUTE(SUBSTITUTE(SUBSTITUTE(SUBSTITUTE(SUBSTITUTE(LOWER(Table2[[#This Row],[Naam]]),".",""),"-","")," bvba",""),"belgië",""),"belgium","")," nv","")," bv",""),"group",""),"groep","")," ", ""),"é","e"),"è","e"),"à","a")</f>
        <v>produo</v>
      </c>
      <c r="D692" s="7"/>
      <c r="E692" s="7"/>
      <c r="F692" s="7"/>
      <c r="G692" s="7"/>
      <c r="H692" s="7"/>
      <c r="I692" s="7"/>
      <c r="J692" s="7" t="s">
        <v>4776</v>
      </c>
      <c r="K692" s="7" t="str">
        <f>IFERROR(LEFT(SUBSTITUTE(SUBSTITUTE(Table2[[#This Row],[Website]],"www.",""),"https://",""), FIND(".", SUBSTITUTE(SUBSTITUTE(Table2[[#This Row],[Website]],"www.",""),"https://","")) - 1),"")</f>
        <v>Empty</v>
      </c>
      <c r="L692" s="7"/>
      <c r="M692" s="7"/>
      <c r="N692" s="7"/>
      <c r="O692" s="7"/>
      <c r="P692" s="7"/>
      <c r="Q692" s="7"/>
      <c r="R692" s="7" t="str">
        <f>LOWER(Table2[[#This Row],[Straat]]&amp;Table2[[#This Row],[Huisnummer]]&amp;Table2[[#This Row],[Postcode]])</f>
        <v/>
      </c>
      <c r="S692" s="7"/>
      <c r="T692" s="7"/>
      <c r="U692" s="7"/>
      <c r="V692" s="7"/>
      <c r="W692" s="7"/>
      <c r="X692" s="7"/>
      <c r="Y692" s="7"/>
    </row>
    <row r="693" spans="1:25" ht="17.45" customHeight="1" x14ac:dyDescent="0.45">
      <c r="A693" s="7" t="s">
        <v>1938</v>
      </c>
      <c r="B693" s="7" t="s">
        <v>9384</v>
      </c>
      <c r="C693" s="7" t="str">
        <f>SUBSTITUTE(SUBSTITUTE(SUBSTITUTE(SUBSTITUTE(SUBSTITUTE(SUBSTITUTE(SUBSTITUTE(SUBSTITUTE(SUBSTITUTE(SUBSTITUTE(SUBSTITUTE(SUBSTITUTE(SUBSTITUTE(LOWER(Table2[[#This Row],[Naam]]),".",""),"-","")," bvba",""),"belgië",""),"belgium","")," nv","")," bv",""),"group",""),"groep","")," ", ""),"é","e"),"è","e"),"à","a")</f>
        <v>hildinganders</v>
      </c>
      <c r="D693" s="7"/>
      <c r="E693" s="7"/>
      <c r="F693" s="7"/>
      <c r="G693" s="7"/>
      <c r="H693" s="7"/>
      <c r="I693" s="7"/>
      <c r="J693" s="7" t="s">
        <v>4776</v>
      </c>
      <c r="K693" s="7" t="str">
        <f>IFERROR(LEFT(SUBSTITUTE(SUBSTITUTE(Table2[[#This Row],[Website]],"www.",""),"https://",""), FIND(".", SUBSTITUTE(SUBSTITUTE(Table2[[#This Row],[Website]],"www.",""),"https://","")) - 1),"")</f>
        <v>Empty</v>
      </c>
      <c r="L693" s="7"/>
      <c r="M693" s="7"/>
      <c r="N693" s="7"/>
      <c r="O693" s="7"/>
      <c r="P693" s="7"/>
      <c r="Q693" s="7"/>
      <c r="R693" s="7" t="str">
        <f>LOWER(Table2[[#This Row],[Straat]]&amp;Table2[[#This Row],[Huisnummer]]&amp;Table2[[#This Row],[Postcode]])</f>
        <v/>
      </c>
      <c r="S693" s="7"/>
      <c r="T693" s="7"/>
      <c r="U693" s="7"/>
      <c r="V693" s="7"/>
      <c r="W693" s="7"/>
      <c r="X693" s="7"/>
      <c r="Y693" s="7"/>
    </row>
    <row r="694" spans="1:25" ht="17.45" customHeight="1" x14ac:dyDescent="0.45">
      <c r="A694" s="7" t="s">
        <v>1938</v>
      </c>
      <c r="B694" s="7" t="s">
        <v>9385</v>
      </c>
      <c r="C694" s="7" t="str">
        <f>SUBSTITUTE(SUBSTITUTE(SUBSTITUTE(SUBSTITUTE(SUBSTITUTE(SUBSTITUTE(SUBSTITUTE(SUBSTITUTE(SUBSTITUTE(SUBSTITUTE(SUBSTITUTE(SUBSTITUTE(SUBSTITUTE(LOWER(Table2[[#This Row],[Naam]]),".",""),"-","")," bvba",""),"belgië",""),"belgium","")," nv","")," bv",""),"group",""),"groep","")," ", ""),"é","e"),"è","e"),"à","a")</f>
        <v>krã«fel</v>
      </c>
      <c r="D694" s="7"/>
      <c r="E694" s="7"/>
      <c r="F694" s="7"/>
      <c r="G694" s="7"/>
      <c r="H694" s="7"/>
      <c r="I694" s="7"/>
      <c r="J694" s="7" t="s">
        <v>4776</v>
      </c>
      <c r="K694" s="7" t="str">
        <f>IFERROR(LEFT(SUBSTITUTE(SUBSTITUTE(Table2[[#This Row],[Website]],"www.",""),"https://",""), FIND(".", SUBSTITUTE(SUBSTITUTE(Table2[[#This Row],[Website]],"www.",""),"https://","")) - 1),"")</f>
        <v>Empty</v>
      </c>
      <c r="L694" s="7"/>
      <c r="M694" s="7"/>
      <c r="N694" s="7"/>
      <c r="O694" s="7"/>
      <c r="P694" s="7"/>
      <c r="Q694" s="7"/>
      <c r="R694" s="7" t="str">
        <f>LOWER(Table2[[#This Row],[Straat]]&amp;Table2[[#This Row],[Huisnummer]]&amp;Table2[[#This Row],[Postcode]])</f>
        <v/>
      </c>
      <c r="S694" s="7"/>
      <c r="T694" s="7"/>
      <c r="U694" s="7"/>
      <c r="V694" s="7"/>
      <c r="W694" s="7"/>
      <c r="X694" s="7"/>
      <c r="Y694" s="7"/>
    </row>
    <row r="695" spans="1:25" ht="17.45" customHeight="1" x14ac:dyDescent="0.45">
      <c r="A695" s="7" t="s">
        <v>1938</v>
      </c>
      <c r="B695" s="7" t="s">
        <v>420</v>
      </c>
      <c r="C695" s="7" t="str">
        <f>SUBSTITUTE(SUBSTITUTE(SUBSTITUTE(SUBSTITUTE(SUBSTITUTE(SUBSTITUTE(SUBSTITUTE(SUBSTITUTE(SUBSTITUTE(SUBSTITUTE(SUBSTITUTE(SUBSTITUTE(SUBSTITUTE(LOWER(Table2[[#This Row],[Naam]]),".",""),"-","")," bvba",""),"belgië",""),"belgium","")," nv","")," bv",""),"group",""),"groep","")," ", ""),"é","e"),"è","e"),"à","a")</f>
        <v>deliverect</v>
      </c>
      <c r="D695" s="7"/>
      <c r="E695" s="7"/>
      <c r="F695" s="7"/>
      <c r="G695" s="7"/>
      <c r="H695" s="7"/>
      <c r="I695" s="7"/>
      <c r="J695" s="7" t="s">
        <v>4776</v>
      </c>
      <c r="K695" s="7" t="str">
        <f>IFERROR(LEFT(SUBSTITUTE(SUBSTITUTE(Table2[[#This Row],[Website]],"www.",""),"https://",""), FIND(".", SUBSTITUTE(SUBSTITUTE(Table2[[#This Row],[Website]],"www.",""),"https://","")) - 1),"")</f>
        <v>Empty</v>
      </c>
      <c r="L695" s="7"/>
      <c r="M695" s="7"/>
      <c r="N695" s="7"/>
      <c r="O695" s="7"/>
      <c r="P695" s="7"/>
      <c r="Q695" s="7"/>
      <c r="R695" s="7" t="str">
        <f>LOWER(Table2[[#This Row],[Straat]]&amp;Table2[[#This Row],[Huisnummer]]&amp;Table2[[#This Row],[Postcode]])</f>
        <v/>
      </c>
      <c r="S695" s="7"/>
      <c r="T695" s="7"/>
      <c r="U695" s="7"/>
      <c r="V695" s="7"/>
      <c r="W695" s="7"/>
      <c r="X695" s="7"/>
      <c r="Y695" s="7"/>
    </row>
    <row r="696" spans="1:25" ht="17.45" customHeight="1" x14ac:dyDescent="0.45">
      <c r="A696" s="7" t="s">
        <v>1938</v>
      </c>
      <c r="B696" s="7" t="s">
        <v>9386</v>
      </c>
      <c r="C696" s="7" t="str">
        <f>SUBSTITUTE(SUBSTITUTE(SUBSTITUTE(SUBSTITUTE(SUBSTITUTE(SUBSTITUTE(SUBSTITUTE(SUBSTITUTE(SUBSTITUTE(SUBSTITUTE(SUBSTITUTE(SUBSTITUTE(SUBSTITUTE(LOWER(Table2[[#This Row],[Naam]]),".",""),"-","")," bvba",""),"belgië",""),"belgium","")," nv","")," bv",""),"group",""),"groep","")," ", ""),"é","e"),"è","e"),"à","a")</f>
        <v>ethernaimmunotherapies</v>
      </c>
      <c r="D696" s="7"/>
      <c r="E696" s="7"/>
      <c r="F696" s="7"/>
      <c r="G696" s="7"/>
      <c r="H696" s="7"/>
      <c r="I696" s="7"/>
      <c r="J696" s="7" t="s">
        <v>4776</v>
      </c>
      <c r="K696" s="7" t="str">
        <f>IFERROR(LEFT(SUBSTITUTE(SUBSTITUTE(Table2[[#This Row],[Website]],"www.",""),"https://",""), FIND(".", SUBSTITUTE(SUBSTITUTE(Table2[[#This Row],[Website]],"www.",""),"https://","")) - 1),"")</f>
        <v>Empty</v>
      </c>
      <c r="L696" s="7"/>
      <c r="M696" s="7"/>
      <c r="N696" s="7"/>
      <c r="O696" s="7"/>
      <c r="P696" s="7"/>
      <c r="Q696" s="7"/>
      <c r="R696" s="7" t="str">
        <f>LOWER(Table2[[#This Row],[Straat]]&amp;Table2[[#This Row],[Huisnummer]]&amp;Table2[[#This Row],[Postcode]])</f>
        <v/>
      </c>
      <c r="S696" s="7"/>
      <c r="T696" s="7"/>
      <c r="U696" s="7"/>
      <c r="V696" s="7"/>
      <c r="W696" s="7"/>
      <c r="X696" s="7"/>
      <c r="Y696" s="7"/>
    </row>
    <row r="697" spans="1:25" ht="17.45" customHeight="1" x14ac:dyDescent="0.45">
      <c r="A697" s="7" t="s">
        <v>1938</v>
      </c>
      <c r="B697" s="7" t="s">
        <v>9387</v>
      </c>
      <c r="C697" s="7" t="str">
        <f>SUBSTITUTE(SUBSTITUTE(SUBSTITUTE(SUBSTITUTE(SUBSTITUTE(SUBSTITUTE(SUBSTITUTE(SUBSTITUTE(SUBSTITUTE(SUBSTITUTE(SUBSTITUTE(SUBSTITUTE(SUBSTITUTE(LOWER(Table2[[#This Row],[Naam]]),".",""),"-","")," bvba",""),"belgië",""),"belgium","")," nv","")," bv",""),"group",""),"groep","")," ", ""),"é","e"),"è","e"),"à","a")</f>
        <v>marlux</v>
      </c>
      <c r="D697" s="7"/>
      <c r="E697" s="7"/>
      <c r="F697" s="7"/>
      <c r="G697" s="7"/>
      <c r="H697" s="7"/>
      <c r="I697" s="7"/>
      <c r="J697" s="7" t="s">
        <v>4776</v>
      </c>
      <c r="K697" s="7" t="str">
        <f>IFERROR(LEFT(SUBSTITUTE(SUBSTITUTE(Table2[[#This Row],[Website]],"www.",""),"https://",""), FIND(".", SUBSTITUTE(SUBSTITUTE(Table2[[#This Row],[Website]],"www.",""),"https://","")) - 1),"")</f>
        <v>Empty</v>
      </c>
      <c r="L697" s="7"/>
      <c r="M697" s="7"/>
      <c r="N697" s="7"/>
      <c r="O697" s="7"/>
      <c r="P697" s="7"/>
      <c r="Q697" s="7"/>
      <c r="R697" s="7" t="str">
        <f>LOWER(Table2[[#This Row],[Straat]]&amp;Table2[[#This Row],[Huisnummer]]&amp;Table2[[#This Row],[Postcode]])</f>
        <v/>
      </c>
      <c r="S697" s="7"/>
      <c r="T697" s="7"/>
      <c r="U697" s="7"/>
      <c r="V697" s="7"/>
      <c r="W697" s="7"/>
      <c r="X697" s="7"/>
      <c r="Y697" s="7"/>
    </row>
    <row r="698" spans="1:25" ht="17.45" customHeight="1" x14ac:dyDescent="0.45">
      <c r="A698" s="7" t="s">
        <v>1938</v>
      </c>
      <c r="B698" s="7" t="s">
        <v>9388</v>
      </c>
      <c r="C698" s="7" t="str">
        <f>SUBSTITUTE(SUBSTITUTE(SUBSTITUTE(SUBSTITUTE(SUBSTITUTE(SUBSTITUTE(SUBSTITUTE(SUBSTITUTE(SUBSTITUTE(SUBSTITUTE(SUBSTITUTE(SUBSTITUTE(SUBSTITUTE(LOWER(Table2[[#This Row],[Naam]]),".",""),"-","")," bvba",""),"belgië",""),"belgium","")," nv","")," bv",""),"group",""),"groep","")," ", ""),"é","e"),"è","e"),"à","a")</f>
        <v>thermofisherscientific</v>
      </c>
      <c r="D698" s="7"/>
      <c r="E698" s="7"/>
      <c r="F698" s="7"/>
      <c r="G698" s="7"/>
      <c r="H698" s="7"/>
      <c r="I698" s="7"/>
      <c r="J698" s="7" t="s">
        <v>4776</v>
      </c>
      <c r="K698" s="7" t="str">
        <f>IFERROR(LEFT(SUBSTITUTE(SUBSTITUTE(Table2[[#This Row],[Website]],"www.",""),"https://",""), FIND(".", SUBSTITUTE(SUBSTITUTE(Table2[[#This Row],[Website]],"www.",""),"https://","")) - 1),"")</f>
        <v>Empty</v>
      </c>
      <c r="L698" s="7"/>
      <c r="M698" s="7"/>
      <c r="N698" s="7"/>
      <c r="O698" s="7"/>
      <c r="P698" s="7"/>
      <c r="Q698" s="7"/>
      <c r="R698" s="7" t="str">
        <f>LOWER(Table2[[#This Row],[Straat]]&amp;Table2[[#This Row],[Huisnummer]]&amp;Table2[[#This Row],[Postcode]])</f>
        <v/>
      </c>
      <c r="S698" s="7"/>
      <c r="T698" s="7"/>
      <c r="U698" s="7"/>
      <c r="V698" s="7"/>
      <c r="W698" s="7"/>
      <c r="X698" s="7"/>
      <c r="Y698" s="7"/>
    </row>
    <row r="699" spans="1:25" ht="17.45" customHeight="1" x14ac:dyDescent="0.45">
      <c r="A699" s="7" t="s">
        <v>1938</v>
      </c>
      <c r="B699" s="7" t="s">
        <v>9389</v>
      </c>
      <c r="C699" s="7" t="str">
        <f>SUBSTITUTE(SUBSTITUTE(SUBSTITUTE(SUBSTITUTE(SUBSTITUTE(SUBSTITUTE(SUBSTITUTE(SUBSTITUTE(SUBSTITUTE(SUBSTITUTE(SUBSTITUTE(SUBSTITUTE(SUBSTITUTE(LOWER(Table2[[#This Row],[Naam]]),".",""),"-","")," bvba",""),"belgië",""),"belgium","")," nv","")," bv",""),"group",""),"groep","")," ", ""),"é","e"),"è","e"),"à","a")</f>
        <v>bmtaerospaceinternational</v>
      </c>
      <c r="D699" s="7"/>
      <c r="E699" s="7"/>
      <c r="F699" s="7"/>
      <c r="G699" s="7"/>
      <c r="H699" s="7"/>
      <c r="I699" s="7"/>
      <c r="J699" s="7" t="s">
        <v>4776</v>
      </c>
      <c r="K699" s="7" t="str">
        <f>IFERROR(LEFT(SUBSTITUTE(SUBSTITUTE(Table2[[#This Row],[Website]],"www.",""),"https://",""), FIND(".", SUBSTITUTE(SUBSTITUTE(Table2[[#This Row],[Website]],"www.",""),"https://","")) - 1),"")</f>
        <v>Empty</v>
      </c>
      <c r="L699" s="7"/>
      <c r="M699" s="7"/>
      <c r="N699" s="7"/>
      <c r="O699" s="7"/>
      <c r="P699" s="7"/>
      <c r="Q699" s="7"/>
      <c r="R699" s="7" t="str">
        <f>LOWER(Table2[[#This Row],[Straat]]&amp;Table2[[#This Row],[Huisnummer]]&amp;Table2[[#This Row],[Postcode]])</f>
        <v/>
      </c>
      <c r="S699" s="7"/>
      <c r="T699" s="7"/>
      <c r="U699" s="7"/>
      <c r="V699" s="7"/>
      <c r="W699" s="7"/>
      <c r="X699" s="7"/>
      <c r="Y699" s="7"/>
    </row>
    <row r="700" spans="1:25" ht="17.45" customHeight="1" x14ac:dyDescent="0.45">
      <c r="A700" s="7" t="s">
        <v>1938</v>
      </c>
      <c r="B700" s="7" t="s">
        <v>9390</v>
      </c>
      <c r="C700" s="7" t="str">
        <f>SUBSTITUTE(SUBSTITUTE(SUBSTITUTE(SUBSTITUTE(SUBSTITUTE(SUBSTITUTE(SUBSTITUTE(SUBSTITUTE(SUBSTITUTE(SUBSTITUTE(SUBSTITUTE(SUBSTITUTE(SUBSTITUTE(LOWER(Table2[[#This Row],[Naam]]),".",""),"-","")," bvba",""),"belgië",""),"belgium","")," nv","")," bv",""),"group",""),"groep","")," ", ""),"é","e"),"è","e"),"à","a")</f>
        <v>cardoen</v>
      </c>
      <c r="D700" s="7"/>
      <c r="E700" s="7"/>
      <c r="F700" s="7"/>
      <c r="G700" s="7"/>
      <c r="H700" s="7"/>
      <c r="I700" s="7"/>
      <c r="J700" s="7" t="s">
        <v>4776</v>
      </c>
      <c r="K700" s="7" t="str">
        <f>IFERROR(LEFT(SUBSTITUTE(SUBSTITUTE(Table2[[#This Row],[Website]],"www.",""),"https://",""), FIND(".", SUBSTITUTE(SUBSTITUTE(Table2[[#This Row],[Website]],"www.",""),"https://","")) - 1),"")</f>
        <v>Empty</v>
      </c>
      <c r="L700" s="7"/>
      <c r="M700" s="7"/>
      <c r="N700" s="7"/>
      <c r="O700" s="7"/>
      <c r="P700" s="7"/>
      <c r="Q700" s="7"/>
      <c r="R700" s="7" t="str">
        <f>LOWER(Table2[[#This Row],[Straat]]&amp;Table2[[#This Row],[Huisnummer]]&amp;Table2[[#This Row],[Postcode]])</f>
        <v/>
      </c>
      <c r="S700" s="7"/>
      <c r="T700" s="7"/>
      <c r="U700" s="7"/>
      <c r="V700" s="7"/>
      <c r="W700" s="7"/>
      <c r="X700" s="7"/>
      <c r="Y700" s="7"/>
    </row>
    <row r="701" spans="1:25" ht="17.45" customHeight="1" x14ac:dyDescent="0.45">
      <c r="A701" s="7" t="s">
        <v>1938</v>
      </c>
      <c r="B701" s="7" t="s">
        <v>9391</v>
      </c>
      <c r="C701" s="7" t="str">
        <f>SUBSTITUTE(SUBSTITUTE(SUBSTITUTE(SUBSTITUTE(SUBSTITUTE(SUBSTITUTE(SUBSTITUTE(SUBSTITUTE(SUBSTITUTE(SUBSTITUTE(SUBSTITUTE(SUBSTITUTE(SUBSTITUTE(LOWER(Table2[[#This Row],[Naam]]),".",""),"-","")," bvba",""),"belgië",""),"belgium","")," nv","")," bv",""),"group",""),"groep","")," ", ""),"é","e"),"è","e"),"à","a")</f>
        <v>square</v>
      </c>
      <c r="D701" s="7"/>
      <c r="E701" s="7"/>
      <c r="F701" s="7"/>
      <c r="G701" s="7"/>
      <c r="H701" s="7"/>
      <c r="I701" s="7"/>
      <c r="J701" s="7" t="s">
        <v>4776</v>
      </c>
      <c r="K701" s="7" t="str">
        <f>IFERROR(LEFT(SUBSTITUTE(SUBSTITUTE(Table2[[#This Row],[Website]],"www.",""),"https://",""), FIND(".", SUBSTITUTE(SUBSTITUTE(Table2[[#This Row],[Website]],"www.",""),"https://","")) - 1),"")</f>
        <v>Empty</v>
      </c>
      <c r="L701" s="7"/>
      <c r="M701" s="7"/>
      <c r="N701" s="7"/>
      <c r="O701" s="7"/>
      <c r="P701" s="7"/>
      <c r="Q701" s="7"/>
      <c r="R701" s="7" t="str">
        <f>LOWER(Table2[[#This Row],[Straat]]&amp;Table2[[#This Row],[Huisnummer]]&amp;Table2[[#This Row],[Postcode]])</f>
        <v/>
      </c>
      <c r="S701" s="7"/>
      <c r="T701" s="7"/>
      <c r="U701" s="7"/>
      <c r="V701" s="7"/>
      <c r="W701" s="7"/>
      <c r="X701" s="7"/>
      <c r="Y701" s="7"/>
    </row>
    <row r="702" spans="1:25" ht="17.45" customHeight="1" x14ac:dyDescent="0.45">
      <c r="A702" s="7" t="s">
        <v>1938</v>
      </c>
      <c r="B702" s="7" t="s">
        <v>9392</v>
      </c>
      <c r="C702" s="7" t="str">
        <f>SUBSTITUTE(SUBSTITUTE(SUBSTITUTE(SUBSTITUTE(SUBSTITUTE(SUBSTITUTE(SUBSTITUTE(SUBSTITUTE(SUBSTITUTE(SUBSTITUTE(SUBSTITUTE(SUBSTITUTE(SUBSTITUTE(LOWER(Table2[[#This Row],[Naam]]),".",""),"-","")," bvba",""),"belgië",""),"belgium","")," nv","")," bv",""),"group",""),"groep","")," ", ""),"é","e"),"è","e"),"à","a")</f>
        <v>b&amp;r</v>
      </c>
      <c r="D702" s="7"/>
      <c r="E702" s="7"/>
      <c r="F702" s="7"/>
      <c r="G702" s="7"/>
      <c r="H702" s="7"/>
      <c r="I702" s="7"/>
      <c r="J702" s="7" t="s">
        <v>4776</v>
      </c>
      <c r="K702" s="7" t="str">
        <f>IFERROR(LEFT(SUBSTITUTE(SUBSTITUTE(Table2[[#This Row],[Website]],"www.",""),"https://",""), FIND(".", SUBSTITUTE(SUBSTITUTE(Table2[[#This Row],[Website]],"www.",""),"https://","")) - 1),"")</f>
        <v>Empty</v>
      </c>
      <c r="L702" s="7"/>
      <c r="M702" s="7"/>
      <c r="N702" s="7"/>
      <c r="O702" s="7"/>
      <c r="P702" s="7"/>
      <c r="Q702" s="7"/>
      <c r="R702" s="7" t="str">
        <f>LOWER(Table2[[#This Row],[Straat]]&amp;Table2[[#This Row],[Huisnummer]]&amp;Table2[[#This Row],[Postcode]])</f>
        <v/>
      </c>
      <c r="S702" s="7"/>
      <c r="T702" s="7"/>
      <c r="U702" s="7"/>
      <c r="V702" s="7"/>
      <c r="W702" s="7"/>
      <c r="X702" s="7"/>
      <c r="Y702" s="7"/>
    </row>
    <row r="703" spans="1:25" ht="17.45" customHeight="1" x14ac:dyDescent="0.45">
      <c r="A703" s="7" t="s">
        <v>1938</v>
      </c>
      <c r="B703" s="7" t="s">
        <v>9393</v>
      </c>
      <c r="C703" s="7" t="str">
        <f>SUBSTITUTE(SUBSTITUTE(SUBSTITUTE(SUBSTITUTE(SUBSTITUTE(SUBSTITUTE(SUBSTITUTE(SUBSTITUTE(SUBSTITUTE(SUBSTITUTE(SUBSTITUTE(SUBSTITUTE(SUBSTITUTE(LOWER(Table2[[#This Row],[Naam]]),".",""),"-","")," bvba",""),"belgië",""),"belgium","")," nv","")," bv",""),"group",""),"groep","")," ", ""),"é","e"),"è","e"),"à","a")</f>
        <v>storktechnicalservices</v>
      </c>
      <c r="D703" s="7"/>
      <c r="E703" s="7"/>
      <c r="F703" s="7"/>
      <c r="G703" s="7"/>
      <c r="H703" s="7"/>
      <c r="I703" s="7"/>
      <c r="J703" s="7" t="s">
        <v>4776</v>
      </c>
      <c r="K703" s="7" t="str">
        <f>IFERROR(LEFT(SUBSTITUTE(SUBSTITUTE(Table2[[#This Row],[Website]],"www.",""),"https://",""), FIND(".", SUBSTITUTE(SUBSTITUTE(Table2[[#This Row],[Website]],"www.",""),"https://","")) - 1),"")</f>
        <v>Empty</v>
      </c>
      <c r="L703" s="7"/>
      <c r="M703" s="7"/>
      <c r="N703" s="7"/>
      <c r="O703" s="7"/>
      <c r="P703" s="7"/>
      <c r="Q703" s="7"/>
      <c r="R703" s="7" t="str">
        <f>LOWER(Table2[[#This Row],[Straat]]&amp;Table2[[#This Row],[Huisnummer]]&amp;Table2[[#This Row],[Postcode]])</f>
        <v/>
      </c>
      <c r="S703" s="7"/>
      <c r="T703" s="7"/>
      <c r="U703" s="7"/>
      <c r="V703" s="7"/>
      <c r="W703" s="7"/>
      <c r="X703" s="7"/>
      <c r="Y703" s="7"/>
    </row>
    <row r="704" spans="1:25" ht="17.45" customHeight="1" x14ac:dyDescent="0.45">
      <c r="A704" s="7" t="s">
        <v>1938</v>
      </c>
      <c r="B704" s="7" t="s">
        <v>9394</v>
      </c>
      <c r="C704" s="7" t="str">
        <f>SUBSTITUTE(SUBSTITUTE(SUBSTITUTE(SUBSTITUTE(SUBSTITUTE(SUBSTITUTE(SUBSTITUTE(SUBSTITUTE(SUBSTITUTE(SUBSTITUTE(SUBSTITUTE(SUBSTITUTE(SUBSTITUTE(LOWER(Table2[[#This Row],[Naam]]),".",""),"-","")," bvba",""),"belgië",""),"belgium","")," nv","")," bv",""),"group",""),"groep","")," ", ""),"é","e"),"è","e"),"à","a")</f>
        <v>nvbrusselsairlines</v>
      </c>
      <c r="D704" s="7"/>
      <c r="E704" s="7"/>
      <c r="F704" s="7"/>
      <c r="G704" s="7"/>
      <c r="H704" s="7"/>
      <c r="I704" s="7"/>
      <c r="J704" s="7" t="s">
        <v>4776</v>
      </c>
      <c r="K704" s="7" t="str">
        <f>IFERROR(LEFT(SUBSTITUTE(SUBSTITUTE(Table2[[#This Row],[Website]],"www.",""),"https://",""), FIND(".", SUBSTITUTE(SUBSTITUTE(Table2[[#This Row],[Website]],"www.",""),"https://","")) - 1),"")</f>
        <v>Empty</v>
      </c>
      <c r="L704" s="7"/>
      <c r="M704" s="7"/>
      <c r="N704" s="7"/>
      <c r="O704" s="7"/>
      <c r="P704" s="7"/>
      <c r="Q704" s="7"/>
      <c r="R704" s="7" t="str">
        <f>LOWER(Table2[[#This Row],[Straat]]&amp;Table2[[#This Row],[Huisnummer]]&amp;Table2[[#This Row],[Postcode]])</f>
        <v/>
      </c>
      <c r="S704" s="7"/>
      <c r="T704" s="7"/>
      <c r="U704" s="7"/>
      <c r="V704" s="7"/>
      <c r="W704" s="7"/>
      <c r="X704" s="7"/>
      <c r="Y704" s="7"/>
    </row>
    <row r="705" spans="1:25" ht="17.45" customHeight="1" x14ac:dyDescent="0.45">
      <c r="A705" s="7" t="s">
        <v>1938</v>
      </c>
      <c r="B705" s="7" t="s">
        <v>9395</v>
      </c>
      <c r="C705" s="7" t="str">
        <f>SUBSTITUTE(SUBSTITUTE(SUBSTITUTE(SUBSTITUTE(SUBSTITUTE(SUBSTITUTE(SUBSTITUTE(SUBSTITUTE(SUBSTITUTE(SUBSTITUTE(SUBSTITUTE(SUBSTITUTE(SUBSTITUTE(LOWER(Table2[[#This Row],[Naam]]),".",""),"-","")," bvba",""),"belgië",""),"belgium","")," nv","")," bv",""),"group",""),"groep","")," ", ""),"é","e"),"è","e"),"à","a")</f>
        <v>rftechnologies</v>
      </c>
      <c r="D705" s="7"/>
      <c r="E705" s="7"/>
      <c r="F705" s="7"/>
      <c r="G705" s="7"/>
      <c r="H705" s="7"/>
      <c r="I705" s="7"/>
      <c r="J705" s="7" t="s">
        <v>4776</v>
      </c>
      <c r="K705" s="7" t="str">
        <f>IFERROR(LEFT(SUBSTITUTE(SUBSTITUTE(Table2[[#This Row],[Website]],"www.",""),"https://",""), FIND(".", SUBSTITUTE(SUBSTITUTE(Table2[[#This Row],[Website]],"www.",""),"https://","")) - 1),"")</f>
        <v>Empty</v>
      </c>
      <c r="L705" s="7"/>
      <c r="M705" s="7"/>
      <c r="N705" s="7"/>
      <c r="O705" s="7"/>
      <c r="P705" s="7"/>
      <c r="Q705" s="7"/>
      <c r="R705" s="7" t="str">
        <f>LOWER(Table2[[#This Row],[Straat]]&amp;Table2[[#This Row],[Huisnummer]]&amp;Table2[[#This Row],[Postcode]])</f>
        <v/>
      </c>
      <c r="S705" s="7"/>
      <c r="T705" s="7"/>
      <c r="U705" s="7"/>
      <c r="V705" s="7"/>
      <c r="W705" s="7"/>
      <c r="X705" s="7"/>
      <c r="Y705" s="7"/>
    </row>
    <row r="706" spans="1:25" ht="17.45" customHeight="1" x14ac:dyDescent="0.45">
      <c r="A706" s="7" t="s">
        <v>1938</v>
      </c>
      <c r="B706" s="7" t="s">
        <v>9396</v>
      </c>
      <c r="C706" s="7" t="str">
        <f>SUBSTITUTE(SUBSTITUTE(SUBSTITUTE(SUBSTITUTE(SUBSTITUTE(SUBSTITUTE(SUBSTITUTE(SUBSTITUTE(SUBSTITUTE(SUBSTITUTE(SUBSTITUTE(SUBSTITUTE(SUBSTITUTE(LOWER(Table2[[#This Row],[Naam]]),".",""),"-","")," bvba",""),"belgië",""),"belgium","")," nv","")," bv",""),"group",""),"groep","")," ", ""),"é","e"),"è","e"),"à","a")</f>
        <v>enecosolar</v>
      </c>
      <c r="D706" s="7"/>
      <c r="E706" s="7"/>
      <c r="F706" s="7"/>
      <c r="G706" s="7"/>
      <c r="H706" s="7"/>
      <c r="I706" s="7"/>
      <c r="J706" s="7" t="s">
        <v>4776</v>
      </c>
      <c r="K706" s="7" t="str">
        <f>IFERROR(LEFT(SUBSTITUTE(SUBSTITUTE(Table2[[#This Row],[Website]],"www.",""),"https://",""), FIND(".", SUBSTITUTE(SUBSTITUTE(Table2[[#This Row],[Website]],"www.",""),"https://","")) - 1),"")</f>
        <v>Empty</v>
      </c>
      <c r="L706" s="7"/>
      <c r="M706" s="7"/>
      <c r="N706" s="7"/>
      <c r="O706" s="7"/>
      <c r="P706" s="7"/>
      <c r="Q706" s="7"/>
      <c r="R706" s="7" t="str">
        <f>LOWER(Table2[[#This Row],[Straat]]&amp;Table2[[#This Row],[Huisnummer]]&amp;Table2[[#This Row],[Postcode]])</f>
        <v/>
      </c>
      <c r="S706" s="7"/>
      <c r="T706" s="7"/>
      <c r="U706" s="7"/>
      <c r="V706" s="7"/>
      <c r="W706" s="7"/>
      <c r="X706" s="7"/>
      <c r="Y706" s="7"/>
    </row>
    <row r="707" spans="1:25" ht="17.45" customHeight="1" x14ac:dyDescent="0.45">
      <c r="A707" s="7" t="s">
        <v>1938</v>
      </c>
      <c r="B707" s="7" t="s">
        <v>9397</v>
      </c>
      <c r="C707" s="7" t="str">
        <f>SUBSTITUTE(SUBSTITUTE(SUBSTITUTE(SUBSTITUTE(SUBSTITUTE(SUBSTITUTE(SUBSTITUTE(SUBSTITUTE(SUBSTITUTE(SUBSTITUTE(SUBSTITUTE(SUBSTITUTE(SUBSTITUTE(LOWER(Table2[[#This Row],[Naam]]),".",""),"-","")," bvba",""),"belgië",""),"belgium","")," nv","")," bv",""),"group",""),"groep","")," ", ""),"é","e"),"è","e"),"à","a")</f>
        <v>stengineeringidirect(europe)cy</v>
      </c>
      <c r="D707" s="7"/>
      <c r="E707" s="7"/>
      <c r="F707" s="7"/>
      <c r="G707" s="7"/>
      <c r="H707" s="7"/>
      <c r="I707" s="7"/>
      <c r="J707" s="7" t="s">
        <v>4776</v>
      </c>
      <c r="K707" s="7" t="str">
        <f>IFERROR(LEFT(SUBSTITUTE(SUBSTITUTE(Table2[[#This Row],[Website]],"www.",""),"https://",""), FIND(".", SUBSTITUTE(SUBSTITUTE(Table2[[#This Row],[Website]],"www.",""),"https://","")) - 1),"")</f>
        <v>Empty</v>
      </c>
      <c r="L707" s="7"/>
      <c r="M707" s="7"/>
      <c r="N707" s="7"/>
      <c r="O707" s="7"/>
      <c r="P707" s="7"/>
      <c r="Q707" s="7"/>
      <c r="R707" s="7" t="str">
        <f>LOWER(Table2[[#This Row],[Straat]]&amp;Table2[[#This Row],[Huisnummer]]&amp;Table2[[#This Row],[Postcode]])</f>
        <v/>
      </c>
      <c r="S707" s="7"/>
      <c r="T707" s="7"/>
      <c r="U707" s="7"/>
      <c r="V707" s="7"/>
      <c r="W707" s="7"/>
      <c r="X707" s="7"/>
      <c r="Y707" s="7"/>
    </row>
    <row r="708" spans="1:25" ht="17.45" customHeight="1" x14ac:dyDescent="0.45">
      <c r="A708" s="7" t="s">
        <v>1938</v>
      </c>
      <c r="B708" s="7" t="s">
        <v>9398</v>
      </c>
      <c r="C708" s="7" t="str">
        <f>SUBSTITUTE(SUBSTITUTE(SUBSTITUTE(SUBSTITUTE(SUBSTITUTE(SUBSTITUTE(SUBSTITUTE(SUBSTITUTE(SUBSTITUTE(SUBSTITUTE(SUBSTITUTE(SUBSTITUTE(SUBSTITUTE(LOWER(Table2[[#This Row],[Naam]]),".",""),"-","")," bvba",""),"belgië",""),"belgium","")," nv","")," bv",""),"group",""),"groep","")," ", ""),"é","e"),"è","e"),"à","a")</f>
        <v>sumitomobakeliteeurope(ghent)</v>
      </c>
      <c r="D708" s="7"/>
      <c r="E708" s="7"/>
      <c r="F708" s="7"/>
      <c r="G708" s="7"/>
      <c r="H708" s="7"/>
      <c r="I708" s="7"/>
      <c r="J708" s="7" t="s">
        <v>4776</v>
      </c>
      <c r="K708" s="7" t="str">
        <f>IFERROR(LEFT(SUBSTITUTE(SUBSTITUTE(Table2[[#This Row],[Website]],"www.",""),"https://",""), FIND(".", SUBSTITUTE(SUBSTITUTE(Table2[[#This Row],[Website]],"www.",""),"https://","")) - 1),"")</f>
        <v>Empty</v>
      </c>
      <c r="L708" s="7"/>
      <c r="M708" s="7"/>
      <c r="N708" s="7"/>
      <c r="O708" s="7"/>
      <c r="P708" s="7"/>
      <c r="Q708" s="7"/>
      <c r="R708" s="7" t="str">
        <f>LOWER(Table2[[#This Row],[Straat]]&amp;Table2[[#This Row],[Huisnummer]]&amp;Table2[[#This Row],[Postcode]])</f>
        <v/>
      </c>
      <c r="S708" s="7"/>
      <c r="T708" s="7"/>
      <c r="U708" s="7"/>
      <c r="V708" s="7"/>
      <c r="W708" s="7"/>
      <c r="X708" s="7"/>
      <c r="Y708" s="7"/>
    </row>
    <row r="709" spans="1:25" ht="17.45" customHeight="1" x14ac:dyDescent="0.45">
      <c r="A709" s="7" t="s">
        <v>1938</v>
      </c>
      <c r="B709" s="7" t="s">
        <v>9399</v>
      </c>
      <c r="C709" s="7" t="str">
        <f>SUBSTITUTE(SUBSTITUTE(SUBSTITUTE(SUBSTITUTE(SUBSTITUTE(SUBSTITUTE(SUBSTITUTE(SUBSTITUTE(SUBSTITUTE(SUBSTITUTE(SUBSTITUTE(SUBSTITUTE(SUBSTITUTE(LOWER(Table2[[#This Row],[Naam]]),".",""),"-","")," bvba",""),"belgië",""),"belgium","")," nv","")," bv",""),"group",""),"groep","")," ", ""),"é","e"),"è","e"),"à","a")</f>
        <v>greenyardpreparedbe</v>
      </c>
      <c r="D709" s="7"/>
      <c r="E709" s="7"/>
      <c r="F709" s="7"/>
      <c r="G709" s="7"/>
      <c r="H709" s="7"/>
      <c r="I709" s="7"/>
      <c r="J709" s="7" t="s">
        <v>4776</v>
      </c>
      <c r="K709" s="7" t="str">
        <f>IFERROR(LEFT(SUBSTITUTE(SUBSTITUTE(Table2[[#This Row],[Website]],"www.",""),"https://",""), FIND(".", SUBSTITUTE(SUBSTITUTE(Table2[[#This Row],[Website]],"www.",""),"https://","")) - 1),"")</f>
        <v>Empty</v>
      </c>
      <c r="L709" s="7"/>
      <c r="M709" s="7"/>
      <c r="N709" s="7"/>
      <c r="O709" s="7"/>
      <c r="P709" s="7"/>
      <c r="Q709" s="7"/>
      <c r="R709" s="7" t="str">
        <f>LOWER(Table2[[#This Row],[Straat]]&amp;Table2[[#This Row],[Huisnummer]]&amp;Table2[[#This Row],[Postcode]])</f>
        <v/>
      </c>
      <c r="S709" s="7"/>
      <c r="T709" s="7"/>
      <c r="U709" s="7"/>
      <c r="V709" s="7"/>
      <c r="W709" s="7"/>
      <c r="X709" s="7"/>
      <c r="Y709" s="7"/>
    </row>
    <row r="710" spans="1:25" ht="17.45" customHeight="1" x14ac:dyDescent="0.45">
      <c r="A710" s="7" t="s">
        <v>1938</v>
      </c>
      <c r="B710" s="7" t="s">
        <v>9400</v>
      </c>
      <c r="C710" s="7" t="str">
        <f>SUBSTITUTE(SUBSTITUTE(SUBSTITUTE(SUBSTITUTE(SUBSTITUTE(SUBSTITUTE(SUBSTITUTE(SUBSTITUTE(SUBSTITUTE(SUBSTITUTE(SUBSTITUTE(SUBSTITUTE(SUBSTITUTE(LOWER(Table2[[#This Row],[Naam]]),".",""),"-","")," bvba",""),"belgië",""),"belgium","")," nv","")," bv",""),"group",""),"groep","")," ", ""),"é","e"),"è","e"),"à","a")</f>
        <v>bilfingerrobmontagebedrijf</v>
      </c>
      <c r="D710" s="7"/>
      <c r="E710" s="7"/>
      <c r="F710" s="7"/>
      <c r="G710" s="7"/>
      <c r="H710" s="7"/>
      <c r="I710" s="7"/>
      <c r="J710" s="7" t="s">
        <v>4776</v>
      </c>
      <c r="K710" s="7" t="str">
        <f>IFERROR(LEFT(SUBSTITUTE(SUBSTITUTE(Table2[[#This Row],[Website]],"www.",""),"https://",""), FIND(".", SUBSTITUTE(SUBSTITUTE(Table2[[#This Row],[Website]],"www.",""),"https://","")) - 1),"")</f>
        <v>Empty</v>
      </c>
      <c r="L710" s="7"/>
      <c r="M710" s="7"/>
      <c r="N710" s="7"/>
      <c r="O710" s="7"/>
      <c r="P710" s="7"/>
      <c r="Q710" s="7"/>
      <c r="R710" s="7" t="str">
        <f>LOWER(Table2[[#This Row],[Straat]]&amp;Table2[[#This Row],[Huisnummer]]&amp;Table2[[#This Row],[Postcode]])</f>
        <v/>
      </c>
      <c r="S710" s="7"/>
      <c r="T710" s="7"/>
      <c r="U710" s="7"/>
      <c r="V710" s="7"/>
      <c r="W710" s="7"/>
      <c r="X710" s="7"/>
      <c r="Y710" s="7"/>
    </row>
    <row r="711" spans="1:25" ht="17.45" customHeight="1" x14ac:dyDescent="0.45">
      <c r="A711" s="7" t="s">
        <v>1938</v>
      </c>
      <c r="B711" s="7" t="s">
        <v>9401</v>
      </c>
      <c r="C711" s="7" t="str">
        <f>SUBSTITUTE(SUBSTITUTE(SUBSTITUTE(SUBSTITUTE(SUBSTITUTE(SUBSTITUTE(SUBSTITUTE(SUBSTITUTE(SUBSTITUTE(SUBSTITUTE(SUBSTITUTE(SUBSTITUTE(SUBSTITUTE(LOWER(Table2[[#This Row],[Naam]]),".",""),"-","")," bvba",""),"belgië",""),"belgium","")," nv","")," bv",""),"group",""),"groep","")," ", ""),"é","e"),"è","e"),"à","a")</f>
        <v>vangenechten</v>
      </c>
      <c r="D711" s="7"/>
      <c r="E711" s="7"/>
      <c r="F711" s="7"/>
      <c r="G711" s="7"/>
      <c r="H711" s="7"/>
      <c r="I711" s="7"/>
      <c r="J711" s="7" t="s">
        <v>4776</v>
      </c>
      <c r="K711" s="7" t="str">
        <f>IFERROR(LEFT(SUBSTITUTE(SUBSTITUTE(Table2[[#This Row],[Website]],"www.",""),"https://",""), FIND(".", SUBSTITUTE(SUBSTITUTE(Table2[[#This Row],[Website]],"www.",""),"https://","")) - 1),"")</f>
        <v>Empty</v>
      </c>
      <c r="L711" s="7"/>
      <c r="M711" s="7"/>
      <c r="N711" s="7"/>
      <c r="O711" s="7"/>
      <c r="P711" s="7"/>
      <c r="Q711" s="7"/>
      <c r="R711" s="7" t="str">
        <f>LOWER(Table2[[#This Row],[Straat]]&amp;Table2[[#This Row],[Huisnummer]]&amp;Table2[[#This Row],[Postcode]])</f>
        <v/>
      </c>
      <c r="S711" s="7"/>
      <c r="T711" s="7"/>
      <c r="U711" s="7"/>
      <c r="V711" s="7"/>
      <c r="W711" s="7"/>
      <c r="X711" s="7"/>
      <c r="Y711" s="7"/>
    </row>
    <row r="712" spans="1:25" ht="17.45" customHeight="1" x14ac:dyDescent="0.45">
      <c r="A712" s="7" t="s">
        <v>1938</v>
      </c>
      <c r="B712" s="7" t="s">
        <v>9402</v>
      </c>
      <c r="C712" s="7" t="str">
        <f>SUBSTITUTE(SUBSTITUTE(SUBSTITUTE(SUBSTITUTE(SUBSTITUTE(SUBSTITUTE(SUBSTITUTE(SUBSTITUTE(SUBSTITUTE(SUBSTITUTE(SUBSTITUTE(SUBSTITUTE(SUBSTITUTE(LOWER(Table2[[#This Row],[Naam]]),".",""),"-","")," bvba",""),"belgië",""),"belgium","")," nv","")," bv",""),"group",""),"groep","")," ", ""),"é","e"),"è","e"),"à","a")</f>
        <v>biotalys</v>
      </c>
      <c r="D712" s="7"/>
      <c r="E712" s="7"/>
      <c r="F712" s="7"/>
      <c r="G712" s="7"/>
      <c r="H712" s="7"/>
      <c r="I712" s="7"/>
      <c r="J712" s="7" t="s">
        <v>4776</v>
      </c>
      <c r="K712" s="7" t="str">
        <f>IFERROR(LEFT(SUBSTITUTE(SUBSTITUTE(Table2[[#This Row],[Website]],"www.",""),"https://",""), FIND(".", SUBSTITUTE(SUBSTITUTE(Table2[[#This Row],[Website]],"www.",""),"https://","")) - 1),"")</f>
        <v>Empty</v>
      </c>
      <c r="L712" s="7"/>
      <c r="M712" s="7"/>
      <c r="N712" s="7"/>
      <c r="O712" s="7"/>
      <c r="P712" s="7"/>
      <c r="Q712" s="7"/>
      <c r="R712" s="7" t="str">
        <f>LOWER(Table2[[#This Row],[Straat]]&amp;Table2[[#This Row],[Huisnummer]]&amp;Table2[[#This Row],[Postcode]])</f>
        <v/>
      </c>
      <c r="S712" s="7"/>
      <c r="T712" s="7"/>
      <c r="U712" s="7"/>
      <c r="V712" s="7"/>
      <c r="W712" s="7"/>
      <c r="X712" s="7"/>
      <c r="Y712" s="7"/>
    </row>
    <row r="713" spans="1:25" ht="17.45" customHeight="1" x14ac:dyDescent="0.45">
      <c r="A713" s="7" t="s">
        <v>1938</v>
      </c>
      <c r="B713" s="7" t="s">
        <v>9403</v>
      </c>
      <c r="C713" s="7" t="str">
        <f>SUBSTITUTE(SUBSTITUTE(SUBSTITUTE(SUBSTITUTE(SUBSTITUTE(SUBSTITUTE(SUBSTITUTE(SUBSTITUTE(SUBSTITUTE(SUBSTITUTE(SUBSTITUTE(SUBSTITUTE(SUBSTITUTE(LOWER(Table2[[#This Row],[Naam]]),".",""),"-","")," bvba",""),"belgië",""),"belgium","")," nv","")," bv",""),"group",""),"groep","")," ", ""),"é","e"),"è","e"),"à","a")</f>
        <v>victauliceurope</v>
      </c>
      <c r="D713" s="7"/>
      <c r="E713" s="7"/>
      <c r="F713" s="7"/>
      <c r="G713" s="7"/>
      <c r="H713" s="7"/>
      <c r="I713" s="7"/>
      <c r="J713" s="7" t="s">
        <v>4776</v>
      </c>
      <c r="K713" s="7" t="str">
        <f>IFERROR(LEFT(SUBSTITUTE(SUBSTITUTE(Table2[[#This Row],[Website]],"www.",""),"https://",""), FIND(".", SUBSTITUTE(SUBSTITUTE(Table2[[#This Row],[Website]],"www.",""),"https://","")) - 1),"")</f>
        <v>Empty</v>
      </c>
      <c r="L713" s="7"/>
      <c r="M713" s="7"/>
      <c r="N713" s="7"/>
      <c r="O713" s="7"/>
      <c r="P713" s="7"/>
      <c r="Q713" s="7"/>
      <c r="R713" s="7" t="str">
        <f>LOWER(Table2[[#This Row],[Straat]]&amp;Table2[[#This Row],[Huisnummer]]&amp;Table2[[#This Row],[Postcode]])</f>
        <v/>
      </c>
      <c r="S713" s="7"/>
      <c r="T713" s="7"/>
      <c r="U713" s="7"/>
      <c r="V713" s="7"/>
      <c r="W713" s="7"/>
      <c r="X713" s="7"/>
      <c r="Y713" s="7"/>
    </row>
    <row r="714" spans="1:25" ht="17.45" customHeight="1" x14ac:dyDescent="0.45">
      <c r="A714" s="7" t="s">
        <v>1938</v>
      </c>
      <c r="B714" s="7" t="s">
        <v>9404</v>
      </c>
      <c r="C714" s="7" t="str">
        <f>SUBSTITUTE(SUBSTITUTE(SUBSTITUTE(SUBSTITUTE(SUBSTITUTE(SUBSTITUTE(SUBSTITUTE(SUBSTITUTE(SUBSTITUTE(SUBSTITUTE(SUBSTITUTE(SUBSTITUTE(SUBSTITUTE(LOWER(Table2[[#This Row],[Naam]]),".",""),"-","")," bvba",""),"belgië",""),"belgium","")," nv","")," bv",""),"group",""),"groep","")," ", ""),"é","e"),"è","e"),"à","a")</f>
        <v>vwr,partofavantor</v>
      </c>
      <c r="D714" s="7"/>
      <c r="E714" s="7"/>
      <c r="F714" s="7"/>
      <c r="G714" s="7"/>
      <c r="H714" s="7"/>
      <c r="I714" s="7"/>
      <c r="J714" s="7" t="s">
        <v>4776</v>
      </c>
      <c r="K714" s="7" t="str">
        <f>IFERROR(LEFT(SUBSTITUTE(SUBSTITUTE(Table2[[#This Row],[Website]],"www.",""),"https://",""), FIND(".", SUBSTITUTE(SUBSTITUTE(Table2[[#This Row],[Website]],"www.",""),"https://","")) - 1),"")</f>
        <v>Empty</v>
      </c>
      <c r="L714" s="7"/>
      <c r="M714" s="7"/>
      <c r="N714" s="7"/>
      <c r="O714" s="7"/>
      <c r="P714" s="7"/>
      <c r="Q714" s="7"/>
      <c r="R714" s="7" t="str">
        <f>LOWER(Table2[[#This Row],[Straat]]&amp;Table2[[#This Row],[Huisnummer]]&amp;Table2[[#This Row],[Postcode]])</f>
        <v/>
      </c>
      <c r="S714" s="7"/>
      <c r="T714" s="7"/>
      <c r="U714" s="7"/>
      <c r="V714" s="7"/>
      <c r="W714" s="7"/>
      <c r="X714" s="7"/>
      <c r="Y714" s="7"/>
    </row>
    <row r="715" spans="1:25" ht="17.45" customHeight="1" x14ac:dyDescent="0.45">
      <c r="A715" s="7" t="s">
        <v>1938</v>
      </c>
      <c r="B715" s="7" t="s">
        <v>9405</v>
      </c>
      <c r="C715" s="7" t="str">
        <f>SUBSTITUTE(SUBSTITUTE(SUBSTITUTE(SUBSTITUTE(SUBSTITUTE(SUBSTITUTE(SUBSTITUTE(SUBSTITUTE(SUBSTITUTE(SUBSTITUTE(SUBSTITUTE(SUBSTITUTE(SUBSTITUTE(LOWER(Table2[[#This Row],[Naam]]),".",""),"-","")," bvba",""),"belgië",""),"belgium","")," nv","")," bv",""),"group",""),"groep","")," ", ""),"é","e"),"è","e"),"à","a")</f>
        <v>lubrizoleuropecoordinationcenter</v>
      </c>
      <c r="D715" s="7"/>
      <c r="E715" s="7"/>
      <c r="F715" s="7"/>
      <c r="G715" s="7"/>
      <c r="H715" s="7"/>
      <c r="I715" s="7"/>
      <c r="J715" s="7" t="s">
        <v>4776</v>
      </c>
      <c r="K715" s="7" t="str">
        <f>IFERROR(LEFT(SUBSTITUTE(SUBSTITUTE(Table2[[#This Row],[Website]],"www.",""),"https://",""), FIND(".", SUBSTITUTE(SUBSTITUTE(Table2[[#This Row],[Website]],"www.",""),"https://","")) - 1),"")</f>
        <v>Empty</v>
      </c>
      <c r="L715" s="7"/>
      <c r="M715" s="7"/>
      <c r="N715" s="7"/>
      <c r="O715" s="7"/>
      <c r="P715" s="7"/>
      <c r="Q715" s="7"/>
      <c r="R715" s="7" t="str">
        <f>LOWER(Table2[[#This Row],[Straat]]&amp;Table2[[#This Row],[Huisnummer]]&amp;Table2[[#This Row],[Postcode]])</f>
        <v/>
      </c>
      <c r="S715" s="7"/>
      <c r="T715" s="7"/>
      <c r="U715" s="7"/>
      <c r="V715" s="7"/>
      <c r="W715" s="7"/>
      <c r="X715" s="7"/>
      <c r="Y715" s="7"/>
    </row>
    <row r="716" spans="1:25" ht="17.45" customHeight="1" x14ac:dyDescent="0.45">
      <c r="A716" s="7" t="s">
        <v>1938</v>
      </c>
      <c r="B716" s="7" t="s">
        <v>9406</v>
      </c>
      <c r="C716" s="7" t="str">
        <f>SUBSTITUTE(SUBSTITUTE(SUBSTITUTE(SUBSTITUTE(SUBSTITUTE(SUBSTITUTE(SUBSTITUTE(SUBSTITUTE(SUBSTITUTE(SUBSTITUTE(SUBSTITUTE(SUBSTITUTE(SUBSTITUTE(LOWER(Table2[[#This Row],[Naam]]),".",""),"-","")," bvba",""),"belgië",""),"belgium","")," nv","")," bv",""),"group",""),"groep","")," ", ""),"é","e"),"è","e"),"à","a")</f>
        <v>chrobinson</v>
      </c>
      <c r="D716" s="7"/>
      <c r="E716" s="7"/>
      <c r="F716" s="7"/>
      <c r="G716" s="7"/>
      <c r="H716" s="7"/>
      <c r="I716" s="7"/>
      <c r="J716" s="7" t="s">
        <v>4776</v>
      </c>
      <c r="K716" s="7" t="str">
        <f>IFERROR(LEFT(SUBSTITUTE(SUBSTITUTE(Table2[[#This Row],[Website]],"www.",""),"https://",""), FIND(".", SUBSTITUTE(SUBSTITUTE(Table2[[#This Row],[Website]],"www.",""),"https://","")) - 1),"")</f>
        <v>Empty</v>
      </c>
      <c r="L716" s="7"/>
      <c r="M716" s="7"/>
      <c r="N716" s="7"/>
      <c r="O716" s="7"/>
      <c r="P716" s="7"/>
      <c r="Q716" s="7"/>
      <c r="R716" s="7" t="str">
        <f>LOWER(Table2[[#This Row],[Straat]]&amp;Table2[[#This Row],[Huisnummer]]&amp;Table2[[#This Row],[Postcode]])</f>
        <v/>
      </c>
      <c r="S716" s="7"/>
      <c r="T716" s="7"/>
      <c r="U716" s="7"/>
      <c r="V716" s="7"/>
      <c r="W716" s="7"/>
      <c r="X716" s="7"/>
      <c r="Y716" s="7"/>
    </row>
    <row r="717" spans="1:25" ht="17.45" customHeight="1" x14ac:dyDescent="0.45">
      <c r="A717" s="7" t="s">
        <v>1938</v>
      </c>
      <c r="B717" s="7" t="s">
        <v>9407</v>
      </c>
      <c r="C717" s="7" t="str">
        <f>SUBSTITUTE(SUBSTITUTE(SUBSTITUTE(SUBSTITUTE(SUBSTITUTE(SUBSTITUTE(SUBSTITUTE(SUBSTITUTE(SUBSTITUTE(SUBSTITUTE(SUBSTITUTE(SUBSTITUTE(SUBSTITUTE(LOWER(Table2[[#This Row],[Naam]]),".",""),"-","")," bvba",""),"belgië",""),"belgium","")," nv","")," bv",""),"group",""),"groep","")," ", ""),"é","e"),"è","e"),"à","a")</f>
        <v>artes</v>
      </c>
      <c r="D717" s="7"/>
      <c r="E717" s="7"/>
      <c r="F717" s="7"/>
      <c r="G717" s="7"/>
      <c r="H717" s="7"/>
      <c r="I717" s="7"/>
      <c r="J717" s="7" t="s">
        <v>4776</v>
      </c>
      <c r="K717" s="7" t="str">
        <f>IFERROR(LEFT(SUBSTITUTE(SUBSTITUTE(Table2[[#This Row],[Website]],"www.",""),"https://",""), FIND(".", SUBSTITUTE(SUBSTITUTE(Table2[[#This Row],[Website]],"www.",""),"https://","")) - 1),"")</f>
        <v>Empty</v>
      </c>
      <c r="L717" s="7"/>
      <c r="M717" s="7"/>
      <c r="N717" s="7"/>
      <c r="O717" s="7"/>
      <c r="P717" s="7"/>
      <c r="Q717" s="7"/>
      <c r="R717" s="7" t="str">
        <f>LOWER(Table2[[#This Row],[Straat]]&amp;Table2[[#This Row],[Huisnummer]]&amp;Table2[[#This Row],[Postcode]])</f>
        <v/>
      </c>
      <c r="S717" s="7"/>
      <c r="T717" s="7"/>
      <c r="U717" s="7"/>
      <c r="V717" s="7"/>
      <c r="W717" s="7"/>
      <c r="X717" s="7"/>
      <c r="Y717" s="7"/>
    </row>
    <row r="718" spans="1:25" ht="17.45" customHeight="1" x14ac:dyDescent="0.45">
      <c r="A718" s="7" t="s">
        <v>1938</v>
      </c>
      <c r="B718" s="7" t="s">
        <v>9408</v>
      </c>
      <c r="C718" s="7" t="str">
        <f>SUBSTITUTE(SUBSTITUTE(SUBSTITUTE(SUBSTITUTE(SUBSTITUTE(SUBSTITUTE(SUBSTITUTE(SUBSTITUTE(SUBSTITUTE(SUBSTITUTE(SUBSTITUTE(SUBSTITUTE(SUBSTITUTE(LOWER(Table2[[#This Row],[Naam]]),".",""),"-","")," bvba",""),"belgië",""),"belgium","")," nv","")," bv",""),"group",""),"groep","")," ", ""),"é","e"),"è","e"),"à","a")</f>
        <v>acerta</v>
      </c>
      <c r="D718" s="7"/>
      <c r="E718" s="7"/>
      <c r="F718" s="7"/>
      <c r="G718" s="7"/>
      <c r="H718" s="7"/>
      <c r="I718" s="7"/>
      <c r="J718" s="7" t="s">
        <v>4776</v>
      </c>
      <c r="K718" s="7" t="str">
        <f>IFERROR(LEFT(SUBSTITUTE(SUBSTITUTE(Table2[[#This Row],[Website]],"www.",""),"https://",""), FIND(".", SUBSTITUTE(SUBSTITUTE(Table2[[#This Row],[Website]],"www.",""),"https://","")) - 1),"")</f>
        <v>Empty</v>
      </c>
      <c r="L718" s="7"/>
      <c r="M718" s="7"/>
      <c r="N718" s="7"/>
      <c r="O718" s="7"/>
      <c r="P718" s="7"/>
      <c r="Q718" s="7"/>
      <c r="R718" s="7" t="str">
        <f>LOWER(Table2[[#This Row],[Straat]]&amp;Table2[[#This Row],[Huisnummer]]&amp;Table2[[#This Row],[Postcode]])</f>
        <v/>
      </c>
      <c r="S718" s="7"/>
      <c r="T718" s="7"/>
      <c r="U718" s="7"/>
      <c r="V718" s="7"/>
      <c r="W718" s="7"/>
      <c r="X718" s="7"/>
      <c r="Y718" s="7"/>
    </row>
    <row r="719" spans="1:25" ht="17.45" customHeight="1" x14ac:dyDescent="0.45">
      <c r="A719" s="7" t="s">
        <v>1938</v>
      </c>
      <c r="B719" s="7" t="s">
        <v>9409</v>
      </c>
      <c r="C719" s="7" t="str">
        <f>SUBSTITUTE(SUBSTITUTE(SUBSTITUTE(SUBSTITUTE(SUBSTITUTE(SUBSTITUTE(SUBSTITUTE(SUBSTITUTE(SUBSTITUTE(SUBSTITUTE(SUBSTITUTE(SUBSTITUTE(SUBSTITUTE(LOWER(Table2[[#This Row],[Naam]]),".",""),"-","")," bvba",""),"belgië",""),"belgium","")," nv","")," bv",""),"group",""),"groep","")," ", ""),"é","e"),"è","e"),"à","a")</f>
        <v>staxs</v>
      </c>
      <c r="D719" s="7"/>
      <c r="E719" s="7"/>
      <c r="F719" s="7"/>
      <c r="G719" s="7"/>
      <c r="H719" s="7"/>
      <c r="I719" s="7"/>
      <c r="J719" s="7" t="s">
        <v>4776</v>
      </c>
      <c r="K719" s="7" t="str">
        <f>IFERROR(LEFT(SUBSTITUTE(SUBSTITUTE(Table2[[#This Row],[Website]],"www.",""),"https://",""), FIND(".", SUBSTITUTE(SUBSTITUTE(Table2[[#This Row],[Website]],"www.",""),"https://","")) - 1),"")</f>
        <v>Empty</v>
      </c>
      <c r="L719" s="7"/>
      <c r="M719" s="7"/>
      <c r="N719" s="7"/>
      <c r="O719" s="7"/>
      <c r="P719" s="7"/>
      <c r="Q719" s="7"/>
      <c r="R719" s="7" t="str">
        <f>LOWER(Table2[[#This Row],[Straat]]&amp;Table2[[#This Row],[Huisnummer]]&amp;Table2[[#This Row],[Postcode]])</f>
        <v/>
      </c>
      <c r="S719" s="7"/>
      <c r="T719" s="7"/>
      <c r="U719" s="7"/>
      <c r="V719" s="7"/>
      <c r="W719" s="7"/>
      <c r="X719" s="7"/>
      <c r="Y719" s="7"/>
    </row>
    <row r="720" spans="1:25" ht="17.45" customHeight="1" x14ac:dyDescent="0.45">
      <c r="A720" s="7" t="s">
        <v>1938</v>
      </c>
      <c r="B720" s="7" t="s">
        <v>9410</v>
      </c>
      <c r="C720" s="7" t="str">
        <f>SUBSTITUTE(SUBSTITUTE(SUBSTITUTE(SUBSTITUTE(SUBSTITUTE(SUBSTITUTE(SUBSTITUTE(SUBSTITUTE(SUBSTITUTE(SUBSTITUTE(SUBSTITUTE(SUBSTITUTE(SUBSTITUTE(LOWER(Table2[[#This Row],[Naam]]),".",""),"-","")," bvba",""),"belgië",""),"belgium","")," nv","")," bv",""),"group",""),"groep","")," ", ""),"é","e"),"è","e"),"à","a")</f>
        <v>boludatowage</v>
      </c>
      <c r="D720" s="7"/>
      <c r="E720" s="7"/>
      <c r="F720" s="7"/>
      <c r="G720" s="7"/>
      <c r="H720" s="7"/>
      <c r="I720" s="7"/>
      <c r="J720" s="7" t="s">
        <v>4776</v>
      </c>
      <c r="K720" s="7" t="str">
        <f>IFERROR(LEFT(SUBSTITUTE(SUBSTITUTE(Table2[[#This Row],[Website]],"www.",""),"https://",""), FIND(".", SUBSTITUTE(SUBSTITUTE(Table2[[#This Row],[Website]],"www.",""),"https://","")) - 1),"")</f>
        <v>Empty</v>
      </c>
      <c r="L720" s="7"/>
      <c r="M720" s="7"/>
      <c r="N720" s="7"/>
      <c r="O720" s="7"/>
      <c r="P720" s="7"/>
      <c r="Q720" s="7"/>
      <c r="R720" s="7" t="str">
        <f>LOWER(Table2[[#This Row],[Straat]]&amp;Table2[[#This Row],[Huisnummer]]&amp;Table2[[#This Row],[Postcode]])</f>
        <v/>
      </c>
      <c r="S720" s="7"/>
      <c r="T720" s="7"/>
      <c r="U720" s="7"/>
      <c r="V720" s="7"/>
      <c r="W720" s="7"/>
      <c r="X720" s="7"/>
      <c r="Y720" s="7"/>
    </row>
    <row r="721" spans="1:25" ht="17.45" customHeight="1" x14ac:dyDescent="0.45">
      <c r="A721" s="7" t="s">
        <v>1938</v>
      </c>
      <c r="B721" s="7" t="s">
        <v>9411</v>
      </c>
      <c r="C721" s="7" t="str">
        <f>SUBSTITUTE(SUBSTITUTE(SUBSTITUTE(SUBSTITUTE(SUBSTITUTE(SUBSTITUTE(SUBSTITUTE(SUBSTITUTE(SUBSTITUTE(SUBSTITUTE(SUBSTITUTE(SUBSTITUTE(SUBSTITUTE(LOWER(Table2[[#This Row],[Naam]]),".",""),"-","")," bvba",""),"belgië",""),"belgium","")," nv","")," bv",""),"group",""),"groep","")," ", ""),"é","e"),"è","e"),"à","a")</f>
        <v>nuscience</v>
      </c>
      <c r="D721" s="7"/>
      <c r="E721" s="7"/>
      <c r="F721" s="7"/>
      <c r="G721" s="7"/>
      <c r="H721" s="7"/>
      <c r="I721" s="7"/>
      <c r="J721" s="7" t="s">
        <v>4776</v>
      </c>
      <c r="K721" s="7" t="str">
        <f>IFERROR(LEFT(SUBSTITUTE(SUBSTITUTE(Table2[[#This Row],[Website]],"www.",""),"https://",""), FIND(".", SUBSTITUTE(SUBSTITUTE(Table2[[#This Row],[Website]],"www.",""),"https://","")) - 1),"")</f>
        <v>Empty</v>
      </c>
      <c r="L721" s="7"/>
      <c r="M721" s="7"/>
      <c r="N721" s="7"/>
      <c r="O721" s="7"/>
      <c r="P721" s="7"/>
      <c r="Q721" s="7"/>
      <c r="R721" s="7" t="str">
        <f>LOWER(Table2[[#This Row],[Straat]]&amp;Table2[[#This Row],[Huisnummer]]&amp;Table2[[#This Row],[Postcode]])</f>
        <v/>
      </c>
      <c r="S721" s="7"/>
      <c r="T721" s="7"/>
      <c r="U721" s="7"/>
      <c r="V721" s="7"/>
      <c r="W721" s="7"/>
      <c r="X721" s="7"/>
      <c r="Y721" s="7"/>
    </row>
    <row r="722" spans="1:25" ht="17.45" customHeight="1" x14ac:dyDescent="0.45">
      <c r="A722" s="7" t="s">
        <v>1938</v>
      </c>
      <c r="B722" s="7" t="s">
        <v>9412</v>
      </c>
      <c r="C722" s="7" t="str">
        <f>SUBSTITUTE(SUBSTITUTE(SUBSTITUTE(SUBSTITUTE(SUBSTITUTE(SUBSTITUTE(SUBSTITUTE(SUBSTITUTE(SUBSTITUTE(SUBSTITUTE(SUBSTITUTE(SUBSTITUTE(SUBSTITUTE(LOWER(Table2[[#This Row],[Naam]]),".",""),"-","")," bvba",""),"belgië",""),"belgium","")," nv","")," bv",""),"group",""),"groep","")," ", ""),"é","e"),"è","e"),"à","a")</f>
        <v>dhlsupplychain()</v>
      </c>
      <c r="D722" s="7"/>
      <c r="E722" s="7"/>
      <c r="F722" s="7"/>
      <c r="G722" s="7"/>
      <c r="H722" s="7"/>
      <c r="I722" s="7"/>
      <c r="J722" s="7" t="s">
        <v>4776</v>
      </c>
      <c r="K722" s="7" t="str">
        <f>IFERROR(LEFT(SUBSTITUTE(SUBSTITUTE(Table2[[#This Row],[Website]],"www.",""),"https://",""), FIND(".", SUBSTITUTE(SUBSTITUTE(Table2[[#This Row],[Website]],"www.",""),"https://","")) - 1),"")</f>
        <v>Empty</v>
      </c>
      <c r="L722" s="7"/>
      <c r="M722" s="7"/>
      <c r="N722" s="7"/>
      <c r="O722" s="7"/>
      <c r="P722" s="7"/>
      <c r="Q722" s="7"/>
      <c r="R722" s="7" t="str">
        <f>LOWER(Table2[[#This Row],[Straat]]&amp;Table2[[#This Row],[Huisnummer]]&amp;Table2[[#This Row],[Postcode]])</f>
        <v/>
      </c>
      <c r="S722" s="7"/>
      <c r="T722" s="7"/>
      <c r="U722" s="7"/>
      <c r="V722" s="7"/>
      <c r="W722" s="7"/>
      <c r="X722" s="7"/>
      <c r="Y722" s="7"/>
    </row>
    <row r="723" spans="1:25" ht="17.45" customHeight="1" x14ac:dyDescent="0.45">
      <c r="A723" s="7" t="s">
        <v>1938</v>
      </c>
      <c r="B723" s="7" t="s">
        <v>9413</v>
      </c>
      <c r="C723" s="7" t="str">
        <f>SUBSTITUTE(SUBSTITUTE(SUBSTITUTE(SUBSTITUTE(SUBSTITUTE(SUBSTITUTE(SUBSTITUTE(SUBSTITUTE(SUBSTITUTE(SUBSTITUTE(SUBSTITUTE(SUBSTITUTE(SUBSTITUTE(LOWER(Table2[[#This Row],[Naam]]),".",""),"-","")," bvba",""),"belgië",""),"belgium","")," nv","")," bv",""),"group",""),"groep","")," ", ""),"é","e"),"è","e"),"à","a")</f>
        <v>vanmoer</v>
      </c>
      <c r="D723" s="7"/>
      <c r="E723" s="7"/>
      <c r="F723" s="7"/>
      <c r="G723" s="7"/>
      <c r="H723" s="7"/>
      <c r="I723" s="7"/>
      <c r="J723" s="7" t="s">
        <v>4776</v>
      </c>
      <c r="K723" s="7" t="str">
        <f>IFERROR(LEFT(SUBSTITUTE(SUBSTITUTE(Table2[[#This Row],[Website]],"www.",""),"https://",""), FIND(".", SUBSTITUTE(SUBSTITUTE(Table2[[#This Row],[Website]],"www.",""),"https://","")) - 1),"")</f>
        <v>Empty</v>
      </c>
      <c r="L723" s="7"/>
      <c r="M723" s="7"/>
      <c r="N723" s="7"/>
      <c r="O723" s="7"/>
      <c r="P723" s="7"/>
      <c r="Q723" s="7"/>
      <c r="R723" s="7" t="str">
        <f>LOWER(Table2[[#This Row],[Straat]]&amp;Table2[[#This Row],[Huisnummer]]&amp;Table2[[#This Row],[Postcode]])</f>
        <v/>
      </c>
      <c r="S723" s="7"/>
      <c r="T723" s="7"/>
      <c r="U723" s="7"/>
      <c r="V723" s="7"/>
      <c r="W723" s="7"/>
      <c r="X723" s="7"/>
      <c r="Y723" s="7"/>
    </row>
    <row r="724" spans="1:25" ht="17.45" customHeight="1" x14ac:dyDescent="0.45">
      <c r="A724" s="7" t="s">
        <v>1938</v>
      </c>
      <c r="B724" s="7" t="s">
        <v>9414</v>
      </c>
      <c r="C724" s="7" t="str">
        <f>SUBSTITUTE(SUBSTITUTE(SUBSTITUTE(SUBSTITUTE(SUBSTITUTE(SUBSTITUTE(SUBSTITUTE(SUBSTITUTE(SUBSTITUTE(SUBSTITUTE(SUBSTITUTE(SUBSTITUTE(SUBSTITUTE(LOWER(Table2[[#This Row],[Naam]]),".",""),"-","")," bvba",""),"belgië",""),"belgium","")," nv","")," bv",""),"group",""),"groep","")," ", ""),"é","e"),"è","e"),"à","a")</f>
        <v>miko</v>
      </c>
      <c r="D724" s="7"/>
      <c r="E724" s="7"/>
      <c r="F724" s="7"/>
      <c r="G724" s="7"/>
      <c r="H724" s="7"/>
      <c r="I724" s="7"/>
      <c r="J724" s="7" t="s">
        <v>4776</v>
      </c>
      <c r="K724" s="7" t="str">
        <f>IFERROR(LEFT(SUBSTITUTE(SUBSTITUTE(Table2[[#This Row],[Website]],"www.",""),"https://",""), FIND(".", SUBSTITUTE(SUBSTITUTE(Table2[[#This Row],[Website]],"www.",""),"https://","")) - 1),"")</f>
        <v>Empty</v>
      </c>
      <c r="L724" s="7"/>
      <c r="M724" s="7"/>
      <c r="N724" s="7"/>
      <c r="O724" s="7"/>
      <c r="P724" s="7"/>
      <c r="Q724" s="7"/>
      <c r="R724" s="7" t="str">
        <f>LOWER(Table2[[#This Row],[Straat]]&amp;Table2[[#This Row],[Huisnummer]]&amp;Table2[[#This Row],[Postcode]])</f>
        <v/>
      </c>
      <c r="S724" s="7"/>
      <c r="T724" s="7"/>
      <c r="U724" s="7"/>
      <c r="V724" s="7"/>
      <c r="W724" s="7"/>
      <c r="X724" s="7"/>
      <c r="Y724" s="7"/>
    </row>
    <row r="725" spans="1:25" ht="17.45" customHeight="1" x14ac:dyDescent="0.45">
      <c r="A725" s="7" t="s">
        <v>1938</v>
      </c>
      <c r="B725" s="7" t="s">
        <v>9415</v>
      </c>
      <c r="C725" s="7" t="str">
        <f>SUBSTITUTE(SUBSTITUTE(SUBSTITUTE(SUBSTITUTE(SUBSTITUTE(SUBSTITUTE(SUBSTITUTE(SUBSTITUTE(SUBSTITUTE(SUBSTITUTE(SUBSTITUTE(SUBSTITUTE(SUBSTITUTE(LOWER(Table2[[#This Row],[Naam]]),".",""),"-","")," bvba",""),"belgië",""),"belgium","")," nv","")," bv",""),"group",""),"groep","")," ", ""),"é","e"),"è","e"),"à","a")</f>
        <v>sibelga</v>
      </c>
      <c r="D725" s="7"/>
      <c r="E725" s="7"/>
      <c r="F725" s="7"/>
      <c r="G725" s="7"/>
      <c r="H725" s="7"/>
      <c r="I725" s="7"/>
      <c r="J725" s="7" t="s">
        <v>4776</v>
      </c>
      <c r="K725" s="7" t="str">
        <f>IFERROR(LEFT(SUBSTITUTE(SUBSTITUTE(Table2[[#This Row],[Website]],"www.",""),"https://",""), FIND(".", SUBSTITUTE(SUBSTITUTE(Table2[[#This Row],[Website]],"www.",""),"https://","")) - 1),"")</f>
        <v>Empty</v>
      </c>
      <c r="L725" s="7"/>
      <c r="M725" s="7"/>
      <c r="N725" s="7"/>
      <c r="O725" s="7"/>
      <c r="P725" s="7"/>
      <c r="Q725" s="7"/>
      <c r="R725" s="7" t="str">
        <f>LOWER(Table2[[#This Row],[Straat]]&amp;Table2[[#This Row],[Huisnummer]]&amp;Table2[[#This Row],[Postcode]])</f>
        <v/>
      </c>
      <c r="S725" s="7"/>
      <c r="T725" s="7"/>
      <c r="U725" s="7"/>
      <c r="V725" s="7"/>
      <c r="W725" s="7"/>
      <c r="X725" s="7"/>
      <c r="Y725" s="7"/>
    </row>
    <row r="726" spans="1:25" ht="17.45" customHeight="1" x14ac:dyDescent="0.45">
      <c r="A726" s="7" t="s">
        <v>1938</v>
      </c>
      <c r="B726" s="7" t="s">
        <v>9416</v>
      </c>
      <c r="C726" s="7" t="str">
        <f>SUBSTITUTE(SUBSTITUTE(SUBSTITUTE(SUBSTITUTE(SUBSTITUTE(SUBSTITUTE(SUBSTITUTE(SUBSTITUTE(SUBSTITUTE(SUBSTITUTE(SUBSTITUTE(SUBSTITUTE(SUBSTITUTE(LOWER(Table2[[#This Row],[Naam]]),".",""),"-","")," bvba",""),"belgië",""),"belgium","")," nv","")," bv",""),"group",""),"groep","")," ", ""),"é","e"),"è","e"),"à","a")</f>
        <v>autorepairbe</v>
      </c>
      <c r="D726" s="7"/>
      <c r="E726" s="7"/>
      <c r="F726" s="7"/>
      <c r="G726" s="7"/>
      <c r="H726" s="7"/>
      <c r="I726" s="7"/>
      <c r="J726" s="7" t="s">
        <v>4776</v>
      </c>
      <c r="K726" s="7" t="str">
        <f>IFERROR(LEFT(SUBSTITUTE(SUBSTITUTE(Table2[[#This Row],[Website]],"www.",""),"https://",""), FIND(".", SUBSTITUTE(SUBSTITUTE(Table2[[#This Row],[Website]],"www.",""),"https://","")) - 1),"")</f>
        <v>Empty</v>
      </c>
      <c r="L726" s="7"/>
      <c r="M726" s="7"/>
      <c r="N726" s="7"/>
      <c r="O726" s="7"/>
      <c r="P726" s="7"/>
      <c r="Q726" s="7"/>
      <c r="R726" s="7" t="str">
        <f>LOWER(Table2[[#This Row],[Straat]]&amp;Table2[[#This Row],[Huisnummer]]&amp;Table2[[#This Row],[Postcode]])</f>
        <v/>
      </c>
      <c r="S726" s="7"/>
      <c r="T726" s="7"/>
      <c r="U726" s="7"/>
      <c r="V726" s="7"/>
      <c r="W726" s="7"/>
      <c r="X726" s="7"/>
      <c r="Y726" s="7"/>
    </row>
    <row r="727" spans="1:25" ht="17.45" customHeight="1" x14ac:dyDescent="0.45">
      <c r="A727" s="7" t="s">
        <v>1938</v>
      </c>
      <c r="B727" s="7" t="s">
        <v>9417</v>
      </c>
      <c r="C727" s="7" t="str">
        <f>SUBSTITUTE(SUBSTITUTE(SUBSTITUTE(SUBSTITUTE(SUBSTITUTE(SUBSTITUTE(SUBSTITUTE(SUBSTITUTE(SUBSTITUTE(SUBSTITUTE(SUBSTITUTE(SUBSTITUTE(SUBSTITUTE(LOWER(Table2[[#This Row],[Naam]]),".",""),"-","")," bvba",""),"belgië",""),"belgium","")," nv","")," bv",""),"group",""),"groep","")," ", ""),"é","e"),"è","e"),"à","a")</f>
        <v>vulpia</v>
      </c>
      <c r="D727" s="7"/>
      <c r="E727" s="7"/>
      <c r="F727" s="7"/>
      <c r="G727" s="7"/>
      <c r="H727" s="7"/>
      <c r="I727" s="7"/>
      <c r="J727" s="7" t="s">
        <v>4776</v>
      </c>
      <c r="K727" s="7" t="str">
        <f>IFERROR(LEFT(SUBSTITUTE(SUBSTITUTE(Table2[[#This Row],[Website]],"www.",""),"https://",""), FIND(".", SUBSTITUTE(SUBSTITUTE(Table2[[#This Row],[Website]],"www.",""),"https://","")) - 1),"")</f>
        <v>Empty</v>
      </c>
      <c r="L727" s="7"/>
      <c r="M727" s="7"/>
      <c r="N727" s="7"/>
      <c r="O727" s="7"/>
      <c r="P727" s="7"/>
      <c r="Q727" s="7"/>
      <c r="R727" s="7" t="str">
        <f>LOWER(Table2[[#This Row],[Straat]]&amp;Table2[[#This Row],[Huisnummer]]&amp;Table2[[#This Row],[Postcode]])</f>
        <v/>
      </c>
      <c r="S727" s="7"/>
      <c r="T727" s="7"/>
      <c r="U727" s="7"/>
      <c r="V727" s="7"/>
      <c r="W727" s="7"/>
      <c r="X727" s="7"/>
      <c r="Y727" s="7"/>
    </row>
    <row r="728" spans="1:25" ht="17.45" customHeight="1" x14ac:dyDescent="0.45">
      <c r="A728" s="7" t="s">
        <v>1938</v>
      </c>
      <c r="B728" s="7" t="s">
        <v>9418</v>
      </c>
      <c r="C728" s="7" t="str">
        <f>SUBSTITUTE(SUBSTITUTE(SUBSTITUTE(SUBSTITUTE(SUBSTITUTE(SUBSTITUTE(SUBSTITUTE(SUBSTITUTE(SUBSTITUTE(SUBSTITUTE(SUBSTITUTE(SUBSTITUTE(SUBSTITUTE(LOWER(Table2[[#This Row],[Naam]]),".",""),"-","")," bvba",""),"belgië",""),"belgium","")," nv","")," bv",""),"group",""),"groep","")," ", ""),"é","e"),"è","e"),"à","a")</f>
        <v>meat&amp;more</v>
      </c>
      <c r="D728" s="7"/>
      <c r="E728" s="7"/>
      <c r="F728" s="7"/>
      <c r="G728" s="7"/>
      <c r="H728" s="7"/>
      <c r="I728" s="7"/>
      <c r="J728" s="7" t="s">
        <v>4776</v>
      </c>
      <c r="K728" s="7" t="str">
        <f>IFERROR(LEFT(SUBSTITUTE(SUBSTITUTE(Table2[[#This Row],[Website]],"www.",""),"https://",""), FIND(".", SUBSTITUTE(SUBSTITUTE(Table2[[#This Row],[Website]],"www.",""),"https://","")) - 1),"")</f>
        <v>Empty</v>
      </c>
      <c r="L728" s="7"/>
      <c r="M728" s="7"/>
      <c r="N728" s="7"/>
      <c r="O728" s="7"/>
      <c r="P728" s="7"/>
      <c r="Q728" s="7"/>
      <c r="R728" s="7" t="str">
        <f>LOWER(Table2[[#This Row],[Straat]]&amp;Table2[[#This Row],[Huisnummer]]&amp;Table2[[#This Row],[Postcode]])</f>
        <v/>
      </c>
      <c r="S728" s="7"/>
      <c r="T728" s="7"/>
      <c r="U728" s="7"/>
      <c r="V728" s="7"/>
      <c r="W728" s="7"/>
      <c r="X728" s="7"/>
      <c r="Y728" s="7"/>
    </row>
    <row r="729" spans="1:25" ht="17.45" customHeight="1" x14ac:dyDescent="0.45">
      <c r="A729" s="7" t="s">
        <v>1938</v>
      </c>
      <c r="B729" s="7" t="s">
        <v>9419</v>
      </c>
      <c r="C729" s="7" t="str">
        <f>SUBSTITUTE(SUBSTITUTE(SUBSTITUTE(SUBSTITUTE(SUBSTITUTE(SUBSTITUTE(SUBSTITUTE(SUBSTITUTE(SUBSTITUTE(SUBSTITUTE(SUBSTITUTE(SUBSTITUTE(SUBSTITUTE(LOWER(Table2[[#This Row],[Naam]]),".",""),"-","")," bvba",""),"belgië",""),"belgium","")," nv","")," bv",""),"group",""),"groep","")," ", ""),"é","e"),"è","e"),"à","a")</f>
        <v>campine</v>
      </c>
      <c r="D729" s="7"/>
      <c r="E729" s="7"/>
      <c r="F729" s="7"/>
      <c r="G729" s="7"/>
      <c r="H729" s="7"/>
      <c r="I729" s="7"/>
      <c r="J729" s="7" t="s">
        <v>4776</v>
      </c>
      <c r="K729" s="7" t="str">
        <f>IFERROR(LEFT(SUBSTITUTE(SUBSTITUTE(Table2[[#This Row],[Website]],"www.",""),"https://",""), FIND(".", SUBSTITUTE(SUBSTITUTE(Table2[[#This Row],[Website]],"www.",""),"https://","")) - 1),"")</f>
        <v>Empty</v>
      </c>
      <c r="L729" s="7"/>
      <c r="M729" s="7"/>
      <c r="N729" s="7"/>
      <c r="O729" s="7"/>
      <c r="P729" s="7"/>
      <c r="Q729" s="7"/>
      <c r="R729" s="7" t="str">
        <f>LOWER(Table2[[#This Row],[Straat]]&amp;Table2[[#This Row],[Huisnummer]]&amp;Table2[[#This Row],[Postcode]])</f>
        <v/>
      </c>
      <c r="S729" s="7"/>
      <c r="T729" s="7"/>
      <c r="U729" s="7"/>
      <c r="V729" s="7"/>
      <c r="W729" s="7"/>
      <c r="X729" s="7"/>
      <c r="Y729" s="7"/>
    </row>
    <row r="730" spans="1:25" ht="17.45" customHeight="1" x14ac:dyDescent="0.45">
      <c r="A730" s="7" t="s">
        <v>1938</v>
      </c>
      <c r="B730" s="7" t="s">
        <v>9420</v>
      </c>
      <c r="C730" s="7" t="str">
        <f>SUBSTITUTE(SUBSTITUTE(SUBSTITUTE(SUBSTITUTE(SUBSTITUTE(SUBSTITUTE(SUBSTITUTE(SUBSTITUTE(SUBSTITUTE(SUBSTITUTE(SUBSTITUTE(SUBSTITUTE(SUBSTITUTE(LOWER(Table2[[#This Row],[Naam]]),".",""),"-","")," bvba",""),"belgië",""),"belgium","")," nv","")," bv",""),"group",""),"groep","")," ", ""),"é","e"),"è","e"),"à","a")</f>
        <v>scheringploughlabo,organon</v>
      </c>
      <c r="D730" s="7"/>
      <c r="E730" s="7"/>
      <c r="F730" s="7"/>
      <c r="G730" s="7"/>
      <c r="H730" s="7"/>
      <c r="I730" s="7"/>
      <c r="J730" s="7" t="s">
        <v>4776</v>
      </c>
      <c r="K730" s="7" t="str">
        <f>IFERROR(LEFT(SUBSTITUTE(SUBSTITUTE(Table2[[#This Row],[Website]],"www.",""),"https://",""), FIND(".", SUBSTITUTE(SUBSTITUTE(Table2[[#This Row],[Website]],"www.",""),"https://","")) - 1),"")</f>
        <v>Empty</v>
      </c>
      <c r="L730" s="7"/>
      <c r="M730" s="7"/>
      <c r="N730" s="7"/>
      <c r="O730" s="7"/>
      <c r="P730" s="7"/>
      <c r="Q730" s="7"/>
      <c r="R730" s="7" t="str">
        <f>LOWER(Table2[[#This Row],[Straat]]&amp;Table2[[#This Row],[Huisnummer]]&amp;Table2[[#This Row],[Postcode]])</f>
        <v/>
      </c>
      <c r="S730" s="7"/>
      <c r="T730" s="7"/>
      <c r="U730" s="7"/>
      <c r="V730" s="7"/>
      <c r="W730" s="7"/>
      <c r="X730" s="7"/>
      <c r="Y730" s="7"/>
    </row>
    <row r="731" spans="1:25" ht="17.45" customHeight="1" x14ac:dyDescent="0.45">
      <c r="A731" s="7" t="s">
        <v>1938</v>
      </c>
      <c r="B731" s="7" t="s">
        <v>9421</v>
      </c>
      <c r="C731" s="7" t="str">
        <f>SUBSTITUTE(SUBSTITUTE(SUBSTITUTE(SUBSTITUTE(SUBSTITUTE(SUBSTITUTE(SUBSTITUTE(SUBSTITUTE(SUBSTITUTE(SUBSTITUTE(SUBSTITUTE(SUBSTITUTE(SUBSTITUTE(LOWER(Table2[[#This Row],[Naam]]),".",""),"-","")," bvba",""),"belgië",""),"belgium","")," nv","")," bv",""),"group",""),"groep","")," ", ""),"é","e"),"è","e"),"à","a")</f>
        <v>xeikonmanufacturing</v>
      </c>
      <c r="D731" s="7"/>
      <c r="E731" s="7"/>
      <c r="F731" s="7"/>
      <c r="G731" s="7"/>
      <c r="H731" s="7"/>
      <c r="I731" s="7"/>
      <c r="J731" s="7" t="s">
        <v>4776</v>
      </c>
      <c r="K731" s="7" t="str">
        <f>IFERROR(LEFT(SUBSTITUTE(SUBSTITUTE(Table2[[#This Row],[Website]],"www.",""),"https://",""), FIND(".", SUBSTITUTE(SUBSTITUTE(Table2[[#This Row],[Website]],"www.",""),"https://","")) - 1),"")</f>
        <v>Empty</v>
      </c>
      <c r="L731" s="7"/>
      <c r="M731" s="7"/>
      <c r="N731" s="7"/>
      <c r="O731" s="7"/>
      <c r="P731" s="7"/>
      <c r="Q731" s="7"/>
      <c r="R731" s="7" t="str">
        <f>LOWER(Table2[[#This Row],[Straat]]&amp;Table2[[#This Row],[Huisnummer]]&amp;Table2[[#This Row],[Postcode]])</f>
        <v/>
      </c>
      <c r="S731" s="7"/>
      <c r="T731" s="7"/>
      <c r="U731" s="7"/>
      <c r="V731" s="7"/>
      <c r="W731" s="7"/>
      <c r="X731" s="7"/>
      <c r="Y731" s="7"/>
    </row>
    <row r="732" spans="1:25" ht="17.45" customHeight="1" x14ac:dyDescent="0.45">
      <c r="A732" s="7" t="s">
        <v>1938</v>
      </c>
      <c r="B732" s="7" t="s">
        <v>9422</v>
      </c>
      <c r="C732" s="7" t="str">
        <f>SUBSTITUTE(SUBSTITUTE(SUBSTITUTE(SUBSTITUTE(SUBSTITUTE(SUBSTITUTE(SUBSTITUTE(SUBSTITUTE(SUBSTITUTE(SUBSTITUTE(SUBSTITUTE(SUBSTITUTE(SUBSTITUTE(LOWER(Table2[[#This Row],[Naam]]),".",""),"-","")," bvba",""),"belgië",""),"belgium","")," nv","")," bv",""),"group",""),"groep","")," ", ""),"é","e"),"è","e"),"à","a")</f>
        <v>eg</v>
      </c>
      <c r="D732" s="7"/>
      <c r="E732" s="7"/>
      <c r="F732" s="7"/>
      <c r="G732" s="7"/>
      <c r="H732" s="7"/>
      <c r="I732" s="7"/>
      <c r="J732" s="7" t="s">
        <v>4776</v>
      </c>
      <c r="K732" s="7" t="str">
        <f>IFERROR(LEFT(SUBSTITUTE(SUBSTITUTE(Table2[[#This Row],[Website]],"www.",""),"https://",""), FIND(".", SUBSTITUTE(SUBSTITUTE(Table2[[#This Row],[Website]],"www.",""),"https://","")) - 1),"")</f>
        <v>Empty</v>
      </c>
      <c r="L732" s="7"/>
      <c r="M732" s="7"/>
      <c r="N732" s="7"/>
      <c r="O732" s="7"/>
      <c r="P732" s="7"/>
      <c r="Q732" s="7"/>
      <c r="R732" s="7" t="str">
        <f>LOWER(Table2[[#This Row],[Straat]]&amp;Table2[[#This Row],[Huisnummer]]&amp;Table2[[#This Row],[Postcode]])</f>
        <v/>
      </c>
      <c r="S732" s="7"/>
      <c r="T732" s="7"/>
      <c r="U732" s="7"/>
      <c r="V732" s="7"/>
      <c r="W732" s="7"/>
      <c r="X732" s="7"/>
      <c r="Y732" s="7"/>
    </row>
    <row r="733" spans="1:25" ht="17.45" customHeight="1" x14ac:dyDescent="0.45">
      <c r="A733" s="7" t="s">
        <v>1938</v>
      </c>
      <c r="B733" s="7" t="s">
        <v>9423</v>
      </c>
      <c r="C733" s="7" t="str">
        <f>SUBSTITUTE(SUBSTITUTE(SUBSTITUTE(SUBSTITUTE(SUBSTITUTE(SUBSTITUTE(SUBSTITUTE(SUBSTITUTE(SUBSTITUTE(SUBSTITUTE(SUBSTITUTE(SUBSTITUTE(SUBSTITUTE(LOWER(Table2[[#This Row],[Naam]]),".",""),"-","")," bvba",""),"belgië",""),"belgium","")," nv","")," bv",""),"group",""),"groep","")," ", ""),"é","e"),"è","e"),"à","a")</f>
        <v>wurthbelux</v>
      </c>
      <c r="D733" s="7"/>
      <c r="E733" s="7"/>
      <c r="F733" s="7"/>
      <c r="G733" s="7"/>
      <c r="H733" s="7"/>
      <c r="I733" s="7"/>
      <c r="J733" s="7" t="s">
        <v>4776</v>
      </c>
      <c r="K733" s="7" t="str">
        <f>IFERROR(LEFT(SUBSTITUTE(SUBSTITUTE(Table2[[#This Row],[Website]],"www.",""),"https://",""), FIND(".", SUBSTITUTE(SUBSTITUTE(Table2[[#This Row],[Website]],"www.",""),"https://","")) - 1),"")</f>
        <v>Empty</v>
      </c>
      <c r="L733" s="7"/>
      <c r="M733" s="7"/>
      <c r="N733" s="7"/>
      <c r="O733" s="7"/>
      <c r="P733" s="7"/>
      <c r="Q733" s="7"/>
      <c r="R733" s="7" t="str">
        <f>LOWER(Table2[[#This Row],[Straat]]&amp;Table2[[#This Row],[Huisnummer]]&amp;Table2[[#This Row],[Postcode]])</f>
        <v/>
      </c>
      <c r="S733" s="7"/>
      <c r="T733" s="7"/>
      <c r="U733" s="7"/>
      <c r="V733" s="7"/>
      <c r="W733" s="7"/>
      <c r="X733" s="7"/>
      <c r="Y733" s="7"/>
    </row>
    <row r="734" spans="1:25" ht="17.45" customHeight="1" x14ac:dyDescent="0.45">
      <c r="A734" s="7" t="s">
        <v>1938</v>
      </c>
      <c r="B734" s="7" t="s">
        <v>9424</v>
      </c>
      <c r="C734" s="7" t="str">
        <f>SUBSTITUTE(SUBSTITUTE(SUBSTITUTE(SUBSTITUTE(SUBSTITUTE(SUBSTITUTE(SUBSTITUTE(SUBSTITUTE(SUBSTITUTE(SUBSTITUTE(SUBSTITUTE(SUBSTITUTE(SUBSTITUTE(LOWER(Table2[[#This Row],[Naam]]),".",""),"-","")," bvba",""),"belgië",""),"belgium","")," nv","")," bv",""),"group",""),"groep","")," ", ""),"é","e"),"è","e"),"à","a")</f>
        <v>zetes</v>
      </c>
      <c r="D734" s="7"/>
      <c r="E734" s="7"/>
      <c r="F734" s="7"/>
      <c r="G734" s="7"/>
      <c r="H734" s="7"/>
      <c r="I734" s="7"/>
      <c r="J734" s="7" t="s">
        <v>4776</v>
      </c>
      <c r="K734" s="7" t="str">
        <f>IFERROR(LEFT(SUBSTITUTE(SUBSTITUTE(Table2[[#This Row],[Website]],"www.",""),"https://",""), FIND(".", SUBSTITUTE(SUBSTITUTE(Table2[[#This Row],[Website]],"www.",""),"https://","")) - 1),"")</f>
        <v>Empty</v>
      </c>
      <c r="L734" s="7"/>
      <c r="M734" s="7"/>
      <c r="N734" s="7"/>
      <c r="O734" s="7"/>
      <c r="P734" s="7"/>
      <c r="Q734" s="7"/>
      <c r="R734" s="7" t="str">
        <f>LOWER(Table2[[#This Row],[Straat]]&amp;Table2[[#This Row],[Huisnummer]]&amp;Table2[[#This Row],[Postcode]])</f>
        <v/>
      </c>
      <c r="S734" s="7"/>
      <c r="T734" s="7"/>
      <c r="U734" s="7"/>
      <c r="V734" s="7"/>
      <c r="W734" s="7"/>
      <c r="X734" s="7"/>
      <c r="Y734" s="7"/>
    </row>
    <row r="735" spans="1:25" ht="17.45" customHeight="1" x14ac:dyDescent="0.45">
      <c r="A735" s="7" t="s">
        <v>1938</v>
      </c>
      <c r="B735" s="7" t="s">
        <v>9425</v>
      </c>
      <c r="C735" s="7" t="str">
        <f>SUBSTITUTE(SUBSTITUTE(SUBSTITUTE(SUBSTITUTE(SUBSTITUTE(SUBSTITUTE(SUBSTITUTE(SUBSTITUTE(SUBSTITUTE(SUBSTITUTE(SUBSTITUTE(SUBSTITUTE(SUBSTITUTE(LOWER(Table2[[#This Row],[Naam]]),".",""),"-","")," bvba",""),"belgië",""),"belgium","")," nv","")," bv",""),"group",""),"groep","")," ", ""),"é","e"),"è","e"),"à","a")</f>
        <v>alro</v>
      </c>
      <c r="D735" s="7"/>
      <c r="E735" s="7"/>
      <c r="F735" s="7"/>
      <c r="G735" s="7"/>
      <c r="H735" s="7"/>
      <c r="I735" s="7"/>
      <c r="J735" s="7" t="s">
        <v>4776</v>
      </c>
      <c r="K735" s="7" t="str">
        <f>IFERROR(LEFT(SUBSTITUTE(SUBSTITUTE(Table2[[#This Row],[Website]],"www.",""),"https://",""), FIND(".", SUBSTITUTE(SUBSTITUTE(Table2[[#This Row],[Website]],"www.",""),"https://","")) - 1),"")</f>
        <v>Empty</v>
      </c>
      <c r="L735" s="7"/>
      <c r="M735" s="7"/>
      <c r="N735" s="7"/>
      <c r="O735" s="7"/>
      <c r="P735" s="7"/>
      <c r="Q735" s="7"/>
      <c r="R735" s="7" t="str">
        <f>LOWER(Table2[[#This Row],[Straat]]&amp;Table2[[#This Row],[Huisnummer]]&amp;Table2[[#This Row],[Postcode]])</f>
        <v/>
      </c>
      <c r="S735" s="7"/>
      <c r="T735" s="7"/>
      <c r="U735" s="7"/>
      <c r="V735" s="7"/>
      <c r="W735" s="7"/>
      <c r="X735" s="7"/>
      <c r="Y735" s="7"/>
    </row>
    <row r="736" spans="1:25" ht="17.45" customHeight="1" x14ac:dyDescent="0.45">
      <c r="A736" s="7" t="s">
        <v>1938</v>
      </c>
      <c r="B736" s="7" t="s">
        <v>9426</v>
      </c>
      <c r="C736" s="7" t="str">
        <f>SUBSTITUTE(SUBSTITUTE(SUBSTITUTE(SUBSTITUTE(SUBSTITUTE(SUBSTITUTE(SUBSTITUTE(SUBSTITUTE(SUBSTITUTE(SUBSTITUTE(SUBSTITUTE(SUBSTITUTE(SUBSTITUTE(LOWER(Table2[[#This Row],[Naam]]),".",""),"-","")," bvba",""),"belgië",""),"belgium","")," nv","")," bv",""),"group",""),"groep","")," ", ""),"é","e"),"è","e"),"à","a")</f>
        <v>gceurope</v>
      </c>
      <c r="D736" s="7"/>
      <c r="E736" s="7"/>
      <c r="F736" s="7"/>
      <c r="G736" s="7"/>
      <c r="H736" s="7"/>
      <c r="I736" s="7"/>
      <c r="J736" s="7" t="s">
        <v>4776</v>
      </c>
      <c r="K736" s="7" t="str">
        <f>IFERROR(LEFT(SUBSTITUTE(SUBSTITUTE(Table2[[#This Row],[Website]],"www.",""),"https://",""), FIND(".", SUBSTITUTE(SUBSTITUTE(Table2[[#This Row],[Website]],"www.",""),"https://","")) - 1),"")</f>
        <v>Empty</v>
      </c>
      <c r="L736" s="7"/>
      <c r="M736" s="7"/>
      <c r="N736" s="7"/>
      <c r="O736" s="7"/>
      <c r="P736" s="7"/>
      <c r="Q736" s="7"/>
      <c r="R736" s="7" t="str">
        <f>LOWER(Table2[[#This Row],[Straat]]&amp;Table2[[#This Row],[Huisnummer]]&amp;Table2[[#This Row],[Postcode]])</f>
        <v/>
      </c>
      <c r="S736" s="7"/>
      <c r="T736" s="7"/>
      <c r="U736" s="7"/>
      <c r="V736" s="7"/>
      <c r="W736" s="7"/>
      <c r="X736" s="7"/>
      <c r="Y736" s="7"/>
    </row>
    <row r="737" spans="1:25" ht="17.45" customHeight="1" x14ac:dyDescent="0.45">
      <c r="A737" s="7" t="s">
        <v>1938</v>
      </c>
      <c r="B737" s="7" t="s">
        <v>9427</v>
      </c>
      <c r="C737" s="7" t="str">
        <f>SUBSTITUTE(SUBSTITUTE(SUBSTITUTE(SUBSTITUTE(SUBSTITUTE(SUBSTITUTE(SUBSTITUTE(SUBSTITUTE(SUBSTITUTE(SUBSTITUTE(SUBSTITUTE(SUBSTITUTE(SUBSTITUTE(LOWER(Table2[[#This Row],[Naam]]),".",""),"-","")," bvba",""),"belgië",""),"belgium","")," nv","")," bv",""),"group",""),"groep","")," ", ""),"é","e"),"è","e"),"à","a")</f>
        <v>flore</v>
      </c>
      <c r="D737" s="7"/>
      <c r="E737" s="7"/>
      <c r="F737" s="7"/>
      <c r="G737" s="7"/>
      <c r="H737" s="7"/>
      <c r="I737" s="7"/>
      <c r="J737" s="7" t="s">
        <v>4776</v>
      </c>
      <c r="K737" s="7" t="str">
        <f>IFERROR(LEFT(SUBSTITUTE(SUBSTITUTE(Table2[[#This Row],[Website]],"www.",""),"https://",""), FIND(".", SUBSTITUTE(SUBSTITUTE(Table2[[#This Row],[Website]],"www.",""),"https://","")) - 1),"")</f>
        <v>Empty</v>
      </c>
      <c r="L737" s="7"/>
      <c r="M737" s="7"/>
      <c r="N737" s="7"/>
      <c r="O737" s="7"/>
      <c r="P737" s="7"/>
      <c r="Q737" s="7"/>
      <c r="R737" s="7" t="str">
        <f>LOWER(Table2[[#This Row],[Straat]]&amp;Table2[[#This Row],[Huisnummer]]&amp;Table2[[#This Row],[Postcode]])</f>
        <v/>
      </c>
      <c r="S737" s="7"/>
      <c r="T737" s="7"/>
      <c r="U737" s="7"/>
      <c r="V737" s="7"/>
      <c r="W737" s="7"/>
      <c r="X737" s="7"/>
      <c r="Y737" s="7"/>
    </row>
    <row r="738" spans="1:25" ht="17.45" customHeight="1" x14ac:dyDescent="0.45">
      <c r="A738" s="7" t="s">
        <v>1938</v>
      </c>
      <c r="B738" s="7" t="s">
        <v>9428</v>
      </c>
      <c r="C738" s="7" t="str">
        <f>SUBSTITUTE(SUBSTITUTE(SUBSTITUTE(SUBSTITUTE(SUBSTITUTE(SUBSTITUTE(SUBSTITUTE(SUBSTITUTE(SUBSTITUTE(SUBSTITUTE(SUBSTITUTE(SUBSTITUTE(SUBSTITUTE(LOWER(Table2[[#This Row],[Naam]]),".",""),"-","")," bvba",""),"belgië",""),"belgium","")," nv","")," bv",""),"group",""),"groep","")," ", ""),"é","e"),"è","e"),"à","a")</f>
        <v>milcobelcvba</v>
      </c>
      <c r="D738" s="7"/>
      <c r="E738" s="7"/>
      <c r="F738" s="7"/>
      <c r="G738" s="7"/>
      <c r="H738" s="7"/>
      <c r="I738" s="7"/>
      <c r="J738" s="7" t="s">
        <v>4776</v>
      </c>
      <c r="K738" s="7" t="str">
        <f>IFERROR(LEFT(SUBSTITUTE(SUBSTITUTE(Table2[[#This Row],[Website]],"www.",""),"https://",""), FIND(".", SUBSTITUTE(SUBSTITUTE(Table2[[#This Row],[Website]],"www.",""),"https://","")) - 1),"")</f>
        <v>Empty</v>
      </c>
      <c r="L738" s="7"/>
      <c r="M738" s="7"/>
      <c r="N738" s="7"/>
      <c r="O738" s="7"/>
      <c r="P738" s="7"/>
      <c r="Q738" s="7"/>
      <c r="R738" s="7" t="str">
        <f>LOWER(Table2[[#This Row],[Straat]]&amp;Table2[[#This Row],[Huisnummer]]&amp;Table2[[#This Row],[Postcode]])</f>
        <v/>
      </c>
      <c r="S738" s="7"/>
      <c r="T738" s="7"/>
      <c r="U738" s="7"/>
      <c r="V738" s="7"/>
      <c r="W738" s="7"/>
      <c r="X738" s="7"/>
      <c r="Y738" s="7"/>
    </row>
    <row r="739" spans="1:25" ht="17.45" customHeight="1" x14ac:dyDescent="0.45">
      <c r="A739" s="7" t="s">
        <v>1938</v>
      </c>
      <c r="B739" s="7" t="s">
        <v>9429</v>
      </c>
      <c r="C739" s="7" t="str">
        <f>SUBSTITUTE(SUBSTITUTE(SUBSTITUTE(SUBSTITUTE(SUBSTITUTE(SUBSTITUTE(SUBSTITUTE(SUBSTITUTE(SUBSTITUTE(SUBSTITUTE(SUBSTITUTE(SUBSTITUTE(SUBSTITUTE(LOWER(Table2[[#This Row],[Naam]]),".",""),"-","")," bvba",""),"belgië",""),"belgium","")," nv","")," bv",""),"group",""),"groep","")," ", ""),"é","e"),"è","e"),"à","a")</f>
        <v>stanleyblack&amp;deckerlogistics</v>
      </c>
      <c r="D739" s="7"/>
      <c r="E739" s="7"/>
      <c r="F739" s="7"/>
      <c r="G739" s="7"/>
      <c r="H739" s="7"/>
      <c r="I739" s="7"/>
      <c r="J739" s="7" t="s">
        <v>4776</v>
      </c>
      <c r="K739" s="7" t="str">
        <f>IFERROR(LEFT(SUBSTITUTE(SUBSTITUTE(Table2[[#This Row],[Website]],"www.",""),"https://",""), FIND(".", SUBSTITUTE(SUBSTITUTE(Table2[[#This Row],[Website]],"www.",""),"https://","")) - 1),"")</f>
        <v>Empty</v>
      </c>
      <c r="L739" s="7"/>
      <c r="M739" s="7"/>
      <c r="N739" s="7"/>
      <c r="O739" s="7"/>
      <c r="P739" s="7"/>
      <c r="Q739" s="7"/>
      <c r="R739" s="7" t="str">
        <f>LOWER(Table2[[#This Row],[Straat]]&amp;Table2[[#This Row],[Huisnummer]]&amp;Table2[[#This Row],[Postcode]])</f>
        <v/>
      </c>
      <c r="S739" s="7"/>
      <c r="T739" s="7"/>
      <c r="U739" s="7"/>
      <c r="V739" s="7"/>
      <c r="W739" s="7"/>
      <c r="X739" s="7"/>
      <c r="Y739" s="7"/>
    </row>
    <row r="740" spans="1:25" ht="17.45" customHeight="1" x14ac:dyDescent="0.45">
      <c r="A740" s="7" t="s">
        <v>1938</v>
      </c>
      <c r="B740" s="7" t="s">
        <v>9430</v>
      </c>
      <c r="C740" s="7" t="str">
        <f>SUBSTITUTE(SUBSTITUTE(SUBSTITUTE(SUBSTITUTE(SUBSTITUTE(SUBSTITUTE(SUBSTITUTE(SUBSTITUTE(SUBSTITUTE(SUBSTITUTE(SUBSTITUTE(SUBSTITUTE(SUBSTITUTE(LOWER(Table2[[#This Row],[Naam]]),".",""),"-","")," bvba",""),"belgië",""),"belgium","")," nv","")," bv",""),"group",""),"groep","")," ", ""),"é","e"),"è","e"),"à","a")</f>
        <v>lactalisbelgique</v>
      </c>
      <c r="D740" s="7"/>
      <c r="E740" s="7"/>
      <c r="F740" s="7"/>
      <c r="G740" s="7"/>
      <c r="H740" s="7"/>
      <c r="I740" s="7"/>
      <c r="J740" s="7" t="s">
        <v>4776</v>
      </c>
      <c r="K740" s="7" t="str">
        <f>IFERROR(LEFT(SUBSTITUTE(SUBSTITUTE(Table2[[#This Row],[Website]],"www.",""),"https://",""), FIND(".", SUBSTITUTE(SUBSTITUTE(Table2[[#This Row],[Website]],"www.",""),"https://","")) - 1),"")</f>
        <v>Empty</v>
      </c>
      <c r="L740" s="7"/>
      <c r="M740" s="7"/>
      <c r="N740" s="7"/>
      <c r="O740" s="7"/>
      <c r="P740" s="7"/>
      <c r="Q740" s="7"/>
      <c r="R740" s="7" t="str">
        <f>LOWER(Table2[[#This Row],[Straat]]&amp;Table2[[#This Row],[Huisnummer]]&amp;Table2[[#This Row],[Postcode]])</f>
        <v/>
      </c>
      <c r="S740" s="7"/>
      <c r="T740" s="7"/>
      <c r="U740" s="7"/>
      <c r="V740" s="7"/>
      <c r="W740" s="7"/>
      <c r="X740" s="7"/>
      <c r="Y740" s="7"/>
    </row>
    <row r="741" spans="1:25" ht="17.45" customHeight="1" x14ac:dyDescent="0.45">
      <c r="A741" s="7" t="s">
        <v>1938</v>
      </c>
      <c r="B741" s="7" t="s">
        <v>9431</v>
      </c>
      <c r="C741" s="7" t="str">
        <f>SUBSTITUTE(SUBSTITUTE(SUBSTITUTE(SUBSTITUTE(SUBSTITUTE(SUBSTITUTE(SUBSTITUTE(SUBSTITUTE(SUBSTITUTE(SUBSTITUTE(SUBSTITUTE(SUBSTITUTE(SUBSTITUTE(LOWER(Table2[[#This Row],[Naam]]),".",""),"-","")," bvba",""),"belgië",""),"belgium","")," nv","")," bv",""),"group",""),"groep","")," ", ""),"é","e"),"è","e"),"à","a")</f>
        <v>worldline</v>
      </c>
      <c r="D741" s="7"/>
      <c r="E741" s="7"/>
      <c r="F741" s="7"/>
      <c r="G741" s="7"/>
      <c r="H741" s="7"/>
      <c r="I741" s="7"/>
      <c r="J741" s="7" t="s">
        <v>4776</v>
      </c>
      <c r="K741" s="7" t="str">
        <f>IFERROR(LEFT(SUBSTITUTE(SUBSTITUTE(Table2[[#This Row],[Website]],"www.",""),"https://",""), FIND(".", SUBSTITUTE(SUBSTITUTE(Table2[[#This Row],[Website]],"www.",""),"https://","")) - 1),"")</f>
        <v>Empty</v>
      </c>
      <c r="L741" s="7"/>
      <c r="M741" s="7"/>
      <c r="N741" s="7"/>
      <c r="O741" s="7"/>
      <c r="P741" s="7"/>
      <c r="Q741" s="7"/>
      <c r="R741" s="7" t="str">
        <f>LOWER(Table2[[#This Row],[Straat]]&amp;Table2[[#This Row],[Huisnummer]]&amp;Table2[[#This Row],[Postcode]])</f>
        <v/>
      </c>
      <c r="S741" s="7"/>
      <c r="T741" s="7"/>
      <c r="U741" s="7"/>
      <c r="V741" s="7"/>
      <c r="W741" s="7"/>
      <c r="X741" s="7"/>
      <c r="Y741" s="7"/>
    </row>
    <row r="742" spans="1:25" ht="17.45" customHeight="1" x14ac:dyDescent="0.45">
      <c r="A742" s="7" t="s">
        <v>1938</v>
      </c>
      <c r="B742" s="7" t="s">
        <v>9432</v>
      </c>
      <c r="C742" s="7" t="str">
        <f>SUBSTITUTE(SUBSTITUTE(SUBSTITUTE(SUBSTITUTE(SUBSTITUTE(SUBSTITUTE(SUBSTITUTE(SUBSTITUTE(SUBSTITUTE(SUBSTITUTE(SUBSTITUTE(SUBSTITUTE(SUBSTITUTE(LOWER(Table2[[#This Row],[Naam]]),".",""),"-","")," bvba",""),"belgië",""),"belgium","")," nv","")," bv",""),"group",""),"groep","")," ", ""),"é","e"),"è","e"),"à","a")</f>
        <v>gheysbeheer</v>
      </c>
      <c r="D742" s="7"/>
      <c r="E742" s="7"/>
      <c r="F742" s="7"/>
      <c r="G742" s="7"/>
      <c r="H742" s="7"/>
      <c r="I742" s="7"/>
      <c r="J742" s="7" t="s">
        <v>4776</v>
      </c>
      <c r="K742" s="7" t="str">
        <f>IFERROR(LEFT(SUBSTITUTE(SUBSTITUTE(Table2[[#This Row],[Website]],"www.",""),"https://",""), FIND(".", SUBSTITUTE(SUBSTITUTE(Table2[[#This Row],[Website]],"www.",""),"https://","")) - 1),"")</f>
        <v>Empty</v>
      </c>
      <c r="L742" s="7"/>
      <c r="M742" s="7"/>
      <c r="N742" s="7"/>
      <c r="O742" s="7"/>
      <c r="P742" s="7"/>
      <c r="Q742" s="7"/>
      <c r="R742" s="7" t="str">
        <f>LOWER(Table2[[#This Row],[Straat]]&amp;Table2[[#This Row],[Huisnummer]]&amp;Table2[[#This Row],[Postcode]])</f>
        <v/>
      </c>
      <c r="S742" s="7"/>
      <c r="T742" s="7"/>
      <c r="U742" s="7"/>
      <c r="V742" s="7"/>
      <c r="W742" s="7"/>
      <c r="X742" s="7"/>
      <c r="Y742" s="7"/>
    </row>
    <row r="743" spans="1:25" ht="17.45" customHeight="1" x14ac:dyDescent="0.45">
      <c r="A743" s="7" t="s">
        <v>1938</v>
      </c>
      <c r="B743" s="7" t="s">
        <v>9433</v>
      </c>
      <c r="C743" s="7" t="str">
        <f>SUBSTITUTE(SUBSTITUTE(SUBSTITUTE(SUBSTITUTE(SUBSTITUTE(SUBSTITUTE(SUBSTITUTE(SUBSTITUTE(SUBSTITUTE(SUBSTITUTE(SUBSTITUTE(SUBSTITUTE(SUBSTITUTE(LOWER(Table2[[#This Row],[Naam]]),".",""),"-","")," bvba",""),"belgië",""),"belgium","")," nv","")," bv",""),"group",""),"groep","")," ", ""),"é","e"),"è","e"),"à","a")</f>
        <v>associatedweaverseurope</v>
      </c>
      <c r="D743" s="7"/>
      <c r="E743" s="7"/>
      <c r="F743" s="7"/>
      <c r="G743" s="7"/>
      <c r="H743" s="7"/>
      <c r="I743" s="7"/>
      <c r="J743" s="7" t="s">
        <v>4776</v>
      </c>
      <c r="K743" s="7" t="str">
        <f>IFERROR(LEFT(SUBSTITUTE(SUBSTITUTE(Table2[[#This Row],[Website]],"www.",""),"https://",""), FIND(".", SUBSTITUTE(SUBSTITUTE(Table2[[#This Row],[Website]],"www.",""),"https://","")) - 1),"")</f>
        <v>Empty</v>
      </c>
      <c r="L743" s="7"/>
      <c r="M743" s="7"/>
      <c r="N743" s="7"/>
      <c r="O743" s="7"/>
      <c r="P743" s="7"/>
      <c r="Q743" s="7"/>
      <c r="R743" s="7" t="str">
        <f>LOWER(Table2[[#This Row],[Straat]]&amp;Table2[[#This Row],[Huisnummer]]&amp;Table2[[#This Row],[Postcode]])</f>
        <v/>
      </c>
      <c r="S743" s="7"/>
      <c r="T743" s="7"/>
      <c r="U743" s="7"/>
      <c r="V743" s="7"/>
      <c r="W743" s="7"/>
      <c r="X743" s="7"/>
      <c r="Y743" s="7"/>
    </row>
    <row r="744" spans="1:25" ht="17.45" customHeight="1" x14ac:dyDescent="0.45">
      <c r="A744" s="7" t="s">
        <v>1938</v>
      </c>
      <c r="B744" s="7" t="s">
        <v>9434</v>
      </c>
      <c r="C744" s="7" t="str">
        <f>SUBSTITUTE(SUBSTITUTE(SUBSTITUTE(SUBSTITUTE(SUBSTITUTE(SUBSTITUTE(SUBSTITUTE(SUBSTITUTE(SUBSTITUTE(SUBSTITUTE(SUBSTITUTE(SUBSTITUTE(SUBSTITUTE(LOWER(Table2[[#This Row],[Naam]]),".",""),"-","")," bvba",""),"belgië",""),"belgium","")," nv","")," bv",""),"group",""),"groep","")," ", ""),"é","e"),"è","e"),"à","a")</f>
        <v>katoennatie</v>
      </c>
      <c r="D744" s="7"/>
      <c r="E744" s="7"/>
      <c r="F744" s="7"/>
      <c r="G744" s="7"/>
      <c r="H744" s="7"/>
      <c r="I744" s="7"/>
      <c r="J744" s="7" t="s">
        <v>4776</v>
      </c>
      <c r="K744" s="7" t="str">
        <f>IFERROR(LEFT(SUBSTITUTE(SUBSTITUTE(Table2[[#This Row],[Website]],"www.",""),"https://",""), FIND(".", SUBSTITUTE(SUBSTITUTE(Table2[[#This Row],[Website]],"www.",""),"https://","")) - 1),"")</f>
        <v>Empty</v>
      </c>
      <c r="L744" s="7"/>
      <c r="M744" s="7"/>
      <c r="N744" s="7"/>
      <c r="O744" s="7"/>
      <c r="P744" s="7"/>
      <c r="Q744" s="7"/>
      <c r="R744" s="7" t="str">
        <f>LOWER(Table2[[#This Row],[Straat]]&amp;Table2[[#This Row],[Huisnummer]]&amp;Table2[[#This Row],[Postcode]])</f>
        <v/>
      </c>
      <c r="S744" s="7"/>
      <c r="T744" s="7"/>
      <c r="U744" s="7"/>
      <c r="V744" s="7"/>
      <c r="W744" s="7"/>
      <c r="X744" s="7"/>
      <c r="Y744" s="7"/>
    </row>
    <row r="745" spans="1:25" ht="17.45" customHeight="1" x14ac:dyDescent="0.45">
      <c r="A745" s="7" t="s">
        <v>1938</v>
      </c>
      <c r="B745" s="7" t="s">
        <v>9435</v>
      </c>
      <c r="C745" s="7" t="str">
        <f>SUBSTITUTE(SUBSTITUTE(SUBSTITUTE(SUBSTITUTE(SUBSTITUTE(SUBSTITUTE(SUBSTITUTE(SUBSTITUTE(SUBSTITUTE(SUBSTITUTE(SUBSTITUTE(SUBSTITUTE(SUBSTITUTE(LOWER(Table2[[#This Row],[Naam]]),".",""),"-","")," bvba",""),"belgië",""),"belgium","")," nv","")," bv",""),"group",""),"groep","")," ", ""),"é","e"),"è","e"),"à","a")</f>
        <v>tosca</v>
      </c>
      <c r="D745" s="7"/>
      <c r="E745" s="7"/>
      <c r="F745" s="7"/>
      <c r="G745" s="7"/>
      <c r="H745" s="7"/>
      <c r="I745" s="7"/>
      <c r="J745" s="7" t="s">
        <v>4776</v>
      </c>
      <c r="K745" s="7" t="str">
        <f>IFERROR(LEFT(SUBSTITUTE(SUBSTITUTE(Table2[[#This Row],[Website]],"www.",""),"https://",""), FIND(".", SUBSTITUTE(SUBSTITUTE(Table2[[#This Row],[Website]],"www.",""),"https://","")) - 1),"")</f>
        <v>Empty</v>
      </c>
      <c r="L745" s="7"/>
      <c r="M745" s="7"/>
      <c r="N745" s="7"/>
      <c r="O745" s="7"/>
      <c r="P745" s="7"/>
      <c r="Q745" s="7"/>
      <c r="R745" s="7" t="str">
        <f>LOWER(Table2[[#This Row],[Straat]]&amp;Table2[[#This Row],[Huisnummer]]&amp;Table2[[#This Row],[Postcode]])</f>
        <v/>
      </c>
      <c r="S745" s="7"/>
      <c r="T745" s="7"/>
      <c r="U745" s="7"/>
      <c r="V745" s="7"/>
      <c r="W745" s="7"/>
      <c r="X745" s="7"/>
      <c r="Y745" s="7"/>
    </row>
    <row r="746" spans="1:25" ht="17.45" customHeight="1" x14ac:dyDescent="0.45">
      <c r="A746" s="7" t="s">
        <v>1938</v>
      </c>
      <c r="B746" s="7" t="s">
        <v>9436</v>
      </c>
      <c r="C746" s="7" t="str">
        <f>SUBSTITUTE(SUBSTITUTE(SUBSTITUTE(SUBSTITUTE(SUBSTITUTE(SUBSTITUTE(SUBSTITUTE(SUBSTITUTE(SUBSTITUTE(SUBSTITUTE(SUBSTITUTE(SUBSTITUTE(SUBSTITUTE(LOWER(Table2[[#This Row],[Naam]]),".",""),"-","")," bvba",""),"belgië",""),"belgium","")," nv","")," bv",""),"group",""),"groep","")," ", ""),"é","e"),"è","e"),"à","a")</f>
        <v>lvmh</v>
      </c>
      <c r="D746" s="7"/>
      <c r="E746" s="7"/>
      <c r="F746" s="7"/>
      <c r="G746" s="7"/>
      <c r="H746" s="7"/>
      <c r="I746" s="7"/>
      <c r="J746" s="7" t="s">
        <v>4776</v>
      </c>
      <c r="K746" s="7" t="str">
        <f>IFERROR(LEFT(SUBSTITUTE(SUBSTITUTE(Table2[[#This Row],[Website]],"www.",""),"https://",""), FIND(".", SUBSTITUTE(SUBSTITUTE(Table2[[#This Row],[Website]],"www.",""),"https://","")) - 1),"")</f>
        <v>Empty</v>
      </c>
      <c r="L746" s="7"/>
      <c r="M746" s="7"/>
      <c r="N746" s="7"/>
      <c r="O746" s="7"/>
      <c r="P746" s="7"/>
      <c r="Q746" s="7"/>
      <c r="R746" s="7" t="str">
        <f>LOWER(Table2[[#This Row],[Straat]]&amp;Table2[[#This Row],[Huisnummer]]&amp;Table2[[#This Row],[Postcode]])</f>
        <v/>
      </c>
      <c r="S746" s="7"/>
      <c r="T746" s="7"/>
      <c r="U746" s="7"/>
      <c r="V746" s="7"/>
      <c r="W746" s="7"/>
      <c r="X746" s="7"/>
      <c r="Y746" s="7"/>
    </row>
    <row r="747" spans="1:25" ht="17.45" customHeight="1" x14ac:dyDescent="0.45">
      <c r="A747" s="7" t="s">
        <v>1938</v>
      </c>
      <c r="B747" s="7" t="s">
        <v>9437</v>
      </c>
      <c r="C747" s="7" t="str">
        <f>SUBSTITUTE(SUBSTITUTE(SUBSTITUTE(SUBSTITUTE(SUBSTITUTE(SUBSTITUTE(SUBSTITUTE(SUBSTITUTE(SUBSTITUTE(SUBSTITUTE(SUBSTITUTE(SUBSTITUTE(SUBSTITUTE(LOWER(Table2[[#This Row],[Naam]]),".",""),"-","")," bvba",""),"belgië",""),"belgium","")," nv","")," bv",""),"group",""),"groep","")," ", ""),"é","e"),"è","e"),"à","a")</f>
        <v>rogers</v>
      </c>
      <c r="D747" s="7"/>
      <c r="E747" s="7"/>
      <c r="F747" s="7"/>
      <c r="G747" s="7"/>
      <c r="H747" s="7"/>
      <c r="I747" s="7"/>
      <c r="J747" s="7" t="s">
        <v>4776</v>
      </c>
      <c r="K747" s="7" t="str">
        <f>IFERROR(LEFT(SUBSTITUTE(SUBSTITUTE(Table2[[#This Row],[Website]],"www.",""),"https://",""), FIND(".", SUBSTITUTE(SUBSTITUTE(Table2[[#This Row],[Website]],"www.",""),"https://","")) - 1),"")</f>
        <v>Empty</v>
      </c>
      <c r="L747" s="7"/>
      <c r="M747" s="7"/>
      <c r="N747" s="7"/>
      <c r="O747" s="7"/>
      <c r="P747" s="7"/>
      <c r="Q747" s="7"/>
      <c r="R747" s="7" t="str">
        <f>LOWER(Table2[[#This Row],[Straat]]&amp;Table2[[#This Row],[Huisnummer]]&amp;Table2[[#This Row],[Postcode]])</f>
        <v/>
      </c>
      <c r="S747" s="7"/>
      <c r="T747" s="7"/>
      <c r="U747" s="7"/>
      <c r="V747" s="7"/>
      <c r="W747" s="7"/>
      <c r="X747" s="7"/>
      <c r="Y747" s="7"/>
    </row>
    <row r="748" spans="1:25" ht="17.45" customHeight="1" x14ac:dyDescent="0.45">
      <c r="A748" s="7" t="s">
        <v>1938</v>
      </c>
      <c r="B748" s="7" t="s">
        <v>9438</v>
      </c>
      <c r="C748" s="7" t="str">
        <f>SUBSTITUTE(SUBSTITUTE(SUBSTITUTE(SUBSTITUTE(SUBSTITUTE(SUBSTITUTE(SUBSTITUTE(SUBSTITUTE(SUBSTITUTE(SUBSTITUTE(SUBSTITUTE(SUBSTITUTE(SUBSTITUTE(LOWER(Table2[[#This Row],[Naam]]),".",""),"-","")," bvba",""),"belgië",""),"belgium","")," nv","")," bv",""),"group",""),"groep","")," ", ""),"é","e"),"è","e"),"à","a")</f>
        <v>beltastehamont</v>
      </c>
      <c r="D748" s="7"/>
      <c r="E748" s="7"/>
      <c r="F748" s="7"/>
      <c r="G748" s="7"/>
      <c r="H748" s="7"/>
      <c r="I748" s="7"/>
      <c r="J748" s="7" t="s">
        <v>4776</v>
      </c>
      <c r="K748" s="7" t="str">
        <f>IFERROR(LEFT(SUBSTITUTE(SUBSTITUTE(Table2[[#This Row],[Website]],"www.",""),"https://",""), FIND(".", SUBSTITUTE(SUBSTITUTE(Table2[[#This Row],[Website]],"www.",""),"https://","")) - 1),"")</f>
        <v>Empty</v>
      </c>
      <c r="L748" s="7"/>
      <c r="M748" s="7"/>
      <c r="N748" s="7"/>
      <c r="O748" s="7"/>
      <c r="P748" s="7"/>
      <c r="Q748" s="7"/>
      <c r="R748" s="7" t="str">
        <f>LOWER(Table2[[#This Row],[Straat]]&amp;Table2[[#This Row],[Huisnummer]]&amp;Table2[[#This Row],[Postcode]])</f>
        <v/>
      </c>
      <c r="S748" s="7"/>
      <c r="T748" s="7"/>
      <c r="U748" s="7"/>
      <c r="V748" s="7"/>
      <c r="W748" s="7"/>
      <c r="X748" s="7"/>
      <c r="Y748" s="7"/>
    </row>
    <row r="749" spans="1:25" ht="17.45" customHeight="1" x14ac:dyDescent="0.45">
      <c r="A749" s="7" t="s">
        <v>1938</v>
      </c>
      <c r="B749" s="7" t="s">
        <v>9439</v>
      </c>
      <c r="C749" s="7" t="str">
        <f>SUBSTITUTE(SUBSTITUTE(SUBSTITUTE(SUBSTITUTE(SUBSTITUTE(SUBSTITUTE(SUBSTITUTE(SUBSTITUTE(SUBSTITUTE(SUBSTITUTE(SUBSTITUTE(SUBSTITUTE(SUBSTITUTE(LOWER(Table2[[#This Row],[Naam]]),".",""),"-","")," bvba",""),"belgië",""),"belgium","")," nv","")," bv",""),"group",""),"groep","")," ", ""),"é","e"),"è","e"),"à","a")</f>
        <v>fimaser</v>
      </c>
      <c r="D749" s="7"/>
      <c r="E749" s="7"/>
      <c r="F749" s="7"/>
      <c r="G749" s="7"/>
      <c r="H749" s="7"/>
      <c r="I749" s="7"/>
      <c r="J749" s="7" t="s">
        <v>4776</v>
      </c>
      <c r="K749" s="7" t="str">
        <f>IFERROR(LEFT(SUBSTITUTE(SUBSTITUTE(Table2[[#This Row],[Website]],"www.",""),"https://",""), FIND(".", SUBSTITUTE(SUBSTITUTE(Table2[[#This Row],[Website]],"www.",""),"https://","")) - 1),"")</f>
        <v>Empty</v>
      </c>
      <c r="L749" s="7"/>
      <c r="M749" s="7"/>
      <c r="N749" s="7"/>
      <c r="O749" s="7"/>
      <c r="P749" s="7"/>
      <c r="Q749" s="7"/>
      <c r="R749" s="7" t="str">
        <f>LOWER(Table2[[#This Row],[Straat]]&amp;Table2[[#This Row],[Huisnummer]]&amp;Table2[[#This Row],[Postcode]])</f>
        <v/>
      </c>
      <c r="S749" s="7"/>
      <c r="T749" s="7"/>
      <c r="U749" s="7"/>
      <c r="V749" s="7"/>
      <c r="W749" s="7"/>
      <c r="X749" s="7"/>
      <c r="Y749" s="7"/>
    </row>
    <row r="750" spans="1:25" ht="17.45" customHeight="1" x14ac:dyDescent="0.45">
      <c r="A750" s="7" t="s">
        <v>1938</v>
      </c>
      <c r="B750" s="7" t="s">
        <v>9440</v>
      </c>
      <c r="C750" s="7" t="str">
        <f>SUBSTITUTE(SUBSTITUTE(SUBSTITUTE(SUBSTITUTE(SUBSTITUTE(SUBSTITUTE(SUBSTITUTE(SUBSTITUTE(SUBSTITUTE(SUBSTITUTE(SUBSTITUTE(SUBSTITUTE(SUBSTITUTE(LOWER(Table2[[#This Row],[Naam]]),".",""),"-","")," bvba",""),"belgië",""),"belgium","")," nv","")," bv",""),"group",""),"groep","")," ", ""),"é","e"),"è","e"),"à","a")</f>
        <v>tractebelengineering</v>
      </c>
      <c r="D750" s="7"/>
      <c r="E750" s="7"/>
      <c r="F750" s="7"/>
      <c r="G750" s="7"/>
      <c r="H750" s="7"/>
      <c r="I750" s="7"/>
      <c r="J750" s="7" t="s">
        <v>4776</v>
      </c>
      <c r="K750" s="7" t="str">
        <f>IFERROR(LEFT(SUBSTITUTE(SUBSTITUTE(Table2[[#This Row],[Website]],"www.",""),"https://",""), FIND(".", SUBSTITUTE(SUBSTITUTE(Table2[[#This Row],[Website]],"www.",""),"https://","")) - 1),"")</f>
        <v>Empty</v>
      </c>
      <c r="L750" s="7"/>
      <c r="M750" s="7"/>
      <c r="N750" s="7"/>
      <c r="O750" s="7"/>
      <c r="P750" s="7"/>
      <c r="Q750" s="7"/>
      <c r="R750" s="7" t="str">
        <f>LOWER(Table2[[#This Row],[Straat]]&amp;Table2[[#This Row],[Huisnummer]]&amp;Table2[[#This Row],[Postcode]])</f>
        <v/>
      </c>
      <c r="S750" s="7"/>
      <c r="T750" s="7"/>
      <c r="U750" s="7"/>
      <c r="V750" s="7"/>
      <c r="W750" s="7"/>
      <c r="X750" s="7"/>
      <c r="Y750" s="7"/>
    </row>
    <row r="751" spans="1:25" ht="17.45" customHeight="1" x14ac:dyDescent="0.45">
      <c r="A751" s="7" t="s">
        <v>1938</v>
      </c>
      <c r="B751" s="7" t="s">
        <v>9441</v>
      </c>
      <c r="C751" s="7" t="str">
        <f>SUBSTITUTE(SUBSTITUTE(SUBSTITUTE(SUBSTITUTE(SUBSTITUTE(SUBSTITUTE(SUBSTITUTE(SUBSTITUTE(SUBSTITUTE(SUBSTITUTE(SUBSTITUTE(SUBSTITUTE(SUBSTITUTE(LOWER(Table2[[#This Row],[Naam]]),".",""),"-","")," bvba",""),"belgië",""),"belgium","")," nv","")," bv",""),"group",""),"groep","")," ", ""),"é","e"),"è","e"),"à","a")</f>
        <v>etexheadquarters</v>
      </c>
      <c r="D751" s="7"/>
      <c r="E751" s="7"/>
      <c r="F751" s="7"/>
      <c r="G751" s="7"/>
      <c r="H751" s="7"/>
      <c r="I751" s="7"/>
      <c r="J751" s="7" t="s">
        <v>4776</v>
      </c>
      <c r="K751" s="7" t="str">
        <f>IFERROR(LEFT(SUBSTITUTE(SUBSTITUTE(Table2[[#This Row],[Website]],"www.",""),"https://",""), FIND(".", SUBSTITUTE(SUBSTITUTE(Table2[[#This Row],[Website]],"www.",""),"https://","")) - 1),"")</f>
        <v>Empty</v>
      </c>
      <c r="L751" s="7"/>
      <c r="M751" s="7"/>
      <c r="N751" s="7"/>
      <c r="O751" s="7"/>
      <c r="P751" s="7"/>
      <c r="Q751" s="7"/>
      <c r="R751" s="7" t="str">
        <f>LOWER(Table2[[#This Row],[Straat]]&amp;Table2[[#This Row],[Huisnummer]]&amp;Table2[[#This Row],[Postcode]])</f>
        <v/>
      </c>
      <c r="S751" s="7"/>
      <c r="T751" s="7"/>
      <c r="U751" s="7"/>
      <c r="V751" s="7"/>
      <c r="W751" s="7"/>
      <c r="X751" s="7"/>
      <c r="Y751" s="7"/>
    </row>
    <row r="752" spans="1:25" ht="17.45" customHeight="1" x14ac:dyDescent="0.45">
      <c r="A752" s="7" t="s">
        <v>1938</v>
      </c>
      <c r="B752" s="7" t="s">
        <v>9442</v>
      </c>
      <c r="C752" s="7" t="str">
        <f>SUBSTITUTE(SUBSTITUTE(SUBSTITUTE(SUBSTITUTE(SUBSTITUTE(SUBSTITUTE(SUBSTITUTE(SUBSTITUTE(SUBSTITUTE(SUBSTITUTE(SUBSTITUTE(SUBSTITUTE(SUBSTITUTE(LOWER(Table2[[#This Row],[Naam]]),".",""),"-","")," bvba",""),"belgië",""),"belgium","")," nv","")," bv",""),"group",""),"groep","")," ", ""),"é","e"),"è","e"),"à","a")</f>
        <v>willynaessens</v>
      </c>
      <c r="D752" s="7"/>
      <c r="E752" s="7"/>
      <c r="F752" s="7"/>
      <c r="G752" s="7"/>
      <c r="H752" s="7"/>
      <c r="I752" s="7"/>
      <c r="J752" s="7" t="s">
        <v>4776</v>
      </c>
      <c r="K752" s="7" t="str">
        <f>IFERROR(LEFT(SUBSTITUTE(SUBSTITUTE(Table2[[#This Row],[Website]],"www.",""),"https://",""), FIND(".", SUBSTITUTE(SUBSTITUTE(Table2[[#This Row],[Website]],"www.",""),"https://","")) - 1),"")</f>
        <v>Empty</v>
      </c>
      <c r="L752" s="7"/>
      <c r="M752" s="7"/>
      <c r="N752" s="7"/>
      <c r="O752" s="7"/>
      <c r="P752" s="7"/>
      <c r="Q752" s="7"/>
      <c r="R752" s="7" t="str">
        <f>LOWER(Table2[[#This Row],[Straat]]&amp;Table2[[#This Row],[Huisnummer]]&amp;Table2[[#This Row],[Postcode]])</f>
        <v/>
      </c>
      <c r="S752" s="7"/>
      <c r="T752" s="7"/>
      <c r="U752" s="7"/>
      <c r="V752" s="7"/>
      <c r="W752" s="7"/>
      <c r="X752" s="7"/>
      <c r="Y752" s="7"/>
    </row>
    <row r="753" spans="1:25" ht="17.45" customHeight="1" x14ac:dyDescent="0.45">
      <c r="A753" s="7" t="s">
        <v>1938</v>
      </c>
      <c r="B753" s="7" t="s">
        <v>9443</v>
      </c>
      <c r="C753" s="7" t="str">
        <f>SUBSTITUTE(SUBSTITUTE(SUBSTITUTE(SUBSTITUTE(SUBSTITUTE(SUBSTITUTE(SUBSTITUTE(SUBSTITUTE(SUBSTITUTE(SUBSTITUTE(SUBSTITUTE(SUBSTITUTE(SUBSTITUTE(LOWER(Table2[[#This Row],[Naam]]),".",""),"-","")," bvba",""),"belgië",""),"belgium","")," nv","")," bv",""),"group",""),"groep","")," ", ""),"é","e"),"è","e"),"à","a")</f>
        <v>esko</v>
      </c>
      <c r="D753" s="7"/>
      <c r="E753" s="7"/>
      <c r="F753" s="7"/>
      <c r="G753" s="7"/>
      <c r="H753" s="7"/>
      <c r="I753" s="7"/>
      <c r="J753" s="7" t="s">
        <v>4776</v>
      </c>
      <c r="K753" s="7" t="str">
        <f>IFERROR(LEFT(SUBSTITUTE(SUBSTITUTE(Table2[[#This Row],[Website]],"www.",""),"https://",""), FIND(".", SUBSTITUTE(SUBSTITUTE(Table2[[#This Row],[Website]],"www.",""),"https://","")) - 1),"")</f>
        <v>Empty</v>
      </c>
      <c r="L753" s="7"/>
      <c r="M753" s="7"/>
      <c r="N753" s="7"/>
      <c r="O753" s="7"/>
      <c r="P753" s="7"/>
      <c r="Q753" s="7"/>
      <c r="R753" s="7" t="str">
        <f>LOWER(Table2[[#This Row],[Straat]]&amp;Table2[[#This Row],[Huisnummer]]&amp;Table2[[#This Row],[Postcode]])</f>
        <v/>
      </c>
      <c r="S753" s="7"/>
      <c r="T753" s="7"/>
      <c r="U753" s="7"/>
      <c r="V753" s="7"/>
      <c r="W753" s="7"/>
      <c r="X753" s="7"/>
      <c r="Y753" s="7"/>
    </row>
    <row r="754" spans="1:25" ht="17.45" customHeight="1" x14ac:dyDescent="0.45">
      <c r="A754" s="7" t="s">
        <v>1938</v>
      </c>
      <c r="B754" s="7" t="s">
        <v>9444</v>
      </c>
      <c r="C754" s="7" t="str">
        <f>SUBSTITUTE(SUBSTITUTE(SUBSTITUTE(SUBSTITUTE(SUBSTITUTE(SUBSTITUTE(SUBSTITUTE(SUBSTITUTE(SUBSTITUTE(SUBSTITUTE(SUBSTITUTE(SUBSTITUTE(SUBSTITUTE(LOWER(Table2[[#This Row],[Naam]]),".",""),"-","")," bvba",""),"belgië",""),"belgium","")," nv","")," bv",""),"group",""),"groep","")," ", ""),"é","e"),"è","e"),"à","a")</f>
        <v>kenvue</v>
      </c>
      <c r="D754" s="7"/>
      <c r="E754" s="7"/>
      <c r="F754" s="7"/>
      <c r="G754" s="7"/>
      <c r="H754" s="7"/>
      <c r="I754" s="7"/>
      <c r="J754" s="7" t="s">
        <v>4776</v>
      </c>
      <c r="K754" s="7" t="str">
        <f>IFERROR(LEFT(SUBSTITUTE(SUBSTITUTE(Table2[[#This Row],[Website]],"www.",""),"https://",""), FIND(".", SUBSTITUTE(SUBSTITUTE(Table2[[#This Row],[Website]],"www.",""),"https://","")) - 1),"")</f>
        <v>Empty</v>
      </c>
      <c r="L754" s="7"/>
      <c r="M754" s="7"/>
      <c r="N754" s="7"/>
      <c r="O754" s="7"/>
      <c r="P754" s="7"/>
      <c r="Q754" s="7"/>
      <c r="R754" s="7" t="str">
        <f>LOWER(Table2[[#This Row],[Straat]]&amp;Table2[[#This Row],[Huisnummer]]&amp;Table2[[#This Row],[Postcode]])</f>
        <v/>
      </c>
      <c r="S754" s="7"/>
      <c r="T754" s="7"/>
      <c r="U754" s="7"/>
      <c r="V754" s="7"/>
      <c r="W754" s="7"/>
      <c r="X754" s="7"/>
      <c r="Y754" s="7"/>
    </row>
    <row r="755" spans="1:25" ht="17.45" customHeight="1" x14ac:dyDescent="0.45">
      <c r="A755" s="7" t="s">
        <v>1938</v>
      </c>
      <c r="B755" s="7" t="s">
        <v>9445</v>
      </c>
      <c r="C755" s="7" t="str">
        <f>SUBSTITUTE(SUBSTITUTE(SUBSTITUTE(SUBSTITUTE(SUBSTITUTE(SUBSTITUTE(SUBSTITUTE(SUBSTITUTE(SUBSTITUTE(SUBSTITUTE(SUBSTITUTE(SUBSTITUTE(SUBSTITUTE(LOWER(Table2[[#This Row],[Naam]]),".",""),"-","")," bvba",""),"belgië",""),"belgium","")," nv","")," bv",""),"group",""),"groep","")," ", ""),"é","e"),"è","e"),"à","a")</f>
        <v>invetechnologies</v>
      </c>
      <c r="D755" s="7"/>
      <c r="E755" s="7"/>
      <c r="F755" s="7"/>
      <c r="G755" s="7"/>
      <c r="H755" s="7"/>
      <c r="I755" s="7"/>
      <c r="J755" s="7" t="s">
        <v>4776</v>
      </c>
      <c r="K755" s="7" t="str">
        <f>IFERROR(LEFT(SUBSTITUTE(SUBSTITUTE(Table2[[#This Row],[Website]],"www.",""),"https://",""), FIND(".", SUBSTITUTE(SUBSTITUTE(Table2[[#This Row],[Website]],"www.",""),"https://","")) - 1),"")</f>
        <v>Empty</v>
      </c>
      <c r="L755" s="7"/>
      <c r="M755" s="7"/>
      <c r="N755" s="7"/>
      <c r="O755" s="7"/>
      <c r="P755" s="7"/>
      <c r="Q755" s="7"/>
      <c r="R755" s="7" t="str">
        <f>LOWER(Table2[[#This Row],[Straat]]&amp;Table2[[#This Row],[Huisnummer]]&amp;Table2[[#This Row],[Postcode]])</f>
        <v/>
      </c>
      <c r="S755" s="7"/>
      <c r="T755" s="7"/>
      <c r="U755" s="7"/>
      <c r="V755" s="7"/>
      <c r="W755" s="7"/>
      <c r="X755" s="7"/>
      <c r="Y755" s="7"/>
    </row>
    <row r="756" spans="1:25" ht="17.45" customHeight="1" x14ac:dyDescent="0.45">
      <c r="A756" s="7" t="s">
        <v>1938</v>
      </c>
      <c r="B756" s="7" t="s">
        <v>9446</v>
      </c>
      <c r="C756" s="7" t="str">
        <f>SUBSTITUTE(SUBSTITUTE(SUBSTITUTE(SUBSTITUTE(SUBSTITUTE(SUBSTITUTE(SUBSTITUTE(SUBSTITUTE(SUBSTITUTE(SUBSTITUTE(SUBSTITUTE(SUBSTITUTE(SUBSTITUTE(LOWER(Table2[[#This Row],[Naam]]),".",""),"-","")," bvba",""),"belgië",""),"belgium","")," nv","")," bv",""),"group",""),"groep","")," ", ""),"é","e"),"è","e"),"à","a")</f>
        <v>d'ieterenautomotive</v>
      </c>
      <c r="D756" s="7"/>
      <c r="E756" s="7"/>
      <c r="F756" s="7"/>
      <c r="G756" s="7"/>
      <c r="H756" s="7"/>
      <c r="I756" s="7"/>
      <c r="J756" s="7" t="s">
        <v>4776</v>
      </c>
      <c r="K756" s="7" t="str">
        <f>IFERROR(LEFT(SUBSTITUTE(SUBSTITUTE(Table2[[#This Row],[Website]],"www.",""),"https://",""), FIND(".", SUBSTITUTE(SUBSTITUTE(Table2[[#This Row],[Website]],"www.",""),"https://","")) - 1),"")</f>
        <v>Empty</v>
      </c>
      <c r="L756" s="7"/>
      <c r="M756" s="7"/>
      <c r="N756" s="7"/>
      <c r="O756" s="7"/>
      <c r="P756" s="7"/>
      <c r="Q756" s="7"/>
      <c r="R756" s="7" t="str">
        <f>LOWER(Table2[[#This Row],[Straat]]&amp;Table2[[#This Row],[Huisnummer]]&amp;Table2[[#This Row],[Postcode]])</f>
        <v/>
      </c>
      <c r="S756" s="7"/>
      <c r="T756" s="7"/>
      <c r="U756" s="7"/>
      <c r="V756" s="7"/>
      <c r="W756" s="7"/>
      <c r="X756" s="7"/>
      <c r="Y756" s="7"/>
    </row>
    <row r="757" spans="1:25" ht="17.45" customHeight="1" x14ac:dyDescent="0.45">
      <c r="A757" s="7" t="s">
        <v>1938</v>
      </c>
      <c r="B757" s="7" t="s">
        <v>9447</v>
      </c>
      <c r="C757" s="7" t="str">
        <f>SUBSTITUTE(SUBSTITUTE(SUBSTITUTE(SUBSTITUTE(SUBSTITUTE(SUBSTITUTE(SUBSTITUTE(SUBSTITUTE(SUBSTITUTE(SUBSTITUTE(SUBSTITUTE(SUBSTITUTE(SUBSTITUTE(LOWER(Table2[[#This Row],[Naam]]),".",""),"-","")," bvba",""),"belgië",""),"belgium","")," nv","")," bv",""),"group",""),"groep","")," ", ""),"é","e"),"è","e"),"à","a")</f>
        <v>easyfairs</v>
      </c>
      <c r="D757" s="7"/>
      <c r="E757" s="7"/>
      <c r="F757" s="7"/>
      <c r="G757" s="7"/>
      <c r="H757" s="7"/>
      <c r="I757" s="7"/>
      <c r="J757" s="7" t="s">
        <v>4776</v>
      </c>
      <c r="K757" s="7" t="str">
        <f>IFERROR(LEFT(SUBSTITUTE(SUBSTITUTE(Table2[[#This Row],[Website]],"www.",""),"https://",""), FIND(".", SUBSTITUTE(SUBSTITUTE(Table2[[#This Row],[Website]],"www.",""),"https://","")) - 1),"")</f>
        <v>Empty</v>
      </c>
      <c r="L757" s="7"/>
      <c r="M757" s="7"/>
      <c r="N757" s="7"/>
      <c r="O757" s="7"/>
      <c r="P757" s="7"/>
      <c r="Q757" s="7"/>
      <c r="R757" s="7" t="str">
        <f>LOWER(Table2[[#This Row],[Straat]]&amp;Table2[[#This Row],[Huisnummer]]&amp;Table2[[#This Row],[Postcode]])</f>
        <v/>
      </c>
      <c r="S757" s="7"/>
      <c r="T757" s="7"/>
      <c r="U757" s="7"/>
      <c r="V757" s="7"/>
      <c r="W757" s="7"/>
      <c r="X757" s="7"/>
      <c r="Y757" s="7"/>
    </row>
    <row r="758" spans="1:25" ht="17.45" customHeight="1" x14ac:dyDescent="0.45">
      <c r="A758" s="7" t="s">
        <v>1938</v>
      </c>
      <c r="B758" s="7" t="s">
        <v>9448</v>
      </c>
      <c r="C758" s="7" t="str">
        <f>SUBSTITUTE(SUBSTITUTE(SUBSTITUTE(SUBSTITUTE(SUBSTITUTE(SUBSTITUTE(SUBSTITUTE(SUBSTITUTE(SUBSTITUTE(SUBSTITUTE(SUBSTITUTE(SUBSTITUTE(SUBSTITUTE(LOWER(Table2[[#This Row],[Naam]]),".",""),"-","")," bvba",""),"belgië",""),"belgium","")," nv","")," bv",""),"group",""),"groep","")," ", ""),"é","e"),"è","e"),"à","a")</f>
        <v>pauwels</v>
      </c>
      <c r="D758" s="7"/>
      <c r="E758" s="7"/>
      <c r="F758" s="7"/>
      <c r="G758" s="7"/>
      <c r="H758" s="7"/>
      <c r="I758" s="7"/>
      <c r="J758" s="7" t="s">
        <v>4776</v>
      </c>
      <c r="K758" s="7" t="str">
        <f>IFERROR(LEFT(SUBSTITUTE(SUBSTITUTE(Table2[[#This Row],[Website]],"www.",""),"https://",""), FIND(".", SUBSTITUTE(SUBSTITUTE(Table2[[#This Row],[Website]],"www.",""),"https://","")) - 1),"")</f>
        <v>Empty</v>
      </c>
      <c r="L758" s="7"/>
      <c r="M758" s="7"/>
      <c r="N758" s="7"/>
      <c r="O758" s="7"/>
      <c r="P758" s="7"/>
      <c r="Q758" s="7"/>
      <c r="R758" s="7" t="str">
        <f>LOWER(Table2[[#This Row],[Straat]]&amp;Table2[[#This Row],[Huisnummer]]&amp;Table2[[#This Row],[Postcode]])</f>
        <v/>
      </c>
      <c r="S758" s="7"/>
      <c r="T758" s="7"/>
      <c r="U758" s="7"/>
      <c r="V758" s="7"/>
      <c r="W758" s="7"/>
      <c r="X758" s="7"/>
      <c r="Y758" s="7"/>
    </row>
    <row r="759" spans="1:25" ht="17.45" customHeight="1" x14ac:dyDescent="0.45">
      <c r="A759" s="7" t="s">
        <v>1938</v>
      </c>
      <c r="B759" s="7" t="s">
        <v>9449</v>
      </c>
      <c r="C759" s="7" t="str">
        <f>SUBSTITUTE(SUBSTITUTE(SUBSTITUTE(SUBSTITUTE(SUBSTITUTE(SUBSTITUTE(SUBSTITUTE(SUBSTITUTE(SUBSTITUTE(SUBSTITUTE(SUBSTITUTE(SUBSTITUTE(SUBSTITUTE(LOWER(Table2[[#This Row],[Naam]]),".",""),"-","")," bvba",""),"belgië",""),"belgium","")," nv","")," bv",""),"group",""),"groep","")," ", ""),"é","e"),"è","e"),"à","a")</f>
        <v>parkwind</v>
      </c>
      <c r="D759" s="7"/>
      <c r="E759" s="7"/>
      <c r="F759" s="7"/>
      <c r="G759" s="7"/>
      <c r="H759" s="7"/>
      <c r="I759" s="7"/>
      <c r="J759" s="7" t="s">
        <v>4776</v>
      </c>
      <c r="K759" s="7" t="str">
        <f>IFERROR(LEFT(SUBSTITUTE(SUBSTITUTE(Table2[[#This Row],[Website]],"www.",""),"https://",""), FIND(".", SUBSTITUTE(SUBSTITUTE(Table2[[#This Row],[Website]],"www.",""),"https://","")) - 1),"")</f>
        <v>Empty</v>
      </c>
      <c r="L759" s="7"/>
      <c r="M759" s="7"/>
      <c r="N759" s="7"/>
      <c r="O759" s="7"/>
      <c r="P759" s="7"/>
      <c r="Q759" s="7"/>
      <c r="R759" s="7" t="str">
        <f>LOWER(Table2[[#This Row],[Straat]]&amp;Table2[[#This Row],[Huisnummer]]&amp;Table2[[#This Row],[Postcode]])</f>
        <v/>
      </c>
      <c r="S759" s="7"/>
      <c r="T759" s="7"/>
      <c r="U759" s="7"/>
      <c r="V759" s="7"/>
      <c r="W759" s="7"/>
      <c r="X759" s="7"/>
      <c r="Y759" s="7"/>
    </row>
    <row r="760" spans="1:25" ht="17.45" customHeight="1" x14ac:dyDescent="0.45">
      <c r="A760" s="7" t="s">
        <v>1938</v>
      </c>
      <c r="B760" s="7" t="s">
        <v>9450</v>
      </c>
      <c r="C760" s="7" t="str">
        <f>SUBSTITUTE(SUBSTITUTE(SUBSTITUTE(SUBSTITUTE(SUBSTITUTE(SUBSTITUTE(SUBSTITUTE(SUBSTITUTE(SUBSTITUTE(SUBSTITUTE(SUBSTITUTE(SUBSTITUTE(SUBSTITUTE(LOWER(Table2[[#This Row],[Naam]]),".",""),"-","")," bvba",""),"belgië",""),"belgium","")," nv","")," bv",""),"group",""),"groep","")," ", ""),"é","e"),"è","e"),"à","a")</f>
        <v>fostplus</v>
      </c>
      <c r="D760" s="7"/>
      <c r="E760" s="7"/>
      <c r="F760" s="7"/>
      <c r="G760" s="7"/>
      <c r="H760" s="7"/>
      <c r="I760" s="7"/>
      <c r="J760" s="7" t="s">
        <v>4776</v>
      </c>
      <c r="K760" s="7" t="str">
        <f>IFERROR(LEFT(SUBSTITUTE(SUBSTITUTE(Table2[[#This Row],[Website]],"www.",""),"https://",""), FIND(".", SUBSTITUTE(SUBSTITUTE(Table2[[#This Row],[Website]],"www.",""),"https://","")) - 1),"")</f>
        <v>Empty</v>
      </c>
      <c r="L760" s="7"/>
      <c r="M760" s="7"/>
      <c r="N760" s="7"/>
      <c r="O760" s="7"/>
      <c r="P760" s="7"/>
      <c r="Q760" s="7"/>
      <c r="R760" s="7" t="str">
        <f>LOWER(Table2[[#This Row],[Straat]]&amp;Table2[[#This Row],[Huisnummer]]&amp;Table2[[#This Row],[Postcode]])</f>
        <v/>
      </c>
      <c r="S760" s="7"/>
      <c r="T760" s="7"/>
      <c r="U760" s="7"/>
      <c r="V760" s="7"/>
      <c r="W760" s="7"/>
      <c r="X760" s="7"/>
      <c r="Y760" s="7"/>
    </row>
    <row r="761" spans="1:25" ht="17.45" customHeight="1" x14ac:dyDescent="0.45">
      <c r="A761" s="7" t="s">
        <v>1938</v>
      </c>
      <c r="B761" s="7" t="s">
        <v>9451</v>
      </c>
      <c r="C761" s="7" t="str">
        <f>SUBSTITUTE(SUBSTITUTE(SUBSTITUTE(SUBSTITUTE(SUBSTITUTE(SUBSTITUTE(SUBSTITUTE(SUBSTITUTE(SUBSTITUTE(SUBSTITUTE(SUBSTITUTE(SUBSTITUTE(SUBSTITUTE(LOWER(Table2[[#This Row],[Naam]]),".",""),"-","")," bvba",""),"belgië",""),"belgium","")," nv","")," bv",""),"group",""),"groep","")," ", ""),"é","e"),"è","e"),"à","a")</f>
        <v>intrum</v>
      </c>
      <c r="D761" s="7"/>
      <c r="E761" s="7"/>
      <c r="F761" s="7"/>
      <c r="G761" s="7"/>
      <c r="H761" s="7"/>
      <c r="I761" s="7"/>
      <c r="J761" s="7" t="s">
        <v>4776</v>
      </c>
      <c r="K761" s="7" t="str">
        <f>IFERROR(LEFT(SUBSTITUTE(SUBSTITUTE(Table2[[#This Row],[Website]],"www.",""),"https://",""), FIND(".", SUBSTITUTE(SUBSTITUTE(Table2[[#This Row],[Website]],"www.",""),"https://","")) - 1),"")</f>
        <v>Empty</v>
      </c>
      <c r="L761" s="7"/>
      <c r="M761" s="7"/>
      <c r="N761" s="7"/>
      <c r="O761" s="7"/>
      <c r="P761" s="7"/>
      <c r="Q761" s="7"/>
      <c r="R761" s="7" t="str">
        <f>LOWER(Table2[[#This Row],[Straat]]&amp;Table2[[#This Row],[Huisnummer]]&amp;Table2[[#This Row],[Postcode]])</f>
        <v/>
      </c>
      <c r="S761" s="7"/>
      <c r="T761" s="7"/>
      <c r="U761" s="7"/>
      <c r="V761" s="7"/>
      <c r="W761" s="7"/>
      <c r="X761" s="7"/>
      <c r="Y761" s="7"/>
    </row>
    <row r="762" spans="1:25" ht="17.45" customHeight="1" x14ac:dyDescent="0.45">
      <c r="A762" s="7" t="s">
        <v>1938</v>
      </c>
      <c r="B762" s="7" t="s">
        <v>9452</v>
      </c>
      <c r="C762" s="7" t="str">
        <f>SUBSTITUTE(SUBSTITUTE(SUBSTITUTE(SUBSTITUTE(SUBSTITUTE(SUBSTITUTE(SUBSTITUTE(SUBSTITUTE(SUBSTITUTE(SUBSTITUTE(SUBSTITUTE(SUBSTITUTE(SUBSTITUTE(LOWER(Table2[[#This Row],[Naam]]),".",""),"-","")," bvba",""),"belgië",""),"belgium","")," nv","")," bv",""),"group",""),"groep","")," ", ""),"é","e"),"è","e"),"à","a")</f>
        <v>crhstructuralconcrete</v>
      </c>
      <c r="D762" s="7"/>
      <c r="E762" s="7"/>
      <c r="F762" s="7"/>
      <c r="G762" s="7"/>
      <c r="H762" s="7"/>
      <c r="I762" s="7"/>
      <c r="J762" s="7" t="s">
        <v>4776</v>
      </c>
      <c r="K762" s="7" t="str">
        <f>IFERROR(LEFT(SUBSTITUTE(SUBSTITUTE(Table2[[#This Row],[Website]],"www.",""),"https://",""), FIND(".", SUBSTITUTE(SUBSTITUTE(Table2[[#This Row],[Website]],"www.",""),"https://","")) - 1),"")</f>
        <v>Empty</v>
      </c>
      <c r="L762" s="7"/>
      <c r="M762" s="7"/>
      <c r="N762" s="7"/>
      <c r="O762" s="7"/>
      <c r="P762" s="7"/>
      <c r="Q762" s="7"/>
      <c r="R762" s="7" t="str">
        <f>LOWER(Table2[[#This Row],[Straat]]&amp;Table2[[#This Row],[Huisnummer]]&amp;Table2[[#This Row],[Postcode]])</f>
        <v/>
      </c>
      <c r="S762" s="7"/>
      <c r="T762" s="7"/>
      <c r="U762" s="7"/>
      <c r="V762" s="7"/>
      <c r="W762" s="7"/>
      <c r="X762" s="7"/>
      <c r="Y762" s="7"/>
    </row>
    <row r="763" spans="1:25" ht="17.45" customHeight="1" x14ac:dyDescent="0.45">
      <c r="A763" s="7" t="s">
        <v>1938</v>
      </c>
      <c r="B763" s="7" t="s">
        <v>9453</v>
      </c>
      <c r="C763" s="7" t="str">
        <f>SUBSTITUTE(SUBSTITUTE(SUBSTITUTE(SUBSTITUTE(SUBSTITUTE(SUBSTITUTE(SUBSTITUTE(SUBSTITUTE(SUBSTITUTE(SUBSTITUTE(SUBSTITUTE(SUBSTITUTE(SUBSTITUTE(LOWER(Table2[[#This Row],[Naam]]),".",""),"-","")," bvba",""),"belgië",""),"belgium","")," nv","")," bv",""),"group",""),"groep","")," ", ""),"é","e"),"è","e"),"à","a")</f>
        <v>kemineurope</v>
      </c>
      <c r="D763" s="7"/>
      <c r="E763" s="7"/>
      <c r="F763" s="7"/>
      <c r="G763" s="7"/>
      <c r="H763" s="7"/>
      <c r="I763" s="7"/>
      <c r="J763" s="7" t="s">
        <v>4776</v>
      </c>
      <c r="K763" s="7" t="str">
        <f>IFERROR(LEFT(SUBSTITUTE(SUBSTITUTE(Table2[[#This Row],[Website]],"www.",""),"https://",""), FIND(".", SUBSTITUTE(SUBSTITUTE(Table2[[#This Row],[Website]],"www.",""),"https://","")) - 1),"")</f>
        <v>Empty</v>
      </c>
      <c r="L763" s="7"/>
      <c r="M763" s="7"/>
      <c r="N763" s="7"/>
      <c r="O763" s="7"/>
      <c r="P763" s="7"/>
      <c r="Q763" s="7"/>
      <c r="R763" s="7" t="str">
        <f>LOWER(Table2[[#This Row],[Straat]]&amp;Table2[[#This Row],[Huisnummer]]&amp;Table2[[#This Row],[Postcode]])</f>
        <v/>
      </c>
      <c r="S763" s="7"/>
      <c r="T763" s="7"/>
      <c r="U763" s="7"/>
      <c r="V763" s="7"/>
      <c r="W763" s="7"/>
      <c r="X763" s="7"/>
      <c r="Y763" s="7"/>
    </row>
    <row r="764" spans="1:25" ht="17.45" customHeight="1" x14ac:dyDescent="0.45">
      <c r="A764" s="7" t="s">
        <v>1938</v>
      </c>
      <c r="B764" s="7" t="s">
        <v>9454</v>
      </c>
      <c r="C764" s="7" t="str">
        <f>SUBSTITUTE(SUBSTITUTE(SUBSTITUTE(SUBSTITUTE(SUBSTITUTE(SUBSTITUTE(SUBSTITUTE(SUBSTITUTE(SUBSTITUTE(SUBSTITUTE(SUBSTITUTE(SUBSTITUTE(SUBSTITUTE(LOWER(Table2[[#This Row],[Naam]]),".",""),"-","")," bvba",""),"belgië",""),"belgium","")," nv","")," bv",""),"group",""),"groep","")," ", ""),"é","e"),"è","e"),"à","a")</f>
        <v>deliva</v>
      </c>
      <c r="D764" s="7"/>
      <c r="E764" s="7"/>
      <c r="F764" s="7"/>
      <c r="G764" s="7"/>
      <c r="H764" s="7"/>
      <c r="I764" s="7"/>
      <c r="J764" s="7" t="s">
        <v>4776</v>
      </c>
      <c r="K764" s="7" t="str">
        <f>IFERROR(LEFT(SUBSTITUTE(SUBSTITUTE(Table2[[#This Row],[Website]],"www.",""),"https://",""), FIND(".", SUBSTITUTE(SUBSTITUTE(Table2[[#This Row],[Website]],"www.",""),"https://","")) - 1),"")</f>
        <v>Empty</v>
      </c>
      <c r="L764" s="7"/>
      <c r="M764" s="7"/>
      <c r="N764" s="7"/>
      <c r="O764" s="7"/>
      <c r="P764" s="7"/>
      <c r="Q764" s="7"/>
      <c r="R764" s="7" t="str">
        <f>LOWER(Table2[[#This Row],[Straat]]&amp;Table2[[#This Row],[Huisnummer]]&amp;Table2[[#This Row],[Postcode]])</f>
        <v/>
      </c>
      <c r="S764" s="7"/>
      <c r="T764" s="7"/>
      <c r="U764" s="7"/>
      <c r="V764" s="7"/>
      <c r="W764" s="7"/>
      <c r="X764" s="7"/>
      <c r="Y764" s="7"/>
    </row>
    <row r="765" spans="1:25" ht="17.45" customHeight="1" x14ac:dyDescent="0.45">
      <c r="A765" s="7" t="s">
        <v>1938</v>
      </c>
      <c r="B765" s="7" t="s">
        <v>9455</v>
      </c>
      <c r="C765" s="7" t="str">
        <f>SUBSTITUTE(SUBSTITUTE(SUBSTITUTE(SUBSTITUTE(SUBSTITUTE(SUBSTITUTE(SUBSTITUTE(SUBSTITUTE(SUBSTITUTE(SUBSTITUTE(SUBSTITUTE(SUBSTITUTE(SUBSTITUTE(LOWER(Table2[[#This Row],[Naam]]),".",""),"-","")," bvba",""),"belgië",""),"belgium","")," nv","")," bv",""),"group",""),"groep","")," ", ""),"é","e"),"è","e"),"à","a")</f>
        <v>stellar</v>
      </c>
      <c r="D765" s="7"/>
      <c r="E765" s="7"/>
      <c r="F765" s="7"/>
      <c r="G765" s="7"/>
      <c r="H765" s="7"/>
      <c r="I765" s="7"/>
      <c r="J765" s="7" t="s">
        <v>4776</v>
      </c>
      <c r="K765" s="7" t="str">
        <f>IFERROR(LEFT(SUBSTITUTE(SUBSTITUTE(Table2[[#This Row],[Website]],"www.",""),"https://",""), FIND(".", SUBSTITUTE(SUBSTITUTE(Table2[[#This Row],[Website]],"www.",""),"https://","")) - 1),"")</f>
        <v>Empty</v>
      </c>
      <c r="L765" s="7"/>
      <c r="M765" s="7"/>
      <c r="N765" s="7"/>
      <c r="O765" s="7"/>
      <c r="P765" s="7"/>
      <c r="Q765" s="7"/>
      <c r="R765" s="7" t="str">
        <f>LOWER(Table2[[#This Row],[Straat]]&amp;Table2[[#This Row],[Huisnummer]]&amp;Table2[[#This Row],[Postcode]])</f>
        <v/>
      </c>
      <c r="S765" s="7"/>
      <c r="T765" s="7"/>
      <c r="U765" s="7"/>
      <c r="V765" s="7"/>
      <c r="W765" s="7"/>
      <c r="X765" s="7"/>
      <c r="Y765" s="7"/>
    </row>
    <row r="766" spans="1:25" ht="17.45" customHeight="1" x14ac:dyDescent="0.45">
      <c r="A766" s="7" t="s">
        <v>1938</v>
      </c>
      <c r="B766" s="7" t="s">
        <v>9456</v>
      </c>
      <c r="C766" s="7" t="str">
        <f>SUBSTITUTE(SUBSTITUTE(SUBSTITUTE(SUBSTITUTE(SUBSTITUTE(SUBSTITUTE(SUBSTITUTE(SUBSTITUTE(SUBSTITUTE(SUBSTITUTE(SUBSTITUTE(SUBSTITUTE(SUBSTITUTE(LOWER(Table2[[#This Row],[Naam]]),".",""),"-","")," bvba",""),"belgië",""),"belgium","")," nv","")," bv",""),"group",""),"groep","")," ", ""),"é","e"),"è","e"),"à","a")</f>
        <v>geodiswilson</v>
      </c>
      <c r="D766" s="7"/>
      <c r="E766" s="7"/>
      <c r="F766" s="7"/>
      <c r="G766" s="7"/>
      <c r="H766" s="7"/>
      <c r="I766" s="7"/>
      <c r="J766" s="7" t="s">
        <v>4776</v>
      </c>
      <c r="K766" s="7" t="str">
        <f>IFERROR(LEFT(SUBSTITUTE(SUBSTITUTE(Table2[[#This Row],[Website]],"www.",""),"https://",""), FIND(".", SUBSTITUTE(SUBSTITUTE(Table2[[#This Row],[Website]],"www.",""),"https://","")) - 1),"")</f>
        <v>Empty</v>
      </c>
      <c r="L766" s="7"/>
      <c r="M766" s="7"/>
      <c r="N766" s="7"/>
      <c r="O766" s="7"/>
      <c r="P766" s="7"/>
      <c r="Q766" s="7"/>
      <c r="R766" s="7" t="str">
        <f>LOWER(Table2[[#This Row],[Straat]]&amp;Table2[[#This Row],[Huisnummer]]&amp;Table2[[#This Row],[Postcode]])</f>
        <v/>
      </c>
      <c r="S766" s="7"/>
      <c r="T766" s="7"/>
      <c r="U766" s="7"/>
      <c r="V766" s="7"/>
      <c r="W766" s="7"/>
      <c r="X766" s="7"/>
      <c r="Y766" s="7"/>
    </row>
    <row r="767" spans="1:25" ht="17.45" customHeight="1" x14ac:dyDescent="0.45">
      <c r="A767" s="7" t="s">
        <v>1938</v>
      </c>
      <c r="B767" s="7" t="s">
        <v>1108</v>
      </c>
      <c r="C767" s="7" t="str">
        <f>SUBSTITUTE(SUBSTITUTE(SUBSTITUTE(SUBSTITUTE(SUBSTITUTE(SUBSTITUTE(SUBSTITUTE(SUBSTITUTE(SUBSTITUTE(SUBSTITUTE(SUBSTITUTE(SUBSTITUTE(SUBSTITUTE(LOWER(Table2[[#This Row],[Naam]]),".",""),"-","")," bvba",""),"belgië",""),"belgium","")," nv","")," bv",""),"group",""),"groep","")," ", ""),"é","e"),"è","e"),"à","a")</f>
        <v>securitas</v>
      </c>
      <c r="D767" s="7"/>
      <c r="E767" s="7"/>
      <c r="F767" s="7"/>
      <c r="G767" s="7"/>
      <c r="H767" s="7"/>
      <c r="I767" s="7"/>
      <c r="J767" s="7" t="s">
        <v>4776</v>
      </c>
      <c r="K767" s="7" t="str">
        <f>IFERROR(LEFT(SUBSTITUTE(SUBSTITUTE(Table2[[#This Row],[Website]],"www.",""),"https://",""), FIND(".", SUBSTITUTE(SUBSTITUTE(Table2[[#This Row],[Website]],"www.",""),"https://","")) - 1),"")</f>
        <v>Empty</v>
      </c>
      <c r="L767" s="7"/>
      <c r="M767" s="7"/>
      <c r="N767" s="7"/>
      <c r="O767" s="7"/>
      <c r="P767" s="7"/>
      <c r="Q767" s="7"/>
      <c r="R767" s="7" t="str">
        <f>LOWER(Table2[[#This Row],[Straat]]&amp;Table2[[#This Row],[Huisnummer]]&amp;Table2[[#This Row],[Postcode]])</f>
        <v/>
      </c>
      <c r="S767" s="7"/>
      <c r="T767" s="7"/>
      <c r="U767" s="7"/>
      <c r="V767" s="7"/>
      <c r="W767" s="7"/>
      <c r="X767" s="7"/>
      <c r="Y767" s="7"/>
    </row>
    <row r="768" spans="1:25" ht="17.45" customHeight="1" x14ac:dyDescent="0.45">
      <c r="A768" s="7" t="s">
        <v>1938</v>
      </c>
      <c r="B768" s="7" t="s">
        <v>9457</v>
      </c>
      <c r="C768" s="7" t="str">
        <f>SUBSTITUTE(SUBSTITUTE(SUBSTITUTE(SUBSTITUTE(SUBSTITUTE(SUBSTITUTE(SUBSTITUTE(SUBSTITUTE(SUBSTITUTE(SUBSTITUTE(SUBSTITUTE(SUBSTITUTE(SUBSTITUTE(LOWER(Table2[[#This Row],[Naam]]),".",""),"-","")," bvba",""),"belgië",""),"belgium","")," nv","")," bv",""),"group",""),"groep","")," ", ""),"é","e"),"è","e"),"à","a")</f>
        <v>hansenindustrial</v>
      </c>
      <c r="D768" s="7"/>
      <c r="E768" s="7"/>
      <c r="F768" s="7"/>
      <c r="G768" s="7"/>
      <c r="H768" s="7"/>
      <c r="I768" s="7"/>
      <c r="J768" s="7" t="s">
        <v>4776</v>
      </c>
      <c r="K768" s="7" t="str">
        <f>IFERROR(LEFT(SUBSTITUTE(SUBSTITUTE(Table2[[#This Row],[Website]],"www.",""),"https://",""), FIND(".", SUBSTITUTE(SUBSTITUTE(Table2[[#This Row],[Website]],"www.",""),"https://","")) - 1),"")</f>
        <v>Empty</v>
      </c>
      <c r="L768" s="7"/>
      <c r="M768" s="7"/>
      <c r="N768" s="7"/>
      <c r="O768" s="7"/>
      <c r="P768" s="7"/>
      <c r="Q768" s="7"/>
      <c r="R768" s="7" t="str">
        <f>LOWER(Table2[[#This Row],[Straat]]&amp;Table2[[#This Row],[Huisnummer]]&amp;Table2[[#This Row],[Postcode]])</f>
        <v/>
      </c>
      <c r="S768" s="7"/>
      <c r="T768" s="7"/>
      <c r="U768" s="7"/>
      <c r="V768" s="7"/>
      <c r="W768" s="7"/>
      <c r="X768" s="7"/>
      <c r="Y768" s="7"/>
    </row>
    <row r="769" spans="1:25" ht="17.45" customHeight="1" x14ac:dyDescent="0.45">
      <c r="A769" s="7" t="s">
        <v>1938</v>
      </c>
      <c r="B769" s="7" t="s">
        <v>9458</v>
      </c>
      <c r="C769" s="7" t="str">
        <f>SUBSTITUTE(SUBSTITUTE(SUBSTITUTE(SUBSTITUTE(SUBSTITUTE(SUBSTITUTE(SUBSTITUTE(SUBSTITUTE(SUBSTITUTE(SUBSTITUTE(SUBSTITUTE(SUBSTITUTE(SUBSTITUTE(LOWER(Table2[[#This Row],[Naam]]),".",""),"-","")," bvba",""),"belgië",""),"belgium","")," nv","")," bv",""),"group",""),"groep","")," ", ""),"é","e"),"è","e"),"à","a")</f>
        <v>vcstindustrialproducts</v>
      </c>
      <c r="D769" s="7"/>
      <c r="E769" s="7"/>
      <c r="F769" s="7"/>
      <c r="G769" s="7"/>
      <c r="H769" s="7"/>
      <c r="I769" s="7"/>
      <c r="J769" s="7" t="s">
        <v>4776</v>
      </c>
      <c r="K769" s="7" t="str">
        <f>IFERROR(LEFT(SUBSTITUTE(SUBSTITUTE(Table2[[#This Row],[Website]],"www.",""),"https://",""), FIND(".", SUBSTITUTE(SUBSTITUTE(Table2[[#This Row],[Website]],"www.",""),"https://","")) - 1),"")</f>
        <v>Empty</v>
      </c>
      <c r="L769" s="7"/>
      <c r="M769" s="7"/>
      <c r="N769" s="7"/>
      <c r="O769" s="7"/>
      <c r="P769" s="7"/>
      <c r="Q769" s="7"/>
      <c r="R769" s="7" t="str">
        <f>LOWER(Table2[[#This Row],[Straat]]&amp;Table2[[#This Row],[Huisnummer]]&amp;Table2[[#This Row],[Postcode]])</f>
        <v/>
      </c>
      <c r="S769" s="7"/>
      <c r="T769" s="7"/>
      <c r="U769" s="7"/>
      <c r="V769" s="7"/>
      <c r="W769" s="7"/>
      <c r="X769" s="7"/>
      <c r="Y769" s="7"/>
    </row>
    <row r="770" spans="1:25" ht="17.45" customHeight="1" x14ac:dyDescent="0.45">
      <c r="A770" s="7" t="s">
        <v>1938</v>
      </c>
      <c r="B770" s="7" t="s">
        <v>9459</v>
      </c>
      <c r="C770" s="7" t="str">
        <f>SUBSTITUTE(SUBSTITUTE(SUBSTITUTE(SUBSTITUTE(SUBSTITUTE(SUBSTITUTE(SUBSTITUTE(SUBSTITUTE(SUBSTITUTE(SUBSTITUTE(SUBSTITUTE(SUBSTITUTE(SUBSTITUTE(LOWER(Table2[[#This Row],[Naam]]),".",""),"-","")," bvba",""),"belgië",""),"belgium","")," nv","")," bv",""),"group",""),"groep","")," ", ""),"é","e"),"è","e"),"à","a")</f>
        <v>aluk</v>
      </c>
      <c r="D770" s="7"/>
      <c r="E770" s="7"/>
      <c r="F770" s="7"/>
      <c r="G770" s="7"/>
      <c r="H770" s="7"/>
      <c r="I770" s="7"/>
      <c r="J770" s="7" t="s">
        <v>4776</v>
      </c>
      <c r="K770" s="7" t="str">
        <f>IFERROR(LEFT(SUBSTITUTE(SUBSTITUTE(Table2[[#This Row],[Website]],"www.",""),"https://",""), FIND(".", SUBSTITUTE(SUBSTITUTE(Table2[[#This Row],[Website]],"www.",""),"https://","")) - 1),"")</f>
        <v>Empty</v>
      </c>
      <c r="L770" s="7"/>
      <c r="M770" s="7"/>
      <c r="N770" s="7"/>
      <c r="O770" s="7"/>
      <c r="P770" s="7"/>
      <c r="Q770" s="7"/>
      <c r="R770" s="7" t="str">
        <f>LOWER(Table2[[#This Row],[Straat]]&amp;Table2[[#This Row],[Huisnummer]]&amp;Table2[[#This Row],[Postcode]])</f>
        <v/>
      </c>
      <c r="S770" s="7"/>
      <c r="T770" s="7"/>
      <c r="U770" s="7"/>
      <c r="V770" s="7"/>
      <c r="W770" s="7"/>
      <c r="X770" s="7"/>
      <c r="Y770" s="7"/>
    </row>
    <row r="771" spans="1:25" ht="17.45" customHeight="1" x14ac:dyDescent="0.45">
      <c r="A771" s="7" t="s">
        <v>1938</v>
      </c>
      <c r="B771" s="7" t="s">
        <v>9460</v>
      </c>
      <c r="C771" s="7" t="str">
        <f>SUBSTITUTE(SUBSTITUTE(SUBSTITUTE(SUBSTITUTE(SUBSTITUTE(SUBSTITUTE(SUBSTITUTE(SUBSTITUTE(SUBSTITUTE(SUBSTITUTE(SUBSTITUTE(SUBSTITUTE(SUBSTITUTE(LOWER(Table2[[#This Row],[Naam]]),".",""),"-","")," bvba",""),"belgië",""),"belgium","")," nv","")," bv",""),"group",""),"groep","")," ", ""),"é","e"),"è","e"),"à","a")</f>
        <v>kongsbergprecisioncuttingsystems</v>
      </c>
      <c r="D771" s="7"/>
      <c r="E771" s="7"/>
      <c r="F771" s="7"/>
      <c r="G771" s="7"/>
      <c r="H771" s="7"/>
      <c r="I771" s="7"/>
      <c r="J771" s="7" t="s">
        <v>4776</v>
      </c>
      <c r="K771" s="7" t="str">
        <f>IFERROR(LEFT(SUBSTITUTE(SUBSTITUTE(Table2[[#This Row],[Website]],"www.",""),"https://",""), FIND(".", SUBSTITUTE(SUBSTITUTE(Table2[[#This Row],[Website]],"www.",""),"https://","")) - 1),"")</f>
        <v>Empty</v>
      </c>
      <c r="L771" s="7"/>
      <c r="M771" s="7"/>
      <c r="N771" s="7"/>
      <c r="O771" s="7"/>
      <c r="P771" s="7"/>
      <c r="Q771" s="7"/>
      <c r="R771" s="7" t="str">
        <f>LOWER(Table2[[#This Row],[Straat]]&amp;Table2[[#This Row],[Huisnummer]]&amp;Table2[[#This Row],[Postcode]])</f>
        <v/>
      </c>
      <c r="S771" s="7"/>
      <c r="T771" s="7"/>
      <c r="U771" s="7"/>
      <c r="V771" s="7"/>
      <c r="W771" s="7"/>
      <c r="X771" s="7"/>
      <c r="Y771" s="7"/>
    </row>
    <row r="772" spans="1:25" ht="17.45" customHeight="1" x14ac:dyDescent="0.45">
      <c r="A772" s="7" t="s">
        <v>1938</v>
      </c>
      <c r="B772" s="7" t="s">
        <v>9461</v>
      </c>
      <c r="C772" s="7" t="str">
        <f>SUBSTITUTE(SUBSTITUTE(SUBSTITUTE(SUBSTITUTE(SUBSTITUTE(SUBSTITUTE(SUBSTITUTE(SUBSTITUTE(SUBSTITUTE(SUBSTITUTE(SUBSTITUTE(SUBSTITUTE(SUBSTITUTE(LOWER(Table2[[#This Row],[Naam]]),".",""),"-","")," bvba",""),"belgië",""),"belgium","")," nv","")," bv",""),"group",""),"groep","")," ", ""),"é","e"),"è","e"),"à","a")</f>
        <v>issfacilityservices</v>
      </c>
      <c r="D772" s="7"/>
      <c r="E772" s="7"/>
      <c r="F772" s="7"/>
      <c r="G772" s="7"/>
      <c r="H772" s="7"/>
      <c r="I772" s="7"/>
      <c r="J772" s="7" t="s">
        <v>4776</v>
      </c>
      <c r="K772" s="7" t="str">
        <f>IFERROR(LEFT(SUBSTITUTE(SUBSTITUTE(Table2[[#This Row],[Website]],"www.",""),"https://",""), FIND(".", SUBSTITUTE(SUBSTITUTE(Table2[[#This Row],[Website]],"www.",""),"https://","")) - 1),"")</f>
        <v>Empty</v>
      </c>
      <c r="L772" s="7"/>
      <c r="M772" s="7"/>
      <c r="N772" s="7"/>
      <c r="O772" s="7"/>
      <c r="P772" s="7"/>
      <c r="Q772" s="7"/>
      <c r="R772" s="7" t="str">
        <f>LOWER(Table2[[#This Row],[Straat]]&amp;Table2[[#This Row],[Huisnummer]]&amp;Table2[[#This Row],[Postcode]])</f>
        <v/>
      </c>
      <c r="S772" s="7"/>
      <c r="T772" s="7"/>
      <c r="U772" s="7"/>
      <c r="V772" s="7"/>
      <c r="W772" s="7"/>
      <c r="X772" s="7"/>
      <c r="Y772" s="7"/>
    </row>
    <row r="773" spans="1:25" ht="17.45" customHeight="1" x14ac:dyDescent="0.45">
      <c r="A773" s="7" t="s">
        <v>1938</v>
      </c>
      <c r="B773" s="7" t="s">
        <v>9462</v>
      </c>
      <c r="C773" s="7" t="str">
        <f>SUBSTITUTE(SUBSTITUTE(SUBSTITUTE(SUBSTITUTE(SUBSTITUTE(SUBSTITUTE(SUBSTITUTE(SUBSTITUTE(SUBSTITUTE(SUBSTITUTE(SUBSTITUTE(SUBSTITUTE(SUBSTITUTE(LOWER(Table2[[#This Row],[Naam]]),".",""),"-","")," bvba",""),"belgië",""),"belgium","")," nv","")," bv",""),"group",""),"groep","")," ", ""),"é","e"),"è","e"),"à","a")</f>
        <v>lamifil</v>
      </c>
      <c r="D773" s="7"/>
      <c r="E773" s="7"/>
      <c r="F773" s="7"/>
      <c r="G773" s="7"/>
      <c r="H773" s="7"/>
      <c r="I773" s="7"/>
      <c r="J773" s="7" t="s">
        <v>4776</v>
      </c>
      <c r="K773" s="7" t="str">
        <f>IFERROR(LEFT(SUBSTITUTE(SUBSTITUTE(Table2[[#This Row],[Website]],"www.",""),"https://",""), FIND(".", SUBSTITUTE(SUBSTITUTE(Table2[[#This Row],[Website]],"www.",""),"https://","")) - 1),"")</f>
        <v>Empty</v>
      </c>
      <c r="L773" s="7"/>
      <c r="M773" s="7"/>
      <c r="N773" s="7"/>
      <c r="O773" s="7"/>
      <c r="P773" s="7"/>
      <c r="Q773" s="7"/>
      <c r="R773" s="7" t="str">
        <f>LOWER(Table2[[#This Row],[Straat]]&amp;Table2[[#This Row],[Huisnummer]]&amp;Table2[[#This Row],[Postcode]])</f>
        <v/>
      </c>
      <c r="S773" s="7"/>
      <c r="T773" s="7"/>
      <c r="U773" s="7"/>
      <c r="V773" s="7"/>
      <c r="W773" s="7"/>
      <c r="X773" s="7"/>
      <c r="Y773" s="7"/>
    </row>
    <row r="774" spans="1:25" ht="17.45" customHeight="1" x14ac:dyDescent="0.45">
      <c r="A774" s="7" t="s">
        <v>1938</v>
      </c>
      <c r="B774" s="7" t="s">
        <v>9463</v>
      </c>
      <c r="C774" s="7" t="str">
        <f>SUBSTITUTE(SUBSTITUTE(SUBSTITUTE(SUBSTITUTE(SUBSTITUTE(SUBSTITUTE(SUBSTITUTE(SUBSTITUTE(SUBSTITUTE(SUBSTITUTE(SUBSTITUTE(SUBSTITUTE(SUBSTITUTE(LOWER(Table2[[#This Row],[Naam]]),".",""),"-","")," bvba",""),"belgië",""),"belgium","")," nv","")," bv",""),"group",""),"groep","")," ", ""),"é","e"),"è","e"),"à","a")</f>
        <v>vanmosselautomotive4</v>
      </c>
      <c r="D774" s="7"/>
      <c r="E774" s="7"/>
      <c r="F774" s="7"/>
      <c r="G774" s="7"/>
      <c r="H774" s="7"/>
      <c r="I774" s="7"/>
      <c r="J774" s="7" t="s">
        <v>4776</v>
      </c>
      <c r="K774" s="7" t="str">
        <f>IFERROR(LEFT(SUBSTITUTE(SUBSTITUTE(Table2[[#This Row],[Website]],"www.",""),"https://",""), FIND(".", SUBSTITUTE(SUBSTITUTE(Table2[[#This Row],[Website]],"www.",""),"https://","")) - 1),"")</f>
        <v>Empty</v>
      </c>
      <c r="L774" s="7"/>
      <c r="M774" s="7"/>
      <c r="N774" s="7"/>
      <c r="O774" s="7"/>
      <c r="P774" s="7"/>
      <c r="Q774" s="7"/>
      <c r="R774" s="7" t="str">
        <f>LOWER(Table2[[#This Row],[Straat]]&amp;Table2[[#This Row],[Huisnummer]]&amp;Table2[[#This Row],[Postcode]])</f>
        <v/>
      </c>
      <c r="S774" s="7"/>
      <c r="T774" s="7"/>
      <c r="U774" s="7"/>
      <c r="V774" s="7"/>
      <c r="W774" s="7"/>
      <c r="X774" s="7"/>
      <c r="Y774" s="7"/>
    </row>
    <row r="775" spans="1:25" ht="17.45" customHeight="1" x14ac:dyDescent="0.45">
      <c r="A775" s="7" t="s">
        <v>1938</v>
      </c>
      <c r="B775" s="7" t="s">
        <v>9464</v>
      </c>
      <c r="C775" s="7" t="str">
        <f>SUBSTITUTE(SUBSTITUTE(SUBSTITUTE(SUBSTITUTE(SUBSTITUTE(SUBSTITUTE(SUBSTITUTE(SUBSTITUTE(SUBSTITUTE(SUBSTITUTE(SUBSTITUTE(SUBSTITUTE(SUBSTITUTE(LOWER(Table2[[#This Row],[Naam]]),".",""),"-","")," bvba",""),"belgië",""),"belgium","")," nv","")," bv",""),"group",""),"groep","")," ", ""),"é","e"),"è","e"),"à","a")</f>
        <v>dentiusservicecenter</v>
      </c>
      <c r="D775" s="7"/>
      <c r="E775" s="7"/>
      <c r="F775" s="7"/>
      <c r="G775" s="7"/>
      <c r="H775" s="7"/>
      <c r="I775" s="7"/>
      <c r="J775" s="7" t="s">
        <v>4776</v>
      </c>
      <c r="K775" s="7" t="str">
        <f>IFERROR(LEFT(SUBSTITUTE(SUBSTITUTE(Table2[[#This Row],[Website]],"www.",""),"https://",""), FIND(".", SUBSTITUTE(SUBSTITUTE(Table2[[#This Row],[Website]],"www.",""),"https://","")) - 1),"")</f>
        <v>Empty</v>
      </c>
      <c r="L775" s="7"/>
      <c r="M775" s="7"/>
      <c r="N775" s="7"/>
      <c r="O775" s="7"/>
      <c r="P775" s="7"/>
      <c r="Q775" s="7"/>
      <c r="R775" s="7" t="str">
        <f>LOWER(Table2[[#This Row],[Straat]]&amp;Table2[[#This Row],[Huisnummer]]&amp;Table2[[#This Row],[Postcode]])</f>
        <v/>
      </c>
      <c r="S775" s="7"/>
      <c r="T775" s="7"/>
      <c r="U775" s="7"/>
      <c r="V775" s="7"/>
      <c r="W775" s="7"/>
      <c r="X775" s="7"/>
      <c r="Y775" s="7"/>
    </row>
    <row r="776" spans="1:25" ht="17.45" customHeight="1" x14ac:dyDescent="0.45">
      <c r="A776" s="7" t="s">
        <v>1938</v>
      </c>
      <c r="B776" s="7" t="s">
        <v>9465</v>
      </c>
      <c r="C776" s="7" t="str">
        <f>SUBSTITUTE(SUBSTITUTE(SUBSTITUTE(SUBSTITUTE(SUBSTITUTE(SUBSTITUTE(SUBSTITUTE(SUBSTITUTE(SUBSTITUTE(SUBSTITUTE(SUBSTITUTE(SUBSTITUTE(SUBSTITUTE(LOWER(Table2[[#This Row],[Naam]]),".",""),"-","")," bvba",""),"belgië",""),"belgium","")," nv","")," bv",""),"group",""),"groep","")," ", ""),"é","e"),"è","e"),"à","a")</f>
        <v>buywaypersonalfinancesa</v>
      </c>
      <c r="D776" s="7"/>
      <c r="E776" s="7"/>
      <c r="F776" s="7"/>
      <c r="G776" s="7"/>
      <c r="H776" s="7"/>
      <c r="I776" s="7"/>
      <c r="J776" s="7" t="s">
        <v>4776</v>
      </c>
      <c r="K776" s="7" t="str">
        <f>IFERROR(LEFT(SUBSTITUTE(SUBSTITUTE(Table2[[#This Row],[Website]],"www.",""),"https://",""), FIND(".", SUBSTITUTE(SUBSTITUTE(Table2[[#This Row],[Website]],"www.",""),"https://","")) - 1),"")</f>
        <v>Empty</v>
      </c>
      <c r="L776" s="7"/>
      <c r="M776" s="7"/>
      <c r="N776" s="7"/>
      <c r="O776" s="7"/>
      <c r="P776" s="7"/>
      <c r="Q776" s="7"/>
      <c r="R776" s="7" t="str">
        <f>LOWER(Table2[[#This Row],[Straat]]&amp;Table2[[#This Row],[Huisnummer]]&amp;Table2[[#This Row],[Postcode]])</f>
        <v/>
      </c>
      <c r="S776" s="7"/>
      <c r="T776" s="7"/>
      <c r="U776" s="7"/>
      <c r="V776" s="7"/>
      <c r="W776" s="7"/>
      <c r="X776" s="7"/>
      <c r="Y776" s="7"/>
    </row>
    <row r="777" spans="1:25" ht="17.45" customHeight="1" x14ac:dyDescent="0.45">
      <c r="A777" s="7" t="s">
        <v>1938</v>
      </c>
      <c r="B777" s="7" t="s">
        <v>9466</v>
      </c>
      <c r="C777" s="7" t="str">
        <f>SUBSTITUTE(SUBSTITUTE(SUBSTITUTE(SUBSTITUTE(SUBSTITUTE(SUBSTITUTE(SUBSTITUTE(SUBSTITUTE(SUBSTITUTE(SUBSTITUTE(SUBSTITUTE(SUBSTITUTE(SUBSTITUTE(LOWER(Table2[[#This Row],[Naam]]),".",""),"-","")," bvba",""),"belgië",""),"belgium","")," nv","")," bv",""),"group",""),"groep","")," ", ""),"é","e"),"è","e"),"à","a")</f>
        <v>bostonscientificbenelux</v>
      </c>
      <c r="D777" s="7"/>
      <c r="E777" s="7"/>
      <c r="F777" s="7"/>
      <c r="G777" s="7"/>
      <c r="H777" s="7"/>
      <c r="I777" s="7"/>
      <c r="J777" s="7" t="s">
        <v>4776</v>
      </c>
      <c r="K777" s="7" t="str">
        <f>IFERROR(LEFT(SUBSTITUTE(SUBSTITUTE(Table2[[#This Row],[Website]],"www.",""),"https://",""), FIND(".", SUBSTITUTE(SUBSTITUTE(Table2[[#This Row],[Website]],"www.",""),"https://","")) - 1),"")</f>
        <v>Empty</v>
      </c>
      <c r="L777" s="7"/>
      <c r="M777" s="7"/>
      <c r="N777" s="7"/>
      <c r="O777" s="7"/>
      <c r="P777" s="7"/>
      <c r="Q777" s="7"/>
      <c r="R777" s="7" t="str">
        <f>LOWER(Table2[[#This Row],[Straat]]&amp;Table2[[#This Row],[Huisnummer]]&amp;Table2[[#This Row],[Postcode]])</f>
        <v/>
      </c>
      <c r="S777" s="7"/>
      <c r="T777" s="7"/>
      <c r="U777" s="7"/>
      <c r="V777" s="7"/>
      <c r="W777" s="7"/>
      <c r="X777" s="7"/>
      <c r="Y777" s="7"/>
    </row>
    <row r="778" spans="1:25" ht="17.45" customHeight="1" x14ac:dyDescent="0.45">
      <c r="A778" s="7" t="s">
        <v>1938</v>
      </c>
      <c r="B778" s="7" t="s">
        <v>9467</v>
      </c>
      <c r="C778" s="7" t="str">
        <f>SUBSTITUTE(SUBSTITUTE(SUBSTITUTE(SUBSTITUTE(SUBSTITUTE(SUBSTITUTE(SUBSTITUTE(SUBSTITUTE(SUBSTITUTE(SUBSTITUTE(SUBSTITUTE(SUBSTITUTE(SUBSTITUTE(LOWER(Table2[[#This Row],[Naam]]),".",""),"-","")," bvba",""),"belgië",""),"belgium","")," nv","")," bv",""),"group",""),"groep","")," ", ""),"é","e"),"è","e"),"à","a")</f>
        <v>viabuild</v>
      </c>
      <c r="D778" s="7"/>
      <c r="E778" s="7"/>
      <c r="F778" s="7"/>
      <c r="G778" s="7"/>
      <c r="H778" s="7"/>
      <c r="I778" s="7"/>
      <c r="J778" s="7" t="s">
        <v>4776</v>
      </c>
      <c r="K778" s="7" t="str">
        <f>IFERROR(LEFT(SUBSTITUTE(SUBSTITUTE(Table2[[#This Row],[Website]],"www.",""),"https://",""), FIND(".", SUBSTITUTE(SUBSTITUTE(Table2[[#This Row],[Website]],"www.",""),"https://","")) - 1),"")</f>
        <v>Empty</v>
      </c>
      <c r="L778" s="7"/>
      <c r="M778" s="7"/>
      <c r="N778" s="7"/>
      <c r="O778" s="7"/>
      <c r="P778" s="7"/>
      <c r="Q778" s="7"/>
      <c r="R778" s="7" t="str">
        <f>LOWER(Table2[[#This Row],[Straat]]&amp;Table2[[#This Row],[Huisnummer]]&amp;Table2[[#This Row],[Postcode]])</f>
        <v/>
      </c>
      <c r="S778" s="7"/>
      <c r="T778" s="7"/>
      <c r="U778" s="7"/>
      <c r="V778" s="7"/>
      <c r="W778" s="7"/>
      <c r="X778" s="7"/>
      <c r="Y778" s="7"/>
    </row>
    <row r="779" spans="1:25" ht="17.45" customHeight="1" x14ac:dyDescent="0.45">
      <c r="A779" s="7" t="s">
        <v>1938</v>
      </c>
      <c r="B779" s="7" t="s">
        <v>9468</v>
      </c>
      <c r="C779" s="7" t="str">
        <f>SUBSTITUTE(SUBSTITUTE(SUBSTITUTE(SUBSTITUTE(SUBSTITUTE(SUBSTITUTE(SUBSTITUTE(SUBSTITUTE(SUBSTITUTE(SUBSTITUTE(SUBSTITUTE(SUBSTITUTE(SUBSTITUTE(LOWER(Table2[[#This Row],[Naam]]),".",""),"-","")," bvba",""),"belgië",""),"belgium","")," nv","")," bv",""),"group",""),"groep","")," ", ""),"é","e"),"è","e"),"à","a")</f>
        <v>msd</v>
      </c>
      <c r="D779" s="7"/>
      <c r="E779" s="7"/>
      <c r="F779" s="7"/>
      <c r="G779" s="7"/>
      <c r="H779" s="7"/>
      <c r="I779" s="7"/>
      <c r="J779" s="7" t="s">
        <v>4776</v>
      </c>
      <c r="K779" s="7" t="str">
        <f>IFERROR(LEFT(SUBSTITUTE(SUBSTITUTE(Table2[[#This Row],[Website]],"www.",""),"https://",""), FIND(".", SUBSTITUTE(SUBSTITUTE(Table2[[#This Row],[Website]],"www.",""),"https://","")) - 1),"")</f>
        <v>Empty</v>
      </c>
      <c r="L779" s="7"/>
      <c r="M779" s="7"/>
      <c r="N779" s="7"/>
      <c r="O779" s="7"/>
      <c r="P779" s="7"/>
      <c r="Q779" s="7"/>
      <c r="R779" s="7" t="str">
        <f>LOWER(Table2[[#This Row],[Straat]]&amp;Table2[[#This Row],[Huisnummer]]&amp;Table2[[#This Row],[Postcode]])</f>
        <v/>
      </c>
      <c r="S779" s="7"/>
      <c r="T779" s="7"/>
      <c r="U779" s="7"/>
      <c r="V779" s="7"/>
      <c r="W779" s="7"/>
      <c r="X779" s="7"/>
      <c r="Y779" s="7"/>
    </row>
    <row r="780" spans="1:25" ht="17.45" customHeight="1" x14ac:dyDescent="0.45">
      <c r="A780" s="7" t="s">
        <v>1938</v>
      </c>
      <c r="B780" s="7" t="s">
        <v>9469</v>
      </c>
      <c r="C780" s="7" t="str">
        <f>SUBSTITUTE(SUBSTITUTE(SUBSTITUTE(SUBSTITUTE(SUBSTITUTE(SUBSTITUTE(SUBSTITUTE(SUBSTITUTE(SUBSTITUTE(SUBSTITUTE(SUBSTITUTE(SUBSTITUTE(SUBSTITUTE(LOWER(Table2[[#This Row],[Naam]]),".",""),"-","")," bvba",""),"belgië",""),"belgium","")," nv","")," bv",""),"group",""),"groep","")," ", ""),"é","e"),"è","e"),"à","a")</f>
        <v>scandinaviantobaccobelux</v>
      </c>
      <c r="D780" s="7"/>
      <c r="E780" s="7"/>
      <c r="F780" s="7"/>
      <c r="G780" s="7"/>
      <c r="H780" s="7"/>
      <c r="I780" s="7"/>
      <c r="J780" s="7" t="s">
        <v>4776</v>
      </c>
      <c r="K780" s="7" t="str">
        <f>IFERROR(LEFT(SUBSTITUTE(SUBSTITUTE(Table2[[#This Row],[Website]],"www.",""),"https://",""), FIND(".", SUBSTITUTE(SUBSTITUTE(Table2[[#This Row],[Website]],"www.",""),"https://","")) - 1),"")</f>
        <v>Empty</v>
      </c>
      <c r="L780" s="7"/>
      <c r="M780" s="7"/>
      <c r="N780" s="7"/>
      <c r="O780" s="7"/>
      <c r="P780" s="7"/>
      <c r="Q780" s="7"/>
      <c r="R780" s="7" t="str">
        <f>LOWER(Table2[[#This Row],[Straat]]&amp;Table2[[#This Row],[Huisnummer]]&amp;Table2[[#This Row],[Postcode]])</f>
        <v/>
      </c>
      <c r="S780" s="7"/>
      <c r="T780" s="7"/>
      <c r="U780" s="7"/>
      <c r="V780" s="7"/>
      <c r="W780" s="7"/>
      <c r="X780" s="7"/>
      <c r="Y780" s="7"/>
    </row>
    <row r="781" spans="1:25" ht="17.45" customHeight="1" x14ac:dyDescent="0.45">
      <c r="A781" s="7" t="s">
        <v>1938</v>
      </c>
      <c r="B781" s="7" t="s">
        <v>9470</v>
      </c>
      <c r="C781" s="7" t="str">
        <f>SUBSTITUTE(SUBSTITUTE(SUBSTITUTE(SUBSTITUTE(SUBSTITUTE(SUBSTITUTE(SUBSTITUTE(SUBSTITUTE(SUBSTITUTE(SUBSTITUTE(SUBSTITUTE(SUBSTITUTE(SUBSTITUTE(LOWER(Table2[[#This Row],[Naam]]),".",""),"-","")," bvba",""),"belgië",""),"belgium","")," nv","")," bv",""),"group",""),"groep","")," ", ""),"é","e"),"è","e"),"à","a")</f>
        <v>recticelinternationalservices</v>
      </c>
      <c r="D781" s="7"/>
      <c r="E781" s="7"/>
      <c r="F781" s="7"/>
      <c r="G781" s="7"/>
      <c r="H781" s="7"/>
      <c r="I781" s="7"/>
      <c r="J781" s="7" t="s">
        <v>4776</v>
      </c>
      <c r="K781" s="7" t="str">
        <f>IFERROR(LEFT(SUBSTITUTE(SUBSTITUTE(Table2[[#This Row],[Website]],"www.",""),"https://",""), FIND(".", SUBSTITUTE(SUBSTITUTE(Table2[[#This Row],[Website]],"www.",""),"https://","")) - 1),"")</f>
        <v>Empty</v>
      </c>
      <c r="L781" s="7"/>
      <c r="M781" s="7"/>
      <c r="N781" s="7"/>
      <c r="O781" s="7"/>
      <c r="P781" s="7"/>
      <c r="Q781" s="7"/>
      <c r="R781" s="7" t="str">
        <f>LOWER(Table2[[#This Row],[Straat]]&amp;Table2[[#This Row],[Huisnummer]]&amp;Table2[[#This Row],[Postcode]])</f>
        <v/>
      </c>
      <c r="S781" s="7"/>
      <c r="T781" s="7"/>
      <c r="U781" s="7"/>
      <c r="V781" s="7"/>
      <c r="W781" s="7"/>
      <c r="X781" s="7"/>
      <c r="Y781" s="7"/>
    </row>
    <row r="782" spans="1:25" ht="17.45" customHeight="1" x14ac:dyDescent="0.45">
      <c r="A782" s="7" t="s">
        <v>1938</v>
      </c>
      <c r="B782" s="7" t="s">
        <v>9471</v>
      </c>
      <c r="C782" s="7" t="str">
        <f>SUBSTITUTE(SUBSTITUTE(SUBSTITUTE(SUBSTITUTE(SUBSTITUTE(SUBSTITUTE(SUBSTITUTE(SUBSTITUTE(SUBSTITUTE(SUBSTITUTE(SUBSTITUTE(SUBSTITUTE(SUBSTITUTE(LOWER(Table2[[#This Row],[Naam]]),".",""),"-","")," bvba",""),"belgië",""),"belgium","")," nv","")," bv",""),"group",""),"groep","")," ", ""),"é","e"),"è","e"),"à","a")</f>
        <v>goodyeardunloptiresoperations</v>
      </c>
      <c r="D782" s="7"/>
      <c r="E782" s="7"/>
      <c r="F782" s="7"/>
      <c r="G782" s="7"/>
      <c r="H782" s="7"/>
      <c r="I782" s="7"/>
      <c r="J782" s="7" t="s">
        <v>4776</v>
      </c>
      <c r="K782" s="7" t="str">
        <f>IFERROR(LEFT(SUBSTITUTE(SUBSTITUTE(Table2[[#This Row],[Website]],"www.",""),"https://",""), FIND(".", SUBSTITUTE(SUBSTITUTE(Table2[[#This Row],[Website]],"www.",""),"https://","")) - 1),"")</f>
        <v>Empty</v>
      </c>
      <c r="L782" s="7"/>
      <c r="M782" s="7"/>
      <c r="N782" s="7"/>
      <c r="O782" s="7"/>
      <c r="P782" s="7"/>
      <c r="Q782" s="7"/>
      <c r="R782" s="7" t="str">
        <f>LOWER(Table2[[#This Row],[Straat]]&amp;Table2[[#This Row],[Huisnummer]]&amp;Table2[[#This Row],[Postcode]])</f>
        <v/>
      </c>
      <c r="S782" s="7"/>
      <c r="T782" s="7"/>
      <c r="U782" s="7"/>
      <c r="V782" s="7"/>
      <c r="W782" s="7"/>
      <c r="X782" s="7"/>
      <c r="Y782" s="7"/>
    </row>
    <row r="783" spans="1:25" ht="17.45" customHeight="1" x14ac:dyDescent="0.45">
      <c r="A783" s="7" t="s">
        <v>1938</v>
      </c>
      <c r="B783" s="7" t="s">
        <v>9472</v>
      </c>
      <c r="C783" s="7" t="str">
        <f>SUBSTITUTE(SUBSTITUTE(SUBSTITUTE(SUBSTITUTE(SUBSTITUTE(SUBSTITUTE(SUBSTITUTE(SUBSTITUTE(SUBSTITUTE(SUBSTITUTE(SUBSTITUTE(SUBSTITUTE(SUBSTITUTE(LOWER(Table2[[#This Row],[Naam]]),".",""),"-","")," bvba",""),"belgië",""),"belgium","")," nv","")," bv",""),"group",""),"groep","")," ", ""),"é","e"),"è","e"),"à","a")</f>
        <v>kuwaitpetroleum</v>
      </c>
      <c r="D783" s="7"/>
      <c r="E783" s="7"/>
      <c r="F783" s="7"/>
      <c r="G783" s="7"/>
      <c r="H783" s="7"/>
      <c r="I783" s="7"/>
      <c r="J783" s="7" t="s">
        <v>4776</v>
      </c>
      <c r="K783" s="7" t="str">
        <f>IFERROR(LEFT(SUBSTITUTE(SUBSTITUTE(Table2[[#This Row],[Website]],"www.",""),"https://",""), FIND(".", SUBSTITUTE(SUBSTITUTE(Table2[[#This Row],[Website]],"www.",""),"https://","")) - 1),"")</f>
        <v>Empty</v>
      </c>
      <c r="L783" s="7"/>
      <c r="M783" s="7"/>
      <c r="N783" s="7"/>
      <c r="O783" s="7"/>
      <c r="P783" s="7"/>
      <c r="Q783" s="7"/>
      <c r="R783" s="7" t="str">
        <f>LOWER(Table2[[#This Row],[Straat]]&amp;Table2[[#This Row],[Huisnummer]]&amp;Table2[[#This Row],[Postcode]])</f>
        <v/>
      </c>
      <c r="S783" s="7"/>
      <c r="T783" s="7"/>
      <c r="U783" s="7"/>
      <c r="V783" s="7"/>
      <c r="W783" s="7"/>
      <c r="X783" s="7"/>
      <c r="Y783" s="7"/>
    </row>
    <row r="784" spans="1:25" ht="17.45" customHeight="1" x14ac:dyDescent="0.45">
      <c r="A784" s="7" t="s">
        <v>1938</v>
      </c>
      <c r="B784" s="7" t="s">
        <v>9473</v>
      </c>
      <c r="C784" s="7" t="str">
        <f>SUBSTITUTE(SUBSTITUTE(SUBSTITUTE(SUBSTITUTE(SUBSTITUTE(SUBSTITUTE(SUBSTITUTE(SUBSTITUTE(SUBSTITUTE(SUBSTITUTE(SUBSTITUTE(SUBSTITUTE(SUBSTITUTE(LOWER(Table2[[#This Row],[Naam]]),".",""),"-","")," bvba",""),"belgië",""),"belgium","")," nv","")," bv",""),"group",""),"groep","")," ", ""),"é","e"),"è","e"),"à","a")</f>
        <v>culligan</v>
      </c>
      <c r="D784" s="7"/>
      <c r="E784" s="7"/>
      <c r="F784" s="7"/>
      <c r="G784" s="7"/>
      <c r="H784" s="7"/>
      <c r="I784" s="7"/>
      <c r="J784" s="7" t="s">
        <v>4776</v>
      </c>
      <c r="K784" s="7" t="str">
        <f>IFERROR(LEFT(SUBSTITUTE(SUBSTITUTE(Table2[[#This Row],[Website]],"www.",""),"https://",""), FIND(".", SUBSTITUTE(SUBSTITUTE(Table2[[#This Row],[Website]],"www.",""),"https://","")) - 1),"")</f>
        <v>Empty</v>
      </c>
      <c r="L784" s="7"/>
      <c r="M784" s="7"/>
      <c r="N784" s="7"/>
      <c r="O784" s="7"/>
      <c r="P784" s="7"/>
      <c r="Q784" s="7"/>
      <c r="R784" s="7" t="str">
        <f>LOWER(Table2[[#This Row],[Straat]]&amp;Table2[[#This Row],[Huisnummer]]&amp;Table2[[#This Row],[Postcode]])</f>
        <v/>
      </c>
      <c r="S784" s="7"/>
      <c r="T784" s="7"/>
      <c r="U784" s="7"/>
      <c r="V784" s="7"/>
      <c r="W784" s="7"/>
      <c r="X784" s="7"/>
      <c r="Y784" s="7"/>
    </row>
    <row r="785" spans="1:25" ht="17.45" customHeight="1" x14ac:dyDescent="0.45">
      <c r="A785" s="7" t="s">
        <v>1938</v>
      </c>
      <c r="B785" s="7" t="s">
        <v>9474</v>
      </c>
      <c r="C785" s="7" t="str">
        <f>SUBSTITUTE(SUBSTITUTE(SUBSTITUTE(SUBSTITUTE(SUBSTITUTE(SUBSTITUTE(SUBSTITUTE(SUBSTITUTE(SUBSTITUTE(SUBSTITUTE(SUBSTITUTE(SUBSTITUTE(SUBSTITUTE(LOWER(Table2[[#This Row],[Naam]]),".",""),"-","")," bvba",""),"belgië",""),"belgium","")," nv","")," bv",""),"group",""),"groep","")," ", ""),"é","e"),"è","e"),"à","a")</f>
        <v>x²osanitary</v>
      </c>
      <c r="D785" s="7"/>
      <c r="E785" s="7"/>
      <c r="F785" s="7"/>
      <c r="G785" s="7"/>
      <c r="H785" s="7"/>
      <c r="I785" s="7"/>
      <c r="J785" s="7" t="s">
        <v>4776</v>
      </c>
      <c r="K785" s="7" t="str">
        <f>IFERROR(LEFT(SUBSTITUTE(SUBSTITUTE(Table2[[#This Row],[Website]],"www.",""),"https://",""), FIND(".", SUBSTITUTE(SUBSTITUTE(Table2[[#This Row],[Website]],"www.",""),"https://","")) - 1),"")</f>
        <v>Empty</v>
      </c>
      <c r="L785" s="7"/>
      <c r="M785" s="7"/>
      <c r="N785" s="7"/>
      <c r="O785" s="7"/>
      <c r="P785" s="7"/>
      <c r="Q785" s="7"/>
      <c r="R785" s="7" t="str">
        <f>LOWER(Table2[[#This Row],[Straat]]&amp;Table2[[#This Row],[Huisnummer]]&amp;Table2[[#This Row],[Postcode]])</f>
        <v/>
      </c>
      <c r="S785" s="7"/>
      <c r="T785" s="7"/>
      <c r="U785" s="7"/>
      <c r="V785" s="7"/>
      <c r="W785" s="7"/>
      <c r="X785" s="7"/>
      <c r="Y785" s="7"/>
    </row>
    <row r="786" spans="1:25" ht="17.45" customHeight="1" x14ac:dyDescent="0.45">
      <c r="A786" s="7" t="s">
        <v>1938</v>
      </c>
      <c r="B786" s="7" t="s">
        <v>9475</v>
      </c>
      <c r="C786" s="7" t="str">
        <f>SUBSTITUTE(SUBSTITUTE(SUBSTITUTE(SUBSTITUTE(SUBSTITUTE(SUBSTITUTE(SUBSTITUTE(SUBSTITUTE(SUBSTITUTE(SUBSTITUTE(SUBSTITUTE(SUBSTITUTE(SUBSTITUTE(LOWER(Table2[[#This Row],[Naam]]),".",""),"-","")," bvba",""),"belgië",""),"belgium","")," nv","")," bv",""),"group",""),"groep","")," ", ""),"é","e"),"è","e"),"à","a")</f>
        <v>herboschkiere</v>
      </c>
      <c r="D786" s="7"/>
      <c r="E786" s="7"/>
      <c r="F786" s="7"/>
      <c r="G786" s="7"/>
      <c r="H786" s="7"/>
      <c r="I786" s="7"/>
      <c r="J786" s="7" t="s">
        <v>4776</v>
      </c>
      <c r="K786" s="7" t="str">
        <f>IFERROR(LEFT(SUBSTITUTE(SUBSTITUTE(Table2[[#This Row],[Website]],"www.",""),"https://",""), FIND(".", SUBSTITUTE(SUBSTITUTE(Table2[[#This Row],[Website]],"www.",""),"https://","")) - 1),"")</f>
        <v>Empty</v>
      </c>
      <c r="L786" s="7"/>
      <c r="M786" s="7"/>
      <c r="N786" s="7"/>
      <c r="O786" s="7"/>
      <c r="P786" s="7"/>
      <c r="Q786" s="7"/>
      <c r="R786" s="7" t="str">
        <f>LOWER(Table2[[#This Row],[Straat]]&amp;Table2[[#This Row],[Huisnummer]]&amp;Table2[[#This Row],[Postcode]])</f>
        <v/>
      </c>
      <c r="S786" s="7"/>
      <c r="T786" s="7"/>
      <c r="U786" s="7"/>
      <c r="V786" s="7"/>
      <c r="W786" s="7"/>
      <c r="X786" s="7"/>
      <c r="Y786" s="7"/>
    </row>
    <row r="787" spans="1:25" ht="17.45" customHeight="1" x14ac:dyDescent="0.45">
      <c r="A787" s="7" t="s">
        <v>1938</v>
      </c>
      <c r="B787" s="7" t="s">
        <v>9476</v>
      </c>
      <c r="C787" s="7" t="str">
        <f>SUBSTITUTE(SUBSTITUTE(SUBSTITUTE(SUBSTITUTE(SUBSTITUTE(SUBSTITUTE(SUBSTITUTE(SUBSTITUTE(SUBSTITUTE(SUBSTITUTE(SUBSTITUTE(SUBSTITUTE(SUBSTITUTE(LOWER(Table2[[#This Row],[Naam]]),".",""),"-","")," bvba",""),"belgië",""),"belgium","")," nv","")," bv",""),"group",""),"groep","")," ", ""),"é","e"),"è","e"),"à","a")</f>
        <v>stg</v>
      </c>
      <c r="D787" s="7"/>
      <c r="E787" s="7"/>
      <c r="F787" s="7"/>
      <c r="G787" s="7"/>
      <c r="H787" s="7"/>
      <c r="I787" s="7"/>
      <c r="J787" s="7" t="s">
        <v>4776</v>
      </c>
      <c r="K787" s="7" t="str">
        <f>IFERROR(LEFT(SUBSTITUTE(SUBSTITUTE(Table2[[#This Row],[Website]],"www.",""),"https://",""), FIND(".", SUBSTITUTE(SUBSTITUTE(Table2[[#This Row],[Website]],"www.",""),"https://","")) - 1),"")</f>
        <v>Empty</v>
      </c>
      <c r="L787" s="7"/>
      <c r="M787" s="7"/>
      <c r="N787" s="7"/>
      <c r="O787" s="7"/>
      <c r="P787" s="7"/>
      <c r="Q787" s="7"/>
      <c r="R787" s="7" t="str">
        <f>LOWER(Table2[[#This Row],[Straat]]&amp;Table2[[#This Row],[Huisnummer]]&amp;Table2[[#This Row],[Postcode]])</f>
        <v/>
      </c>
      <c r="S787" s="7"/>
      <c r="T787" s="7"/>
      <c r="U787" s="7"/>
      <c r="V787" s="7"/>
      <c r="W787" s="7"/>
      <c r="X787" s="7"/>
      <c r="Y787" s="7"/>
    </row>
    <row r="788" spans="1:25" ht="17.45" customHeight="1" x14ac:dyDescent="0.45">
      <c r="A788" s="7" t="s">
        <v>1938</v>
      </c>
      <c r="B788" s="7" t="s">
        <v>9477</v>
      </c>
      <c r="C788" s="7" t="str">
        <f>SUBSTITUTE(SUBSTITUTE(SUBSTITUTE(SUBSTITUTE(SUBSTITUTE(SUBSTITUTE(SUBSTITUTE(SUBSTITUTE(SUBSTITUTE(SUBSTITUTE(SUBSTITUTE(SUBSTITUTE(SUBSTITUTE(LOWER(Table2[[#This Row],[Naam]]),".",""),"-","")," bvba",""),"belgië",""),"belgium","")," nv","")," bv",""),"group",""),"groep","")," ", ""),"é","e"),"è","e"),"à","a")</f>
        <v>buckmanlaboratories</v>
      </c>
      <c r="D788" s="7"/>
      <c r="E788" s="7"/>
      <c r="F788" s="7"/>
      <c r="G788" s="7"/>
      <c r="H788" s="7"/>
      <c r="I788" s="7"/>
      <c r="J788" s="7" t="s">
        <v>4776</v>
      </c>
      <c r="K788" s="7" t="str">
        <f>IFERROR(LEFT(SUBSTITUTE(SUBSTITUTE(Table2[[#This Row],[Website]],"www.",""),"https://",""), FIND(".", SUBSTITUTE(SUBSTITUTE(Table2[[#This Row],[Website]],"www.",""),"https://","")) - 1),"")</f>
        <v>Empty</v>
      </c>
      <c r="L788" s="7"/>
      <c r="M788" s="7"/>
      <c r="N788" s="7"/>
      <c r="O788" s="7"/>
      <c r="P788" s="7"/>
      <c r="Q788" s="7"/>
      <c r="R788" s="7" t="str">
        <f>LOWER(Table2[[#This Row],[Straat]]&amp;Table2[[#This Row],[Huisnummer]]&amp;Table2[[#This Row],[Postcode]])</f>
        <v/>
      </c>
      <c r="S788" s="7"/>
      <c r="T788" s="7"/>
      <c r="U788" s="7"/>
      <c r="V788" s="7"/>
      <c r="W788" s="7"/>
      <c r="X788" s="7"/>
      <c r="Y788" s="7"/>
    </row>
    <row r="789" spans="1:25" ht="17.45" customHeight="1" x14ac:dyDescent="0.45">
      <c r="A789" s="7" t="s">
        <v>1938</v>
      </c>
      <c r="B789" s="7" t="s">
        <v>9478</v>
      </c>
      <c r="C789" s="7" t="str">
        <f>SUBSTITUTE(SUBSTITUTE(SUBSTITUTE(SUBSTITUTE(SUBSTITUTE(SUBSTITUTE(SUBSTITUTE(SUBSTITUTE(SUBSTITUTE(SUBSTITUTE(SUBSTITUTE(SUBSTITUTE(SUBSTITUTE(LOWER(Table2[[#This Row],[Naam]]),".",""),"-","")," bvba",""),"belgië",""),"belgium","")," nv","")," bv",""),"group",""),"groep","")," ", ""),"é","e"),"è","e"),"à","a")</f>
        <v>steelforce</v>
      </c>
      <c r="D789" s="7"/>
      <c r="E789" s="7"/>
      <c r="F789" s="7"/>
      <c r="G789" s="7"/>
      <c r="H789" s="7"/>
      <c r="I789" s="7"/>
      <c r="J789" s="7" t="s">
        <v>4776</v>
      </c>
      <c r="K789" s="7" t="str">
        <f>IFERROR(LEFT(SUBSTITUTE(SUBSTITUTE(Table2[[#This Row],[Website]],"www.",""),"https://",""), FIND(".", SUBSTITUTE(SUBSTITUTE(Table2[[#This Row],[Website]],"www.",""),"https://","")) - 1),"")</f>
        <v>Empty</v>
      </c>
      <c r="L789" s="7"/>
      <c r="M789" s="7"/>
      <c r="N789" s="7"/>
      <c r="O789" s="7"/>
      <c r="P789" s="7"/>
      <c r="Q789" s="7"/>
      <c r="R789" s="7" t="str">
        <f>LOWER(Table2[[#This Row],[Straat]]&amp;Table2[[#This Row],[Huisnummer]]&amp;Table2[[#This Row],[Postcode]])</f>
        <v/>
      </c>
      <c r="S789" s="7"/>
      <c r="T789" s="7"/>
      <c r="U789" s="7"/>
      <c r="V789" s="7"/>
      <c r="W789" s="7"/>
      <c r="X789" s="7"/>
      <c r="Y789" s="7"/>
    </row>
    <row r="790" spans="1:25" ht="17.45" customHeight="1" x14ac:dyDescent="0.45">
      <c r="A790" s="7" t="s">
        <v>1938</v>
      </c>
      <c r="B790" s="7" t="s">
        <v>9479</v>
      </c>
      <c r="C790" s="7" t="str">
        <f>SUBSTITUTE(SUBSTITUTE(SUBSTITUTE(SUBSTITUTE(SUBSTITUTE(SUBSTITUTE(SUBSTITUTE(SUBSTITUTE(SUBSTITUTE(SUBSTITUTE(SUBSTITUTE(SUBSTITUTE(SUBSTITUTE(LOWER(Table2[[#This Row],[Naam]]),".",""),"-","")," bvba",""),"belgië",""),"belgium","")," nv","")," bv",""),"group",""),"groep","")," ", ""),"é","e"),"è","e"),"à","a")</f>
        <v>nippongases</v>
      </c>
      <c r="D790" s="7"/>
      <c r="E790" s="7"/>
      <c r="F790" s="7"/>
      <c r="G790" s="7"/>
      <c r="H790" s="7"/>
      <c r="I790" s="7"/>
      <c r="J790" s="7" t="s">
        <v>4776</v>
      </c>
      <c r="K790" s="7" t="str">
        <f>IFERROR(LEFT(SUBSTITUTE(SUBSTITUTE(Table2[[#This Row],[Website]],"www.",""),"https://",""), FIND(".", SUBSTITUTE(SUBSTITUTE(Table2[[#This Row],[Website]],"www.",""),"https://","")) - 1),"")</f>
        <v>Empty</v>
      </c>
      <c r="L790" s="7"/>
      <c r="M790" s="7"/>
      <c r="N790" s="7"/>
      <c r="O790" s="7"/>
      <c r="P790" s="7"/>
      <c r="Q790" s="7"/>
      <c r="R790" s="7" t="str">
        <f>LOWER(Table2[[#This Row],[Straat]]&amp;Table2[[#This Row],[Huisnummer]]&amp;Table2[[#This Row],[Postcode]])</f>
        <v/>
      </c>
      <c r="S790" s="7"/>
      <c r="T790" s="7"/>
      <c r="U790" s="7"/>
      <c r="V790" s="7"/>
      <c r="W790" s="7"/>
      <c r="X790" s="7"/>
      <c r="Y790" s="7"/>
    </row>
    <row r="791" spans="1:25" ht="17.45" customHeight="1" x14ac:dyDescent="0.45">
      <c r="A791" s="7" t="s">
        <v>1938</v>
      </c>
      <c r="B791" s="7" t="s">
        <v>1019</v>
      </c>
      <c r="C791" s="7" t="str">
        <f>SUBSTITUTE(SUBSTITUTE(SUBSTITUTE(SUBSTITUTE(SUBSTITUTE(SUBSTITUTE(SUBSTITUTE(SUBSTITUTE(SUBSTITUTE(SUBSTITUTE(SUBSTITUTE(SUBSTITUTE(SUBSTITUTE(LOWER(Table2[[#This Row],[Naam]]),".",""),"-","")," bvba",""),"belgië",""),"belgium","")," nv","")," bv",""),"group",""),"groep","")," ", ""),"é","e"),"è","e"),"à","a")</f>
        <v>oleon</v>
      </c>
      <c r="D791" s="7"/>
      <c r="E791" s="7"/>
      <c r="F791" s="7"/>
      <c r="G791" s="7"/>
      <c r="H791" s="7"/>
      <c r="I791" s="7"/>
      <c r="J791" s="7" t="s">
        <v>4776</v>
      </c>
      <c r="K791" s="7" t="str">
        <f>IFERROR(LEFT(SUBSTITUTE(SUBSTITUTE(Table2[[#This Row],[Website]],"www.",""),"https://",""), FIND(".", SUBSTITUTE(SUBSTITUTE(Table2[[#This Row],[Website]],"www.",""),"https://","")) - 1),"")</f>
        <v>Empty</v>
      </c>
      <c r="L791" s="7"/>
      <c r="M791" s="7"/>
      <c r="N791" s="7"/>
      <c r="O791" s="7"/>
      <c r="P791" s="7"/>
      <c r="Q791" s="7"/>
      <c r="R791" s="7" t="str">
        <f>LOWER(Table2[[#This Row],[Straat]]&amp;Table2[[#This Row],[Huisnummer]]&amp;Table2[[#This Row],[Postcode]])</f>
        <v/>
      </c>
      <c r="S791" s="7"/>
      <c r="T791" s="7"/>
      <c r="U791" s="7"/>
      <c r="V791" s="7"/>
      <c r="W791" s="7"/>
      <c r="X791" s="7"/>
      <c r="Y791" s="7"/>
    </row>
    <row r="792" spans="1:25" ht="17.45" customHeight="1" x14ac:dyDescent="0.45">
      <c r="A792" s="7" t="s">
        <v>1938</v>
      </c>
      <c r="B792" s="7" t="s">
        <v>9480</v>
      </c>
      <c r="C792" s="7" t="str">
        <f>SUBSTITUTE(SUBSTITUTE(SUBSTITUTE(SUBSTITUTE(SUBSTITUTE(SUBSTITUTE(SUBSTITUTE(SUBSTITUTE(SUBSTITUTE(SUBSTITUTE(SUBSTITUTE(SUBSTITUTE(SUBSTITUTE(LOWER(Table2[[#This Row],[Naam]]),".",""),"-","")," bvba",""),"belgië",""),"belgium","")," nv","")," bv",""),"group",""),"groep","")," ", ""),"é","e"),"è","e"),"à","a")</f>
        <v>casainternational</v>
      </c>
      <c r="D792" s="7"/>
      <c r="E792" s="7"/>
      <c r="F792" s="7"/>
      <c r="G792" s="7"/>
      <c r="H792" s="7"/>
      <c r="I792" s="7"/>
      <c r="J792" s="7" t="s">
        <v>4776</v>
      </c>
      <c r="K792" s="7" t="str">
        <f>IFERROR(LEFT(SUBSTITUTE(SUBSTITUTE(Table2[[#This Row],[Website]],"www.",""),"https://",""), FIND(".", SUBSTITUTE(SUBSTITUTE(Table2[[#This Row],[Website]],"www.",""),"https://","")) - 1),"")</f>
        <v>Empty</v>
      </c>
      <c r="L792" s="7"/>
      <c r="M792" s="7"/>
      <c r="N792" s="7"/>
      <c r="O792" s="7"/>
      <c r="P792" s="7"/>
      <c r="Q792" s="7"/>
      <c r="R792" s="7" t="str">
        <f>LOWER(Table2[[#This Row],[Straat]]&amp;Table2[[#This Row],[Huisnummer]]&amp;Table2[[#This Row],[Postcode]])</f>
        <v/>
      </c>
      <c r="S792" s="7"/>
      <c r="T792" s="7"/>
      <c r="U792" s="7"/>
      <c r="V792" s="7"/>
      <c r="W792" s="7"/>
      <c r="X792" s="7"/>
      <c r="Y792" s="7"/>
    </row>
    <row r="793" spans="1:25" ht="17.45" customHeight="1" x14ac:dyDescent="0.45">
      <c r="A793" s="7" t="s">
        <v>1938</v>
      </c>
      <c r="B793" s="7" t="s">
        <v>9481</v>
      </c>
      <c r="C793" s="7" t="str">
        <f>SUBSTITUTE(SUBSTITUTE(SUBSTITUTE(SUBSTITUTE(SUBSTITUTE(SUBSTITUTE(SUBSTITUTE(SUBSTITUTE(SUBSTITUTE(SUBSTITUTE(SUBSTITUTE(SUBSTITUTE(SUBSTITUTE(LOWER(Table2[[#This Row],[Naam]]),".",""),"-","")," bvba",""),"belgië",""),"belgium","")," nv","")," bv",""),"group",""),"groep","")," ", ""),"é","e"),"è","e"),"à","a")</f>
        <v>rodekruisvlaanderen</v>
      </c>
      <c r="D793" s="7"/>
      <c r="E793" s="7"/>
      <c r="F793" s="7"/>
      <c r="G793" s="7"/>
      <c r="H793" s="7"/>
      <c r="I793" s="7"/>
      <c r="J793" s="7" t="s">
        <v>4776</v>
      </c>
      <c r="K793" s="7" t="str">
        <f>IFERROR(LEFT(SUBSTITUTE(SUBSTITUTE(Table2[[#This Row],[Website]],"www.",""),"https://",""), FIND(".", SUBSTITUTE(SUBSTITUTE(Table2[[#This Row],[Website]],"www.",""),"https://","")) - 1),"")</f>
        <v>Empty</v>
      </c>
      <c r="L793" s="7"/>
      <c r="M793" s="7"/>
      <c r="N793" s="7"/>
      <c r="O793" s="7"/>
      <c r="P793" s="7"/>
      <c r="Q793" s="7"/>
      <c r="R793" s="7" t="str">
        <f>LOWER(Table2[[#This Row],[Straat]]&amp;Table2[[#This Row],[Huisnummer]]&amp;Table2[[#This Row],[Postcode]])</f>
        <v/>
      </c>
      <c r="S793" s="7"/>
      <c r="T793" s="7"/>
      <c r="U793" s="7"/>
      <c r="V793" s="7"/>
      <c r="W793" s="7"/>
      <c r="X793" s="7"/>
      <c r="Y793" s="7"/>
    </row>
    <row r="794" spans="1:25" ht="17.45" customHeight="1" x14ac:dyDescent="0.45">
      <c r="A794" s="7" t="s">
        <v>1938</v>
      </c>
      <c r="B794" s="7" t="s">
        <v>9482</v>
      </c>
      <c r="C794" s="7" t="str">
        <f>SUBSTITUTE(SUBSTITUTE(SUBSTITUTE(SUBSTITUTE(SUBSTITUTE(SUBSTITUTE(SUBSTITUTE(SUBSTITUTE(SUBSTITUTE(SUBSTITUTE(SUBSTITUTE(SUBSTITUTE(SUBSTITUTE(LOWER(Table2[[#This Row],[Naam]]),".",""),"-","")," bvba",""),"belgië",""),"belgium","")," nv","")," bv",""),"group",""),"groep","")," ", ""),"é","e"),"è","e"),"à","a")</f>
        <v>altrealogistics</v>
      </c>
      <c r="D794" s="7"/>
      <c r="E794" s="7"/>
      <c r="F794" s="7"/>
      <c r="G794" s="7"/>
      <c r="H794" s="7"/>
      <c r="I794" s="7"/>
      <c r="J794" s="7" t="s">
        <v>4776</v>
      </c>
      <c r="K794" s="7" t="str">
        <f>IFERROR(LEFT(SUBSTITUTE(SUBSTITUTE(Table2[[#This Row],[Website]],"www.",""),"https://",""), FIND(".", SUBSTITUTE(SUBSTITUTE(Table2[[#This Row],[Website]],"www.",""),"https://","")) - 1),"")</f>
        <v>Empty</v>
      </c>
      <c r="L794" s="7"/>
      <c r="M794" s="7"/>
      <c r="N794" s="7"/>
      <c r="O794" s="7"/>
      <c r="P794" s="7"/>
      <c r="Q794" s="7"/>
      <c r="R794" s="7" t="str">
        <f>LOWER(Table2[[#This Row],[Straat]]&amp;Table2[[#This Row],[Huisnummer]]&amp;Table2[[#This Row],[Postcode]])</f>
        <v/>
      </c>
      <c r="S794" s="7"/>
      <c r="T794" s="7"/>
      <c r="U794" s="7"/>
      <c r="V794" s="7"/>
      <c r="W794" s="7"/>
      <c r="X794" s="7"/>
      <c r="Y794" s="7"/>
    </row>
    <row r="795" spans="1:25" ht="17.45" customHeight="1" x14ac:dyDescent="0.45">
      <c r="A795" s="7" t="s">
        <v>1938</v>
      </c>
      <c r="B795" s="7" t="s">
        <v>9483</v>
      </c>
      <c r="C795" s="7" t="str">
        <f>SUBSTITUTE(SUBSTITUTE(SUBSTITUTE(SUBSTITUTE(SUBSTITUTE(SUBSTITUTE(SUBSTITUTE(SUBSTITUTE(SUBSTITUTE(SUBSTITUTE(SUBSTITUTE(SUBSTITUTE(SUBSTITUTE(LOWER(Table2[[#This Row],[Naam]]),".",""),"-","")," bvba",""),"belgië",""),"belgium","")," nv","")," bv",""),"group",""),"groep","")," ", ""),"é","e"),"è","e"),"à","a")</f>
        <v>lidl&amp;luxemburg</v>
      </c>
      <c r="D795" s="7"/>
      <c r="E795" s="7"/>
      <c r="F795" s="7"/>
      <c r="G795" s="7"/>
      <c r="H795" s="7"/>
      <c r="I795" s="7"/>
      <c r="J795" s="7" t="s">
        <v>4776</v>
      </c>
      <c r="K795" s="7" t="str">
        <f>IFERROR(LEFT(SUBSTITUTE(SUBSTITUTE(Table2[[#This Row],[Website]],"www.",""),"https://",""), FIND(".", SUBSTITUTE(SUBSTITUTE(Table2[[#This Row],[Website]],"www.",""),"https://","")) - 1),"")</f>
        <v>Empty</v>
      </c>
      <c r="L795" s="7"/>
      <c r="M795" s="7"/>
      <c r="N795" s="7"/>
      <c r="O795" s="7"/>
      <c r="P795" s="7"/>
      <c r="Q795" s="7"/>
      <c r="R795" s="7" t="str">
        <f>LOWER(Table2[[#This Row],[Straat]]&amp;Table2[[#This Row],[Huisnummer]]&amp;Table2[[#This Row],[Postcode]])</f>
        <v/>
      </c>
      <c r="S795" s="7"/>
      <c r="T795" s="7"/>
      <c r="U795" s="7"/>
      <c r="V795" s="7"/>
      <c r="W795" s="7"/>
      <c r="X795" s="7"/>
      <c r="Y795" s="7"/>
    </row>
    <row r="796" spans="1:25" ht="17.45" customHeight="1" x14ac:dyDescent="0.45">
      <c r="A796" s="7" t="s">
        <v>1938</v>
      </c>
      <c r="B796" s="7" t="s">
        <v>9484</v>
      </c>
      <c r="C796" s="7" t="str">
        <f>SUBSTITUTE(SUBSTITUTE(SUBSTITUTE(SUBSTITUTE(SUBSTITUTE(SUBSTITUTE(SUBSTITUTE(SUBSTITUTE(SUBSTITUTE(SUBSTITUTE(SUBSTITUTE(SUBSTITUTE(SUBSTITUTE(LOWER(Table2[[#This Row],[Naam]]),".",""),"-","")," bvba",""),"belgië",""),"belgium","")," nv","")," bv",""),"group",""),"groep","")," ", ""),"é","e"),"è","e"),"à","a")</f>
        <v>axus</v>
      </c>
      <c r="D796" s="7"/>
      <c r="E796" s="7"/>
      <c r="F796" s="7"/>
      <c r="G796" s="7"/>
      <c r="H796" s="7"/>
      <c r="I796" s="7"/>
      <c r="J796" s="7" t="s">
        <v>4776</v>
      </c>
      <c r="K796" s="7" t="str">
        <f>IFERROR(LEFT(SUBSTITUTE(SUBSTITUTE(Table2[[#This Row],[Website]],"www.",""),"https://",""), FIND(".", SUBSTITUTE(SUBSTITUTE(Table2[[#This Row],[Website]],"www.",""),"https://","")) - 1),"")</f>
        <v>Empty</v>
      </c>
      <c r="L796" s="7"/>
      <c r="M796" s="7"/>
      <c r="N796" s="7"/>
      <c r="O796" s="7"/>
      <c r="P796" s="7"/>
      <c r="Q796" s="7"/>
      <c r="R796" s="7" t="str">
        <f>LOWER(Table2[[#This Row],[Straat]]&amp;Table2[[#This Row],[Huisnummer]]&amp;Table2[[#This Row],[Postcode]])</f>
        <v/>
      </c>
      <c r="S796" s="7"/>
      <c r="T796" s="7"/>
      <c r="U796" s="7"/>
      <c r="V796" s="7"/>
      <c r="W796" s="7"/>
      <c r="X796" s="7"/>
      <c r="Y796" s="7"/>
    </row>
    <row r="797" spans="1:25" ht="17.45" customHeight="1" x14ac:dyDescent="0.45">
      <c r="A797" s="7" t="s">
        <v>1938</v>
      </c>
      <c r="B797" s="7" t="s">
        <v>9485</v>
      </c>
      <c r="C797" s="7" t="str">
        <f>SUBSTITUTE(SUBSTITUTE(SUBSTITUTE(SUBSTITUTE(SUBSTITUTE(SUBSTITUTE(SUBSTITUTE(SUBSTITUTE(SUBSTITUTE(SUBSTITUTE(SUBSTITUTE(SUBSTITUTE(SUBSTITUTE(LOWER(Table2[[#This Row],[Naam]]),".",""),"-","")," bvba",""),"belgië",""),"belgium","")," nv","")," bv",""),"group",""),"groep","")," ", ""),"é","e"),"è","e"),"à","a")</f>
        <v>becton,dickinson</v>
      </c>
      <c r="D797" s="7"/>
      <c r="E797" s="7"/>
      <c r="F797" s="7"/>
      <c r="G797" s="7"/>
      <c r="H797" s="7"/>
      <c r="I797" s="7"/>
      <c r="J797" s="7" t="s">
        <v>4776</v>
      </c>
      <c r="K797" s="7" t="str">
        <f>IFERROR(LEFT(SUBSTITUTE(SUBSTITUTE(Table2[[#This Row],[Website]],"www.",""),"https://",""), FIND(".", SUBSTITUTE(SUBSTITUTE(Table2[[#This Row],[Website]],"www.",""),"https://","")) - 1),"")</f>
        <v>Empty</v>
      </c>
      <c r="L797" s="7"/>
      <c r="M797" s="7"/>
      <c r="N797" s="7"/>
      <c r="O797" s="7"/>
      <c r="P797" s="7"/>
      <c r="Q797" s="7"/>
      <c r="R797" s="7" t="str">
        <f>LOWER(Table2[[#This Row],[Straat]]&amp;Table2[[#This Row],[Huisnummer]]&amp;Table2[[#This Row],[Postcode]])</f>
        <v/>
      </c>
      <c r="S797" s="7"/>
      <c r="T797" s="7"/>
      <c r="U797" s="7"/>
      <c r="V797" s="7"/>
      <c r="W797" s="7"/>
      <c r="X797" s="7"/>
      <c r="Y797" s="7"/>
    </row>
    <row r="798" spans="1:25" ht="17.45" customHeight="1" x14ac:dyDescent="0.45">
      <c r="A798" s="7" t="s">
        <v>1938</v>
      </c>
      <c r="B798" s="7" t="s">
        <v>9486</v>
      </c>
      <c r="C798" s="7" t="str">
        <f>SUBSTITUTE(SUBSTITUTE(SUBSTITUTE(SUBSTITUTE(SUBSTITUTE(SUBSTITUTE(SUBSTITUTE(SUBSTITUTE(SUBSTITUTE(SUBSTITUTE(SUBSTITUTE(SUBSTITUTE(SUBSTITUTE(LOWER(Table2[[#This Row],[Naam]]),".",""),"-","")," bvba",""),"belgië",""),"belgium","")," nv","")," bv",""),"group",""),"groep","")," ", ""),"é","e"),"è","e"),"à","a")</f>
        <v>arseusmedical</v>
      </c>
      <c r="D798" s="7"/>
      <c r="E798" s="7"/>
      <c r="F798" s="7"/>
      <c r="G798" s="7"/>
      <c r="H798" s="7"/>
      <c r="I798" s="7"/>
      <c r="J798" s="7" t="s">
        <v>4776</v>
      </c>
      <c r="K798" s="7" t="str">
        <f>IFERROR(LEFT(SUBSTITUTE(SUBSTITUTE(Table2[[#This Row],[Website]],"www.",""),"https://",""), FIND(".", SUBSTITUTE(SUBSTITUTE(Table2[[#This Row],[Website]],"www.",""),"https://","")) - 1),"")</f>
        <v>Empty</v>
      </c>
      <c r="L798" s="7"/>
      <c r="M798" s="7"/>
      <c r="N798" s="7"/>
      <c r="O798" s="7"/>
      <c r="P798" s="7"/>
      <c r="Q798" s="7"/>
      <c r="R798" s="7" t="str">
        <f>LOWER(Table2[[#This Row],[Straat]]&amp;Table2[[#This Row],[Huisnummer]]&amp;Table2[[#This Row],[Postcode]])</f>
        <v/>
      </c>
      <c r="S798" s="7"/>
      <c r="T798" s="7"/>
      <c r="U798" s="7"/>
      <c r="V798" s="7"/>
      <c r="W798" s="7"/>
      <c r="X798" s="7"/>
      <c r="Y798" s="7"/>
    </row>
    <row r="799" spans="1:25" ht="17.45" customHeight="1" x14ac:dyDescent="0.45">
      <c r="A799" s="7" t="s">
        <v>1938</v>
      </c>
      <c r="B799" s="7" t="s">
        <v>9487</v>
      </c>
      <c r="C799" s="7" t="str">
        <f>SUBSTITUTE(SUBSTITUTE(SUBSTITUTE(SUBSTITUTE(SUBSTITUTE(SUBSTITUTE(SUBSTITUTE(SUBSTITUTE(SUBSTITUTE(SUBSTITUTE(SUBSTITUTE(SUBSTITUTE(SUBSTITUTE(LOWER(Table2[[#This Row],[Naam]]),".",""),"-","")," bvba",""),"belgië",""),"belgium","")," nv","")," bv",""),"group",""),"groep","")," ", ""),"é","e"),"è","e"),"à","a")</f>
        <v>vanzonhoreca</v>
      </c>
      <c r="D799" s="7"/>
      <c r="E799" s="7"/>
      <c r="F799" s="7"/>
      <c r="G799" s="7"/>
      <c r="H799" s="7"/>
      <c r="I799" s="7"/>
      <c r="J799" s="7" t="s">
        <v>4776</v>
      </c>
      <c r="K799" s="7" t="str">
        <f>IFERROR(LEFT(SUBSTITUTE(SUBSTITUTE(Table2[[#This Row],[Website]],"www.",""),"https://",""), FIND(".", SUBSTITUTE(SUBSTITUTE(Table2[[#This Row],[Website]],"www.",""),"https://","")) - 1),"")</f>
        <v>Empty</v>
      </c>
      <c r="L799" s="7"/>
      <c r="M799" s="7"/>
      <c r="N799" s="7"/>
      <c r="O799" s="7"/>
      <c r="P799" s="7"/>
      <c r="Q799" s="7"/>
      <c r="R799" s="7" t="str">
        <f>LOWER(Table2[[#This Row],[Straat]]&amp;Table2[[#This Row],[Huisnummer]]&amp;Table2[[#This Row],[Postcode]])</f>
        <v/>
      </c>
      <c r="S799" s="7"/>
      <c r="T799" s="7"/>
      <c r="U799" s="7"/>
      <c r="V799" s="7"/>
      <c r="W799" s="7"/>
      <c r="X799" s="7"/>
      <c r="Y799" s="7"/>
    </row>
    <row r="800" spans="1:25" ht="17.45" customHeight="1" x14ac:dyDescent="0.45">
      <c r="A800" s="7" t="s">
        <v>1938</v>
      </c>
      <c r="B800" s="7" t="s">
        <v>9488</v>
      </c>
      <c r="C800" s="7" t="str">
        <f>SUBSTITUTE(SUBSTITUTE(SUBSTITUTE(SUBSTITUTE(SUBSTITUTE(SUBSTITUTE(SUBSTITUTE(SUBSTITUTE(SUBSTITUTE(SUBSTITUTE(SUBSTITUTE(SUBSTITUTE(SUBSTITUTE(LOWER(Table2[[#This Row],[Naam]]),".",""),"-","")," bvba",""),"belgië",""),"belgium","")," nv","")," bv",""),"group",""),"groep","")," ", ""),"é","e"),"è","e"),"à","a")</f>
        <v>bristolmyerssquibbinternationalcorporation</v>
      </c>
      <c r="D800" s="7"/>
      <c r="E800" s="7"/>
      <c r="F800" s="7"/>
      <c r="G800" s="7"/>
      <c r="H800" s="7"/>
      <c r="I800" s="7"/>
      <c r="J800" s="7" t="s">
        <v>4776</v>
      </c>
      <c r="K800" s="7" t="str">
        <f>IFERROR(LEFT(SUBSTITUTE(SUBSTITUTE(Table2[[#This Row],[Website]],"www.",""),"https://",""), FIND(".", SUBSTITUTE(SUBSTITUTE(Table2[[#This Row],[Website]],"www.",""),"https://","")) - 1),"")</f>
        <v>Empty</v>
      </c>
      <c r="L800" s="7"/>
      <c r="M800" s="7"/>
      <c r="N800" s="7"/>
      <c r="O800" s="7"/>
      <c r="P800" s="7"/>
      <c r="Q800" s="7"/>
      <c r="R800" s="7" t="str">
        <f>LOWER(Table2[[#This Row],[Straat]]&amp;Table2[[#This Row],[Huisnummer]]&amp;Table2[[#This Row],[Postcode]])</f>
        <v/>
      </c>
      <c r="S800" s="7"/>
      <c r="T800" s="7"/>
      <c r="U800" s="7"/>
      <c r="V800" s="7"/>
      <c r="W800" s="7"/>
      <c r="X800" s="7"/>
      <c r="Y800" s="7"/>
    </row>
    <row r="801" spans="1:25" ht="17.45" customHeight="1" x14ac:dyDescent="0.45">
      <c r="A801" s="7" t="s">
        <v>1938</v>
      </c>
      <c r="B801" s="7" t="s">
        <v>9489</v>
      </c>
      <c r="C801" s="7" t="str">
        <f>SUBSTITUTE(SUBSTITUTE(SUBSTITUTE(SUBSTITUTE(SUBSTITUTE(SUBSTITUTE(SUBSTITUTE(SUBSTITUTE(SUBSTITUTE(SUBSTITUTE(SUBSTITUTE(SUBSTITUTE(SUBSTITUTE(LOWER(Table2[[#This Row],[Naam]]),".",""),"-","")," bvba",""),"belgië",""),"belgium","")," nv","")," bv",""),"group",""),"groep","")," ", ""),"é","e"),"è","e"),"à","a")</f>
        <v>ipcom</v>
      </c>
      <c r="D801" s="7"/>
      <c r="E801" s="7"/>
      <c r="F801" s="7"/>
      <c r="G801" s="7"/>
      <c r="H801" s="7"/>
      <c r="I801" s="7"/>
      <c r="J801" s="7" t="s">
        <v>4776</v>
      </c>
      <c r="K801" s="7" t="str">
        <f>IFERROR(LEFT(SUBSTITUTE(SUBSTITUTE(Table2[[#This Row],[Website]],"www.",""),"https://",""), FIND(".", SUBSTITUTE(SUBSTITUTE(Table2[[#This Row],[Website]],"www.",""),"https://","")) - 1),"")</f>
        <v>Empty</v>
      </c>
      <c r="L801" s="7"/>
      <c r="M801" s="7"/>
      <c r="N801" s="7"/>
      <c r="O801" s="7"/>
      <c r="P801" s="7"/>
      <c r="Q801" s="7"/>
      <c r="R801" s="7" t="str">
        <f>LOWER(Table2[[#This Row],[Straat]]&amp;Table2[[#This Row],[Huisnummer]]&amp;Table2[[#This Row],[Postcode]])</f>
        <v/>
      </c>
      <c r="S801" s="7"/>
      <c r="T801" s="7"/>
      <c r="U801" s="7"/>
      <c r="V801" s="7"/>
      <c r="W801" s="7"/>
      <c r="X801" s="7"/>
      <c r="Y801" s="7"/>
    </row>
    <row r="802" spans="1:25" ht="17.45" customHeight="1" x14ac:dyDescent="0.45">
      <c r="A802" s="7" t="s">
        <v>1938</v>
      </c>
      <c r="B802" s="7" t="s">
        <v>9490</v>
      </c>
      <c r="C802" s="7" t="str">
        <f>SUBSTITUTE(SUBSTITUTE(SUBSTITUTE(SUBSTITUTE(SUBSTITUTE(SUBSTITUTE(SUBSTITUTE(SUBSTITUTE(SUBSTITUTE(SUBSTITUTE(SUBSTITUTE(SUBSTITUTE(SUBSTITUTE(LOWER(Table2[[#This Row],[Naam]]),".",""),"-","")," bvba",""),"belgië",""),"belgium","")," nv","")," bv",""),"group",""),"groep","")," ", ""),"é","e"),"è","e"),"à","a")</f>
        <v>murco</v>
      </c>
      <c r="D802" s="7"/>
      <c r="E802" s="7"/>
      <c r="F802" s="7"/>
      <c r="G802" s="7"/>
      <c r="H802" s="7"/>
      <c r="I802" s="7"/>
      <c r="J802" s="7" t="s">
        <v>4776</v>
      </c>
      <c r="K802" s="7" t="str">
        <f>IFERROR(LEFT(SUBSTITUTE(SUBSTITUTE(Table2[[#This Row],[Website]],"www.",""),"https://",""), FIND(".", SUBSTITUTE(SUBSTITUTE(Table2[[#This Row],[Website]],"www.",""),"https://","")) - 1),"")</f>
        <v>Empty</v>
      </c>
      <c r="L802" s="7"/>
      <c r="M802" s="7"/>
      <c r="N802" s="7"/>
      <c r="O802" s="7"/>
      <c r="P802" s="7"/>
      <c r="Q802" s="7"/>
      <c r="R802" s="7" t="str">
        <f>LOWER(Table2[[#This Row],[Straat]]&amp;Table2[[#This Row],[Huisnummer]]&amp;Table2[[#This Row],[Postcode]])</f>
        <v/>
      </c>
      <c r="S802" s="7"/>
      <c r="T802" s="7"/>
      <c r="U802" s="7"/>
      <c r="V802" s="7"/>
      <c r="W802" s="7"/>
      <c r="X802" s="7"/>
      <c r="Y802" s="7"/>
    </row>
    <row r="803" spans="1:25" ht="17.45" customHeight="1" x14ac:dyDescent="0.45">
      <c r="A803" s="7" t="s">
        <v>1938</v>
      </c>
      <c r="B803" s="7" t="s">
        <v>9491</v>
      </c>
      <c r="C803" s="7" t="str">
        <f>SUBSTITUTE(SUBSTITUTE(SUBSTITUTE(SUBSTITUTE(SUBSTITUTE(SUBSTITUTE(SUBSTITUTE(SUBSTITUTE(SUBSTITUTE(SUBSTITUTE(SUBSTITUTE(SUBSTITUTE(SUBSTITUTE(LOWER(Table2[[#This Row],[Naam]]),".",""),"-","")," bvba",""),"belgië",""),"belgium","")," nv","")," bv",""),"group",""),"groep","")," ", ""),"é","e"),"è","e"),"à","a")</f>
        <v>serissecurity</v>
      </c>
      <c r="D803" s="7"/>
      <c r="E803" s="7"/>
      <c r="F803" s="7"/>
      <c r="G803" s="7"/>
      <c r="H803" s="7"/>
      <c r="I803" s="7"/>
      <c r="J803" s="7" t="s">
        <v>4776</v>
      </c>
      <c r="K803" s="7" t="str">
        <f>IFERROR(LEFT(SUBSTITUTE(SUBSTITUTE(Table2[[#This Row],[Website]],"www.",""),"https://",""), FIND(".", SUBSTITUTE(SUBSTITUTE(Table2[[#This Row],[Website]],"www.",""),"https://","")) - 1),"")</f>
        <v>Empty</v>
      </c>
      <c r="L803" s="7"/>
      <c r="M803" s="7"/>
      <c r="N803" s="7"/>
      <c r="O803" s="7"/>
      <c r="P803" s="7"/>
      <c r="Q803" s="7"/>
      <c r="R803" s="7" t="str">
        <f>LOWER(Table2[[#This Row],[Straat]]&amp;Table2[[#This Row],[Huisnummer]]&amp;Table2[[#This Row],[Postcode]])</f>
        <v/>
      </c>
      <c r="S803" s="7"/>
      <c r="T803" s="7"/>
      <c r="U803" s="7"/>
      <c r="V803" s="7"/>
      <c r="W803" s="7"/>
      <c r="X803" s="7"/>
      <c r="Y803" s="7"/>
    </row>
    <row r="804" spans="1:25" ht="17.45" customHeight="1" x14ac:dyDescent="0.45">
      <c r="A804" s="7" t="s">
        <v>1938</v>
      </c>
      <c r="B804" s="7" t="s">
        <v>9492</v>
      </c>
      <c r="C804" s="7" t="str">
        <f>SUBSTITUTE(SUBSTITUTE(SUBSTITUTE(SUBSTITUTE(SUBSTITUTE(SUBSTITUTE(SUBSTITUTE(SUBSTITUTE(SUBSTITUTE(SUBSTITUTE(SUBSTITUTE(SUBSTITUTE(SUBSTITUTE(LOWER(Table2[[#This Row],[Naam]]),".",""),"-","")," bvba",""),"belgië",""),"belgium","")," nv","")," bv",""),"group",""),"groep","")," ", ""),"é","e"),"è","e"),"à","a")</f>
        <v>napoleongames</v>
      </c>
      <c r="D804" s="7"/>
      <c r="E804" s="7"/>
      <c r="F804" s="7"/>
      <c r="G804" s="7"/>
      <c r="H804" s="7"/>
      <c r="I804" s="7"/>
      <c r="J804" s="7" t="s">
        <v>4776</v>
      </c>
      <c r="K804" s="7" t="str">
        <f>IFERROR(LEFT(SUBSTITUTE(SUBSTITUTE(Table2[[#This Row],[Website]],"www.",""),"https://",""), FIND(".", SUBSTITUTE(SUBSTITUTE(Table2[[#This Row],[Website]],"www.",""),"https://","")) - 1),"")</f>
        <v>Empty</v>
      </c>
      <c r="L804" s="7"/>
      <c r="M804" s="7"/>
      <c r="N804" s="7"/>
      <c r="O804" s="7"/>
      <c r="P804" s="7"/>
      <c r="Q804" s="7"/>
      <c r="R804" s="7" t="str">
        <f>LOWER(Table2[[#This Row],[Straat]]&amp;Table2[[#This Row],[Huisnummer]]&amp;Table2[[#This Row],[Postcode]])</f>
        <v/>
      </c>
      <c r="S804" s="7"/>
      <c r="T804" s="7"/>
      <c r="U804" s="7"/>
      <c r="V804" s="7"/>
      <c r="W804" s="7"/>
      <c r="X804" s="7"/>
      <c r="Y804" s="7"/>
    </row>
    <row r="805" spans="1:25" ht="17.45" customHeight="1" x14ac:dyDescent="0.45">
      <c r="A805" s="7" t="s">
        <v>1938</v>
      </c>
      <c r="B805" s="7" t="s">
        <v>9493</v>
      </c>
      <c r="C805" s="7" t="str">
        <f>SUBSTITUTE(SUBSTITUTE(SUBSTITUTE(SUBSTITUTE(SUBSTITUTE(SUBSTITUTE(SUBSTITUTE(SUBSTITUTE(SUBSTITUTE(SUBSTITUTE(SUBSTITUTE(SUBSTITUTE(SUBSTITUTE(LOWER(Table2[[#This Row],[Naam]]),".",""),"-","")," bvba",""),"belgië",""),"belgium","")," nv","")," bv",""),"group",""),"groep","")," ", ""),"é","e"),"è","e"),"à","a")</f>
        <v>linklatersllp</v>
      </c>
      <c r="D805" s="7"/>
      <c r="E805" s="7"/>
      <c r="F805" s="7"/>
      <c r="G805" s="7"/>
      <c r="H805" s="7"/>
      <c r="I805" s="7"/>
      <c r="J805" s="7" t="s">
        <v>4776</v>
      </c>
      <c r="K805" s="7" t="str">
        <f>IFERROR(LEFT(SUBSTITUTE(SUBSTITUTE(Table2[[#This Row],[Website]],"www.",""),"https://",""), FIND(".", SUBSTITUTE(SUBSTITUTE(Table2[[#This Row],[Website]],"www.",""),"https://","")) - 1),"")</f>
        <v>Empty</v>
      </c>
      <c r="L805" s="7"/>
      <c r="M805" s="7"/>
      <c r="N805" s="7"/>
      <c r="O805" s="7"/>
      <c r="P805" s="7"/>
      <c r="Q805" s="7"/>
      <c r="R805" s="7" t="str">
        <f>LOWER(Table2[[#This Row],[Straat]]&amp;Table2[[#This Row],[Huisnummer]]&amp;Table2[[#This Row],[Postcode]])</f>
        <v/>
      </c>
      <c r="S805" s="7"/>
      <c r="T805" s="7"/>
      <c r="U805" s="7"/>
      <c r="V805" s="7"/>
      <c r="W805" s="7"/>
      <c r="X805" s="7"/>
      <c r="Y805" s="7"/>
    </row>
    <row r="806" spans="1:25" ht="17.45" customHeight="1" x14ac:dyDescent="0.45">
      <c r="A806" s="7" t="s">
        <v>1938</v>
      </c>
      <c r="B806" s="7" t="s">
        <v>9494</v>
      </c>
      <c r="C806" s="7" t="str">
        <f>SUBSTITUTE(SUBSTITUTE(SUBSTITUTE(SUBSTITUTE(SUBSTITUTE(SUBSTITUTE(SUBSTITUTE(SUBSTITUTE(SUBSTITUTE(SUBSTITUTE(SUBSTITUTE(SUBSTITUTE(SUBSTITUTE(LOWER(Table2[[#This Row],[Naam]]),".",""),"-","")," bvba",""),"belgië",""),"belgium","")," nv","")," bv",""),"group",""),"groep","")," ", ""),"é","e"),"è","e"),"à","a")</f>
        <v>p&amp;vpanels</v>
      </c>
      <c r="D806" s="7"/>
      <c r="E806" s="7"/>
      <c r="F806" s="7"/>
      <c r="G806" s="7"/>
      <c r="H806" s="7"/>
      <c r="I806" s="7"/>
      <c r="J806" s="7" t="s">
        <v>4776</v>
      </c>
      <c r="K806" s="7" t="str">
        <f>IFERROR(LEFT(SUBSTITUTE(SUBSTITUTE(Table2[[#This Row],[Website]],"www.",""),"https://",""), FIND(".", SUBSTITUTE(SUBSTITUTE(Table2[[#This Row],[Website]],"www.",""),"https://","")) - 1),"")</f>
        <v>Empty</v>
      </c>
      <c r="L806" s="7"/>
      <c r="M806" s="7"/>
      <c r="N806" s="7"/>
      <c r="O806" s="7"/>
      <c r="P806" s="7"/>
      <c r="Q806" s="7"/>
      <c r="R806" s="7" t="str">
        <f>LOWER(Table2[[#This Row],[Straat]]&amp;Table2[[#This Row],[Huisnummer]]&amp;Table2[[#This Row],[Postcode]])</f>
        <v/>
      </c>
      <c r="S806" s="7"/>
      <c r="T806" s="7"/>
      <c r="U806" s="7"/>
      <c r="V806" s="7"/>
      <c r="W806" s="7"/>
      <c r="X806" s="7"/>
      <c r="Y806" s="7"/>
    </row>
    <row r="807" spans="1:25" ht="17.45" customHeight="1" x14ac:dyDescent="0.45">
      <c r="A807" s="7" t="s">
        <v>1938</v>
      </c>
      <c r="B807" s="7" t="s">
        <v>9495</v>
      </c>
      <c r="C807" s="7" t="str">
        <f>SUBSTITUTE(SUBSTITUTE(SUBSTITUTE(SUBSTITUTE(SUBSTITUTE(SUBSTITUTE(SUBSTITUTE(SUBSTITUTE(SUBSTITUTE(SUBSTITUTE(SUBSTITUTE(SUBSTITUTE(SUBSTITUTE(LOWER(Table2[[#This Row],[Naam]]),".",""),"-","")," bvba",""),"belgië",""),"belgium","")," nv","")," bv",""),"group",""),"groep","")," ", ""),"é","e"),"è","e"),"à","a")</f>
        <v>punchpowertrain</v>
      </c>
      <c r="D807" s="7"/>
      <c r="E807" s="7"/>
      <c r="F807" s="7"/>
      <c r="G807" s="7"/>
      <c r="H807" s="7"/>
      <c r="I807" s="7"/>
      <c r="J807" s="7" t="s">
        <v>4776</v>
      </c>
      <c r="K807" s="7" t="str">
        <f>IFERROR(LEFT(SUBSTITUTE(SUBSTITUTE(Table2[[#This Row],[Website]],"www.",""),"https://",""), FIND(".", SUBSTITUTE(SUBSTITUTE(Table2[[#This Row],[Website]],"www.",""),"https://","")) - 1),"")</f>
        <v>Empty</v>
      </c>
      <c r="L807" s="7"/>
      <c r="M807" s="7"/>
      <c r="N807" s="7"/>
      <c r="O807" s="7"/>
      <c r="P807" s="7"/>
      <c r="Q807" s="7"/>
      <c r="R807" s="7" t="str">
        <f>LOWER(Table2[[#This Row],[Straat]]&amp;Table2[[#This Row],[Huisnummer]]&amp;Table2[[#This Row],[Postcode]])</f>
        <v/>
      </c>
      <c r="S807" s="7"/>
      <c r="T807" s="7"/>
      <c r="U807" s="7"/>
      <c r="V807" s="7"/>
      <c r="W807" s="7"/>
      <c r="X807" s="7"/>
      <c r="Y807" s="7"/>
    </row>
    <row r="808" spans="1:25" ht="17.45" customHeight="1" x14ac:dyDescent="0.45">
      <c r="A808" s="7" t="s">
        <v>1938</v>
      </c>
      <c r="B808" s="7" t="s">
        <v>9496</v>
      </c>
      <c r="C808" s="7" t="str">
        <f>SUBSTITUTE(SUBSTITUTE(SUBSTITUTE(SUBSTITUTE(SUBSTITUTE(SUBSTITUTE(SUBSTITUTE(SUBSTITUTE(SUBSTITUTE(SUBSTITUTE(SUBSTITUTE(SUBSTITUTE(SUBSTITUTE(LOWER(Table2[[#This Row],[Naam]]),".",""),"-","")," bvba",""),"belgië",""),"belgium","")," nv","")," bv",""),"group",""),"groep","")," ", ""),"é","e"),"è","e"),"à","a")</f>
        <v>3e</v>
      </c>
      <c r="D808" s="7"/>
      <c r="E808" s="7"/>
      <c r="F808" s="7"/>
      <c r="G808" s="7"/>
      <c r="H808" s="7"/>
      <c r="I808" s="7"/>
      <c r="J808" s="7" t="s">
        <v>4776</v>
      </c>
      <c r="K808" s="7" t="str">
        <f>IFERROR(LEFT(SUBSTITUTE(SUBSTITUTE(Table2[[#This Row],[Website]],"www.",""),"https://",""), FIND(".", SUBSTITUTE(SUBSTITUTE(Table2[[#This Row],[Website]],"www.",""),"https://","")) - 1),"")</f>
        <v>Empty</v>
      </c>
      <c r="L808" s="7"/>
      <c r="M808" s="7"/>
      <c r="N808" s="7"/>
      <c r="O808" s="7"/>
      <c r="P808" s="7"/>
      <c r="Q808" s="7"/>
      <c r="R808" s="7" t="str">
        <f>LOWER(Table2[[#This Row],[Straat]]&amp;Table2[[#This Row],[Huisnummer]]&amp;Table2[[#This Row],[Postcode]])</f>
        <v/>
      </c>
      <c r="S808" s="7"/>
      <c r="T808" s="7"/>
      <c r="U808" s="7"/>
      <c r="V808" s="7"/>
      <c r="W808" s="7"/>
      <c r="X808" s="7"/>
      <c r="Y808" s="7"/>
    </row>
    <row r="809" spans="1:25" ht="17.45" customHeight="1" x14ac:dyDescent="0.45">
      <c r="A809" s="7" t="s">
        <v>1938</v>
      </c>
      <c r="B809" s="7" t="s">
        <v>9497</v>
      </c>
      <c r="C809" s="7" t="str">
        <f>SUBSTITUTE(SUBSTITUTE(SUBSTITUTE(SUBSTITUTE(SUBSTITUTE(SUBSTITUTE(SUBSTITUTE(SUBSTITUTE(SUBSTITUTE(SUBSTITUTE(SUBSTITUTE(SUBSTITUTE(SUBSTITUTE(LOWER(Table2[[#This Row],[Naam]]),".",""),"-","")," bvba",""),"belgië",""),"belgium","")," nv","")," bv",""),"group",""),"groep","")," ", ""),"é","e"),"è","e"),"à","a")</f>
        <v>coöperatiehoogstraten</v>
      </c>
      <c r="D809" s="7"/>
      <c r="E809" s="7"/>
      <c r="F809" s="7"/>
      <c r="G809" s="7"/>
      <c r="H809" s="7"/>
      <c r="I809" s="7"/>
      <c r="J809" s="7" t="s">
        <v>4776</v>
      </c>
      <c r="K809" s="7" t="str">
        <f>IFERROR(LEFT(SUBSTITUTE(SUBSTITUTE(Table2[[#This Row],[Website]],"www.",""),"https://",""), FIND(".", SUBSTITUTE(SUBSTITUTE(Table2[[#This Row],[Website]],"www.",""),"https://","")) - 1),"")</f>
        <v>Empty</v>
      </c>
      <c r="L809" s="7"/>
      <c r="M809" s="7"/>
      <c r="N809" s="7"/>
      <c r="O809" s="7"/>
      <c r="P809" s="7"/>
      <c r="Q809" s="7"/>
      <c r="R809" s="7" t="str">
        <f>LOWER(Table2[[#This Row],[Straat]]&amp;Table2[[#This Row],[Huisnummer]]&amp;Table2[[#This Row],[Postcode]])</f>
        <v/>
      </c>
      <c r="S809" s="7"/>
      <c r="T809" s="7"/>
      <c r="U809" s="7"/>
      <c r="V809" s="7"/>
      <c r="W809" s="7"/>
      <c r="X809" s="7"/>
      <c r="Y809" s="7"/>
    </row>
    <row r="810" spans="1:25" ht="17.45" customHeight="1" x14ac:dyDescent="0.45">
      <c r="A810" s="7" t="s">
        <v>1938</v>
      </c>
      <c r="B810" s="7" t="s">
        <v>9498</v>
      </c>
      <c r="C810" s="7" t="str">
        <f>SUBSTITUTE(SUBSTITUTE(SUBSTITUTE(SUBSTITUTE(SUBSTITUTE(SUBSTITUTE(SUBSTITUTE(SUBSTITUTE(SUBSTITUTE(SUBSTITUTE(SUBSTITUTE(SUBSTITUTE(SUBSTITUTE(LOWER(Table2[[#This Row],[Naam]]),".",""),"-","")," bvba",""),"belgië",""),"belgium","")," nv","")," bv",""),"group",""),"groep","")," ", ""),"é","e"),"è","e"),"à","a")</f>
        <v>smetboring</v>
      </c>
      <c r="D810" s="7"/>
      <c r="E810" s="7"/>
      <c r="F810" s="7"/>
      <c r="G810" s="7"/>
      <c r="H810" s="7"/>
      <c r="I810" s="7"/>
      <c r="J810" s="7" t="s">
        <v>4776</v>
      </c>
      <c r="K810" s="7" t="str">
        <f>IFERROR(LEFT(SUBSTITUTE(SUBSTITUTE(Table2[[#This Row],[Website]],"www.",""),"https://",""), FIND(".", SUBSTITUTE(SUBSTITUTE(Table2[[#This Row],[Website]],"www.",""),"https://","")) - 1),"")</f>
        <v>Empty</v>
      </c>
      <c r="L810" s="7"/>
      <c r="M810" s="7"/>
      <c r="N810" s="7"/>
      <c r="O810" s="7"/>
      <c r="P810" s="7"/>
      <c r="Q810" s="7"/>
      <c r="R810" s="7" t="str">
        <f>LOWER(Table2[[#This Row],[Straat]]&amp;Table2[[#This Row],[Huisnummer]]&amp;Table2[[#This Row],[Postcode]])</f>
        <v/>
      </c>
      <c r="S810" s="7"/>
      <c r="T810" s="7"/>
      <c r="U810" s="7"/>
      <c r="V810" s="7"/>
      <c r="W810" s="7"/>
      <c r="X810" s="7"/>
      <c r="Y810" s="7"/>
    </row>
    <row r="811" spans="1:25" ht="17.45" customHeight="1" x14ac:dyDescent="0.45">
      <c r="A811" s="7" t="s">
        <v>1938</v>
      </c>
      <c r="B811" s="7" t="s">
        <v>9499</v>
      </c>
      <c r="C811" s="7" t="str">
        <f>SUBSTITUTE(SUBSTITUTE(SUBSTITUTE(SUBSTITUTE(SUBSTITUTE(SUBSTITUTE(SUBSTITUTE(SUBSTITUTE(SUBSTITUTE(SUBSTITUTE(SUBSTITUTE(SUBSTITUTE(SUBSTITUTE(LOWER(Table2[[#This Row],[Naam]]),".",""),"-","")," bvba",""),"belgië",""),"belgium","")," nv","")," bv",""),"group",""),"groep","")," ", ""),"é","e"),"è","e"),"à","a")</f>
        <v>primagaz</v>
      </c>
      <c r="D811" s="7"/>
      <c r="E811" s="7"/>
      <c r="F811" s="7"/>
      <c r="G811" s="7"/>
      <c r="H811" s="7"/>
      <c r="I811" s="7"/>
      <c r="J811" s="7" t="s">
        <v>4776</v>
      </c>
      <c r="K811" s="7" t="str">
        <f>IFERROR(LEFT(SUBSTITUTE(SUBSTITUTE(Table2[[#This Row],[Website]],"www.",""),"https://",""), FIND(".", SUBSTITUTE(SUBSTITUTE(Table2[[#This Row],[Website]],"www.",""),"https://","")) - 1),"")</f>
        <v>Empty</v>
      </c>
      <c r="L811" s="7"/>
      <c r="M811" s="7"/>
      <c r="N811" s="7"/>
      <c r="O811" s="7"/>
      <c r="P811" s="7"/>
      <c r="Q811" s="7"/>
      <c r="R811" s="7" t="str">
        <f>LOWER(Table2[[#This Row],[Straat]]&amp;Table2[[#This Row],[Huisnummer]]&amp;Table2[[#This Row],[Postcode]])</f>
        <v/>
      </c>
      <c r="S811" s="7"/>
      <c r="T811" s="7"/>
      <c r="U811" s="7"/>
      <c r="V811" s="7"/>
      <c r="W811" s="7"/>
      <c r="X811" s="7"/>
      <c r="Y811" s="7"/>
    </row>
    <row r="812" spans="1:25" ht="17.45" customHeight="1" x14ac:dyDescent="0.45">
      <c r="A812" s="7" t="s">
        <v>1938</v>
      </c>
      <c r="B812" s="7" t="s">
        <v>9500</v>
      </c>
      <c r="C812" s="7" t="str">
        <f>SUBSTITUTE(SUBSTITUTE(SUBSTITUTE(SUBSTITUTE(SUBSTITUTE(SUBSTITUTE(SUBSTITUTE(SUBSTITUTE(SUBSTITUTE(SUBSTITUTE(SUBSTITUTE(SUBSTITUTE(SUBSTITUTE(LOWER(Table2[[#This Row],[Naam]]),".",""),"-","")," bvba",""),"belgië",""),"belgium","")," nv","")," bv",""),"group",""),"groep","")," ", ""),"é","e"),"è","e"),"à","a")</f>
        <v>huvepharma</v>
      </c>
      <c r="D812" s="7"/>
      <c r="E812" s="7"/>
      <c r="F812" s="7"/>
      <c r="G812" s="7"/>
      <c r="H812" s="7"/>
      <c r="I812" s="7"/>
      <c r="J812" s="7" t="s">
        <v>4776</v>
      </c>
      <c r="K812" s="7" t="str">
        <f>IFERROR(LEFT(SUBSTITUTE(SUBSTITUTE(Table2[[#This Row],[Website]],"www.",""),"https://",""), FIND(".", SUBSTITUTE(SUBSTITUTE(Table2[[#This Row],[Website]],"www.",""),"https://","")) - 1),"")</f>
        <v>Empty</v>
      </c>
      <c r="L812" s="7"/>
      <c r="M812" s="7"/>
      <c r="N812" s="7"/>
      <c r="O812" s="7"/>
      <c r="P812" s="7"/>
      <c r="Q812" s="7"/>
      <c r="R812" s="7" t="str">
        <f>LOWER(Table2[[#This Row],[Straat]]&amp;Table2[[#This Row],[Huisnummer]]&amp;Table2[[#This Row],[Postcode]])</f>
        <v/>
      </c>
      <c r="S812" s="7"/>
      <c r="T812" s="7"/>
      <c r="U812" s="7"/>
      <c r="V812" s="7"/>
      <c r="W812" s="7"/>
      <c r="X812" s="7"/>
      <c r="Y812" s="7"/>
    </row>
    <row r="813" spans="1:25" ht="17.45" customHeight="1" x14ac:dyDescent="0.45">
      <c r="A813" s="7" t="s">
        <v>1938</v>
      </c>
      <c r="B813" s="7" t="s">
        <v>9501</v>
      </c>
      <c r="C813" s="7" t="str">
        <f>SUBSTITUTE(SUBSTITUTE(SUBSTITUTE(SUBSTITUTE(SUBSTITUTE(SUBSTITUTE(SUBSTITUTE(SUBSTITUTE(SUBSTITUTE(SUBSTITUTE(SUBSTITUTE(SUBSTITUTE(SUBSTITUTE(LOWER(Table2[[#This Row],[Naam]]),".",""),"-","")," bvba",""),"belgië",""),"belgium","")," nv","")," bv",""),"group",""),"groep","")," ", ""),"é","e"),"è","e"),"à","a")</f>
        <v>what'scooking</v>
      </c>
      <c r="D813" s="7"/>
      <c r="E813" s="7"/>
      <c r="F813" s="7"/>
      <c r="G813" s="7"/>
      <c r="H813" s="7"/>
      <c r="I813" s="7"/>
      <c r="J813" s="7" t="s">
        <v>4776</v>
      </c>
      <c r="K813" s="7" t="str">
        <f>IFERROR(LEFT(SUBSTITUTE(SUBSTITUTE(Table2[[#This Row],[Website]],"www.",""),"https://",""), FIND(".", SUBSTITUTE(SUBSTITUTE(Table2[[#This Row],[Website]],"www.",""),"https://","")) - 1),"")</f>
        <v>Empty</v>
      </c>
      <c r="L813" s="7"/>
      <c r="M813" s="7"/>
      <c r="N813" s="7"/>
      <c r="O813" s="7"/>
      <c r="P813" s="7"/>
      <c r="Q813" s="7"/>
      <c r="R813" s="7" t="str">
        <f>LOWER(Table2[[#This Row],[Straat]]&amp;Table2[[#This Row],[Huisnummer]]&amp;Table2[[#This Row],[Postcode]])</f>
        <v/>
      </c>
      <c r="S813" s="7"/>
      <c r="T813" s="7"/>
      <c r="U813" s="7"/>
      <c r="V813" s="7"/>
      <c r="W813" s="7"/>
      <c r="X813" s="7"/>
      <c r="Y813" s="7"/>
    </row>
    <row r="814" spans="1:25" ht="17.45" customHeight="1" x14ac:dyDescent="0.45">
      <c r="A814" s="7" t="s">
        <v>1938</v>
      </c>
      <c r="B814" s="7" t="s">
        <v>9502</v>
      </c>
      <c r="C814" s="7" t="str">
        <f>SUBSTITUTE(SUBSTITUTE(SUBSTITUTE(SUBSTITUTE(SUBSTITUTE(SUBSTITUTE(SUBSTITUTE(SUBSTITUTE(SUBSTITUTE(SUBSTITUTE(SUBSTITUTE(SUBSTITUTE(SUBSTITUTE(LOWER(Table2[[#This Row],[Naam]]),".",""),"-","")," bvba",""),"belgië",""),"belgium","")," nv","")," bv",""),"group",""),"groep","")," ", ""),"é","e"),"è","e"),"à","a")</f>
        <v>federalmogulcorporation</v>
      </c>
      <c r="D814" s="7"/>
      <c r="E814" s="7"/>
      <c r="F814" s="7"/>
      <c r="G814" s="7"/>
      <c r="H814" s="7"/>
      <c r="I814" s="7"/>
      <c r="J814" s="7" t="s">
        <v>4776</v>
      </c>
      <c r="K814" s="7" t="str">
        <f>IFERROR(LEFT(SUBSTITUTE(SUBSTITUTE(Table2[[#This Row],[Website]],"www.",""),"https://",""), FIND(".", SUBSTITUTE(SUBSTITUTE(Table2[[#This Row],[Website]],"www.",""),"https://","")) - 1),"")</f>
        <v>Empty</v>
      </c>
      <c r="L814" s="7"/>
      <c r="M814" s="7"/>
      <c r="N814" s="7"/>
      <c r="O814" s="7"/>
      <c r="P814" s="7"/>
      <c r="Q814" s="7"/>
      <c r="R814" s="7" t="str">
        <f>LOWER(Table2[[#This Row],[Straat]]&amp;Table2[[#This Row],[Huisnummer]]&amp;Table2[[#This Row],[Postcode]])</f>
        <v/>
      </c>
      <c r="S814" s="7"/>
      <c r="T814" s="7"/>
      <c r="U814" s="7"/>
      <c r="V814" s="7"/>
      <c r="W814" s="7"/>
      <c r="X814" s="7"/>
      <c r="Y814" s="7"/>
    </row>
    <row r="815" spans="1:25" ht="17.45" customHeight="1" x14ac:dyDescent="0.45">
      <c r="A815" s="7" t="s">
        <v>1938</v>
      </c>
      <c r="B815" s="7" t="s">
        <v>9503</v>
      </c>
      <c r="C815" s="7" t="str">
        <f>SUBSTITUTE(SUBSTITUTE(SUBSTITUTE(SUBSTITUTE(SUBSTITUTE(SUBSTITUTE(SUBSTITUTE(SUBSTITUTE(SUBSTITUTE(SUBSTITUTE(SUBSTITUTE(SUBSTITUTE(SUBSTITUTE(LOWER(Table2[[#This Row],[Naam]]),".",""),"-","")," bvba",""),"belgië",""),"belgium","")," nv","")," bv",""),"group",""),"groep","")," ", ""),"é","e"),"è","e"),"à","a")</f>
        <v>asapbe</v>
      </c>
      <c r="D815" s="7"/>
      <c r="E815" s="7"/>
      <c r="F815" s="7"/>
      <c r="G815" s="7"/>
      <c r="H815" s="7"/>
      <c r="I815" s="7"/>
      <c r="J815" s="7" t="s">
        <v>4776</v>
      </c>
      <c r="K815" s="7" t="str">
        <f>IFERROR(LEFT(SUBSTITUTE(SUBSTITUTE(Table2[[#This Row],[Website]],"www.",""),"https://",""), FIND(".", SUBSTITUTE(SUBSTITUTE(Table2[[#This Row],[Website]],"www.",""),"https://","")) - 1),"")</f>
        <v>Empty</v>
      </c>
      <c r="L815" s="7"/>
      <c r="M815" s="7"/>
      <c r="N815" s="7"/>
      <c r="O815" s="7"/>
      <c r="P815" s="7"/>
      <c r="Q815" s="7"/>
      <c r="R815" s="7" t="str">
        <f>LOWER(Table2[[#This Row],[Straat]]&amp;Table2[[#This Row],[Huisnummer]]&amp;Table2[[#This Row],[Postcode]])</f>
        <v/>
      </c>
      <c r="S815" s="7"/>
      <c r="T815" s="7"/>
      <c r="U815" s="7"/>
      <c r="V815" s="7"/>
      <c r="W815" s="7"/>
      <c r="X815" s="7"/>
      <c r="Y815" s="7"/>
    </row>
    <row r="816" spans="1:25" ht="17.45" customHeight="1" x14ac:dyDescent="0.45">
      <c r="A816" s="7" t="s">
        <v>1938</v>
      </c>
      <c r="B816" s="7" t="s">
        <v>9504</v>
      </c>
      <c r="C816" s="7" t="str">
        <f>SUBSTITUTE(SUBSTITUTE(SUBSTITUTE(SUBSTITUTE(SUBSTITUTE(SUBSTITUTE(SUBSTITUTE(SUBSTITUTE(SUBSTITUTE(SUBSTITUTE(SUBSTITUTE(SUBSTITUTE(SUBSTITUTE(LOWER(Table2[[#This Row],[Naam]]),".",""),"-","")," bvba",""),"belgië",""),"belgium","")," nv","")," bv",""),"group",""),"groep","")," ", ""),"é","e"),"è","e"),"à","a")</f>
        <v>impextraco</v>
      </c>
      <c r="D816" s="7"/>
      <c r="E816" s="7"/>
      <c r="F816" s="7"/>
      <c r="G816" s="7"/>
      <c r="H816" s="7"/>
      <c r="I816" s="7"/>
      <c r="J816" s="7" t="s">
        <v>4776</v>
      </c>
      <c r="K816" s="7" t="str">
        <f>IFERROR(LEFT(SUBSTITUTE(SUBSTITUTE(Table2[[#This Row],[Website]],"www.",""),"https://",""), FIND(".", SUBSTITUTE(SUBSTITUTE(Table2[[#This Row],[Website]],"www.",""),"https://","")) - 1),"")</f>
        <v>Empty</v>
      </c>
      <c r="L816" s="7"/>
      <c r="M816" s="7"/>
      <c r="N816" s="7"/>
      <c r="O816" s="7"/>
      <c r="P816" s="7"/>
      <c r="Q816" s="7"/>
      <c r="R816" s="7" t="str">
        <f>LOWER(Table2[[#This Row],[Straat]]&amp;Table2[[#This Row],[Huisnummer]]&amp;Table2[[#This Row],[Postcode]])</f>
        <v/>
      </c>
      <c r="S816" s="7"/>
      <c r="T816" s="7"/>
      <c r="U816" s="7"/>
      <c r="V816" s="7"/>
      <c r="W816" s="7"/>
      <c r="X816" s="7"/>
      <c r="Y816" s="7"/>
    </row>
    <row r="817" spans="1:25" ht="17.45" customHeight="1" x14ac:dyDescent="0.45">
      <c r="A817" s="7" t="s">
        <v>1938</v>
      </c>
      <c r="B817" s="7" t="s">
        <v>9505</v>
      </c>
      <c r="C817" s="7" t="str">
        <f>SUBSTITUTE(SUBSTITUTE(SUBSTITUTE(SUBSTITUTE(SUBSTITUTE(SUBSTITUTE(SUBSTITUTE(SUBSTITUTE(SUBSTITUTE(SUBSTITUTE(SUBSTITUTE(SUBSTITUTE(SUBSTITUTE(LOWER(Table2[[#This Row],[Naam]]),".",""),"-","")," bvba",""),"belgië",""),"belgium","")," nv","")," bv",""),"group",""),"groep","")," ", ""),"é","e"),"è","e"),"à","a")</f>
        <v>coolblue</v>
      </c>
      <c r="D817" s="7"/>
      <c r="E817" s="7"/>
      <c r="F817" s="7"/>
      <c r="G817" s="7"/>
      <c r="H817" s="7"/>
      <c r="I817" s="7"/>
      <c r="J817" s="7" t="s">
        <v>4776</v>
      </c>
      <c r="K817" s="7" t="str">
        <f>IFERROR(LEFT(SUBSTITUTE(SUBSTITUTE(Table2[[#This Row],[Website]],"www.",""),"https://",""), FIND(".", SUBSTITUTE(SUBSTITUTE(Table2[[#This Row],[Website]],"www.",""),"https://","")) - 1),"")</f>
        <v>Empty</v>
      </c>
      <c r="L817" s="7"/>
      <c r="M817" s="7"/>
      <c r="N817" s="7"/>
      <c r="O817" s="7"/>
      <c r="P817" s="7"/>
      <c r="Q817" s="7"/>
      <c r="R817" s="7" t="str">
        <f>LOWER(Table2[[#This Row],[Straat]]&amp;Table2[[#This Row],[Huisnummer]]&amp;Table2[[#This Row],[Postcode]])</f>
        <v/>
      </c>
      <c r="S817" s="7"/>
      <c r="T817" s="7"/>
      <c r="U817" s="7"/>
      <c r="V817" s="7"/>
      <c r="W817" s="7"/>
      <c r="X817" s="7"/>
      <c r="Y817" s="7"/>
    </row>
    <row r="818" spans="1:25" ht="17.45" customHeight="1" x14ac:dyDescent="0.45">
      <c r="A818" s="7" t="s">
        <v>1938</v>
      </c>
      <c r="B818" s="7" t="s">
        <v>9506</v>
      </c>
      <c r="C818" s="7" t="str">
        <f>SUBSTITUTE(SUBSTITUTE(SUBSTITUTE(SUBSTITUTE(SUBSTITUTE(SUBSTITUTE(SUBSTITUTE(SUBSTITUTE(SUBSTITUTE(SUBSTITUTE(SUBSTITUTE(SUBSTITUTE(SUBSTITUTE(LOWER(Table2[[#This Row],[Naam]]),".",""),"-","")," bvba",""),"belgië",""),"belgium","")," nv","")," bv",""),"group",""),"groep","")," ", ""),"é","e"),"è","e"),"à","a")</f>
        <v>ccheftrucks</v>
      </c>
      <c r="D818" s="7"/>
      <c r="E818" s="7"/>
      <c r="F818" s="7"/>
      <c r="G818" s="7"/>
      <c r="H818" s="7"/>
      <c r="I818" s="7"/>
      <c r="J818" s="7" t="s">
        <v>4776</v>
      </c>
      <c r="K818" s="7" t="str">
        <f>IFERROR(LEFT(SUBSTITUTE(SUBSTITUTE(Table2[[#This Row],[Website]],"www.",""),"https://",""), FIND(".", SUBSTITUTE(SUBSTITUTE(Table2[[#This Row],[Website]],"www.",""),"https://","")) - 1),"")</f>
        <v>Empty</v>
      </c>
      <c r="L818" s="7"/>
      <c r="M818" s="7"/>
      <c r="N818" s="7"/>
      <c r="O818" s="7"/>
      <c r="P818" s="7"/>
      <c r="Q818" s="7"/>
      <c r="R818" s="7" t="str">
        <f>LOWER(Table2[[#This Row],[Straat]]&amp;Table2[[#This Row],[Huisnummer]]&amp;Table2[[#This Row],[Postcode]])</f>
        <v/>
      </c>
      <c r="S818" s="7"/>
      <c r="T818" s="7"/>
      <c r="U818" s="7"/>
      <c r="V818" s="7"/>
      <c r="W818" s="7"/>
      <c r="X818" s="7"/>
      <c r="Y818" s="7"/>
    </row>
    <row r="819" spans="1:25" ht="17.45" customHeight="1" x14ac:dyDescent="0.45">
      <c r="A819" s="7" t="s">
        <v>1938</v>
      </c>
      <c r="B819" s="7" t="s">
        <v>9507</v>
      </c>
      <c r="C819" s="7" t="str">
        <f>SUBSTITUTE(SUBSTITUTE(SUBSTITUTE(SUBSTITUTE(SUBSTITUTE(SUBSTITUTE(SUBSTITUTE(SUBSTITUTE(SUBSTITUTE(SUBSTITUTE(SUBSTITUTE(SUBSTITUTE(SUBSTITUTE(LOWER(Table2[[#This Row],[Naam]]),".",""),"-","")," bvba",""),"belgië",""),"belgium","")," nv","")," bv",""),"group",""),"groep","")," ", ""),"é","e"),"è","e"),"à","a")</f>
        <v>vanhout</v>
      </c>
      <c r="D819" s="7"/>
      <c r="E819" s="7"/>
      <c r="F819" s="7"/>
      <c r="G819" s="7"/>
      <c r="H819" s="7"/>
      <c r="I819" s="7"/>
      <c r="J819" s="7" t="s">
        <v>4776</v>
      </c>
      <c r="K819" s="7" t="str">
        <f>IFERROR(LEFT(SUBSTITUTE(SUBSTITUTE(Table2[[#This Row],[Website]],"www.",""),"https://",""), FIND(".", SUBSTITUTE(SUBSTITUTE(Table2[[#This Row],[Website]],"www.",""),"https://","")) - 1),"")</f>
        <v>Empty</v>
      </c>
      <c r="L819" s="7"/>
      <c r="M819" s="7"/>
      <c r="N819" s="7"/>
      <c r="O819" s="7"/>
      <c r="P819" s="7"/>
      <c r="Q819" s="7"/>
      <c r="R819" s="7" t="str">
        <f>LOWER(Table2[[#This Row],[Straat]]&amp;Table2[[#This Row],[Huisnummer]]&amp;Table2[[#This Row],[Postcode]])</f>
        <v/>
      </c>
      <c r="S819" s="7"/>
      <c r="T819" s="7"/>
      <c r="U819" s="7"/>
      <c r="V819" s="7"/>
      <c r="W819" s="7"/>
      <c r="X819" s="7"/>
      <c r="Y819" s="7"/>
    </row>
    <row r="820" spans="1:25" ht="17.45" customHeight="1" x14ac:dyDescent="0.45">
      <c r="A820" s="7" t="s">
        <v>1938</v>
      </c>
      <c r="B820" s="7" t="s">
        <v>9508</v>
      </c>
      <c r="C820" s="7" t="str">
        <f>SUBSTITUTE(SUBSTITUTE(SUBSTITUTE(SUBSTITUTE(SUBSTITUTE(SUBSTITUTE(SUBSTITUTE(SUBSTITUTE(SUBSTITUTE(SUBSTITUTE(SUBSTITUTE(SUBSTITUTE(SUBSTITUTE(LOWER(Table2[[#This Row],[Naam]]),".",""),"-","")," bvba",""),"belgië",""),"belgium","")," nv","")," bv",""),"group",""),"groep","")," ", ""),"é","e"),"è","e"),"à","a")</f>
        <v>sappieurope</v>
      </c>
      <c r="D820" s="7"/>
      <c r="E820" s="7"/>
      <c r="F820" s="7"/>
      <c r="G820" s="7"/>
      <c r="H820" s="7"/>
      <c r="I820" s="7"/>
      <c r="J820" s="7" t="s">
        <v>4776</v>
      </c>
      <c r="K820" s="7" t="str">
        <f>IFERROR(LEFT(SUBSTITUTE(SUBSTITUTE(Table2[[#This Row],[Website]],"www.",""),"https://",""), FIND(".", SUBSTITUTE(SUBSTITUTE(Table2[[#This Row],[Website]],"www.",""),"https://","")) - 1),"")</f>
        <v>Empty</v>
      </c>
      <c r="L820" s="7"/>
      <c r="M820" s="7"/>
      <c r="N820" s="7"/>
      <c r="O820" s="7"/>
      <c r="P820" s="7"/>
      <c r="Q820" s="7"/>
      <c r="R820" s="7" t="str">
        <f>LOWER(Table2[[#This Row],[Straat]]&amp;Table2[[#This Row],[Huisnummer]]&amp;Table2[[#This Row],[Postcode]])</f>
        <v/>
      </c>
      <c r="S820" s="7"/>
      <c r="T820" s="7"/>
      <c r="U820" s="7"/>
      <c r="V820" s="7"/>
      <c r="W820" s="7"/>
      <c r="X820" s="7"/>
      <c r="Y820" s="7"/>
    </row>
    <row r="821" spans="1:25" ht="17.45" customHeight="1" x14ac:dyDescent="0.45">
      <c r="A821" s="7" t="s">
        <v>1938</v>
      </c>
      <c r="B821" s="7" t="s">
        <v>9509</v>
      </c>
      <c r="C821" s="7" t="str">
        <f>SUBSTITUTE(SUBSTITUTE(SUBSTITUTE(SUBSTITUTE(SUBSTITUTE(SUBSTITUTE(SUBSTITUTE(SUBSTITUTE(SUBSTITUTE(SUBSTITUTE(SUBSTITUTE(SUBSTITUTE(SUBSTITUTE(LOWER(Table2[[#This Row],[Naam]]),".",""),"-","")," bvba",""),"belgië",""),"belgium","")," nv","")," bv",""),"group",""),"groep","")," ", ""),"é","e"),"è","e"),"à","a")</f>
        <v>resillion</v>
      </c>
      <c r="D821" s="7"/>
      <c r="E821" s="7"/>
      <c r="F821" s="7"/>
      <c r="G821" s="7"/>
      <c r="H821" s="7"/>
      <c r="I821" s="7"/>
      <c r="J821" s="7" t="s">
        <v>4776</v>
      </c>
      <c r="K821" s="7" t="str">
        <f>IFERROR(LEFT(SUBSTITUTE(SUBSTITUTE(Table2[[#This Row],[Website]],"www.",""),"https://",""), FIND(".", SUBSTITUTE(SUBSTITUTE(Table2[[#This Row],[Website]],"www.",""),"https://","")) - 1),"")</f>
        <v>Empty</v>
      </c>
      <c r="L821" s="7"/>
      <c r="M821" s="7"/>
      <c r="N821" s="7"/>
      <c r="O821" s="7"/>
      <c r="P821" s="7"/>
      <c r="Q821" s="7"/>
      <c r="R821" s="7" t="str">
        <f>LOWER(Table2[[#This Row],[Straat]]&amp;Table2[[#This Row],[Huisnummer]]&amp;Table2[[#This Row],[Postcode]])</f>
        <v/>
      </c>
      <c r="S821" s="7"/>
      <c r="T821" s="7"/>
      <c r="U821" s="7"/>
      <c r="V821" s="7"/>
      <c r="W821" s="7"/>
      <c r="X821" s="7"/>
      <c r="Y821" s="7"/>
    </row>
    <row r="822" spans="1:25" ht="17.45" customHeight="1" x14ac:dyDescent="0.45">
      <c r="A822" s="7" t="s">
        <v>1938</v>
      </c>
      <c r="B822" s="7" t="s">
        <v>9510</v>
      </c>
      <c r="C822" s="7" t="str">
        <f>SUBSTITUTE(SUBSTITUTE(SUBSTITUTE(SUBSTITUTE(SUBSTITUTE(SUBSTITUTE(SUBSTITUTE(SUBSTITUTE(SUBSTITUTE(SUBSTITUTE(SUBSTITUTE(SUBSTITUTE(SUBSTITUTE(LOWER(Table2[[#This Row],[Naam]]),".",""),"-","")," bvba",""),"belgië",""),"belgium","")," nv","")," bv",""),"group",""),"groep","")," ", ""),"é","e"),"è","e"),"à","a")</f>
        <v>biocartis</v>
      </c>
      <c r="D822" s="7"/>
      <c r="E822" s="7"/>
      <c r="F822" s="7"/>
      <c r="G822" s="7"/>
      <c r="H822" s="7"/>
      <c r="I822" s="7"/>
      <c r="J822" s="7" t="s">
        <v>4776</v>
      </c>
      <c r="K822" s="7" t="str">
        <f>IFERROR(LEFT(SUBSTITUTE(SUBSTITUTE(Table2[[#This Row],[Website]],"www.",""),"https://",""), FIND(".", SUBSTITUTE(SUBSTITUTE(Table2[[#This Row],[Website]],"www.",""),"https://","")) - 1),"")</f>
        <v>Empty</v>
      </c>
      <c r="L822" s="7"/>
      <c r="M822" s="7"/>
      <c r="N822" s="7"/>
      <c r="O822" s="7"/>
      <c r="P822" s="7"/>
      <c r="Q822" s="7"/>
      <c r="R822" s="7" t="str">
        <f>LOWER(Table2[[#This Row],[Straat]]&amp;Table2[[#This Row],[Huisnummer]]&amp;Table2[[#This Row],[Postcode]])</f>
        <v/>
      </c>
      <c r="S822" s="7"/>
      <c r="T822" s="7"/>
      <c r="U822" s="7"/>
      <c r="V822" s="7"/>
      <c r="W822" s="7"/>
      <c r="X822" s="7"/>
      <c r="Y822" s="7"/>
    </row>
    <row r="823" spans="1:25" ht="17.45" customHeight="1" x14ac:dyDescent="0.45">
      <c r="A823" s="7" t="s">
        <v>1938</v>
      </c>
      <c r="B823" s="7" t="s">
        <v>9511</v>
      </c>
      <c r="C823" s="7" t="str">
        <f>SUBSTITUTE(SUBSTITUTE(SUBSTITUTE(SUBSTITUTE(SUBSTITUTE(SUBSTITUTE(SUBSTITUTE(SUBSTITUTE(SUBSTITUTE(SUBSTITUTE(SUBSTITUTE(SUBSTITUTE(SUBSTITUTE(LOWER(Table2[[#This Row],[Naam]]),".",""),"-","")," bvba",""),"belgië",""),"belgium","")," nv","")," bv",""),"group",""),"groep","")," ", ""),"é","e"),"è","e"),"à","a")</f>
        <v>geapharmasystems</v>
      </c>
      <c r="D823" s="7"/>
      <c r="E823" s="7"/>
      <c r="F823" s="7"/>
      <c r="G823" s="7"/>
      <c r="H823" s="7"/>
      <c r="I823" s="7"/>
      <c r="J823" s="7" t="s">
        <v>4776</v>
      </c>
      <c r="K823" s="7" t="str">
        <f>IFERROR(LEFT(SUBSTITUTE(SUBSTITUTE(Table2[[#This Row],[Website]],"www.",""),"https://",""), FIND(".", SUBSTITUTE(SUBSTITUTE(Table2[[#This Row],[Website]],"www.",""),"https://","")) - 1),"")</f>
        <v>Empty</v>
      </c>
      <c r="L823" s="7"/>
      <c r="M823" s="7"/>
      <c r="N823" s="7"/>
      <c r="O823" s="7"/>
      <c r="P823" s="7"/>
      <c r="Q823" s="7"/>
      <c r="R823" s="7" t="str">
        <f>LOWER(Table2[[#This Row],[Straat]]&amp;Table2[[#This Row],[Huisnummer]]&amp;Table2[[#This Row],[Postcode]])</f>
        <v/>
      </c>
      <c r="S823" s="7"/>
      <c r="T823" s="7"/>
      <c r="U823" s="7"/>
      <c r="V823" s="7"/>
      <c r="W823" s="7"/>
      <c r="X823" s="7"/>
      <c r="Y823" s="7"/>
    </row>
    <row r="824" spans="1:25" ht="17.45" customHeight="1" x14ac:dyDescent="0.45">
      <c r="A824" s="7" t="s">
        <v>1938</v>
      </c>
      <c r="B824" s="7" t="s">
        <v>9512</v>
      </c>
      <c r="C824" s="7" t="str">
        <f>SUBSTITUTE(SUBSTITUTE(SUBSTITUTE(SUBSTITUTE(SUBSTITUTE(SUBSTITUTE(SUBSTITUTE(SUBSTITUTE(SUBSTITUTE(SUBSTITUTE(SUBSTITUTE(SUBSTITUTE(SUBSTITUTE(LOWER(Table2[[#This Row],[Naam]]),".",""),"-","")," bvba",""),"belgië",""),"belgium","")," nv","")," bv",""),"group",""),"groep","")," ", ""),"é","e"),"è","e"),"à","a")</f>
        <v>globachem</v>
      </c>
      <c r="D824" s="7"/>
      <c r="E824" s="7"/>
      <c r="F824" s="7"/>
      <c r="G824" s="7"/>
      <c r="H824" s="7"/>
      <c r="I824" s="7"/>
      <c r="J824" s="7" t="s">
        <v>4776</v>
      </c>
      <c r="K824" s="7" t="str">
        <f>IFERROR(LEFT(SUBSTITUTE(SUBSTITUTE(Table2[[#This Row],[Website]],"www.",""),"https://",""), FIND(".", SUBSTITUTE(SUBSTITUTE(Table2[[#This Row],[Website]],"www.",""),"https://","")) - 1),"")</f>
        <v>Empty</v>
      </c>
      <c r="L824" s="7"/>
      <c r="M824" s="7"/>
      <c r="N824" s="7"/>
      <c r="O824" s="7"/>
      <c r="P824" s="7"/>
      <c r="Q824" s="7"/>
      <c r="R824" s="7" t="str">
        <f>LOWER(Table2[[#This Row],[Straat]]&amp;Table2[[#This Row],[Huisnummer]]&amp;Table2[[#This Row],[Postcode]])</f>
        <v/>
      </c>
      <c r="S824" s="7"/>
      <c r="T824" s="7"/>
      <c r="U824" s="7"/>
      <c r="V824" s="7"/>
      <c r="W824" s="7"/>
      <c r="X824" s="7"/>
      <c r="Y824" s="7"/>
    </row>
    <row r="825" spans="1:25" ht="17.45" customHeight="1" x14ac:dyDescent="0.45">
      <c r="A825" s="7" t="s">
        <v>1938</v>
      </c>
      <c r="B825" s="7" t="s">
        <v>9513</v>
      </c>
      <c r="C825" s="7" t="str">
        <f>SUBSTITUTE(SUBSTITUTE(SUBSTITUTE(SUBSTITUTE(SUBSTITUTE(SUBSTITUTE(SUBSTITUTE(SUBSTITUTE(SUBSTITUTE(SUBSTITUTE(SUBSTITUTE(SUBSTITUTE(SUBSTITUTE(LOWER(Table2[[#This Row],[Naam]]),".",""),"-","")," bvba",""),"belgië",""),"belgium","")," nv","")," bv",""),"group",""),"groep","")," ", ""),"é","e"),"è","e"),"à","a")</f>
        <v>monteacommv</v>
      </c>
      <c r="D825" s="7"/>
      <c r="E825" s="7"/>
      <c r="F825" s="7"/>
      <c r="G825" s="7"/>
      <c r="H825" s="7"/>
      <c r="I825" s="7"/>
      <c r="J825" s="7" t="s">
        <v>4776</v>
      </c>
      <c r="K825" s="7" t="str">
        <f>IFERROR(LEFT(SUBSTITUTE(SUBSTITUTE(Table2[[#This Row],[Website]],"www.",""),"https://",""), FIND(".", SUBSTITUTE(SUBSTITUTE(Table2[[#This Row],[Website]],"www.",""),"https://","")) - 1),"")</f>
        <v>Empty</v>
      </c>
      <c r="L825" s="7"/>
      <c r="M825" s="7"/>
      <c r="N825" s="7"/>
      <c r="O825" s="7"/>
      <c r="P825" s="7"/>
      <c r="Q825" s="7"/>
      <c r="R825" s="7" t="str">
        <f>LOWER(Table2[[#This Row],[Straat]]&amp;Table2[[#This Row],[Huisnummer]]&amp;Table2[[#This Row],[Postcode]])</f>
        <v/>
      </c>
      <c r="S825" s="7"/>
      <c r="T825" s="7"/>
      <c r="U825" s="7"/>
      <c r="V825" s="7"/>
      <c r="W825" s="7"/>
      <c r="X825" s="7"/>
      <c r="Y825" s="7"/>
    </row>
    <row r="826" spans="1:25" ht="17.45" customHeight="1" x14ac:dyDescent="0.45">
      <c r="A826" s="7" t="s">
        <v>1938</v>
      </c>
      <c r="B826" s="7" t="s">
        <v>9514</v>
      </c>
      <c r="C826" s="7" t="str">
        <f>SUBSTITUTE(SUBSTITUTE(SUBSTITUTE(SUBSTITUTE(SUBSTITUTE(SUBSTITUTE(SUBSTITUTE(SUBSTITUTE(SUBSTITUTE(SUBSTITUTE(SUBSTITUTE(SUBSTITUTE(SUBSTITUTE(LOWER(Table2[[#This Row],[Naam]]),".",""),"-","")," bvba",""),"belgië",""),"belgium","")," nv","")," bv",""),"group",""),"groep","")," ", ""),"é","e"),"è","e"),"à","a")</f>
        <v>aliplast</v>
      </c>
      <c r="D826" s="7"/>
      <c r="E826" s="7"/>
      <c r="F826" s="7"/>
      <c r="G826" s="7"/>
      <c r="H826" s="7"/>
      <c r="I826" s="7"/>
      <c r="J826" s="7" t="s">
        <v>4776</v>
      </c>
      <c r="K826" s="7" t="str">
        <f>IFERROR(LEFT(SUBSTITUTE(SUBSTITUTE(Table2[[#This Row],[Website]],"www.",""),"https://",""), FIND(".", SUBSTITUTE(SUBSTITUTE(Table2[[#This Row],[Website]],"www.",""),"https://","")) - 1),"")</f>
        <v>Empty</v>
      </c>
      <c r="L826" s="7"/>
      <c r="M826" s="7"/>
      <c r="N826" s="7"/>
      <c r="O826" s="7"/>
      <c r="P826" s="7"/>
      <c r="Q826" s="7"/>
      <c r="R826" s="7" t="str">
        <f>LOWER(Table2[[#This Row],[Straat]]&amp;Table2[[#This Row],[Huisnummer]]&amp;Table2[[#This Row],[Postcode]])</f>
        <v/>
      </c>
      <c r="S826" s="7"/>
      <c r="T826" s="7"/>
      <c r="U826" s="7"/>
      <c r="V826" s="7"/>
      <c r="W826" s="7"/>
      <c r="X826" s="7"/>
      <c r="Y826" s="7"/>
    </row>
    <row r="827" spans="1:25" ht="17.45" customHeight="1" x14ac:dyDescent="0.45">
      <c r="A827" s="7" t="s">
        <v>1938</v>
      </c>
      <c r="B827" s="7" t="s">
        <v>9515</v>
      </c>
      <c r="C827" s="7" t="str">
        <f>SUBSTITUTE(SUBSTITUTE(SUBSTITUTE(SUBSTITUTE(SUBSTITUTE(SUBSTITUTE(SUBSTITUTE(SUBSTITUTE(SUBSTITUTE(SUBSTITUTE(SUBSTITUTE(SUBSTITUTE(SUBSTITUTE(LOWER(Table2[[#This Row],[Naam]]),".",""),"-","")," bvba",""),"belgië",""),"belgium","")," nv","")," bv",""),"group",""),"groep","")," ", ""),"é","e"),"è","e"),"à","a")</f>
        <v>lbcantwerpen</v>
      </c>
      <c r="D827" s="7"/>
      <c r="E827" s="7"/>
      <c r="F827" s="7"/>
      <c r="G827" s="7"/>
      <c r="H827" s="7"/>
      <c r="I827" s="7"/>
      <c r="J827" s="7" t="s">
        <v>4776</v>
      </c>
      <c r="K827" s="7" t="str">
        <f>IFERROR(LEFT(SUBSTITUTE(SUBSTITUTE(Table2[[#This Row],[Website]],"www.",""),"https://",""), FIND(".", SUBSTITUTE(SUBSTITUTE(Table2[[#This Row],[Website]],"www.",""),"https://","")) - 1),"")</f>
        <v>Empty</v>
      </c>
      <c r="L827" s="7"/>
      <c r="M827" s="7"/>
      <c r="N827" s="7"/>
      <c r="O827" s="7"/>
      <c r="P827" s="7"/>
      <c r="Q827" s="7"/>
      <c r="R827" s="7" t="str">
        <f>LOWER(Table2[[#This Row],[Straat]]&amp;Table2[[#This Row],[Huisnummer]]&amp;Table2[[#This Row],[Postcode]])</f>
        <v/>
      </c>
      <c r="S827" s="7"/>
      <c r="T827" s="7"/>
      <c r="U827" s="7"/>
      <c r="V827" s="7"/>
      <c r="W827" s="7"/>
      <c r="X827" s="7"/>
      <c r="Y827" s="7"/>
    </row>
    <row r="828" spans="1:25" ht="17.45" customHeight="1" x14ac:dyDescent="0.45">
      <c r="A828" s="7" t="s">
        <v>1938</v>
      </c>
      <c r="B828" s="7" t="s">
        <v>9516</v>
      </c>
      <c r="C828" s="7" t="str">
        <f>SUBSTITUTE(SUBSTITUTE(SUBSTITUTE(SUBSTITUTE(SUBSTITUTE(SUBSTITUTE(SUBSTITUTE(SUBSTITUTE(SUBSTITUTE(SUBSTITUTE(SUBSTITUTE(SUBSTITUTE(SUBSTITUTE(LOWER(Table2[[#This Row],[Naam]]),".",""),"-","")," bvba",""),"belgië",""),"belgium","")," nv","")," bv",""),"group",""),"groep","")," ", ""),"é","e"),"è","e"),"à","a")</f>
        <v>dsvroadholding</v>
      </c>
      <c r="D828" s="7"/>
      <c r="E828" s="7"/>
      <c r="F828" s="7"/>
      <c r="G828" s="7"/>
      <c r="H828" s="7"/>
      <c r="I828" s="7"/>
      <c r="J828" s="7" t="s">
        <v>4776</v>
      </c>
      <c r="K828" s="7" t="str">
        <f>IFERROR(LEFT(SUBSTITUTE(SUBSTITUTE(Table2[[#This Row],[Website]],"www.",""),"https://",""), FIND(".", SUBSTITUTE(SUBSTITUTE(Table2[[#This Row],[Website]],"www.",""),"https://","")) - 1),"")</f>
        <v>Empty</v>
      </c>
      <c r="L828" s="7"/>
      <c r="M828" s="7"/>
      <c r="N828" s="7"/>
      <c r="O828" s="7"/>
      <c r="P828" s="7"/>
      <c r="Q828" s="7"/>
      <c r="R828" s="7" t="str">
        <f>LOWER(Table2[[#This Row],[Straat]]&amp;Table2[[#This Row],[Huisnummer]]&amp;Table2[[#This Row],[Postcode]])</f>
        <v/>
      </c>
      <c r="S828" s="7"/>
      <c r="T828" s="7"/>
      <c r="U828" s="7"/>
      <c r="V828" s="7"/>
      <c r="W828" s="7"/>
      <c r="X828" s="7"/>
      <c r="Y828" s="7"/>
    </row>
    <row r="829" spans="1:25" ht="17.45" customHeight="1" x14ac:dyDescent="0.45">
      <c r="A829" s="7" t="s">
        <v>1938</v>
      </c>
      <c r="B829" s="7" t="s">
        <v>9517</v>
      </c>
      <c r="C829" s="7" t="str">
        <f>SUBSTITUTE(SUBSTITUTE(SUBSTITUTE(SUBSTITUTE(SUBSTITUTE(SUBSTITUTE(SUBSTITUTE(SUBSTITUTE(SUBSTITUTE(SUBSTITUTE(SUBSTITUTE(SUBSTITUTE(SUBSTITUTE(LOWER(Table2[[#This Row],[Naam]]),".",""),"-","")," bvba",""),"belgië",""),"belgium","")," nv","")," bv",""),"group",""),"groep","")," ", ""),"é","e"),"è","e"),"à","a")</f>
        <v>brusselsairportcompany</v>
      </c>
      <c r="D829" s="7"/>
      <c r="E829" s="7"/>
      <c r="F829" s="7"/>
      <c r="G829" s="7"/>
      <c r="H829" s="7"/>
      <c r="I829" s="7"/>
      <c r="J829" s="7" t="s">
        <v>4776</v>
      </c>
      <c r="K829" s="7" t="str">
        <f>IFERROR(LEFT(SUBSTITUTE(SUBSTITUTE(Table2[[#This Row],[Website]],"www.",""),"https://",""), FIND(".", SUBSTITUTE(SUBSTITUTE(Table2[[#This Row],[Website]],"www.",""),"https://","")) - 1),"")</f>
        <v>Empty</v>
      </c>
      <c r="L829" s="7"/>
      <c r="M829" s="7"/>
      <c r="N829" s="7"/>
      <c r="O829" s="7"/>
      <c r="P829" s="7"/>
      <c r="Q829" s="7"/>
      <c r="R829" s="7" t="str">
        <f>LOWER(Table2[[#This Row],[Straat]]&amp;Table2[[#This Row],[Huisnummer]]&amp;Table2[[#This Row],[Postcode]])</f>
        <v/>
      </c>
      <c r="S829" s="7"/>
      <c r="T829" s="7"/>
      <c r="U829" s="7"/>
      <c r="V829" s="7"/>
      <c r="W829" s="7"/>
      <c r="X829" s="7"/>
      <c r="Y829" s="7"/>
    </row>
    <row r="830" spans="1:25" ht="17.45" customHeight="1" x14ac:dyDescent="0.45">
      <c r="A830" s="7" t="s">
        <v>1938</v>
      </c>
      <c r="B830" s="7" t="s">
        <v>9518</v>
      </c>
      <c r="C830" s="7" t="str">
        <f>SUBSTITUTE(SUBSTITUTE(SUBSTITUTE(SUBSTITUTE(SUBSTITUTE(SUBSTITUTE(SUBSTITUTE(SUBSTITUTE(SUBSTITUTE(SUBSTITUTE(SUBSTITUTE(SUBSTITUTE(SUBSTITUTE(LOWER(Table2[[#This Row],[Naam]]),".",""),"-","")," bvba",""),"belgië",""),"belgium","")," nv","")," bv",""),"group",""),"groep","")," ", ""),"é","e"),"è","e"),"à","a")</f>
        <v>kelakempischlaboratoriumkelalaboratoria</v>
      </c>
      <c r="D830" s="7"/>
      <c r="E830" s="7"/>
      <c r="F830" s="7"/>
      <c r="G830" s="7"/>
      <c r="H830" s="7"/>
      <c r="I830" s="7"/>
      <c r="J830" s="7" t="s">
        <v>4776</v>
      </c>
      <c r="K830" s="7" t="str">
        <f>IFERROR(LEFT(SUBSTITUTE(SUBSTITUTE(Table2[[#This Row],[Website]],"www.",""),"https://",""), FIND(".", SUBSTITUTE(SUBSTITUTE(Table2[[#This Row],[Website]],"www.",""),"https://","")) - 1),"")</f>
        <v>Empty</v>
      </c>
      <c r="L830" s="7"/>
      <c r="M830" s="7"/>
      <c r="N830" s="7"/>
      <c r="O830" s="7"/>
      <c r="P830" s="7"/>
      <c r="Q830" s="7"/>
      <c r="R830" s="7" t="str">
        <f>LOWER(Table2[[#This Row],[Straat]]&amp;Table2[[#This Row],[Huisnummer]]&amp;Table2[[#This Row],[Postcode]])</f>
        <v/>
      </c>
      <c r="S830" s="7"/>
      <c r="T830" s="7"/>
      <c r="U830" s="7"/>
      <c r="V830" s="7"/>
      <c r="W830" s="7"/>
      <c r="X830" s="7"/>
      <c r="Y830" s="7"/>
    </row>
    <row r="831" spans="1:25" ht="17.45" customHeight="1" x14ac:dyDescent="0.45">
      <c r="A831" s="7" t="s">
        <v>1938</v>
      </c>
      <c r="B831" s="7" t="s">
        <v>9519</v>
      </c>
      <c r="C831" s="7" t="str">
        <f>SUBSTITUTE(SUBSTITUTE(SUBSTITUTE(SUBSTITUTE(SUBSTITUTE(SUBSTITUTE(SUBSTITUTE(SUBSTITUTE(SUBSTITUTE(SUBSTITUTE(SUBSTITUTE(SUBSTITUTE(SUBSTITUTE(LOWER(Table2[[#This Row],[Naam]]),".",""),"-","")," bvba",""),"belgië",""),"belgium","")," nv","")," bv",""),"group",""),"groep","")," ", ""),"é","e"),"è","e"),"à","a")</f>
        <v>dhlworldwideexpressgmbh</v>
      </c>
      <c r="D831" s="7"/>
      <c r="E831" s="7"/>
      <c r="F831" s="7"/>
      <c r="G831" s="7"/>
      <c r="H831" s="7"/>
      <c r="I831" s="7"/>
      <c r="J831" s="7" t="s">
        <v>4776</v>
      </c>
      <c r="K831" s="7" t="str">
        <f>IFERROR(LEFT(SUBSTITUTE(SUBSTITUTE(Table2[[#This Row],[Website]],"www.",""),"https://",""), FIND(".", SUBSTITUTE(SUBSTITUTE(Table2[[#This Row],[Website]],"www.",""),"https://","")) - 1),"")</f>
        <v>Empty</v>
      </c>
      <c r="L831" s="7"/>
      <c r="M831" s="7"/>
      <c r="N831" s="7"/>
      <c r="O831" s="7"/>
      <c r="P831" s="7"/>
      <c r="Q831" s="7"/>
      <c r="R831" s="7" t="str">
        <f>LOWER(Table2[[#This Row],[Straat]]&amp;Table2[[#This Row],[Huisnummer]]&amp;Table2[[#This Row],[Postcode]])</f>
        <v/>
      </c>
      <c r="S831" s="7"/>
      <c r="T831" s="7"/>
      <c r="U831" s="7"/>
      <c r="V831" s="7"/>
      <c r="W831" s="7"/>
      <c r="X831" s="7"/>
      <c r="Y831" s="7"/>
    </row>
    <row r="832" spans="1:25" ht="17.45" customHeight="1" x14ac:dyDescent="0.45">
      <c r="A832" s="7" t="s">
        <v>1938</v>
      </c>
      <c r="B832" s="7" t="s">
        <v>9520</v>
      </c>
      <c r="C832" s="7" t="str">
        <f>SUBSTITUTE(SUBSTITUTE(SUBSTITUTE(SUBSTITUTE(SUBSTITUTE(SUBSTITUTE(SUBSTITUTE(SUBSTITUTE(SUBSTITUTE(SUBSTITUTE(SUBSTITUTE(SUBSTITUTE(SUBSTITUTE(LOWER(Table2[[#This Row],[Naam]]),".",""),"-","")," bvba",""),"belgië",""),"belgium","")," nv","")," bv",""),"group",""),"groep","")," ", ""),"é","e"),"è","e"),"à","a")</f>
        <v>vandeputtesafetyinternational</v>
      </c>
      <c r="D832" s="7"/>
      <c r="E832" s="7"/>
      <c r="F832" s="7"/>
      <c r="G832" s="7"/>
      <c r="H832" s="7"/>
      <c r="I832" s="7"/>
      <c r="J832" s="7" t="s">
        <v>4776</v>
      </c>
      <c r="K832" s="7" t="str">
        <f>IFERROR(LEFT(SUBSTITUTE(SUBSTITUTE(Table2[[#This Row],[Website]],"www.",""),"https://",""), FIND(".", SUBSTITUTE(SUBSTITUTE(Table2[[#This Row],[Website]],"www.",""),"https://","")) - 1),"")</f>
        <v>Empty</v>
      </c>
      <c r="L832" s="7"/>
      <c r="M832" s="7"/>
      <c r="N832" s="7"/>
      <c r="O832" s="7"/>
      <c r="P832" s="7"/>
      <c r="Q832" s="7"/>
      <c r="R832" s="7" t="str">
        <f>LOWER(Table2[[#This Row],[Straat]]&amp;Table2[[#This Row],[Huisnummer]]&amp;Table2[[#This Row],[Postcode]])</f>
        <v/>
      </c>
      <c r="S832" s="7"/>
      <c r="T832" s="7"/>
      <c r="U832" s="7"/>
      <c r="V832" s="7"/>
      <c r="W832" s="7"/>
      <c r="X832" s="7"/>
      <c r="Y832" s="7"/>
    </row>
    <row r="833" spans="1:25" ht="17.45" customHeight="1" x14ac:dyDescent="0.45">
      <c r="A833" s="7" t="s">
        <v>1938</v>
      </c>
      <c r="B833" s="7" t="s">
        <v>9521</v>
      </c>
      <c r="C833" s="7" t="str">
        <f>SUBSTITUTE(SUBSTITUTE(SUBSTITUTE(SUBSTITUTE(SUBSTITUTE(SUBSTITUTE(SUBSTITUTE(SUBSTITUTE(SUBSTITUTE(SUBSTITUTE(SUBSTITUTE(SUBSTITUTE(SUBSTITUTE(LOWER(Table2[[#This Row],[Naam]]),".",""),"-","")," bvba",""),"belgië",""),"belgium","")," nv","")," bv",""),"group",""),"groep","")," ", ""),"é","e"),"è","e"),"à","a")</f>
        <v>greenyardbakker</v>
      </c>
      <c r="D833" s="7"/>
      <c r="E833" s="7"/>
      <c r="F833" s="7"/>
      <c r="G833" s="7"/>
      <c r="H833" s="7"/>
      <c r="I833" s="7"/>
      <c r="J833" s="7" t="s">
        <v>4776</v>
      </c>
      <c r="K833" s="7" t="str">
        <f>IFERROR(LEFT(SUBSTITUTE(SUBSTITUTE(Table2[[#This Row],[Website]],"www.",""),"https://",""), FIND(".", SUBSTITUTE(SUBSTITUTE(Table2[[#This Row],[Website]],"www.",""),"https://","")) - 1),"")</f>
        <v>Empty</v>
      </c>
      <c r="L833" s="7"/>
      <c r="M833" s="7"/>
      <c r="N833" s="7"/>
      <c r="O833" s="7"/>
      <c r="P833" s="7"/>
      <c r="Q833" s="7"/>
      <c r="R833" s="7" t="str">
        <f>LOWER(Table2[[#This Row],[Straat]]&amp;Table2[[#This Row],[Huisnummer]]&amp;Table2[[#This Row],[Postcode]])</f>
        <v/>
      </c>
      <c r="S833" s="7"/>
      <c r="T833" s="7"/>
      <c r="U833" s="7"/>
      <c r="V833" s="7"/>
      <c r="W833" s="7"/>
      <c r="X833" s="7"/>
      <c r="Y833" s="7"/>
    </row>
    <row r="834" spans="1:25" ht="17.45" customHeight="1" x14ac:dyDescent="0.45">
      <c r="A834" s="7" t="s">
        <v>1938</v>
      </c>
      <c r="B834" s="7" t="s">
        <v>9522</v>
      </c>
      <c r="C834" s="7" t="str">
        <f>SUBSTITUTE(SUBSTITUTE(SUBSTITUTE(SUBSTITUTE(SUBSTITUTE(SUBSTITUTE(SUBSTITUTE(SUBSTITUTE(SUBSTITUTE(SUBSTITUTE(SUBSTITUTE(SUBSTITUTE(SUBSTITUTE(LOWER(Table2[[#This Row],[Naam]]),".",""),"-","")," bvba",""),"belgië",""),"belgium","")," nv","")," bv",""),"group",""),"groep","")," ", ""),"é","e"),"è","e"),"à","a")</f>
        <v>shurgardeurope</v>
      </c>
      <c r="D834" s="7"/>
      <c r="E834" s="7"/>
      <c r="F834" s="7"/>
      <c r="G834" s="7"/>
      <c r="H834" s="7"/>
      <c r="I834" s="7"/>
      <c r="J834" s="7" t="s">
        <v>4776</v>
      </c>
      <c r="K834" s="7" t="str">
        <f>IFERROR(LEFT(SUBSTITUTE(SUBSTITUTE(Table2[[#This Row],[Website]],"www.",""),"https://",""), FIND(".", SUBSTITUTE(SUBSTITUTE(Table2[[#This Row],[Website]],"www.",""),"https://","")) - 1),"")</f>
        <v>Empty</v>
      </c>
      <c r="L834" s="7"/>
      <c r="M834" s="7"/>
      <c r="N834" s="7"/>
      <c r="O834" s="7"/>
      <c r="P834" s="7"/>
      <c r="Q834" s="7"/>
      <c r="R834" s="7" t="str">
        <f>LOWER(Table2[[#This Row],[Straat]]&amp;Table2[[#This Row],[Huisnummer]]&amp;Table2[[#This Row],[Postcode]])</f>
        <v/>
      </c>
      <c r="S834" s="7"/>
      <c r="T834" s="7"/>
      <c r="U834" s="7"/>
      <c r="V834" s="7"/>
      <c r="W834" s="7"/>
      <c r="X834" s="7"/>
      <c r="Y834" s="7"/>
    </row>
    <row r="835" spans="1:25" ht="17.45" customHeight="1" x14ac:dyDescent="0.45">
      <c r="A835" s="7" t="s">
        <v>1938</v>
      </c>
      <c r="B835" s="7" t="s">
        <v>9523</v>
      </c>
      <c r="C835" s="7" t="str">
        <f>SUBSTITUTE(SUBSTITUTE(SUBSTITUTE(SUBSTITUTE(SUBSTITUTE(SUBSTITUTE(SUBSTITUTE(SUBSTITUTE(SUBSTITUTE(SUBSTITUTE(SUBSTITUTE(SUBSTITUTE(SUBSTITUTE(LOWER(Table2[[#This Row],[Naam]]),".",""),"-","")," bvba",""),"belgië",""),"belgium","")," nv","")," bv",""),"group",""),"groep","")," ", ""),"é","e"),"è","e"),"à","a")</f>
        <v>esteelauder</v>
      </c>
      <c r="D835" s="7"/>
      <c r="E835" s="7"/>
      <c r="F835" s="7"/>
      <c r="G835" s="7"/>
      <c r="H835" s="7"/>
      <c r="I835" s="7"/>
      <c r="J835" s="7" t="s">
        <v>4776</v>
      </c>
      <c r="K835" s="7" t="str">
        <f>IFERROR(LEFT(SUBSTITUTE(SUBSTITUTE(Table2[[#This Row],[Website]],"www.",""),"https://",""), FIND(".", SUBSTITUTE(SUBSTITUTE(Table2[[#This Row],[Website]],"www.",""),"https://","")) - 1),"")</f>
        <v>Empty</v>
      </c>
      <c r="L835" s="7"/>
      <c r="M835" s="7"/>
      <c r="N835" s="7"/>
      <c r="O835" s="7"/>
      <c r="P835" s="7"/>
      <c r="Q835" s="7"/>
      <c r="R835" s="7" t="str">
        <f>LOWER(Table2[[#This Row],[Straat]]&amp;Table2[[#This Row],[Huisnummer]]&amp;Table2[[#This Row],[Postcode]])</f>
        <v/>
      </c>
      <c r="S835" s="7"/>
      <c r="T835" s="7"/>
      <c r="U835" s="7"/>
      <c r="V835" s="7"/>
      <c r="W835" s="7"/>
      <c r="X835" s="7"/>
      <c r="Y835" s="7"/>
    </row>
    <row r="836" spans="1:25" ht="17.45" customHeight="1" x14ac:dyDescent="0.45">
      <c r="A836" s="7" t="s">
        <v>1938</v>
      </c>
      <c r="B836" s="7" t="s">
        <v>9524</v>
      </c>
      <c r="C836" s="7" t="str">
        <f>SUBSTITUTE(SUBSTITUTE(SUBSTITUTE(SUBSTITUTE(SUBSTITUTE(SUBSTITUTE(SUBSTITUTE(SUBSTITUTE(SUBSTITUTE(SUBSTITUTE(SUBSTITUTE(SUBSTITUTE(SUBSTITUTE(LOWER(Table2[[#This Row],[Naam]]),".",""),"-","")," bvba",""),"belgië",""),"belgium","")," nv","")," bv",""),"group",""),"groep","")," ", ""),"é","e"),"è","e"),"à","a")</f>
        <v>petronas</v>
      </c>
      <c r="D836" s="7"/>
      <c r="E836" s="7"/>
      <c r="F836" s="7"/>
      <c r="G836" s="7"/>
      <c r="H836" s="7"/>
      <c r="I836" s="7"/>
      <c r="J836" s="7" t="s">
        <v>4776</v>
      </c>
      <c r="K836" s="7" t="str">
        <f>IFERROR(LEFT(SUBSTITUTE(SUBSTITUTE(Table2[[#This Row],[Website]],"www.",""),"https://",""), FIND(".", SUBSTITUTE(SUBSTITUTE(Table2[[#This Row],[Website]],"www.",""),"https://","")) - 1),"")</f>
        <v>Empty</v>
      </c>
      <c r="L836" s="7"/>
      <c r="M836" s="7"/>
      <c r="N836" s="7"/>
      <c r="O836" s="7"/>
      <c r="P836" s="7"/>
      <c r="Q836" s="7"/>
      <c r="R836" s="7" t="str">
        <f>LOWER(Table2[[#This Row],[Straat]]&amp;Table2[[#This Row],[Huisnummer]]&amp;Table2[[#This Row],[Postcode]])</f>
        <v/>
      </c>
      <c r="S836" s="7"/>
      <c r="T836" s="7"/>
      <c r="U836" s="7"/>
      <c r="V836" s="7"/>
      <c r="W836" s="7"/>
      <c r="X836" s="7"/>
      <c r="Y836" s="7"/>
    </row>
    <row r="837" spans="1:25" ht="17.45" customHeight="1" x14ac:dyDescent="0.45">
      <c r="A837" s="7" t="s">
        <v>1938</v>
      </c>
      <c r="B837" s="7" t="s">
        <v>9525</v>
      </c>
      <c r="C837" s="7" t="str">
        <f>SUBSTITUTE(SUBSTITUTE(SUBSTITUTE(SUBSTITUTE(SUBSTITUTE(SUBSTITUTE(SUBSTITUTE(SUBSTITUTE(SUBSTITUTE(SUBSTITUTE(SUBSTITUTE(SUBSTITUTE(SUBSTITUTE(LOWER(Table2[[#This Row],[Naam]]),".",""),"-","")," bvba",""),"belgië",""),"belgium","")," nv","")," bv",""),"group",""),"groep","")," ", ""),"é","e"),"è","e"),"à","a")</f>
        <v>frieslandcampinaprofessional</v>
      </c>
      <c r="D837" s="7"/>
      <c r="E837" s="7"/>
      <c r="F837" s="7"/>
      <c r="G837" s="7"/>
      <c r="H837" s="7"/>
      <c r="I837" s="7"/>
      <c r="J837" s="7" t="s">
        <v>4776</v>
      </c>
      <c r="K837" s="7" t="str">
        <f>IFERROR(LEFT(SUBSTITUTE(SUBSTITUTE(Table2[[#This Row],[Website]],"www.",""),"https://",""), FIND(".", SUBSTITUTE(SUBSTITUTE(Table2[[#This Row],[Website]],"www.",""),"https://","")) - 1),"")</f>
        <v>Empty</v>
      </c>
      <c r="L837" s="7"/>
      <c r="M837" s="7"/>
      <c r="N837" s="7"/>
      <c r="O837" s="7"/>
      <c r="P837" s="7"/>
      <c r="Q837" s="7"/>
      <c r="R837" s="7" t="str">
        <f>LOWER(Table2[[#This Row],[Straat]]&amp;Table2[[#This Row],[Huisnummer]]&amp;Table2[[#This Row],[Postcode]])</f>
        <v/>
      </c>
      <c r="S837" s="7"/>
      <c r="T837" s="7"/>
      <c r="U837" s="7"/>
      <c r="V837" s="7"/>
      <c r="W837" s="7"/>
      <c r="X837" s="7"/>
      <c r="Y837" s="7"/>
    </row>
    <row r="838" spans="1:25" ht="17.45" customHeight="1" x14ac:dyDescent="0.45">
      <c r="A838" s="7" t="s">
        <v>1938</v>
      </c>
      <c r="B838" s="7" t="s">
        <v>9526</v>
      </c>
      <c r="C838" s="7" t="str">
        <f>SUBSTITUTE(SUBSTITUTE(SUBSTITUTE(SUBSTITUTE(SUBSTITUTE(SUBSTITUTE(SUBSTITUTE(SUBSTITUTE(SUBSTITUTE(SUBSTITUTE(SUBSTITUTE(SUBSTITUTE(SUBSTITUTE(LOWER(Table2[[#This Row],[Naam]]),".",""),"-","")," bvba",""),"belgië",""),"belgium","")," nv","")," bv",""),"group",""),"groep","")," ", ""),"é","e"),"è","e"),"à","a")</f>
        <v>engiesolutions</v>
      </c>
      <c r="D838" s="7"/>
      <c r="E838" s="7"/>
      <c r="F838" s="7"/>
      <c r="G838" s="7"/>
      <c r="H838" s="7"/>
      <c r="I838" s="7"/>
      <c r="J838" s="7" t="s">
        <v>4776</v>
      </c>
      <c r="K838" s="7" t="str">
        <f>IFERROR(LEFT(SUBSTITUTE(SUBSTITUTE(Table2[[#This Row],[Website]],"www.",""),"https://",""), FIND(".", SUBSTITUTE(SUBSTITUTE(Table2[[#This Row],[Website]],"www.",""),"https://","")) - 1),"")</f>
        <v>Empty</v>
      </c>
      <c r="L838" s="7"/>
      <c r="M838" s="7"/>
      <c r="N838" s="7"/>
      <c r="O838" s="7"/>
      <c r="P838" s="7"/>
      <c r="Q838" s="7"/>
      <c r="R838" s="7" t="str">
        <f>LOWER(Table2[[#This Row],[Straat]]&amp;Table2[[#This Row],[Huisnummer]]&amp;Table2[[#This Row],[Postcode]])</f>
        <v/>
      </c>
      <c r="S838" s="7"/>
      <c r="T838" s="7"/>
      <c r="U838" s="7"/>
      <c r="V838" s="7"/>
      <c r="W838" s="7"/>
      <c r="X838" s="7"/>
      <c r="Y838" s="7"/>
    </row>
    <row r="839" spans="1:25" ht="17.45" customHeight="1" x14ac:dyDescent="0.45">
      <c r="A839" s="7" t="s">
        <v>1938</v>
      </c>
      <c r="B839" s="7" t="s">
        <v>9527</v>
      </c>
      <c r="C839" s="7" t="str">
        <f>SUBSTITUTE(SUBSTITUTE(SUBSTITUTE(SUBSTITUTE(SUBSTITUTE(SUBSTITUTE(SUBSTITUTE(SUBSTITUTE(SUBSTITUTE(SUBSTITUTE(SUBSTITUTE(SUBSTITUTE(SUBSTITUTE(LOWER(Table2[[#This Row],[Naam]]),".",""),"-","")," bvba",""),"belgië",""),"belgium","")," nv","")," bv",""),"group",""),"groep","")," ", ""),"é","e"),"è","e"),"à","a")</f>
        <v>antwerpspace</v>
      </c>
      <c r="D839" s="7"/>
      <c r="E839" s="7"/>
      <c r="F839" s="7"/>
      <c r="G839" s="7"/>
      <c r="H839" s="7"/>
      <c r="I839" s="7"/>
      <c r="J839" s="7" t="s">
        <v>4776</v>
      </c>
      <c r="K839" s="7" t="str">
        <f>IFERROR(LEFT(SUBSTITUTE(SUBSTITUTE(Table2[[#This Row],[Website]],"www.",""),"https://",""), FIND(".", SUBSTITUTE(SUBSTITUTE(Table2[[#This Row],[Website]],"www.",""),"https://","")) - 1),"")</f>
        <v>Empty</v>
      </c>
      <c r="L839" s="7"/>
      <c r="M839" s="7"/>
      <c r="N839" s="7"/>
      <c r="O839" s="7"/>
      <c r="P839" s="7"/>
      <c r="Q839" s="7"/>
      <c r="R839" s="7" t="str">
        <f>LOWER(Table2[[#This Row],[Straat]]&amp;Table2[[#This Row],[Huisnummer]]&amp;Table2[[#This Row],[Postcode]])</f>
        <v/>
      </c>
      <c r="S839" s="7"/>
      <c r="T839" s="7"/>
      <c r="U839" s="7"/>
      <c r="V839" s="7"/>
      <c r="W839" s="7"/>
      <c r="X839" s="7"/>
      <c r="Y839" s="7"/>
    </row>
    <row r="840" spans="1:25" ht="17.45" customHeight="1" x14ac:dyDescent="0.45">
      <c r="A840" s="7" t="s">
        <v>1938</v>
      </c>
      <c r="B840" s="7" t="s">
        <v>9528</v>
      </c>
      <c r="C840" s="7" t="str">
        <f>SUBSTITUTE(SUBSTITUTE(SUBSTITUTE(SUBSTITUTE(SUBSTITUTE(SUBSTITUTE(SUBSTITUTE(SUBSTITUTE(SUBSTITUTE(SUBSTITUTE(SUBSTITUTE(SUBSTITUTE(SUBSTITUTE(LOWER(Table2[[#This Row],[Naam]]),".",""),"-","")," bvba",""),"belgië",""),"belgium","")," nv","")," bv",""),"group",""),"groep","")," ", ""),"é","e"),"è","e"),"à","a")</f>
        <v>hilti</v>
      </c>
      <c r="D840" s="7"/>
      <c r="E840" s="7"/>
      <c r="F840" s="7"/>
      <c r="G840" s="7"/>
      <c r="H840" s="7"/>
      <c r="I840" s="7"/>
      <c r="J840" s="7" t="s">
        <v>4776</v>
      </c>
      <c r="K840" s="7" t="str">
        <f>IFERROR(LEFT(SUBSTITUTE(SUBSTITUTE(Table2[[#This Row],[Website]],"www.",""),"https://",""), FIND(".", SUBSTITUTE(SUBSTITUTE(Table2[[#This Row],[Website]],"www.",""),"https://","")) - 1),"")</f>
        <v>Empty</v>
      </c>
      <c r="L840" s="7"/>
      <c r="M840" s="7"/>
      <c r="N840" s="7"/>
      <c r="O840" s="7"/>
      <c r="P840" s="7"/>
      <c r="Q840" s="7"/>
      <c r="R840" s="7" t="str">
        <f>LOWER(Table2[[#This Row],[Straat]]&amp;Table2[[#This Row],[Huisnummer]]&amp;Table2[[#This Row],[Postcode]])</f>
        <v/>
      </c>
      <c r="S840" s="7"/>
      <c r="T840" s="7"/>
      <c r="U840" s="7"/>
      <c r="V840" s="7"/>
      <c r="W840" s="7"/>
      <c r="X840" s="7"/>
      <c r="Y840" s="7"/>
    </row>
    <row r="841" spans="1:25" ht="17.45" customHeight="1" x14ac:dyDescent="0.45">
      <c r="A841" s="7" t="s">
        <v>1938</v>
      </c>
      <c r="B841" s="7" t="s">
        <v>9529</v>
      </c>
      <c r="C841" s="7" t="str">
        <f>SUBSTITUTE(SUBSTITUTE(SUBSTITUTE(SUBSTITUTE(SUBSTITUTE(SUBSTITUTE(SUBSTITUTE(SUBSTITUTE(SUBSTITUTE(SUBSTITUTE(SUBSTITUTE(SUBSTITUTE(SUBSTITUTE(LOWER(Table2[[#This Row],[Naam]]),".",""),"-","")," bvba",""),"belgië",""),"belgium","")," nv","")," bv",""),"group",""),"groep","")," ", ""),"é","e"),"è","e"),"à","a")</f>
        <v>anlpackaging</v>
      </c>
      <c r="D841" s="7"/>
      <c r="E841" s="7"/>
      <c r="F841" s="7"/>
      <c r="G841" s="7"/>
      <c r="H841" s="7"/>
      <c r="I841" s="7"/>
      <c r="J841" s="7" t="s">
        <v>4776</v>
      </c>
      <c r="K841" s="7" t="str">
        <f>IFERROR(LEFT(SUBSTITUTE(SUBSTITUTE(Table2[[#This Row],[Website]],"www.",""),"https://",""), FIND(".", SUBSTITUTE(SUBSTITUTE(Table2[[#This Row],[Website]],"www.",""),"https://","")) - 1),"")</f>
        <v>Empty</v>
      </c>
      <c r="L841" s="7"/>
      <c r="M841" s="7"/>
      <c r="N841" s="7"/>
      <c r="O841" s="7"/>
      <c r="P841" s="7"/>
      <c r="Q841" s="7"/>
      <c r="R841" s="7" t="str">
        <f>LOWER(Table2[[#This Row],[Straat]]&amp;Table2[[#This Row],[Huisnummer]]&amp;Table2[[#This Row],[Postcode]])</f>
        <v/>
      </c>
      <c r="S841" s="7"/>
      <c r="T841" s="7"/>
      <c r="U841" s="7"/>
      <c r="V841" s="7"/>
      <c r="W841" s="7"/>
      <c r="X841" s="7"/>
      <c r="Y841" s="7"/>
    </row>
    <row r="842" spans="1:25" ht="17.45" customHeight="1" x14ac:dyDescent="0.45">
      <c r="A842" s="7" t="s">
        <v>1938</v>
      </c>
      <c r="B842" s="7" t="s">
        <v>9530</v>
      </c>
      <c r="C842" s="7" t="str">
        <f>SUBSTITUTE(SUBSTITUTE(SUBSTITUTE(SUBSTITUTE(SUBSTITUTE(SUBSTITUTE(SUBSTITUTE(SUBSTITUTE(SUBSTITUTE(SUBSTITUTE(SUBSTITUTE(SUBSTITUTE(SUBSTITUTE(LOWER(Table2[[#This Row],[Naam]]),".",""),"-","")," bvba",""),"belgië",""),"belgium","")," nv","")," bv",""),"group",""),"groep","")," ", ""),"é","e"),"è","e"),"à","a")</f>
        <v>aedifica</v>
      </c>
      <c r="D842" s="7"/>
      <c r="E842" s="7"/>
      <c r="F842" s="7"/>
      <c r="G842" s="7"/>
      <c r="H842" s="7"/>
      <c r="I842" s="7"/>
      <c r="J842" s="7" t="s">
        <v>4776</v>
      </c>
      <c r="K842" s="7" t="str">
        <f>IFERROR(LEFT(SUBSTITUTE(SUBSTITUTE(Table2[[#This Row],[Website]],"www.",""),"https://",""), FIND(".", SUBSTITUTE(SUBSTITUTE(Table2[[#This Row],[Website]],"www.",""),"https://","")) - 1),"")</f>
        <v>Empty</v>
      </c>
      <c r="L842" s="7"/>
      <c r="M842" s="7"/>
      <c r="N842" s="7"/>
      <c r="O842" s="7"/>
      <c r="P842" s="7"/>
      <c r="Q842" s="7"/>
      <c r="R842" s="7" t="str">
        <f>LOWER(Table2[[#This Row],[Straat]]&amp;Table2[[#This Row],[Huisnummer]]&amp;Table2[[#This Row],[Postcode]])</f>
        <v/>
      </c>
      <c r="S842" s="7"/>
      <c r="T842" s="7"/>
      <c r="U842" s="7"/>
      <c r="V842" s="7"/>
      <c r="W842" s="7"/>
      <c r="X842" s="7"/>
      <c r="Y842" s="7"/>
    </row>
    <row r="843" spans="1:25" ht="17.45" customHeight="1" x14ac:dyDescent="0.45">
      <c r="A843" s="7" t="s">
        <v>1938</v>
      </c>
      <c r="B843" s="7" t="s">
        <v>9531</v>
      </c>
      <c r="C843" s="7" t="str">
        <f>SUBSTITUTE(SUBSTITUTE(SUBSTITUTE(SUBSTITUTE(SUBSTITUTE(SUBSTITUTE(SUBSTITUTE(SUBSTITUTE(SUBSTITUTE(SUBSTITUTE(SUBSTITUTE(SUBSTITUTE(SUBSTITUTE(LOWER(Table2[[#This Row],[Naam]]),".",""),"-","")," bvba",""),"belgië",""),"belgium","")," nv","")," bv",""),"group",""),"groep","")," ", ""),"é","e"),"è","e"),"à","a")</f>
        <v>retailpartnerscolruyt</v>
      </c>
      <c r="D843" s="7"/>
      <c r="E843" s="7"/>
      <c r="F843" s="7"/>
      <c r="G843" s="7"/>
      <c r="H843" s="7"/>
      <c r="I843" s="7"/>
      <c r="J843" s="7" t="s">
        <v>4776</v>
      </c>
      <c r="K843" s="7" t="str">
        <f>IFERROR(LEFT(SUBSTITUTE(SUBSTITUTE(Table2[[#This Row],[Website]],"www.",""),"https://",""), FIND(".", SUBSTITUTE(SUBSTITUTE(Table2[[#This Row],[Website]],"www.",""),"https://","")) - 1),"")</f>
        <v>Empty</v>
      </c>
      <c r="L843" s="7"/>
      <c r="M843" s="7"/>
      <c r="N843" s="7"/>
      <c r="O843" s="7"/>
      <c r="P843" s="7"/>
      <c r="Q843" s="7"/>
      <c r="R843" s="7" t="str">
        <f>LOWER(Table2[[#This Row],[Straat]]&amp;Table2[[#This Row],[Huisnummer]]&amp;Table2[[#This Row],[Postcode]])</f>
        <v/>
      </c>
      <c r="S843" s="7"/>
      <c r="T843" s="7"/>
      <c r="U843" s="7"/>
      <c r="V843" s="7"/>
      <c r="W843" s="7"/>
      <c r="X843" s="7"/>
      <c r="Y843" s="7"/>
    </row>
    <row r="844" spans="1:25" ht="17.45" customHeight="1" x14ac:dyDescent="0.45">
      <c r="A844" s="7" t="s">
        <v>1938</v>
      </c>
      <c r="B844" s="7" t="s">
        <v>9532</v>
      </c>
      <c r="C844" s="7" t="str">
        <f>SUBSTITUTE(SUBSTITUTE(SUBSTITUTE(SUBSTITUTE(SUBSTITUTE(SUBSTITUTE(SUBSTITUTE(SUBSTITUTE(SUBSTITUTE(SUBSTITUTE(SUBSTITUTE(SUBSTITUTE(SUBSTITUTE(LOWER(Table2[[#This Row],[Naam]]),".",""),"-","")," bvba",""),"belgië",""),"belgium","")," nv","")," bv",""),"group",""),"groep","")," ", ""),"é","e"),"è","e"),"à","a")</f>
        <v>vanderstraeten</v>
      </c>
      <c r="D844" s="7"/>
      <c r="E844" s="7"/>
      <c r="F844" s="7"/>
      <c r="G844" s="7"/>
      <c r="H844" s="7"/>
      <c r="I844" s="7"/>
      <c r="J844" s="7" t="s">
        <v>4776</v>
      </c>
      <c r="K844" s="7" t="str">
        <f>IFERROR(LEFT(SUBSTITUTE(SUBSTITUTE(Table2[[#This Row],[Website]],"www.",""),"https://",""), FIND(".", SUBSTITUTE(SUBSTITUTE(Table2[[#This Row],[Website]],"www.",""),"https://","")) - 1),"")</f>
        <v>Empty</v>
      </c>
      <c r="L844" s="7"/>
      <c r="M844" s="7"/>
      <c r="N844" s="7"/>
      <c r="O844" s="7"/>
      <c r="P844" s="7"/>
      <c r="Q844" s="7"/>
      <c r="R844" s="7" t="str">
        <f>LOWER(Table2[[#This Row],[Straat]]&amp;Table2[[#This Row],[Huisnummer]]&amp;Table2[[#This Row],[Postcode]])</f>
        <v/>
      </c>
      <c r="S844" s="7"/>
      <c r="T844" s="7"/>
      <c r="U844" s="7"/>
      <c r="V844" s="7"/>
      <c r="W844" s="7"/>
      <c r="X844" s="7"/>
      <c r="Y844" s="7"/>
    </row>
    <row r="845" spans="1:25" ht="17.45" customHeight="1" x14ac:dyDescent="0.4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7.45" customHeight="1" x14ac:dyDescent="0.45">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7.45" customHeight="1" x14ac:dyDescent="0.45">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7.45" customHeight="1" x14ac:dyDescent="0.45">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7" customFormat="1" ht="17.45" customHeight="1" x14ac:dyDescent="0.45"/>
    <row r="850" s="7" customFormat="1" ht="17.45" customHeight="1" x14ac:dyDescent="0.45"/>
    <row r="851" s="7" customFormat="1" ht="17.45" customHeight="1" x14ac:dyDescent="0.45"/>
    <row r="852" s="7" customFormat="1" ht="17.45" customHeight="1" x14ac:dyDescent="0.45"/>
    <row r="853" s="7" customFormat="1" ht="17.45" customHeight="1" x14ac:dyDescent="0.45"/>
    <row r="854" s="7" customFormat="1" ht="17.45" customHeight="1" x14ac:dyDescent="0.45"/>
    <row r="855" s="7" customFormat="1" ht="17.45" customHeight="1" x14ac:dyDescent="0.45"/>
    <row r="856" s="7" customFormat="1" ht="17.45" customHeight="1" x14ac:dyDescent="0.45"/>
    <row r="857" s="7" customFormat="1" ht="17.45" customHeight="1" x14ac:dyDescent="0.45"/>
    <row r="858" s="7" customFormat="1" ht="17.45" customHeight="1" x14ac:dyDescent="0.45"/>
    <row r="859" s="7" customFormat="1" ht="17.45" customHeight="1" x14ac:dyDescent="0.45"/>
    <row r="860" s="7" customFormat="1" ht="17.45" customHeight="1" x14ac:dyDescent="0.45"/>
    <row r="861" s="7" customFormat="1" ht="17.45" customHeight="1" x14ac:dyDescent="0.45"/>
    <row r="862" s="7" customFormat="1" ht="17.45" customHeight="1" x14ac:dyDescent="0.45"/>
    <row r="863" s="7" customFormat="1" ht="17.45" customHeight="1" x14ac:dyDescent="0.45"/>
    <row r="864" s="7" customFormat="1" ht="17.45" customHeight="1" x14ac:dyDescent="0.45"/>
    <row r="865" s="7" customFormat="1" ht="17.45" customHeight="1" x14ac:dyDescent="0.45"/>
    <row r="866" s="7" customFormat="1" ht="17.45" customHeight="1" x14ac:dyDescent="0.45"/>
    <row r="867" s="7" customFormat="1" ht="17.45" customHeight="1" x14ac:dyDescent="0.45"/>
    <row r="868" s="7" customFormat="1" ht="17.45" customHeight="1" x14ac:dyDescent="0.45"/>
    <row r="869" s="7" customFormat="1" ht="17.45" customHeight="1" x14ac:dyDescent="0.45"/>
    <row r="870" s="7" customFormat="1" ht="17.45" customHeight="1" x14ac:dyDescent="0.45"/>
    <row r="871" s="7" customFormat="1" ht="17.45" customHeight="1" x14ac:dyDescent="0.45"/>
    <row r="872" s="7" customFormat="1" ht="17.45" customHeight="1" x14ac:dyDescent="0.45"/>
    <row r="873" s="7" customFormat="1" ht="17.45" customHeight="1" x14ac:dyDescent="0.45"/>
    <row r="874" s="7" customFormat="1" ht="17.45" customHeight="1" x14ac:dyDescent="0.45"/>
    <row r="875" s="7" customFormat="1" ht="17.45" customHeight="1" x14ac:dyDescent="0.45"/>
    <row r="876" s="7" customFormat="1" ht="17.45" customHeight="1" x14ac:dyDescent="0.45"/>
    <row r="877" s="7" customFormat="1" ht="17.45" customHeight="1" x14ac:dyDescent="0.45"/>
    <row r="878" s="7" customFormat="1" ht="17.45" customHeight="1" x14ac:dyDescent="0.45"/>
    <row r="879" s="7" customFormat="1" ht="17.45" customHeight="1" x14ac:dyDescent="0.45"/>
    <row r="880" s="7" customFormat="1" ht="17.45" customHeight="1" x14ac:dyDescent="0.45"/>
    <row r="881" s="7" customFormat="1" ht="17.45" customHeight="1" x14ac:dyDescent="0.45"/>
    <row r="882" s="7" customFormat="1" ht="17.45" customHeight="1" x14ac:dyDescent="0.45"/>
    <row r="883" s="7" customFormat="1" ht="17.45" customHeight="1" x14ac:dyDescent="0.45"/>
    <row r="884" s="7" customFormat="1" ht="17.45" customHeight="1" x14ac:dyDescent="0.45"/>
    <row r="885" s="7" customFormat="1" ht="17.45" customHeight="1" x14ac:dyDescent="0.45"/>
    <row r="886" s="7" customFormat="1" ht="17.45" customHeight="1" x14ac:dyDescent="0.45"/>
    <row r="887" s="7" customFormat="1" ht="17.45" customHeight="1" x14ac:dyDescent="0.45"/>
    <row r="888" s="7" customFormat="1" ht="17.45" customHeight="1" x14ac:dyDescent="0.45"/>
    <row r="889" s="7" customFormat="1" ht="17.45" customHeight="1" x14ac:dyDescent="0.45"/>
    <row r="890" s="7" customFormat="1" ht="17.45" customHeight="1" x14ac:dyDescent="0.45"/>
    <row r="891" s="7" customFormat="1" ht="17.45" customHeight="1" x14ac:dyDescent="0.45"/>
    <row r="892" s="7" customFormat="1" ht="17.45" customHeight="1" x14ac:dyDescent="0.45"/>
    <row r="893" s="7" customFormat="1" ht="17.45" customHeight="1" x14ac:dyDescent="0.45"/>
    <row r="894" s="7" customFormat="1" ht="17.45" customHeight="1" x14ac:dyDescent="0.45"/>
    <row r="895" s="7" customFormat="1" ht="17.45" customHeight="1" x14ac:dyDescent="0.45"/>
    <row r="896" s="7" customFormat="1" ht="17.45" customHeight="1" x14ac:dyDescent="0.45"/>
    <row r="897" s="7" customFormat="1" ht="17.45" customHeight="1" x14ac:dyDescent="0.45"/>
    <row r="898" s="7" customFormat="1" ht="17.45" customHeight="1" x14ac:dyDescent="0.45"/>
    <row r="899" s="7" customFormat="1" ht="17.45" customHeight="1" x14ac:dyDescent="0.45"/>
    <row r="900" s="7" customFormat="1" ht="17.45" customHeight="1" x14ac:dyDescent="0.45"/>
    <row r="901" s="7" customFormat="1" ht="17.45" customHeight="1" x14ac:dyDescent="0.45"/>
    <row r="902" s="7" customFormat="1" ht="17.45" customHeight="1" x14ac:dyDescent="0.45"/>
    <row r="903" s="7" customFormat="1" ht="17.45" customHeight="1" x14ac:dyDescent="0.45"/>
    <row r="904" s="7" customFormat="1" ht="17.45" customHeight="1" x14ac:dyDescent="0.45"/>
    <row r="905" s="7" customFormat="1" ht="17.45" customHeight="1" x14ac:dyDescent="0.45"/>
    <row r="906" s="7" customFormat="1" ht="17.45" customHeight="1" x14ac:dyDescent="0.45"/>
    <row r="907" s="7" customFormat="1" ht="17.45" customHeight="1" x14ac:dyDescent="0.45"/>
    <row r="908" s="7" customFormat="1" ht="17.45" customHeight="1" x14ac:dyDescent="0.45"/>
    <row r="909" s="7" customFormat="1" ht="17.45" customHeight="1" x14ac:dyDescent="0.45"/>
    <row r="910" s="7" customFormat="1" ht="17.45" customHeight="1" x14ac:dyDescent="0.45"/>
    <row r="911" s="7" customFormat="1" ht="17.45" customHeight="1" x14ac:dyDescent="0.45"/>
    <row r="912" s="7" customFormat="1" ht="17.45" customHeight="1" x14ac:dyDescent="0.45"/>
    <row r="913" s="7" customFormat="1" ht="17.45" customHeight="1" x14ac:dyDescent="0.45"/>
    <row r="914" s="7" customFormat="1" ht="17.45" customHeight="1" x14ac:dyDescent="0.45"/>
    <row r="915" s="7" customFormat="1" ht="17.45" customHeight="1" x14ac:dyDescent="0.45"/>
    <row r="916" s="7" customFormat="1" ht="17.45" customHeight="1" x14ac:dyDescent="0.45"/>
    <row r="917" s="7" customFormat="1" ht="17.45" customHeight="1" x14ac:dyDescent="0.45"/>
    <row r="918" s="7" customFormat="1" ht="17.45" customHeight="1" x14ac:dyDescent="0.45"/>
    <row r="919" s="7" customFormat="1" ht="17.45" customHeight="1" x14ac:dyDescent="0.45"/>
    <row r="920" s="7" customFormat="1" ht="17.45" customHeight="1" x14ac:dyDescent="0.45"/>
    <row r="921" s="7" customFormat="1" ht="17.45" customHeight="1" x14ac:dyDescent="0.45"/>
    <row r="922" s="7" customFormat="1" ht="17.45" customHeight="1" x14ac:dyDescent="0.45"/>
    <row r="923" s="7" customFormat="1" ht="17.45" customHeight="1" x14ac:dyDescent="0.45"/>
    <row r="924" s="7" customFormat="1" ht="17.45" customHeight="1" x14ac:dyDescent="0.45"/>
    <row r="925" s="7" customFormat="1" ht="17.45" customHeight="1" x14ac:dyDescent="0.45"/>
    <row r="926" s="7" customFormat="1" ht="17.45" customHeight="1" x14ac:dyDescent="0.45"/>
    <row r="927" s="7" customFormat="1" ht="17.45" customHeight="1" x14ac:dyDescent="0.45"/>
    <row r="928" s="7" customFormat="1" ht="17.45" customHeight="1" x14ac:dyDescent="0.45"/>
    <row r="929" s="7" customFormat="1" ht="17.45" customHeight="1" x14ac:dyDescent="0.45"/>
    <row r="930" s="7" customFormat="1" ht="17.45" customHeight="1" x14ac:dyDescent="0.45"/>
    <row r="931" s="7" customFormat="1" ht="17.45" customHeight="1" x14ac:dyDescent="0.45"/>
    <row r="932" s="7" customFormat="1" ht="17.45" customHeight="1" x14ac:dyDescent="0.45"/>
    <row r="933" s="7" customFormat="1" ht="17.45" customHeight="1" x14ac:dyDescent="0.45"/>
    <row r="934" s="7" customFormat="1" ht="17.45" customHeight="1" x14ac:dyDescent="0.45"/>
    <row r="935" s="7" customFormat="1" ht="17.45" customHeight="1" x14ac:dyDescent="0.45"/>
    <row r="936" s="7" customFormat="1" ht="17.45" customHeight="1" x14ac:dyDescent="0.45"/>
    <row r="937" s="7" customFormat="1" ht="17.45" customHeight="1" x14ac:dyDescent="0.45"/>
    <row r="938" s="7" customFormat="1" ht="17.45" customHeight="1" x14ac:dyDescent="0.45"/>
  </sheetData>
  <hyperlinks>
    <hyperlink ref="B93" r:id="rId1" xr:uid="{DA8AF92B-F881-4753-B10F-7E504C0BFF3C}"/>
    <hyperlink ref="B121" r:id="rId2" xr:uid="{C2706835-1C97-4435-8716-62F05E237D22}"/>
    <hyperlink ref="B316" r:id="rId3" xr:uid="{286E3C6B-97D3-4408-99FD-AD35615C2EA7}"/>
    <hyperlink ref="B127" r:id="rId4" xr:uid="{D14B8BFA-8686-4639-B625-DFA24075F071}"/>
    <hyperlink ref="B381" r:id="rId5" xr:uid="{A7336578-27E9-4F6C-A934-39D87655F600}"/>
    <hyperlink ref="B16" r:id="rId6" xr:uid="{EA880170-6886-4B36-A39A-ED49F03F9DAC}"/>
    <hyperlink ref="B110" r:id="rId7" xr:uid="{78378D52-675C-4858-A290-A180F1039CBE}"/>
    <hyperlink ref="B44" r:id="rId8" xr:uid="{B7C0AE6B-7B10-4FC2-BA1F-7CE7CFF47D41}"/>
    <hyperlink ref="B167" r:id="rId9" xr:uid="{8ADB4DD9-E659-4C9F-92DB-37AF6A606D23}"/>
    <hyperlink ref="B195" r:id="rId10" xr:uid="{86EDC88E-6E9B-4B90-B1FD-4C4303530023}"/>
    <hyperlink ref="B17" r:id="rId11" xr:uid="{5EE9FC8C-55CC-4F00-BD6B-DCE408895E4D}"/>
    <hyperlink ref="B470" r:id="rId12" xr:uid="{081976E6-885E-4A8F-AA5F-83AE30A05E8A}"/>
    <hyperlink ref="B405" r:id="rId13" xr:uid="{1098C3B8-F9B7-4909-98BF-C2907FF644DC}"/>
    <hyperlink ref="B265" r:id="rId14" xr:uid="{9E2FD3EC-AB94-40D2-8893-CE82F51CCA12}"/>
    <hyperlink ref="B282" r:id="rId15" xr:uid="{A4BCEC01-3FCD-4008-BDCB-62E4974C1599}"/>
    <hyperlink ref="B302" r:id="rId16" xr:uid="{848703EC-1629-4A47-8FF9-49081A90D5C3}"/>
    <hyperlink ref="B322" r:id="rId17" xr:uid="{E94E4CD6-839C-4BE7-AE26-D58A7915A34D}"/>
    <hyperlink ref="B472" r:id="rId18" xr:uid="{FA84D097-1541-4584-A8C6-2DC89A39B2D4}"/>
    <hyperlink ref="B447" r:id="rId19" xr:uid="{3DE26A98-66CD-4F44-A91D-54BDC14C5FBC}"/>
    <hyperlink ref="B227" r:id="rId20" xr:uid="{CBC0C29C-828E-4AB5-8F18-DC92006D34FF}"/>
    <hyperlink ref="B36" r:id="rId21" xr:uid="{55F029B0-6944-471A-8347-0A8E778A32DC}"/>
    <hyperlink ref="B496" r:id="rId22" xr:uid="{A1529511-8F6F-4F3A-B68A-6CDFA723588F}"/>
    <hyperlink ref="B416" r:id="rId23" xr:uid="{5454C2DF-8164-481B-8AF4-1FF10C78CC1A}"/>
    <hyperlink ref="B318" r:id="rId24" xr:uid="{649F75D8-69A4-418E-8476-C2A54DAE62F6}"/>
    <hyperlink ref="B276" r:id="rId25" xr:uid="{3E47B90C-82E1-45FC-9698-F29188EAA904}"/>
    <hyperlink ref="B375" r:id="rId26" xr:uid="{C53600E5-A9B0-4572-BB1E-32F40E85D6CD}"/>
    <hyperlink ref="B348" r:id="rId27" xr:uid="{A847ED7C-28C2-46C9-834F-8AE5D3B6565C}"/>
    <hyperlink ref="B538" r:id="rId28" xr:uid="{5037BA61-25DC-476A-88C6-4BB694CC11AF}"/>
    <hyperlink ref="B288" r:id="rId29" xr:uid="{74FB2294-345F-4496-B5E9-E1B9C2B0C5F9}"/>
    <hyperlink ref="B317" r:id="rId30" xr:uid="{8C5A635F-DA36-4591-B1E1-176265E8F576}"/>
    <hyperlink ref="B356" r:id="rId31" xr:uid="{AB0AF8E0-BBA3-4B7E-838C-3774B926B7B0}"/>
    <hyperlink ref="B432" r:id="rId32" xr:uid="{F588EE9A-4A72-47A7-8B2E-E2098552B83A}"/>
    <hyperlink ref="B89" r:id="rId33" xr:uid="{4CD3F54A-FB7A-47F5-858D-8E69E1A71C58}"/>
    <hyperlink ref="B508" r:id="rId34" xr:uid="{D451E900-80CD-412B-9AA3-B1BEBBB9994C}"/>
    <hyperlink ref="B259" r:id="rId35" xr:uid="{B278C47A-27A8-4DA1-BE18-5CCC95864D3E}"/>
    <hyperlink ref="B46" r:id="rId36" xr:uid="{B8A54177-A4F6-4603-A643-CB25DE9C88E9}"/>
    <hyperlink ref="B517" r:id="rId37" xr:uid="{6CED3B47-DAB6-474D-97C1-FB8AAB74BEBA}"/>
    <hyperlink ref="B201" r:id="rId38" xr:uid="{6C4831BC-34A4-453E-B097-975672D3C805}"/>
    <hyperlink ref="B18" r:id="rId39" xr:uid="{2FF4B215-C176-4F8E-AE4F-84CF2C3165B8}"/>
    <hyperlink ref="B87" r:id="rId40" xr:uid="{E9731C1E-7DE0-4D11-8FFC-6A986DD15239}"/>
    <hyperlink ref="B540" r:id="rId41" xr:uid="{F5491EE6-9862-43AF-BC5C-02674D76560F}"/>
    <hyperlink ref="B160" r:id="rId42" xr:uid="{9BC3FE5B-DEDC-4153-A085-CD582EE17C5C}"/>
    <hyperlink ref="B359" r:id="rId43" xr:uid="{CF493156-BC60-421E-AFF5-BCDF1CD7708F}"/>
    <hyperlink ref="B492" r:id="rId44" xr:uid="{DFF042C6-A0BC-4B5A-B137-B2A4CBAE6D8C}"/>
    <hyperlink ref="B420" r:id="rId45" xr:uid="{479C833D-5178-4104-A835-18D03FFA984D}"/>
    <hyperlink ref="B272" r:id="rId46" xr:uid="{77BE60B7-0A4C-48B6-88DA-8ECDFB123BA9}"/>
    <hyperlink ref="B186" r:id="rId47" xr:uid="{1FC670A9-3FB6-4F71-9FA6-42D32EB6C602}"/>
    <hyperlink ref="B81" r:id="rId48" xr:uid="{F4850FF7-4716-46CF-8CBF-3EF38B016894}"/>
    <hyperlink ref="B27" r:id="rId49" xr:uid="{B5EB673E-431D-40A0-8903-0E916B806299}"/>
    <hyperlink ref="B399" r:id="rId50" xr:uid="{FC4389CD-5E04-4038-86EC-D59C26859486}"/>
    <hyperlink ref="B320" r:id="rId51" xr:uid="{872BAE20-9F3C-4462-A74D-AEEB25816AD6}"/>
    <hyperlink ref="B483" r:id="rId52" xr:uid="{FD3DEDD0-5FB0-4B61-B582-C47E3C16107D}"/>
    <hyperlink ref="B12" r:id="rId53" xr:uid="{2E6CE128-9198-44C0-86AC-1768AD912728}"/>
    <hyperlink ref="B430" r:id="rId54" xr:uid="{EE36D5A1-E86A-4DC2-9DFF-31863EE080BD}"/>
    <hyperlink ref="B234" r:id="rId55" xr:uid="{830C3BE0-B723-46F5-9E28-BE5F8DFC250E}"/>
    <hyperlink ref="B324" r:id="rId56" xr:uid="{51DA8F47-436C-4A8C-9B2D-F062E8D7EFDB}"/>
    <hyperlink ref="B77" r:id="rId57" xr:uid="{3100996F-84FF-4EE4-9BE0-D687110596BB}"/>
    <hyperlink ref="B442" r:id="rId58" xr:uid="{4A75704F-7AE5-4693-8D40-F49961C24FEB}"/>
    <hyperlink ref="B424" r:id="rId59" xr:uid="{99A2FEBC-DE0E-49B6-8408-B6F513583D47}"/>
    <hyperlink ref="B298" r:id="rId60" xr:uid="{2C85663E-1252-4783-9120-02E013A93A30}"/>
    <hyperlink ref="B386" r:id="rId61" xr:uid="{60141C0B-6C61-4CBE-ACEE-95BF6299BCE0}"/>
    <hyperlink ref="B65" r:id="rId62" xr:uid="{96EE5634-4533-4472-A3DC-2B224ED34AED}"/>
    <hyperlink ref="B260" r:id="rId63" xr:uid="{833300F9-B6DD-4304-8AC4-FBC41A7F4730}"/>
    <hyperlink ref="B134" r:id="rId64" xr:uid="{8FE4E3C3-3E78-40A7-BA8E-93FF596584FB}"/>
    <hyperlink ref="B203" r:id="rId65" xr:uid="{D6FD4ED1-72B8-484A-B615-3109E5D5C74A}"/>
    <hyperlink ref="B541" r:id="rId66" xr:uid="{3707B273-E38F-4467-8A9D-70FBB861B272}"/>
    <hyperlink ref="B42" r:id="rId67" xr:uid="{BBF31D0F-88AE-463A-95AB-B3362EA018DB}"/>
    <hyperlink ref="B141" r:id="rId68" xr:uid="{B7138B6F-A473-4BCF-8827-0D0DDA1E651B}"/>
    <hyperlink ref="B505" r:id="rId69" xr:uid="{95DD5655-67D0-4B46-A084-7AD1649DAA4E}"/>
    <hyperlink ref="B112" r:id="rId70" xr:uid="{2862F4C9-5796-4BF0-BDE0-08DF03D36B50}"/>
    <hyperlink ref="B443" r:id="rId71" xr:uid="{699FF364-740C-42EE-AB6A-21EDFC0B0DA2}"/>
    <hyperlink ref="B456" r:id="rId72" xr:uid="{9EC77E97-EF08-46CA-A7D0-EA13A20D1F19}"/>
    <hyperlink ref="B295" r:id="rId73" xr:uid="{949D4B41-3734-4784-94FC-8D13300C609D}"/>
    <hyperlink ref="B45" r:id="rId74" xr:uid="{441E841A-A1C0-4097-BCF9-1FE3125D05BB}"/>
    <hyperlink ref="B535" r:id="rId75" xr:uid="{1D6D4DC3-3AFA-42BB-AB7A-0E392B742012}"/>
    <hyperlink ref="B179" r:id="rId76" xr:uid="{BC150BDC-2501-4676-A416-BB6CE5A26F32}"/>
    <hyperlink ref="B421" r:id="rId77" xr:uid="{9338020A-61E2-422B-903C-569A4DA133B6}"/>
    <hyperlink ref="B82" r:id="rId78" xr:uid="{B1F94FC7-867F-4BD8-89E4-A89369A1459A}"/>
    <hyperlink ref="B47" r:id="rId79" xr:uid="{5C0B58FE-B3EC-4196-AE0B-5133BFC0FF49}"/>
    <hyperlink ref="B267" r:id="rId80" xr:uid="{21AAA5B5-2672-4279-B705-02033F35C718}"/>
    <hyperlink ref="B497" r:id="rId81" xr:uid="{7BE6EC8B-F6CD-443E-9924-BE6CC3547A5A}"/>
    <hyperlink ref="B422" r:id="rId82" xr:uid="{FA007EF7-A3F7-4715-9883-549B41484C8C}"/>
    <hyperlink ref="B286" r:id="rId83" xr:uid="{25E36B43-DDE2-40C3-A892-AEE776136EF8}"/>
    <hyperlink ref="B252" r:id="rId84" xr:uid="{357FFF24-59C1-435B-8F0B-52F81A8397A1}"/>
    <hyperlink ref="B409" r:id="rId85" xr:uid="{3E23ED7F-E802-44F4-B3E2-038EB6C0672F}"/>
    <hyperlink ref="B239" r:id="rId86" xr:uid="{FD5D2BD2-8D4C-4F5C-9E40-230651AE16E1}"/>
    <hyperlink ref="B111" r:id="rId87" xr:uid="{F0DB5F55-F667-4419-B471-A8A9E19EEEB8}"/>
    <hyperlink ref="B340" r:id="rId88" xr:uid="{B36C8D74-2F04-484B-9B48-76E872A98F53}"/>
    <hyperlink ref="B477" r:id="rId89" xr:uid="{C4E724CF-9B59-4C53-881D-7087705DBCA6}"/>
    <hyperlink ref="B290" r:id="rId90" xr:uid="{5BA4197D-8B46-4377-8448-15FBC9881CA0}"/>
    <hyperlink ref="B539" r:id="rId91" xr:uid="{21AFCCE0-7331-4062-B683-D985BF239EC1}"/>
    <hyperlink ref="B449" r:id="rId92" xr:uid="{FA66EA1F-C4F4-4234-A1F4-FC8ED4A5C81D}"/>
    <hyperlink ref="B319" r:id="rId93" xr:uid="{D55D6BB3-6115-4CC0-B0BE-65A222170471}"/>
    <hyperlink ref="B287" r:id="rId94" xr:uid="{B5052E31-61BF-48A2-8172-70AF86C087C2}"/>
    <hyperlink ref="B417" r:id="rId95" xr:uid="{1F2A0673-73C5-4A8A-A51D-A59D090AC12F}"/>
    <hyperlink ref="B419" r:id="rId96" xr:uid="{786235CF-BA86-4098-967D-8FB600552C45}"/>
    <hyperlink ref="B328" r:id="rId97" xr:uid="{72A6AB69-5CA7-4BEB-AA50-FC8933EC5A49}"/>
    <hyperlink ref="B59" r:id="rId98" xr:uid="{48F61698-C9FE-4333-A658-52C082351FA2}"/>
    <hyperlink ref="B123" r:id="rId99" xr:uid="{B4D48D77-66BB-4D55-924C-8E3BDBCCF65D}"/>
    <hyperlink ref="B215" r:id="rId100" xr:uid="{A96AC4D0-66A0-4CEC-A198-CBB81A7A3241}"/>
    <hyperlink ref="B198" r:id="rId101" xr:uid="{7DE3B05D-2048-4F7B-A26B-68696AE785EA}"/>
    <hyperlink ref="B242" r:id="rId102" xr:uid="{94F813F3-5C92-4B05-833B-9EC8CF195E04}"/>
    <hyperlink ref="B512" r:id="rId103" xr:uid="{5C03A179-9567-4867-B56F-A3820B28367E}"/>
    <hyperlink ref="B161" r:id="rId104" xr:uid="{3A60480B-B0B3-4E16-83DE-FEF851E24BB2}"/>
    <hyperlink ref="B515" r:id="rId105" xr:uid="{6E6BCB7B-CE29-4F82-A578-E42FC96B8CE1}"/>
    <hyperlink ref="B281" r:id="rId106" xr:uid="{5E283869-DCBA-40F2-8F71-3BAFDAE91A3F}"/>
    <hyperlink ref="B308" r:id="rId107" xr:uid="{DE239A96-F7B0-47A0-869E-8B4B668B5E97}"/>
    <hyperlink ref="B62" r:id="rId108" xr:uid="{114913F6-FC56-49ED-AB13-E997C7D8242E}"/>
    <hyperlink ref="B61" r:id="rId109" xr:uid="{52057681-5B57-4502-9759-651EBEA5AE91}"/>
    <hyperlink ref="B168" r:id="rId110" xr:uid="{6B53B25D-26FA-4CF8-99F7-9096CB9641E3}"/>
    <hyperlink ref="B109" r:id="rId111" xr:uid="{6C3A97A6-9AD8-40D0-AC92-091ECB4AA0DF}"/>
    <hyperlink ref="B73" r:id="rId112" xr:uid="{CA05210C-39A7-4787-AAF4-8BF6A779E181}"/>
    <hyperlink ref="B454" r:id="rId113" xr:uid="{B4F02FEC-1D76-43C8-BAB0-9FAC5A81E66E}"/>
    <hyperlink ref="B275" r:id="rId114" xr:uid="{817D5378-93FB-472E-A4DF-606F886B38A8}"/>
    <hyperlink ref="B13" r:id="rId115" xr:uid="{650896A6-CD68-462C-9F13-F2AA37E99AC4}"/>
    <hyperlink ref="B146" r:id="rId116" xr:uid="{8217B614-63BC-402E-B16A-C5AC6185B87B}"/>
    <hyperlink ref="B273" r:id="rId117" xr:uid="{FB35C63A-C2CA-42AE-B2C7-68B75ED40952}"/>
    <hyperlink ref="B2" r:id="rId118" xr:uid="{19D0DBEC-6D56-43CD-99E7-256F989F59C3}"/>
    <hyperlink ref="B514" r:id="rId119" xr:uid="{3EF24424-0B05-4428-868D-A9A2C8B02623}"/>
    <hyperlink ref="B332" r:id="rId120" xr:uid="{DFD857D5-0FD9-49C8-9639-3F86F41CE444}"/>
    <hyperlink ref="B346" r:id="rId121" xr:uid="{F1F35D65-F8DA-4DD5-8728-0EB2C39C4D13}"/>
    <hyperlink ref="B250" r:id="rId122" xr:uid="{1F8DC005-97D4-4647-AD09-474D11C8C865}"/>
    <hyperlink ref="B457" r:id="rId123" xr:uid="{6506D849-1F99-4A2B-96DE-DF47057B220E}"/>
    <hyperlink ref="B257" r:id="rId124" xr:uid="{96288E4F-AD57-4213-8F7C-AE6ABA48F2A8}"/>
    <hyperlink ref="B240" r:id="rId125" xr:uid="{DE64ACE5-F4E9-488D-ABCE-FA4BC463BBC7}"/>
    <hyperlink ref="B103" r:id="rId126" xr:uid="{CDE5201B-956F-4E4C-B790-BB80BA219742}"/>
    <hyperlink ref="B361" r:id="rId127" xr:uid="{306FD028-89F5-497B-B334-A01BE6726C03}"/>
    <hyperlink ref="B196" r:id="rId128" xr:uid="{15A38E14-B430-4A9C-9266-80F2DC88533A}"/>
    <hyperlink ref="B337" r:id="rId129" xr:uid="{622D73B1-1708-4BFC-9A8F-3B394984859B}"/>
    <hyperlink ref="B523" r:id="rId130" xr:uid="{E0B3FA2E-F672-4318-85E3-51DBEEABEE10}"/>
    <hyperlink ref="B334" r:id="rId131" xr:uid="{52017720-B012-4C7D-8E2F-3CE11FF4607D}"/>
    <hyperlink ref="B484" r:id="rId132" xr:uid="{B9FBF674-EBF5-47D7-A852-210ACAA92D56}"/>
    <hyperlink ref="B28" r:id="rId133" xr:uid="{30D61809-6BC1-4744-BF72-026CABA3E932}"/>
    <hyperlink ref="B245" r:id="rId134" xr:uid="{98076A71-30B5-4C64-B1FB-60808263CDDE}"/>
    <hyperlink ref="B255" r:id="rId135" xr:uid="{56847FAB-1F4D-41E0-A66D-1BE613D88B64}"/>
    <hyperlink ref="B19" r:id="rId136" xr:uid="{BD5AABED-D0AC-4AC7-8CFF-35D7F33804FB}"/>
    <hyperlink ref="B520" r:id="rId137" xr:uid="{84C3C23F-61E6-4FE1-A126-CCBEAE605196}"/>
    <hyperlink ref="B280" r:id="rId138" xr:uid="{A9A65DA4-AC08-4276-A829-1DDC253287EE}"/>
    <hyperlink ref="B38" r:id="rId139" xr:uid="{31FA9B60-34F5-410B-87C0-6730C5E3BA11}"/>
    <hyperlink ref="B450" r:id="rId140" xr:uid="{1841FA6E-B3D6-47E2-BFD2-3BA63EC7F751}"/>
    <hyperlink ref="B428" r:id="rId141" xr:uid="{978989EE-9AD4-4C12-A268-E651C0001377}"/>
    <hyperlink ref="B494" r:id="rId142" xr:uid="{B2BF63C1-AA72-4A68-8908-0A10E4D4D208}"/>
    <hyperlink ref="B33" r:id="rId143" xr:uid="{F42FC97F-58EE-4F98-8BAB-94C5C60E3783}"/>
    <hyperlink ref="B176" r:id="rId144" xr:uid="{C47F4B0E-AC1E-4AEF-BFF9-157A94BADF9E}"/>
    <hyperlink ref="B21" r:id="rId145" xr:uid="{CEA7C8F6-3EAC-4236-8F47-FB290D191CC3}"/>
    <hyperlink ref="B187" r:id="rId146" xr:uid="{34F52067-B316-4270-AE2B-256776A53E86}"/>
    <hyperlink ref="B185" r:id="rId147" xr:uid="{8EBBE3B8-0DDC-4A99-9C71-6520A657DFD4}"/>
    <hyperlink ref="B204" r:id="rId148" xr:uid="{2D71D158-100A-4757-9D21-F95E94A94795}"/>
    <hyperlink ref="B440" r:id="rId149" xr:uid="{AD9D3ECD-8F44-474B-A2EF-68938F6ED949}"/>
    <hyperlink ref="B54" r:id="rId150" xr:uid="{B8964014-02F0-4403-BE21-4A10316A0D38}"/>
    <hyperlink ref="B232" r:id="rId151" xr:uid="{AFC78C88-35B4-4E5D-98EA-D725F5F1BC25}"/>
    <hyperlink ref="B452" r:id="rId152" xr:uid="{20CFC878-A012-4694-AAC4-F7837A00C387}"/>
    <hyperlink ref="B385" r:id="rId153" xr:uid="{6CDA7AF0-CA2B-414A-A1C4-E5C71D63822F}"/>
    <hyperlink ref="B117" r:id="rId154" xr:uid="{135F8E67-EC38-4248-AA80-52D4E91B96AD}"/>
    <hyperlink ref="B342" r:id="rId155" xr:uid="{75E6E33E-1780-4BDD-80FE-595BBD530952}"/>
    <hyperlink ref="B140" r:id="rId156" xr:uid="{EC20C23E-BB96-48AF-8613-3F271765E41F}"/>
    <hyperlink ref="B301" r:id="rId157" xr:uid="{E7C476BA-5574-4ED5-A8E6-FEFA0BAA0250}"/>
    <hyperlink ref="B513" r:id="rId158" xr:uid="{1295E3CB-6345-42C8-B3AA-86A96691DC81}"/>
    <hyperlink ref="B79" r:id="rId159" xr:uid="{5C9A1FCC-FF05-4C1E-B714-30604232B5C7}"/>
    <hyperlink ref="B445" r:id="rId160" xr:uid="{B64AC03A-3660-43F3-84FB-7508D8E0B46D}"/>
    <hyperlink ref="B159" r:id="rId161" xr:uid="{DE88A292-1EC2-4B31-A384-90ECF98C46AF}"/>
    <hyperlink ref="B526" r:id="rId162" xr:uid="{B3E50975-3FE2-46D8-940C-322557288471}"/>
    <hyperlink ref="B206" r:id="rId163" xr:uid="{AAC85E0B-0B4C-42BE-AB15-196572BB3329}"/>
    <hyperlink ref="B309" r:id="rId164" xr:uid="{4DB204D9-54F4-4564-889C-31BB11AF26F0}"/>
    <hyperlink ref="B152" r:id="rId165" xr:uid="{A1E5D6C2-3279-461D-A288-CB175A9C3FFE}"/>
    <hyperlink ref="B460" r:id="rId166" xr:uid="{23E2FC02-757A-4688-85CF-EFC244D1CF16}"/>
    <hyperlink ref="B392" r:id="rId167" xr:uid="{104D5D11-CC32-4533-8315-010E09EDD45B}"/>
    <hyperlink ref="B285" r:id="rId168" xr:uid="{D2F99043-B9C0-47D2-8D62-431C89F0427F}"/>
    <hyperlink ref="B158" r:id="rId169" xr:uid="{436D7157-6EE8-41CA-8C74-9D167C68AA69}"/>
    <hyperlink ref="B389" r:id="rId170" xr:uid="{88A1AA65-D9C0-4F9D-80C0-BBE32231B76A}"/>
    <hyperlink ref="B503" r:id="rId171" xr:uid="{F0BDFADB-8550-4452-A1D5-74B49A988C4D}"/>
    <hyperlink ref="B459" r:id="rId172" xr:uid="{D271411C-7478-4565-9FA3-97BCB1712A3A}"/>
    <hyperlink ref="B441" r:id="rId173" xr:uid="{9A75FB29-44AF-4568-8953-A94195160F2E}"/>
    <hyperlink ref="B208" r:id="rId174" xr:uid="{DA803055-0E78-45AD-A3F3-14DC07445085}"/>
    <hyperlink ref="B363" r:id="rId175" xr:uid="{BDB6A3D9-B8E4-4A9C-8021-8D9250C0819B}"/>
    <hyperlink ref="B402" r:id="rId176" xr:uid="{D54D5D7C-AEC2-439A-A960-2D7D6DA7E680}"/>
    <hyperlink ref="B527" r:id="rId177" xr:uid="{C5051B75-D400-40F4-A741-828E56F18802}"/>
    <hyperlink ref="B72" r:id="rId178" xr:uid="{B82D1A0D-82C7-402E-83AB-371A56AA2103}"/>
    <hyperlink ref="B32" r:id="rId179" xr:uid="{F661BFEA-2FD4-4504-A159-FC21DD68F1A6}"/>
    <hyperlink ref="B458" r:id="rId180" xr:uid="{F8E8C4DC-2E68-4E0F-B8F5-90C2DE45F16B}"/>
    <hyperlink ref="B427" r:id="rId181" xr:uid="{2A2325C5-B2A2-49B4-BEDF-23EFC2C9C0F6}"/>
    <hyperlink ref="B532" r:id="rId182" xr:uid="{9C4A2B78-3D8D-4461-9874-3492C08584C0}"/>
    <hyperlink ref="B213" r:id="rId183" xr:uid="{2E0794A8-1B03-4BCF-9CFE-D1673616A018}"/>
    <hyperlink ref="B467" r:id="rId184" xr:uid="{EDB595F0-D8DA-431A-AFA1-AECA8B66E4D1}"/>
    <hyperlink ref="B383" r:id="rId185" xr:uid="{0E1E2A4E-8ACD-44EC-89DB-2997C77FFAF3}"/>
    <hyperlink ref="B418" r:id="rId186" xr:uid="{C0E4D136-A46B-43DB-ABDB-B8FAD91B3876}"/>
    <hyperlink ref="B493" r:id="rId187" xr:uid="{5E857BA1-FBA3-48CC-90D9-74816C8086A7}"/>
    <hyperlink ref="B413" r:id="rId188" xr:uid="{92CB8AB3-0556-4386-AFDF-95F3050F3B8B}"/>
    <hyperlink ref="B269" r:id="rId189" xr:uid="{C1D9EA5F-A31E-44D6-88DD-F0CB6CA6095A}"/>
    <hyperlink ref="B333" r:id="rId190" xr:uid="{90C25001-2F48-445E-85D7-EE2F72995B4B}"/>
    <hyperlink ref="B224" r:id="rId191" xr:uid="{1B8742B6-FE26-46E9-91A2-C5D0474B9448}"/>
    <hyperlink ref="B40" r:id="rId192" xr:uid="{067714F6-BC90-499B-BADC-E45D1BF3EC01}"/>
    <hyperlink ref="B345" r:id="rId193" xr:uid="{23DAA08B-C402-4A99-B467-ADFFB3D9E035}"/>
    <hyperlink ref="B475" r:id="rId194" xr:uid="{DF844413-0DE5-4E10-A04C-2C4D91063565}"/>
    <hyperlink ref="B76" r:id="rId195" xr:uid="{85B44B5F-0F9E-4EE3-BBCC-17D440791B02}"/>
    <hyperlink ref="B194" r:id="rId196" xr:uid="{B912EBEE-EC18-4F33-BA60-DD601CD4EBBF}"/>
    <hyperlink ref="B315" r:id="rId197" xr:uid="{71319641-9DEC-42F5-9E84-810BE8B5B12C}"/>
    <hyperlink ref="B408" r:id="rId198" xr:uid="{2669412E-3ED7-44D3-A932-204E37D95B50}"/>
    <hyperlink ref="B57" r:id="rId199" xr:uid="{17F05146-C703-4B8C-A7CF-D5C9DF588DAF}"/>
    <hyperlink ref="B178" r:id="rId200" xr:uid="{C8D15549-DA0C-4E44-B4C8-57047B03D88F}"/>
    <hyperlink ref="B482" r:id="rId201" xr:uid="{111BE4F6-65A4-408F-8D11-F1457AE37614}"/>
    <hyperlink ref="B511" r:id="rId202" xr:uid="{2701276D-B84A-4775-BBA9-202AAB0E0BFC}"/>
    <hyperlink ref="B151" r:id="rId203" xr:uid="{C7C4EF2D-B316-4C6C-8A48-B76CC1750995}"/>
    <hyperlink ref="B118" r:id="rId204" xr:uid="{1F695E07-842B-4FB1-9AEF-1D2E02E996E6}"/>
    <hyperlink ref="B144" r:id="rId205" xr:uid="{0F33D26B-12A5-4F72-AB48-1FE769318A87}"/>
    <hyperlink ref="B166" r:id="rId206" xr:uid="{7B520098-C592-4B0B-9D54-6EE66E0A0C9E}"/>
    <hyperlink ref="B192" r:id="rId207" xr:uid="{57EBD1AB-3E5A-4CC5-9C63-FF7BFDAB3961}"/>
    <hyperlink ref="B84" r:id="rId208" xr:uid="{82BF6DEA-225A-480C-90BD-627404E255CE}"/>
    <hyperlink ref="B162" r:id="rId209" xr:uid="{0266A7F3-8AAC-45D1-A70E-1A57E54D9854}"/>
    <hyperlink ref="B391" r:id="rId210" xr:uid="{0232A40C-FA77-4AC4-96D5-E94425D2A40C}"/>
    <hyperlink ref="B133" r:id="rId211" xr:uid="{0ACF4C54-C9C8-4678-B5C0-1CB622CB00DC}"/>
    <hyperlink ref="B113" r:id="rId212" xr:uid="{F7C99FAE-A61F-4239-96B5-E0A84108A11E}"/>
    <hyperlink ref="B67" r:id="rId213" xr:uid="{94E1B5E1-BF1E-4844-B59A-1EED6FEF4730}"/>
    <hyperlink ref="B153" r:id="rId214" xr:uid="{8427A1FB-4F1F-4187-8630-584DE2381C46}"/>
    <hyperlink ref="B4" r:id="rId215" xr:uid="{426B9BD8-6003-45F7-BB03-D68BF9C2139D}"/>
    <hyperlink ref="B292" r:id="rId216" xr:uid="{E641C5F4-492E-44B7-9570-5AB1D556EA40}"/>
    <hyperlink ref="B473" r:id="rId217" xr:uid="{A971532D-1917-40C5-B48E-FF6AEAA0C864}"/>
    <hyperlink ref="B463" r:id="rId218" xr:uid="{225EEA23-2A0E-44E4-BC17-ADFD9F4FBF1D}"/>
    <hyperlink ref="B397" r:id="rId219" xr:uid="{F622FA84-C17D-469A-ACF6-337FB5537DA7}"/>
    <hyperlink ref="B256" r:id="rId220" xr:uid="{1E40114F-FA09-4004-B797-48D9006775B1}"/>
    <hyperlink ref="B119" r:id="rId221" xr:uid="{E11E9834-6C26-45CF-82C6-4431ABE71E09}"/>
    <hyperlink ref="B184" r:id="rId222" xr:uid="{CEB54F67-C335-4C2F-9673-16A0DF120E94}"/>
    <hyperlink ref="B207" r:id="rId223" xr:uid="{0FD90D9C-FA4B-43E1-BE71-1A4253C9C0C0}"/>
    <hyperlink ref="B197" r:id="rId224" xr:uid="{DDD33609-B882-406A-AD53-0DD223780E4C}"/>
    <hyperlink ref="B43" r:id="rId225" xr:uid="{BA9E7375-48FD-47F1-A6B7-71A2DD00A73F}"/>
    <hyperlink ref="B330" r:id="rId226" xr:uid="{A89D129D-B5EC-4C5F-9B8C-87861C88F38E}"/>
    <hyperlink ref="B125" r:id="rId227" xr:uid="{C1F641BC-F6B3-4F45-BD44-72100B891E3C}"/>
    <hyperlink ref="B351" r:id="rId228" xr:uid="{81A5E2AC-7B11-4545-A4E2-D6F204925214}"/>
    <hyperlink ref="B380" r:id="rId229" xr:uid="{D262CDF3-F31F-4BD7-BA7D-1328D68D776B}"/>
    <hyperlink ref="B135" r:id="rId230" xr:uid="{912DAB1F-8228-4D51-8167-2F8632E19E80}"/>
    <hyperlink ref="B228" r:id="rId231" xr:uid="{AEBFD552-8A43-4552-975C-B1F3676FD869}"/>
    <hyperlink ref="B190" r:id="rId232" xr:uid="{E2BF4DA5-0627-4311-91D6-B074F9015C81}"/>
    <hyperlink ref="B226" r:id="rId233" xr:uid="{EAC95569-D42D-4B13-8016-6E71F41D3CC6}"/>
    <hyperlink ref="B115" r:id="rId234" xr:uid="{EBF00D55-611E-4524-97F3-72422CF68A09}"/>
    <hyperlink ref="B284" r:id="rId235" xr:uid="{258374D7-60E7-45AC-B6E6-A4A84D44FEDC}"/>
    <hyperlink ref="B506" r:id="rId236" xr:uid="{3DF16309-81A9-440B-944A-F1470614FC57}"/>
    <hyperlink ref="B150" r:id="rId237" xr:uid="{1C4EC1CE-B493-4D9D-B8C7-C8091450D5FA}"/>
    <hyperlink ref="B323" r:id="rId238" xr:uid="{B2FE2C60-CD80-4A24-BD54-E9BCEF8B22FF}"/>
    <hyperlink ref="B211" r:id="rId239" xr:uid="{B27D1A45-56C8-4D25-AA12-1C3F6CED40FA}"/>
    <hyperlink ref="B147" r:id="rId240" xr:uid="{D4989583-1347-4C09-A3B1-572D02442FD8}"/>
    <hyperlink ref="B279" r:id="rId241" display="https://app.bizzy.org/BE/0403834.160?utm_source=export&amp;utm_medium=lists_xlsx" xr:uid="{771C23A9-CAB6-4C8F-853F-F18F8597CDC5}"/>
    <hyperlink ref="B214" r:id="rId242" display="https://app.bizzy.org/BE/0416375.270?utm_source=export&amp;utm_medium=lists_xlsx" xr:uid="{970B66FF-B8C0-4CD9-8D71-0427DB8EB902}"/>
    <hyperlink ref="B136" r:id="rId243" display="https://app.bizzy.org/BE/0400378.485?utm_source=export&amp;utm_medium=lists_xlsx" xr:uid="{B67668B0-3199-4DF3-ADAC-983548D95186}"/>
    <hyperlink ref="B518" r:id="rId244" display="https://app.bizzy.org/BE/0420383.548?utm_source=export&amp;utm_medium=lists_xlsx" xr:uid="{56B2174A-A957-48DA-A4B6-A32E32077D2E}"/>
    <hyperlink ref="B68" r:id="rId245" display="https://app.bizzy.org/BE/0404754.472?utm_source=export&amp;utm_medium=lists_xlsx" xr:uid="{A3DDAA16-2AAC-40E9-B444-95DC94B77C40}"/>
    <hyperlink ref="B39" r:id="rId246" display="https://app.bizzy.org/BE/0401277.914?utm_source=export&amp;utm_medium=lists_xlsx" xr:uid="{A05DE0AC-65F1-480C-AEE1-B8D4FD0E0F50}"/>
    <hyperlink ref="B53" r:id="rId247" display="https://app.bizzy.org/BE/0873533.993?utm_source=export&amp;utm_medium=lists_xlsx" xr:uid="{8276A362-7BB3-4B78-B463-2D19A3253174}"/>
    <hyperlink ref="B519" r:id="rId248" display="https://app.bizzy.org/BE/0420383.647?utm_source=export&amp;utm_medium=lists_xlsx" xr:uid="{4231AD3E-D13D-4B70-9901-8D08CC5D76B2}"/>
    <hyperlink ref="B50" r:id="rId249" display="https://app.bizzy.org/BE/0403992.231?utm_source=export&amp;utm_medium=lists_xlsx" xr:uid="{BDB1D727-B3FE-48CD-BB35-B6B57BEBFA31}"/>
    <hyperlink ref="B143" r:id="rId250" display="https://app.bizzy.org/BE/0412070.549?utm_source=export&amp;utm_medium=lists_xlsx" xr:uid="{D4EE24BF-AE87-4D52-B7D4-AC13C52408BB}"/>
    <hyperlink ref="B293" r:id="rId251" display="https://app.bizzy.org/BE/0404968.268?utm_source=export&amp;utm_medium=lists_xlsx" xr:uid="{20C2E366-2905-4F64-9307-38C93B227431}"/>
    <hyperlink ref="B217" r:id="rId252" display="https://app.bizzy.org/BE/0458780.306?utm_source=export&amp;utm_medium=lists_xlsx" xr:uid="{F8A9C665-0286-4F31-8EA9-67C3C403661B}"/>
    <hyperlink ref="B299" r:id="rId253" display="https://app.bizzy.org/BE/0404584.525?utm_source=export&amp;utm_medium=lists_xlsx" xr:uid="{C49A9C3E-DADC-4D2C-AFDC-AD1DE6076616}"/>
    <hyperlink ref="B488" r:id="rId254" display="https://app.bizzy.org/BE/0405414.072?utm_source=export&amp;utm_medium=lists_xlsx" xr:uid="{FD6B39C9-149F-4C6B-9E88-46FB740C8889}"/>
    <hyperlink ref="B154" r:id="rId255" display="https://app.bizzy.org/BE/0449372.294?utm_source=export&amp;utm_medium=lists_xlsx" xr:uid="{7A9D690D-8431-4872-82B6-7584FE8CB09E}"/>
    <hyperlink ref="B52" r:id="rId256" display="https://app.bizzy.org/BE/0403075.580?utm_source=export&amp;utm_medium=lists_xlsx" xr:uid="{FC9550F4-6890-4563-A8FD-43E8A810380A}"/>
    <hyperlink ref="B9" r:id="rId257" display="https://app.bizzy.org/BE/0873975.443?utm_source=export&amp;utm_medium=lists_xlsx" xr:uid="{F7B8F9AF-C562-4462-ABC2-02B379AF9CED}"/>
    <hyperlink ref="B148" r:id="rId258" display="https://app.bizzy.org/BE/0627857.343?utm_source=export&amp;utm_medium=lists_xlsx" xr:uid="{D1DA8FCB-7809-48B6-9CDA-4D05012ACC9A}"/>
    <hyperlink ref="B261" r:id="rId259" display="https://app.bizzy.org/BE/0425258.688?utm_source=export&amp;utm_medium=lists_xlsx" xr:uid="{DA017579-84F7-4666-811C-31E228E6D936}"/>
    <hyperlink ref="B97" r:id="rId260" display="https://app.bizzy.org/BE/0464994.145?utm_source=export&amp;utm_medium=lists_xlsx" xr:uid="{6DAA168D-1A73-4552-9A50-F764D42E7F9E}"/>
    <hyperlink ref="B478" r:id="rId261" display="https://app.bizzy.org/BE/0403425.770?utm_source=export&amp;utm_medium=lists_xlsx" xr:uid="{CC3E9235-DCBA-4D89-968A-111DE171093F}"/>
    <hyperlink ref="B66" r:id="rId262" display="https://app.bizzy.org/BE/0473191.041?utm_source=export&amp;utm_medium=lists_xlsx" xr:uid="{64A4521B-8257-42FD-A45F-8C7E2807F707}"/>
    <hyperlink ref="B486" r:id="rId263" display="https://app.bizzy.org/BE/0425399.042?utm_source=export&amp;utm_medium=lists_xlsx" xr:uid="{DEE5B053-D946-4BC6-BB75-2B8AA260E49A}"/>
    <hyperlink ref="B444" r:id="rId264" display="https://app.bizzy.org/BE/0404914.028?utm_source=export&amp;utm_medium=lists_xlsx" xr:uid="{BD3B13AB-3110-450A-8492-DB92269FBEF9}"/>
    <hyperlink ref="B297" r:id="rId265" display="https://app.bizzy.org/BE/0404531.966?utm_source=export&amp;utm_medium=lists_xlsx" xr:uid="{A5E8C087-61A5-4353-8C97-715B60AA2701}"/>
    <hyperlink ref="B390" r:id="rId266" display="https://app.bizzy.org/BE/0438632.416?utm_source=export&amp;utm_medium=lists_xlsx" xr:uid="{D9FEE9C1-D8E6-47B7-9592-76E5A3106807}"/>
    <hyperlink ref="B451" r:id="rId267" display="https://app.bizzy.org/BE/0416991.320?utm_source=export&amp;utm_medium=lists_xlsx" xr:uid="{26856F36-839E-4C61-B9B2-7645D81F6CE3}"/>
    <hyperlink ref="B296" r:id="rId268" display="https://app.bizzy.org/BE/0446891.668?utm_source=export&amp;utm_medium=lists_xlsx" xr:uid="{6373C417-47D0-4A72-A0B2-78800EF8B517}"/>
    <hyperlink ref="B74" r:id="rId269" display="https://app.bizzy.org/BE/0848973.395?utm_source=export&amp;utm_medium=lists_xlsx" xr:uid="{5CAED7F9-952C-4497-9C64-4A69609F978F}"/>
    <hyperlink ref="B225" r:id="rId270" display="https://app.bizzy.org/BE/0466460.429?utm_source=export&amp;utm_medium=lists_xlsx" xr:uid="{95A5083C-1A9A-45F1-81C9-FA99B81B67BD}"/>
    <hyperlink ref="B339" r:id="rId271" display="https://app.bizzy.org/BE/0870019.427?utm_source=export&amp;utm_medium=lists_xlsx" xr:uid="{4F35B6A4-2BD7-442F-A539-57DCA307EDA9}"/>
    <hyperlink ref="B199" r:id="rId272" display="https://app.bizzy.org/BE/0867573.542?utm_source=export&amp;utm_medium=lists_xlsx" xr:uid="{06183591-E730-43B3-AEE3-C3C86020D75C}"/>
    <hyperlink ref="B212" r:id="rId273" display="https://app.bizzy.org/BE/0406183.144?utm_source=export&amp;utm_medium=lists_xlsx" xr:uid="{2CC52A44-E690-4384-9BE4-A8194DE1A80B}"/>
    <hyperlink ref="B41" r:id="rId274" display="https://app.bizzy.org/BE/0440691.388?utm_source=export&amp;utm_medium=lists_xlsx" xr:uid="{8E8392C4-4EF9-413A-9ED6-1627A67ECDC5}"/>
    <hyperlink ref="B529" r:id="rId275" display="https://app.bizzy.org/BE/0442637.526?utm_source=export&amp;utm_medium=lists_xlsx" xr:uid="{3BC68706-2507-40D0-99A2-6ED0378A493B}"/>
    <hyperlink ref="B165" r:id="rId276" display="https://app.bizzy.org/BE/0474429.572?utm_source=export&amp;utm_medium=lists_xlsx" xr:uid="{BA0187C3-C1F2-45E5-A4B4-66CD22D2BE65}"/>
    <hyperlink ref="B251" r:id="rId277" display="https://app.bizzy.org/BE/0418250.835?utm_source=export&amp;utm_medium=lists_xlsx" xr:uid="{EF36E8BF-15C9-4944-87C0-3E9AE299268C}"/>
    <hyperlink ref="B219" r:id="rId278" display="https://app.bizzy.org/BE/0412723.419?utm_source=export&amp;utm_medium=lists_xlsx" xr:uid="{BCDF9C67-B508-49F9-A648-C293F18EDA9D}"/>
    <hyperlink ref="B448" r:id="rId279" display="https://app.bizzy.org/BE/0456512.385?utm_source=export&amp;utm_medium=lists_xlsx" xr:uid="{4FCFAC65-49B9-48B9-ADE6-A2B3067DAE95}"/>
    <hyperlink ref="B379" r:id="rId280" display="https://app.bizzy.org/BE/0875041.849?utm_source=export&amp;utm_medium=lists_xlsx" xr:uid="{A0D4B8F5-7E0B-4A53-BADE-B444724A9CCB}"/>
    <hyperlink ref="B243" r:id="rId281" display="https://app.bizzy.org/BE/0248399.380?utm_source=export&amp;utm_medium=lists_xlsx" xr:uid="{9FFADBE5-6B26-4E95-AC42-5F94FB45921B}"/>
    <hyperlink ref="B357" r:id="rId282" display="https://app.bizzy.org/BE/0405388.536?utm_source=export&amp;utm_medium=lists_xlsx" xr:uid="{7DDBD471-F500-453E-AB86-60B9F4623AFB}"/>
    <hyperlink ref="B426" r:id="rId283" display="https://app.bizzy.org/BE/0404284.716?utm_source=export&amp;utm_medium=lists_xlsx" xr:uid="{76AB63D5-1784-439D-846F-2E67D497850B}"/>
    <hyperlink ref="B395" r:id="rId284" display="https://app.bizzy.org/BE/0401947.808?utm_source=export&amp;utm_medium=lists_xlsx" xr:uid="{1BA41EE2-435A-4EDF-AA44-FE9B7C7133E5}"/>
    <hyperlink ref="B394" r:id="rId285" display="https://app.bizzy.org/BE/0436410.522?utm_source=export&amp;utm_medium=lists_xlsx" xr:uid="{273961A1-569F-47B9-9AC8-1A55706336DF}"/>
    <hyperlink ref="B91" r:id="rId286" display="https://app.bizzy.org/BE/0427572.733?utm_source=export&amp;utm_medium=lists_xlsx" xr:uid="{6C7755B1-C8B5-4925-ABF7-7DF3E28579E0}"/>
    <hyperlink ref="B436" r:id="rId287" display="https://app.bizzy.org/BE/0453500.734?utm_source=export&amp;utm_medium=lists_xlsx" xr:uid="{2A3FBBB6-0BAF-4CA3-9C96-06E8882A87B7}"/>
    <hyperlink ref="B344" r:id="rId288" display="https://app.bizzy.org/BE/0552527.539?utm_source=export&amp;utm_medium=lists_xlsx" xr:uid="{3BE05C57-74CB-4260-BF87-7E23921B4BC0}"/>
    <hyperlink ref="B23" r:id="rId289" display="https://app.bizzy.org/BE/0402134.977?utm_source=export&amp;utm_medium=lists_xlsx" xr:uid="{5A8FAF03-13D3-4191-AB95-CEAC0305AC90}"/>
    <hyperlink ref="B414" r:id="rId290" display="https://app.bizzy.org/BE/0400865.465?utm_source=export&amp;utm_medium=lists_xlsx" xr:uid="{D217A97D-69F7-4C87-9695-DFACA63EAAC6}"/>
    <hyperlink ref="B321" r:id="rId291" display="https://app.bizzy.org/BE/0420069.782?utm_source=export&amp;utm_medium=lists_xlsx" xr:uid="{095AC81A-9A2F-4FD7-B21F-944B73381FB7}"/>
    <hyperlink ref="B406" r:id="rId292" display="https://app.bizzy.org/BE/0437278.077?utm_source=export&amp;utm_medium=lists_xlsx" xr:uid="{CF82DBDF-1120-4EBB-8A3B-2BFF6AD93DC9}"/>
    <hyperlink ref="B101" r:id="rId293" display="https://app.bizzy.org/BE/0407184.521?utm_source=export&amp;utm_medium=lists_xlsx" xr:uid="{A7801709-4859-4681-9A82-013BD8C349E8}"/>
    <hyperlink ref="B191" r:id="rId294" display="https://app.bizzy.org/BE/0400764.903?utm_source=export&amp;utm_medium=lists_xlsx" xr:uid="{A9E74F2F-5F77-48F5-AF54-D096F61A2525}"/>
    <hyperlink ref="B170" r:id="rId295" display="https://app.bizzy.org/BE/0404105.166?utm_source=export&amp;utm_medium=lists_xlsx" xr:uid="{E56A06D8-5EDF-4424-9966-28BB1C32F49C}"/>
    <hyperlink ref="B193" r:id="rId296" display="https://app.bizzy.org/BE/0435131.508?utm_source=export&amp;utm_medium=lists_xlsx" xr:uid="{B1DC8905-D781-410F-856C-A463D299085D}"/>
    <hyperlink ref="B300" r:id="rId297" display="https://app.bizzy.org/BE/0764299.028?utm_source=export&amp;utm_medium=lists_xlsx" xr:uid="{4935417D-C688-4D08-8599-6BF1BD655F7C}"/>
    <hyperlink ref="B180" r:id="rId298" display="https://app.bizzy.org/BE/0400771.039?utm_source=export&amp;utm_medium=lists_xlsx" xr:uid="{C4552D6F-260D-457C-9B56-052EAA74A135}"/>
    <hyperlink ref="B29" r:id="rId299" display="https://app.bizzy.org/BE/0438973.597?utm_source=export&amp;utm_medium=lists_xlsx" xr:uid="{0A8EE0C8-FE89-4B66-B79B-A8420E1665D5}"/>
    <hyperlink ref="B530" r:id="rId300" display="https://app.bizzy.org/BE/0448850.870?utm_source=export&amp;utm_medium=lists_xlsx" xr:uid="{7B71BC82-AE10-4F90-B5D8-95EDB36587E2}"/>
    <hyperlink ref="B105" r:id="rId301" display="https://app.bizzy.org/BE/0432023.845?utm_source=export&amp;utm_medium=lists_xlsx" xr:uid="{EC1915D8-99A3-4752-81AA-934C1A5D1449}"/>
    <hyperlink ref="B531" r:id="rId302" display="https://app.bizzy.org/BE/0405092.190?utm_source=export&amp;utm_medium=lists_xlsx" xr:uid="{6B7FA2F4-736F-40B2-8917-80C2BAC8096B}"/>
    <hyperlink ref="B169" r:id="rId303" display="https://app.bizzy.org/BE/0416585.801?utm_source=export&amp;utm_medium=lists_xlsx" xr:uid="{0D05A285-DFDF-46EE-8486-7A7EF597DA95}"/>
    <hyperlink ref="B25" r:id="rId304" display="https://app.bizzy.org/BE/0716926.901?utm_source=export&amp;utm_medium=lists_xlsx" xr:uid="{37A086EF-022D-4340-B89E-24FD9896E3F7}"/>
    <hyperlink ref="B423" r:id="rId305" display="https://app.bizzy.org/BE/0450864.215?utm_source=export&amp;utm_medium=lists_xlsx" xr:uid="{4329586C-B167-4E24-8FDF-19D2563BA0A1}"/>
    <hyperlink ref="B270" r:id="rId306" display="https://app.bizzy.org/BE/0429037.235?utm_source=export&amp;utm_medium=lists_xlsx" xr:uid="{7D1A5BC3-1BA4-4B08-BAE1-3840C52BC09C}"/>
    <hyperlink ref="B264" r:id="rId307" display="https://app.bizzy.org/BE/0427973.304?utm_source=export&amp;utm_medium=lists_xlsx" xr:uid="{F864A178-80CF-4BC0-A0B6-51F495568B87}"/>
    <hyperlink ref="B455" r:id="rId308" display="https://app.bizzy.org/BE/0458551.563?utm_source=export&amp;utm_medium=lists_xlsx" xr:uid="{4CB1556A-08EF-4797-A95A-8906387EDB73}"/>
    <hyperlink ref="B238" r:id="rId309" display="https://app.bizzy.org/BE/0437126.936?utm_source=export&amp;utm_medium=lists_xlsx" xr:uid="{E32B0444-2E62-42B2-8E89-C716812F835F}"/>
    <hyperlink ref="B163" r:id="rId310" display="https://app.bizzy.org/BE/0479117.543?utm_source=export&amp;utm_medium=lists_xlsx" xr:uid="{2830D556-E1EC-4715-A61B-70A12F737884}"/>
    <hyperlink ref="B263" r:id="rId311" display="https://app.bizzy.org/BE/0453627.923?utm_source=export&amp;utm_medium=lists_xlsx" xr:uid="{8DB74B4B-323C-4647-9371-2D408A6FDDD3}"/>
    <hyperlink ref="B60" r:id="rId312" display="https://app.bizzy.org/BE/0844220.989?utm_source=export&amp;utm_medium=lists_xlsx" xr:uid="{479DD91E-81F8-4993-A989-F14353455F71}"/>
    <hyperlink ref="B48" r:id="rId313" display="https://app.bizzy.org/BE/0400165.679?utm_source=export&amp;utm_medium=lists_xlsx" xr:uid="{6EA38D38-AEDF-448F-9474-0E9D6E9A75AC}"/>
    <hyperlink ref="B145" r:id="rId314" display="https://app.bizzy.org/BE/0405013.602?utm_source=export&amp;utm_medium=lists_xlsx" xr:uid="{AAC8469A-D1E1-4F86-89C4-CF820856A95A}"/>
    <hyperlink ref="B291" r:id="rId315" display="https://app.bizzy.org/BE/0826207.990?utm_source=export&amp;utm_medium=lists_xlsx" xr:uid="{69B5588F-18C7-4EB7-9C10-02A327F64687}"/>
    <hyperlink ref="B412" r:id="rId316" display="https://app.bizzy.org/BE/0434278.896?utm_source=export&amp;utm_medium=lists_xlsx" xr:uid="{11C2EA8C-2FE4-4658-941D-128CB0220F28}"/>
    <hyperlink ref="B404" r:id="rId317" display="https://app.bizzy.org/BE/0416762.280?utm_source=export&amp;utm_medium=lists_xlsx" xr:uid="{024BD237-5345-4741-87E6-5D5AA4B032DE}"/>
    <hyperlink ref="B15" r:id="rId318" display="https://app.bizzy.org/BE/0478971.449?utm_source=export&amp;utm_medium=lists_xlsx" xr:uid="{EAEDEB4A-D5B1-43EE-ABB2-0811691D028C}"/>
    <hyperlink ref="B307" r:id="rId319" display="https://app.bizzy.org/BE/0405350.033?utm_source=export&amp;utm_medium=lists_xlsx" xr:uid="{F8A26B02-5847-4CAA-AB42-9BBA76371EEE}"/>
    <hyperlink ref="B388" r:id="rId320" display="https://app.bizzy.org/BE/0442652.075?utm_source=export&amp;utm_medium=lists_xlsx" xr:uid="{25BF95B5-FD5A-49D0-923E-C993C5F7B8B1}"/>
    <hyperlink ref="B237" r:id="rId321" display="https://app.bizzy.org/BE/0660936.521?utm_source=export&amp;utm_medium=lists_xlsx" xr:uid="{F8634A02-37C8-4E2C-9CF9-20D8BB1CEE3B}"/>
    <hyperlink ref="B69" r:id="rId322" display="https://app.bizzy.org/BE/0404754.571?utm_source=export&amp;utm_medium=lists_xlsx" xr:uid="{ADA01341-FC71-45FA-A040-5C7DBF9B4DF0}"/>
    <hyperlink ref="B343" r:id="rId323" display="https://app.bizzy.org/BE/0426019.644?utm_source=export&amp;utm_medium=lists_xlsx" xr:uid="{184B25C0-3160-423A-9408-2ACD6A097EA4}"/>
    <hyperlink ref="B8" r:id="rId324" display="https://app.bizzy.org/BE/0433344.035?utm_source=export&amp;utm_medium=lists_xlsx" xr:uid="{915FAD6C-77A6-41EA-A838-6D2AE45846DC}"/>
    <hyperlink ref="B277" r:id="rId325" display="https://app.bizzy.org/BE/0415826.627?utm_source=export&amp;utm_medium=lists_xlsx" xr:uid="{51DAF43E-9C14-412C-B0ED-297E854141E3}"/>
    <hyperlink ref="B462" r:id="rId326" display="https://app.bizzy.org/BE/0465547.738?utm_source=export&amp;utm_medium=lists_xlsx" xr:uid="{92CA8590-8B4B-4CF1-BF22-640AFE86B081}"/>
    <hyperlink ref="B431" r:id="rId327" display="https://app.bizzy.org/BE/0478652.141?utm_source=export&amp;utm_medium=lists_xlsx" xr:uid="{2A66C65F-BF17-48EF-BAE8-D75645D78A99}"/>
    <hyperlink ref="B78" r:id="rId328" display="https://app.bizzy.org/BE/0877184.856?utm_source=export&amp;utm_medium=lists_xlsx" xr:uid="{722D9556-55D8-40DA-ADB0-7794A5A342C8}"/>
    <hyperlink ref="B522" r:id="rId329" display="https://app.bizzy.org/BE/0447690.830?utm_source=export&amp;utm_medium=lists_xlsx" xr:uid="{1B373F76-51EC-40A4-B62A-AE58C33790D4}"/>
    <hyperlink ref="B314" r:id="rId330" display="https://app.bizzy.org/BE/0448553.239?utm_source=export&amp;utm_medium=lists_xlsx" xr:uid="{E101A40D-C076-43ED-9650-8A6B2593761B}"/>
    <hyperlink ref="B304" r:id="rId331" display="https://app.bizzy.org/BE/0424748.350?utm_source=export&amp;utm_medium=lists_xlsx" xr:uid="{3B18AE12-EA59-4007-9BB7-C921A1F72618}"/>
    <hyperlink ref="B64" r:id="rId332" display="https://app.bizzy.org/BE/0441533.409?utm_source=export&amp;utm_medium=lists_xlsx" xr:uid="{494C16F3-7506-46FA-9F90-759CA4420852}"/>
    <hyperlink ref="B139" r:id="rId333" display="https://app.bizzy.org/BE/0408364.753?utm_source=export&amp;utm_medium=lists_xlsx" xr:uid="{F869BBF7-36F1-4769-8A42-DC22D4C0DBD4}"/>
    <hyperlink ref="B155" r:id="rId334" display="https://app.bizzy.org/BE/0422832.403?utm_source=export&amp;utm_medium=lists_xlsx" xr:uid="{BE020024-28F3-4B11-A390-3E9902B00D25}"/>
    <hyperlink ref="B434" r:id="rId335" display="https://app.bizzy.org/BE/0638787.362?utm_source=export&amp;utm_medium=lists_xlsx" xr:uid="{C75D696A-76D1-46EF-9FB5-73A6F9618D1C}"/>
    <hyperlink ref="B85" r:id="rId336" display="https://app.bizzy.org/BE/0408195.103?utm_source=export&amp;utm_medium=lists_xlsx" xr:uid="{3A9B0E1F-1303-4CD5-BCB4-A55515DD81B3}"/>
    <hyperlink ref="B327" r:id="rId337" display="https://app.bizzy.org/BE/0416549.969?utm_source=export&amp;utm_medium=lists_xlsx" xr:uid="{2070CADA-5F94-4EE9-955D-AA5DDD0FEE12}"/>
    <hyperlink ref="B142" r:id="rId338" display="https://app.bizzy.org/BE/0811501.604?utm_source=export&amp;utm_medium=lists_xlsx" xr:uid="{87C6528A-9FE4-473C-8B67-4B5DEA3D274B}"/>
    <hyperlink ref="B439" r:id="rId339" display="https://app.bizzy.org/BE/0811303.644?utm_source=export&amp;utm_medium=lists_xlsx" xr:uid="{F4BFCD0B-BBD9-4773-9052-2FFD2CBDD90E}"/>
    <hyperlink ref="B283" r:id="rId340" display="https://app.bizzy.org/BE/0429388.316?utm_source=export&amp;utm_medium=lists_xlsx" xr:uid="{866D5786-9BCC-4853-85EC-2E9B76190130}"/>
    <hyperlink ref="B175" r:id="rId341" display="https://app.bizzy.org/BE/0446444.775?utm_source=export&amp;utm_medium=lists_xlsx" xr:uid="{3116D281-C6A9-4E8F-B2DF-9436CEEEB2A7}"/>
    <hyperlink ref="B216" r:id="rId342" display="https://app.bizzy.org/BE/0424947.694?utm_source=export&amp;utm_medium=lists_xlsx" xr:uid="{CF69F33F-0A58-4D4C-9EA6-97703BB5990B}"/>
    <hyperlink ref="B171" r:id="rId343" display="https://app.bizzy.org/BE/0403642.140?utm_source=export&amp;utm_medium=lists_xlsx" xr:uid="{85C7A850-94AA-4AD6-9E13-2EA48D2E8EA4}"/>
    <hyperlink ref="B90" r:id="rId344" display="https://app.bizzy.org/BE/0432980.383?utm_source=export&amp;utm_medium=lists_xlsx" xr:uid="{AB68C7AE-DA45-419A-BDF0-D0D1D949CD73}"/>
    <hyperlink ref="B326" r:id="rId345" display="https://app.bizzy.org/BE/0413352.434?utm_source=export&amp;utm_medium=lists_xlsx" xr:uid="{BB5452C9-2A83-4747-B5E3-B4FABF52DB1A}"/>
    <hyperlink ref="B410" r:id="rId346" display="https://app.bizzy.org/BE/0440965.760?utm_source=export&amp;utm_medium=lists_xlsx" xr:uid="{2E9FBD15-CF53-4402-8565-E5B1278F29D8}"/>
    <hyperlink ref="B205" r:id="rId347" display="https://app.bizzy.org/BE/0475099.565?utm_source=export&amp;utm_medium=lists_xlsx" xr:uid="{D3846BE2-66EB-4A83-9345-B5C9C8999812}"/>
    <hyperlink ref="B31" r:id="rId348" display="https://app.bizzy.org/BE/0404000.446?utm_source=export&amp;utm_medium=lists_xlsx" xr:uid="{0F45712F-14B3-4262-825F-ED4FF6323FDD}"/>
    <hyperlink ref="B403" r:id="rId349" display="https://app.bizzy.org/BE/0447354.397?utm_source=export&amp;utm_medium=lists_xlsx" xr:uid="{9B0280D4-948F-41CB-81D0-484A55AF07C6}"/>
    <hyperlink ref="B10" r:id="rId350" display="https://app.bizzy.org/BE/0400624.648?utm_source=export&amp;utm_medium=lists_xlsx" xr:uid="{C781D82F-FD28-4999-BF8D-E3DB3B5D94CF}"/>
    <hyperlink ref="B37" r:id="rId351" display="https://app.bizzy.org/BE/0881334.278?utm_source=export&amp;utm_medium=lists_xlsx" xr:uid="{5189038B-22B2-45C3-9D5E-AD8369D6639D}"/>
    <hyperlink ref="B202" r:id="rId352" display="https://app.bizzy.org/BE/0414653.818?utm_source=export&amp;utm_medium=lists_xlsx" xr:uid="{576324ED-9703-47C1-AF04-58B1439CDA9C}"/>
    <hyperlink ref="B229" r:id="rId353" display="https://app.bizzy.org/BE/0479101.608?utm_source=export&amp;utm_medium=lists_xlsx" xr:uid="{EE6D4AE3-46DD-47A4-B3FB-EAE27BEA3F69}"/>
    <hyperlink ref="B338" r:id="rId354" display="https://app.bizzy.org/BE/0403230.978?utm_source=export&amp;utm_medium=lists_xlsx" xr:uid="{C03B65AB-7CD6-4F51-902E-ED34E71EAE02}"/>
    <hyperlink ref="B221" r:id="rId355" display="https://app.bizzy.org/BE/0460046.650?utm_source=export&amp;utm_medium=lists_xlsx" xr:uid="{D8FBEA9B-8D69-4400-B81E-954A73DBDD3B}"/>
    <hyperlink ref="B480" r:id="rId356" display="https://app.bizzy.org/BE/0404934.715?utm_source=export&amp;utm_medium=lists_xlsx" xr:uid="{1F458967-F036-44A2-A226-CDA27D41C41C}"/>
    <hyperlink ref="B246" r:id="rId357" display="https://app.bizzy.org/BE/0443598.222?utm_source=export&amp;utm_medium=lists_xlsx" xr:uid="{DB521F17-18C2-469E-910A-D7FDB3A5D15F}"/>
    <hyperlink ref="B236" r:id="rId358" display="https://app.bizzy.org/BE/0424735.977?utm_source=export&amp;utm_medium=lists_xlsx" xr:uid="{0EEF41C6-D70A-4BC7-BD81-5CDE5A6AD751}"/>
    <hyperlink ref="B35" r:id="rId359" display="https://app.bizzy.org/BE/0420246.659?utm_source=export&amp;utm_medium=lists_xlsx" xr:uid="{ACFBE6BF-31C2-4B67-9910-16E27FD2D2E9}"/>
    <hyperlink ref="B495" r:id="rId360" display="https://app.bizzy.org/BE/0440085.040?utm_source=export&amp;utm_medium=lists_xlsx" xr:uid="{70B887CF-DD2E-43BA-9BCF-7FAD6138DBA4}"/>
    <hyperlink ref="B172" r:id="rId361" display="https://app.bizzy.org/BE/0441856.180?utm_source=export&amp;utm_medium=lists_xlsx" xr:uid="{91AF8298-6C18-45BF-B67E-616CBE94AA21}"/>
    <hyperlink ref="B411" r:id="rId362" display="https://app.bizzy.org/BE/0403049.945?utm_source=export&amp;utm_medium=lists_xlsx" xr:uid="{47403F31-1BAD-4C95-8E51-DBF559198F98}"/>
    <hyperlink ref="B501" r:id="rId363" display="https://app.bizzy.org/BE/0441625.063?utm_source=export&amp;utm_medium=lists_xlsx" xr:uid="{F81CD23E-1302-4DC9-8C6A-DD286F58AC86}"/>
    <hyperlink ref="B294" r:id="rId364" display="https://app.bizzy.org/BE/0434680.160?utm_source=export&amp;utm_medium=lists_xlsx" xr:uid="{C71517EC-BE70-4072-A4FC-DE4A5375B8E2}"/>
    <hyperlink ref="B465" r:id="rId365" display="https://app.bizzy.org/BE/0425537.515?utm_source=export&amp;utm_medium=lists_xlsx" xr:uid="{6CCEADF4-63EE-488E-81DB-6DCAEE665772}"/>
    <hyperlink ref="B502" r:id="rId366" display="https://app.bizzy.org/BE/0449217.094?utm_source=export&amp;utm_medium=lists_xlsx" xr:uid="{874F4D2F-8C4B-4AAA-A6C2-3D233BA45608}"/>
    <hyperlink ref="B241" r:id="rId367" display="https://app.bizzy.org/BE/0873604.566?utm_source=export&amp;utm_medium=lists_xlsx" xr:uid="{9A62389F-5F02-4290-BDA2-BB275AB631ED}"/>
    <hyperlink ref="B500" r:id="rId368" display="https://app.bizzy.org/BE/0433164.683?utm_source=export&amp;utm_medium=lists_xlsx" xr:uid="{5806E49F-435A-4AC0-86CA-DD94CC031194}"/>
    <hyperlink ref="B366" r:id="rId369" display="https://app.bizzy.org/BE/0407606.965?utm_source=export&amp;utm_medium=lists_xlsx" xr:uid="{CD0EACD8-962F-4234-A840-0B4DB8F91058}"/>
    <hyperlink ref="B181" r:id="rId370" display="https://app.bizzy.org/BE/0428003.392?utm_source=export&amp;utm_medium=lists_xlsx" xr:uid="{54BD23E7-2404-4BD8-AD59-390FF00A987F}"/>
    <hyperlink ref="B349" r:id="rId371" display="https://app.bizzy.org/BE/0406774.844?utm_source=export&amp;utm_medium=lists_xlsx" xr:uid="{2A868283-A40E-4736-B40D-473338B19F12}"/>
    <hyperlink ref="B400" r:id="rId372" display="https://app.bizzy.org/BE/0462152.837?utm_source=export&amp;utm_medium=lists_xlsx" xr:uid="{1004A003-BBBC-4782-A58F-A23CA7820672}"/>
    <hyperlink ref="B248" r:id="rId373" display="https://app.bizzy.org/BE/0430060.188?utm_source=export&amp;utm_medium=lists_xlsx" xr:uid="{D9B0B919-1186-4828-9FF4-BE546D4C616D}"/>
    <hyperlink ref="B429" r:id="rId374" display="https://app.bizzy.org/BE/0691884.964?utm_source=export&amp;utm_medium=lists_xlsx" xr:uid="{28CB20BE-109D-434C-8D71-5837CF6C75F2}"/>
    <hyperlink ref="B189" r:id="rId375" display="https://app.bizzy.org/BE/0416834.437?utm_source=export&amp;utm_medium=lists_xlsx" xr:uid="{1BF4E256-ACCD-47FB-8969-9843953746F5}"/>
    <hyperlink ref="B396" r:id="rId376" display="https://app.bizzy.org/BE/0432683.445?utm_source=export&amp;utm_medium=lists_xlsx" xr:uid="{1DB40747-9AF5-4511-BEF0-A16F974BF6BB}"/>
    <hyperlink ref="B99" r:id="rId377" display="https://app.bizzy.org/BE/0451428.496?utm_source=export&amp;utm_medium=lists_xlsx" xr:uid="{D0F15847-0138-4B8E-BA52-4001D6C92FB9}"/>
    <hyperlink ref="B401" r:id="rId378" display="https://app.bizzy.org/BE/0432549.526?utm_source=export&amp;utm_medium=lists_xlsx" xr:uid="{3690917F-32C3-486D-80CB-F8FAFFE5433D}"/>
    <hyperlink ref="B131" r:id="rId379" display="https://app.bizzy.org/BE/0460444.251?utm_source=export&amp;utm_medium=lists_xlsx" xr:uid="{7C6DD30D-3F22-46E8-9118-1D0598DDCED5}"/>
    <hyperlink ref="B14" r:id="rId380" display="https://app.bizzy.org/BE/0403003.524?utm_source=export&amp;utm_medium=lists_xlsx" xr:uid="{5A371D46-9974-466B-A200-6D5037807CD8}"/>
    <hyperlink ref="B310" r:id="rId381" display="https://app.bizzy.org/BE/0403114.380?utm_source=export&amp;utm_medium=lists_xlsx" xr:uid="{1144DB6C-776B-4440-B414-EC208FF74C98}"/>
    <hyperlink ref="B524" r:id="rId382" display="https://app.bizzy.org/BE/0405007.662?utm_source=export&amp;utm_medium=lists_xlsx" xr:uid="{4A7463CF-E719-49D3-85E0-9551B48BE10C}"/>
    <hyperlink ref="B51" r:id="rId383" display="https://app.bizzy.org/BE/0452503.614?utm_source=export&amp;utm_medium=lists_xlsx" xr:uid="{E9D797EB-F80B-433A-8B7E-6988AC921784}"/>
    <hyperlink ref="B507" r:id="rId384" display="https://app.bizzy.org/BE/0476588.912?utm_source=export&amp;utm_medium=lists_xlsx" xr:uid="{B69F8B51-5CB5-474B-9F0C-2C73BD3D3D92}"/>
    <hyperlink ref="B312" r:id="rId385" display="https://app.bizzy.org/BE/0436534.147?utm_source=export&amp;utm_medium=lists_xlsx" xr:uid="{687F0042-BB71-4CF9-9C5E-635A78CF20EF}"/>
    <hyperlink ref="B86" r:id="rId386" display="https://app.bizzy.org/BE/0422029.182?utm_source=export&amp;utm_medium=lists_xlsx" xr:uid="{7CD06459-6BEF-459F-A9FF-F8F445C34C1D}"/>
    <hyperlink ref="B369" r:id="rId387" display="https://app.bizzy.org/BE/0466878.816?utm_source=export&amp;utm_medium=lists_xlsx" xr:uid="{11D2AE18-928F-41FC-B0C1-8E2DE5E11B39}"/>
    <hyperlink ref="B55" r:id="rId388" display="https://app.bizzy.org/BE/0414555.036?utm_source=export&amp;utm_medium=lists_xlsx" xr:uid="{A7317025-336E-46C6-A26F-8E80FC22D7E9}"/>
    <hyperlink ref="B370" r:id="rId389" display="https://app.bizzy.org/BE/0448207.405?utm_source=export&amp;utm_medium=lists_xlsx" xr:uid="{759FA8C3-978D-4793-A01D-328BB96EC44F}"/>
    <hyperlink ref="B88" r:id="rId390" display="https://app.bizzy.org/BE/0403598.687?utm_source=export&amp;utm_medium=lists_xlsx" xr:uid="{9F8C8C48-B4BD-4CD5-A879-5574F5A72261}"/>
    <hyperlink ref="B336" r:id="rId391" display="https://app.bizzy.org/BE/0881352.886?utm_source=export&amp;utm_medium=lists_xlsx" xr:uid="{2170DC8A-85E0-4B50-AB02-F680013CE893}"/>
    <hyperlink ref="B262" r:id="rId392" display="https://app.bizzy.org/BE/0400484.591?utm_source=export&amp;utm_medium=lists_xlsx" xr:uid="{647F57B0-DF4F-426D-821D-663C5705157E}"/>
    <hyperlink ref="B481" r:id="rId393" display="https://app.bizzy.org/BE/0881300.923?utm_source=export&amp;utm_medium=lists_xlsx" xr:uid="{9F80C000-3B67-4980-9672-9807D1F9DC6D}"/>
    <hyperlink ref="B129" r:id="rId394" display="https://app.bizzy.org/BE/0412432.122?utm_source=export&amp;utm_medium=lists_xlsx" xr:uid="{DF9F7B46-5BAD-4E50-B5B6-18E33E4D966D}"/>
    <hyperlink ref="B368" r:id="rId395" display="https://app.bizzy.org/BE/0871045.944?utm_source=export&amp;utm_medium=lists_xlsx" xr:uid="{FAD31891-5CA4-4F4C-B165-B131F92404C6}"/>
    <hyperlink ref="B56" r:id="rId396" display="https://app.bizzy.org/BE/0400824.586?utm_source=export&amp;utm_medium=lists_xlsx" xr:uid="{17B1A464-4E41-4397-83D2-2FB2946F0E5E}"/>
    <hyperlink ref="B487" r:id="rId397" display="https://app.bizzy.org/BE/0465672.452?utm_source=export&amp;utm_medium=lists_xlsx" xr:uid="{664ADB39-B0A1-488C-9484-CDA7F79BD0AB}"/>
    <hyperlink ref="B124" r:id="rId398" display="https://app.bizzy.org/BE/0874125.297?utm_source=export&amp;utm_medium=lists_xlsx" xr:uid="{1485E480-494B-4A50-A4A8-8B092D1816D8}"/>
    <hyperlink ref="B116" r:id="rId399" display="https://app.bizzy.org/BE/0458909.077?utm_source=export&amp;utm_medium=lists_xlsx" xr:uid="{717F2134-F8C2-49CD-8DAE-83BF5E898287}"/>
    <hyperlink ref="B534" r:id="rId400" display="https://app.bizzy.org/BE/0460337.749?utm_source=export&amp;utm_medium=lists_xlsx" xr:uid="{14CDA1B4-02F2-4B62-892C-E8F715A450F7}"/>
    <hyperlink ref="B437" r:id="rId401" display="https://app.bizzy.org/BE/0404484.060?utm_source=export&amp;utm_medium=lists_xlsx" xr:uid="{A37E00C2-AA05-4530-9928-2DD1ACBE1FC2}"/>
    <hyperlink ref="B120" r:id="rId402" display="https://app.bizzy.org/BE/0438846.311?utm_source=export&amp;utm_medium=lists_xlsx" xr:uid="{39E28421-D382-4AD8-9EA2-5CA1C55C7F14}"/>
    <hyperlink ref="B378" r:id="rId403" display="https://app.bizzy.org/BE/0887899.693?utm_source=export&amp;utm_medium=lists_xlsx" xr:uid="{61BF82AA-2894-45B7-B95A-AE744ED7C916}"/>
    <hyperlink ref="B183" r:id="rId404" display="https://app.bizzy.org/BE/0472630.817?utm_source=export&amp;utm_medium=lists_xlsx" xr:uid="{2D7DC7CD-A710-40FE-AFE9-005895E657E0}"/>
    <hyperlink ref="B355" r:id="rId405" display="https://app.bizzy.org/BE/0218843.678?utm_source=export&amp;utm_medium=lists_xlsx" xr:uid="{9AE57C53-CDBA-4512-9A3D-EA64C306F1AD}"/>
    <hyperlink ref="B100" r:id="rId406" display="https://app.bizzy.org/BE/0419765.520?utm_source=export&amp;utm_medium=lists_xlsx" xr:uid="{AD936C84-1E8D-4406-B7B7-5A7705918DD9}"/>
    <hyperlink ref="B200" r:id="rId407" display="https://app.bizzy.org/BE/0430597.648?utm_source=export&amp;utm_medium=lists_xlsx" xr:uid="{DF10EDF2-F751-40CA-8B51-43A9F156099D}"/>
    <hyperlink ref="B174" r:id="rId408" display="https://app.bizzy.org/BE/0442894.476?utm_source=export&amp;utm_medium=lists_xlsx" xr:uid="{DAEBE4A3-046F-4811-8958-138673656D13}"/>
    <hyperlink ref="B94" r:id="rId409" display="https://app.bizzy.org/BE/0475945.940?utm_source=export&amp;utm_medium=lists_xlsx" xr:uid="{D6A730A6-2F7C-4886-9D41-F128E74FABDA}"/>
    <hyperlink ref="B364" r:id="rId410" display="https://app.bizzy.org/BE/0479419.926?utm_source=export&amp;utm_medium=lists_xlsx" xr:uid="{34BD66B6-31A8-4C31-A239-8012AFA23BA6}"/>
    <hyperlink ref="B268" r:id="rId411" display="https://app.bizzy.org/BE/0888947.788?utm_source=export&amp;utm_medium=lists_xlsx" xr:uid="{BE6A1986-31DB-4578-AFB4-A358C3AA31D7}"/>
    <hyperlink ref="B305" r:id="rId412" display="https://app.bizzy.org/BE/0538668.417?utm_source=export&amp;utm_medium=lists_xlsx" xr:uid="{AC75D723-3D72-4493-84DD-EEABD7C5499A}"/>
    <hyperlink ref="B137" r:id="rId413" display="https://app.bizzy.org/BE/0541977.701?utm_source=export&amp;utm_medium=lists_xlsx" xr:uid="{F1593752-FEC7-4D70-AE2E-A061141408B5}"/>
    <hyperlink ref="B34" r:id="rId414" display="https://app.bizzy.org/BE/0418975.266?utm_source=export&amp;utm_medium=lists_xlsx" xr:uid="{1854852B-7480-4E46-B48A-1B956BD83A00}"/>
    <hyperlink ref="B63" r:id="rId415" display="https://app.bizzy.org/BE/0454487.659?utm_source=export&amp;utm_medium=lists_xlsx" xr:uid="{C50C9879-C19A-41A5-8606-74A49BFF9762}"/>
    <hyperlink ref="B114" r:id="rId416" display="https://app.bizzy.org/BE/0860972.295?utm_source=export&amp;utm_medium=lists_xlsx" xr:uid="{84ABD37F-F91A-4203-982B-7A8C4F933889}"/>
    <hyperlink ref="B387" r:id="rId417" display="https://app.bizzy.org/BE/0454218.138?utm_source=export&amp;utm_medium=lists_xlsx" xr:uid="{9D8AB06A-5E3D-4FF9-8256-6738A617A4D8}"/>
    <hyperlink ref="B26" r:id="rId418" display="https://app.bizzy.org/BE/0508449.056?utm_source=export&amp;utm_medium=lists_xlsx" xr:uid="{D0A80EF8-A2FC-4713-BA49-C911E3BC5C99}"/>
    <hyperlink ref="B92" r:id="rId419" display="https://app.bizzy.org/BE/0846256.902?utm_source=export&amp;utm_medium=lists_xlsx" xr:uid="{6B06863A-5075-4CED-8F89-03B54516DA50}"/>
    <hyperlink ref="B485" r:id="rId420" display="https://app.bizzy.org/BE/0416827.707?utm_source=export&amp;utm_medium=lists_xlsx" xr:uid="{C94B969D-5CCC-4005-930F-2DBA0D191BE4}"/>
    <hyperlink ref="B329" r:id="rId421" display="https://app.bizzy.org/BE/0479295.311?utm_source=export&amp;utm_medium=lists_xlsx" xr:uid="{CA39B840-8197-40C0-BD9B-F639B02B5518}"/>
    <hyperlink ref="B490" r:id="rId422" display="https://app.bizzy.org/BE/0464943.467?utm_source=export&amp;utm_medium=lists_xlsx" xr:uid="{4C80471A-756C-4B11-AC1A-1292792ED705}"/>
    <hyperlink ref="B71" r:id="rId423" display="https://app.bizzy.org/BE/0407716.932?utm_source=export&amp;utm_medium=lists_xlsx" xr:uid="{AA86EC20-4781-4E0C-9D8F-6EE1CF52D4D4}"/>
    <hyperlink ref="B347" r:id="rId424" display="https://app.bizzy.org/BE/0442395.719?utm_source=export&amp;utm_medium=lists_xlsx" xr:uid="{E86FEC7F-48F4-4850-9DE6-F85DC25EEF19}"/>
    <hyperlink ref="B350" r:id="rId425" display="https://app.bizzy.org/BE/0667753.542?utm_source=export&amp;utm_medium=lists_xlsx" xr:uid="{6F6470F9-CC17-4EF8-9BA1-5303B72052FC}"/>
    <hyperlink ref="B407" r:id="rId426" display="https://app.bizzy.org/BE/0461127.904?utm_source=export&amp;utm_medium=lists_xlsx" xr:uid="{26BFB347-AC23-40B9-ABFF-2979735DAA74}"/>
    <hyperlink ref="B433" r:id="rId427" display="https://app.bizzy.org/BE/0428257.869?utm_source=export&amp;utm_medium=lists_xlsx" xr:uid="{07905856-6F84-4DCF-8219-69673CF79499}"/>
    <hyperlink ref="B453" r:id="rId428" display="https://app.bizzy.org/BE/0418373.470?utm_source=export&amp;utm_medium=lists_xlsx" xr:uid="{4636F453-2918-4CAB-BAF7-E2B42477D59F}"/>
    <hyperlink ref="B258" r:id="rId429" display="https://app.bizzy.org/BE/0431049.588?utm_source=export&amp;utm_medium=lists_xlsx" xr:uid="{752978E0-144B-4EBC-AF21-7A5F074F4768}"/>
    <hyperlink ref="B360" r:id="rId430" display="https://app.bizzy.org/BE/0444177.945?utm_source=export&amp;utm_medium=lists_xlsx" xr:uid="{F833C9D7-30EB-4D6E-ACB8-4CAF3902791E}"/>
    <hyperlink ref="B331" r:id="rId431" display="https://app.bizzy.org/BE/0478823.474?utm_source=export&amp;utm_medium=lists_xlsx" xr:uid="{FF8ACF01-8F8E-423A-B4FA-8511890BEEC5}"/>
    <hyperlink ref="B138" r:id="rId432" display="https://app.bizzy.org/BE/0405721.306?utm_source=export&amp;utm_medium=lists_xlsx" xr:uid="{62C5BE96-45A5-4AC3-8878-1C9729BA92E4}"/>
    <hyperlink ref="B6" r:id="rId433" display="https://app.bizzy.org/BE/0846963.913?utm_source=export&amp;utm_medium=lists_xlsx" xr:uid="{543F5C35-32E4-478B-BC96-47BF05F5D57F}"/>
    <hyperlink ref="B362" r:id="rId434" display="https://app.bizzy.org/BE/0445210.006?utm_source=export&amp;utm_medium=lists_xlsx" xr:uid="{642433BD-B5FD-426E-87B0-6C8B4A47E4BD}"/>
    <hyperlink ref="B303" r:id="rId435" display="https://app.bizzy.org/BE/0465578.521?utm_source=export&amp;utm_medium=lists_xlsx" xr:uid="{32628EC2-8758-4FEA-BB4A-B69EE8AD3523}"/>
    <hyperlink ref="B107" r:id="rId436" display="https://app.bizzy.org/BE/0448826.918?utm_source=export&amp;utm_medium=lists_xlsx" xr:uid="{B3E86538-66A2-4B38-AD72-60275E0E1E01}"/>
    <hyperlink ref="B218" r:id="rId437" display="https://app.bizzy.org/BE/0477445.084?utm_source=export&amp;utm_medium=lists_xlsx" xr:uid="{0B1940E2-0E63-4B73-A4FA-A0201529081B}"/>
    <hyperlink ref="B132" r:id="rId438" display="https://app.bizzy.org/BE/0400444.803?utm_source=export&amp;utm_medium=lists_xlsx" xr:uid="{E5085BB0-6E4E-4D25-9953-A6FF2D50F2B9}"/>
    <hyperlink ref="B461" r:id="rId439" display="https://app.bizzy.org/BE/0438282.424?utm_source=export&amp;utm_medium=lists_xlsx" xr:uid="{92D4E55B-D8B9-4484-AEE4-F7A3E233C137}"/>
    <hyperlink ref="B80" r:id="rId440" display="https://app.bizzy.org/BE/0467071.826?utm_source=export&amp;utm_medium=lists_xlsx" xr:uid="{8222D02A-38EC-48C5-B82E-2C36D7455142}"/>
    <hyperlink ref="B446" r:id="rId441" display="https://app.bizzy.org/BE/0888256.714?utm_source=export&amp;utm_medium=lists_xlsx" xr:uid="{75159AE7-7028-4637-9FA6-5834908E1DFA}"/>
    <hyperlink ref="B278" r:id="rId442" display="https://app.bizzy.org/BE/0406041.406?utm_source=export&amp;utm_medium=lists_xlsx" xr:uid="{C092B247-DAE3-41A8-96BF-FAB8473670A0}"/>
    <hyperlink ref="B222" r:id="rId443" display="https://app.bizzy.org/BE/0402814.175?utm_source=export&amp;utm_medium=lists_xlsx" xr:uid="{E9AD542D-8FFD-4C5F-B6BC-CF15997FD4A3}"/>
    <hyperlink ref="B499" r:id="rId444" display="https://app.bizzy.org/BE/0429977.343?utm_source=export&amp;utm_medium=lists_xlsx" xr:uid="{B69D13B7-4AD6-4C11-A119-79F22BF84991}"/>
    <hyperlink ref="B30" r:id="rId445" display="https://app.bizzy.org/BE/0420429.375?utm_source=export&amp;utm_medium=lists_xlsx" xr:uid="{ACBB426A-D986-448C-8CA3-C3B6A54E6DC8}"/>
    <hyperlink ref="B108" r:id="rId446" display="https://app.bizzy.org/BE/0757677.886?utm_source=export&amp;utm_medium=lists_xlsx" xr:uid="{4973B673-BD0D-487B-8171-A3E8B44A61D0}"/>
    <hyperlink ref="B479" r:id="rId447" display="https://app.bizzy.org/BE/0874788.956?utm_source=export&amp;utm_medium=lists_xlsx" xr:uid="{1BA7ED6A-4844-4A4F-A578-9301787CEF6D}"/>
    <hyperlink ref="B415" r:id="rId448" display="https://app.bizzy.org/BE/0400245.655?utm_source=export&amp;utm_medium=lists_xlsx" xr:uid="{DA1B1AEA-2EE6-4DE1-A3BA-5F8BA05A86E6}"/>
    <hyperlink ref="B24" r:id="rId449" display="https://app.bizzy.org/BE/0403837.823?utm_source=export&amp;utm_medium=lists_xlsx" xr:uid="{DB127F40-5694-450E-9AB2-305D22D03370}"/>
    <hyperlink ref="B247" r:id="rId450" display="https://app.bizzy.org/BE/0401296.720?utm_source=export&amp;utm_medium=lists_xlsx" xr:uid="{6DE44621-FC35-4B9D-B282-8DDEE61EBC5E}"/>
    <hyperlink ref="B393" r:id="rId451" display="https://app.bizzy.org/BE/0865944.140?utm_source=export&amp;utm_medium=lists_xlsx" xr:uid="{A24C19B7-0B9B-4D2F-BABF-B8F7D43B5A4D}"/>
    <hyperlink ref="B164" r:id="rId452" display="https://app.bizzy.org/BE/0447550.278?utm_source=export&amp;utm_medium=lists_xlsx" xr:uid="{94BD4C12-5CBF-4FF8-B15D-3A2681B34DB0}"/>
    <hyperlink ref="B352" r:id="rId453" display="https://app.bizzy.org/BE/0465267.131?utm_source=export&amp;utm_medium=lists_xlsx" xr:uid="{5C699D9B-74D6-4DBA-A3E5-36BE6C2D6603}"/>
    <hyperlink ref="B306" r:id="rId454" display="https://app.bizzy.org/BE/0424632.148?utm_source=export&amp;utm_medium=lists_xlsx" xr:uid="{3361CF35-B20E-484D-A373-D30CBE1C21C5}"/>
    <hyperlink ref="B469" r:id="rId455" display="https://app.bizzy.org/BE/0413166.055?utm_source=export&amp;utm_medium=lists_xlsx" xr:uid="{0683F94D-3067-4771-A69F-7EA15AB68F41}"/>
    <hyperlink ref="B102" r:id="rId456" display="https://app.bizzy.org/BE/0400767.772?utm_source=export&amp;utm_medium=lists_xlsx" xr:uid="{5089D5F1-4CC1-4500-B013-B663DE4AFED1}"/>
    <hyperlink ref="B126" r:id="rId457" display="https://app.bizzy.org/BE/0400934.652?utm_source=export&amp;utm_medium=lists_xlsx" xr:uid="{610C764D-13D4-458C-A212-4E2B6AA22C2E}"/>
    <hyperlink ref="B156" r:id="rId458" display="https://app.bizzy.org/BE/0459906.692?utm_source=export&amp;utm_medium=lists_xlsx" xr:uid="{D5AA8DBD-90A4-41D3-983C-C9AC66CB2D66}"/>
    <hyperlink ref="B157" r:id="rId459" display="https://app.bizzy.org/BE/0402734.595?utm_source=export&amp;utm_medium=lists_xlsx" xr:uid="{0F58BDB9-452C-4070-87F8-78D35D2418B2}"/>
    <hyperlink ref="B223" r:id="rId460" display="https://app.bizzy.org/BE/0442783.323?utm_source=export&amp;utm_medium=lists_xlsx" xr:uid="{622585BC-6F9D-4310-BA51-C98A5097B40B}"/>
    <hyperlink ref="B75" r:id="rId461" display="https://app.bizzy.org/BE/0419725.928?utm_source=export&amp;utm_medium=lists_xlsx" xr:uid="{B7038700-3A7F-47BD-83EA-CC21CFDCC0E4}"/>
    <hyperlink ref="B425" r:id="rId462" display="https://app.bizzy.org/BE/0404882.750?utm_source=export&amp;utm_medium=lists_xlsx" xr:uid="{A918D9A1-17B0-4F33-A0E1-28BE531DEAC6}"/>
    <hyperlink ref="B354" r:id="rId463" display="https://app.bizzy.org/BE/0404621.642?utm_source=export&amp;utm_medium=lists_xlsx" xr:uid="{68EFBAD9-061D-4FC6-8A81-CC2EC8E33A79}"/>
    <hyperlink ref="B398" r:id="rId464" display="https://app.bizzy.org/BE/0429366.144?utm_source=export&amp;utm_medium=lists_xlsx" xr:uid="{A069CEFF-CFF0-4107-BAD6-4845AB2C5638}"/>
    <hyperlink ref="B182" r:id="rId465" display="https://app.bizzy.org/BE/0403506.340?utm_source=export&amp;utm_medium=lists_xlsx" xr:uid="{AA382C9F-D46A-4D2B-ACCD-B880732EDCA7}"/>
    <hyperlink ref="B384" r:id="rId466" display="https://app.bizzy.org/BE/0458263.335?utm_source=export&amp;utm_medium=lists_xlsx" xr:uid="{B1CC0088-7A07-44FF-B42F-2D6921346469}"/>
    <hyperlink ref="B382" r:id="rId467" display="https://app.bizzy.org/BE/0451405.534?utm_source=export&amp;utm_medium=lists_xlsx" xr:uid="{C03797AE-006C-4AC4-93C8-F9408F8A328D}"/>
    <hyperlink ref="B235" r:id="rId468" display="https://app.bizzy.org/BE/0414600.566?utm_source=export&amp;utm_medium=lists_xlsx" xr:uid="{3843EB4F-3589-4F3D-B3E9-8FFE002EF39D}"/>
    <hyperlink ref="B528" r:id="rId469" display="https://app.bizzy.org/BE/0867239.782?utm_source=export&amp;utm_medium=lists_xlsx" xr:uid="{AC892819-6D55-4307-BE64-BE5ED9B6F8FD}"/>
    <hyperlink ref="B376" r:id="rId470" display="https://app.bizzy.org/BE/0401338.785?utm_source=export&amp;utm_medium=lists_xlsx" xr:uid="{E072AFF7-8AB8-4A0A-9125-499773284C3E}"/>
    <hyperlink ref="B173" r:id="rId471" display="https://app.bizzy.org/BE/0413763.693?utm_source=export&amp;utm_medium=lists_xlsx" xr:uid="{B2E695F9-70AC-4F20-A3E5-25B922274E2F}"/>
    <hyperlink ref="B95" r:id="rId472" display="https://app.bizzy.org/BE/0453835.284?utm_source=export&amp;utm_medium=lists_xlsx" xr:uid="{59A624C7-DB38-41B6-9919-1A368403C0CF}"/>
    <hyperlink ref="B249" r:id="rId473" display="https://app.bizzy.org/BE/0416635.388?utm_source=export&amp;utm_medium=lists_xlsx" xr:uid="{814E70B9-A3D2-405A-B414-54C546A38D54}"/>
    <hyperlink ref="B149" r:id="rId474" display="https://app.bizzy.org/BE/0434692.830?utm_source=export&amp;utm_medium=lists_xlsx" xr:uid="{85CA04BF-30D5-49AA-A165-FF1B54065719}"/>
    <hyperlink ref="B7" r:id="rId475" display="https://app.bizzy.org/BE/0451781.854?utm_source=export&amp;utm_medium=lists_xlsx" xr:uid="{32ECB2B9-CC6D-46BA-B903-84005694E585}"/>
    <hyperlink ref="B525" r:id="rId476" display="https://app.bizzy.org/BE/0477709.261?utm_source=export&amp;utm_medium=lists_xlsx" xr:uid="{D5CA0C65-1594-4713-82E2-484BB08BA79D}"/>
    <hyperlink ref="B122" r:id="rId477" display="https://app.bizzy.org/BE/0414783.183?utm_source=export&amp;utm_medium=lists_xlsx" xr:uid="{8260411E-20B3-42A2-ADC2-7231CECFA501}"/>
    <hyperlink ref="B209" r:id="rId478" display="https://app.bizzy.org/BE/0471435.836?utm_source=export&amp;utm_medium=lists_xlsx" xr:uid="{8D7FBB7B-0B37-480C-AF2D-509D0756EF93}"/>
    <hyperlink ref="B106" r:id="rId479" display="https://app.bizzy.org/BE/0780876.031?utm_source=export&amp;utm_medium=lists_xlsx" xr:uid="{31DF8820-9A6A-40A4-9D40-EBFC6EDF5944}"/>
    <hyperlink ref="B233" r:id="rId480" display="https://app.bizzy.org/BE/0883914.874?utm_source=export&amp;utm_medium=lists_xlsx" xr:uid="{BFECCF96-881B-4E66-955F-EC25702BA7E6}"/>
    <hyperlink ref="B335" r:id="rId481" display="https://app.bizzy.org/BE/0403075.481?utm_source=export&amp;utm_medium=lists_xlsx" xr:uid="{DEBDC2E4-7671-4CEE-A3C1-8D63B5C65EE1}"/>
    <hyperlink ref="B20" r:id="rId482" display="https://app.bizzy.org/BE/0435968.478?utm_source=export&amp;utm_medium=lists_xlsx" xr:uid="{EC69AF24-C3F1-4305-99DE-E4715A0CBD49}"/>
    <hyperlink ref="B358" r:id="rId483" display="https://app.bizzy.org/BE/0452182.326?utm_source=export&amp;utm_medium=lists_xlsx" xr:uid="{138C66EE-A28F-47A5-8021-32802FA12BEC}"/>
    <hyperlink ref="B104" r:id="rId484" display="https://app.bizzy.org/BE/0479775.163?utm_source=export&amp;utm_medium=lists_xlsx" xr:uid="{70A82808-7271-4A50-92A5-897EE68F1EA7}"/>
    <hyperlink ref="B188" r:id="rId485" display="https://app.bizzy.org/BE/0400837.058?utm_source=export&amp;utm_medium=lists_xlsx" xr:uid="{25C0F160-DE53-4E92-9786-F83EE6590D77}"/>
    <hyperlink ref="B130" r:id="rId486" display="https://app.bizzy.org/BE/0428149.981?utm_source=export&amp;utm_medium=lists_xlsx" xr:uid="{5EFA5696-4732-4BC7-A766-41456BFE310A}"/>
    <hyperlink ref="B464" r:id="rId487" display="https://app.bizzy.org/BE/0419225.387?utm_source=export&amp;utm_medium=lists_xlsx" xr:uid="{D463BECA-E301-46D8-97C8-794F5009A7E3}"/>
    <hyperlink ref="B313" r:id="rId488" display="https://app.bizzy.org/BE/0676420.293?utm_source=export&amp;utm_medium=lists_xlsx" xr:uid="{6F39556D-D318-4CB2-B9DE-3780449D3D50}"/>
    <hyperlink ref="B70" r:id="rId489" display="https://app.bizzy.org/BE/0460474.539?utm_source=export&amp;utm_medium=lists_xlsx" xr:uid="{4239F247-B74D-4847-A8AD-00B423C380F0}"/>
    <hyperlink ref="B374" r:id="rId490" display="https://app.bizzy.org/BE/0403196.039?utm_source=export&amp;utm_medium=lists_xlsx" xr:uid="{83D203CC-ACD5-47A6-9B02-96851FE85EBF}"/>
    <hyperlink ref="B325" r:id="rId491" display="https://app.bizzy.org/BE/0406024.281?utm_source=export&amp;utm_medium=lists_xlsx" xr:uid="{DA60738A-3139-43D2-A09C-D0B48FBD4B60}"/>
    <hyperlink ref="B83" r:id="rId492" display="https://app.bizzy.org/BE/0413533.863?utm_source=export&amp;utm_medium=lists_xlsx" xr:uid="{9792D4E9-15E1-4C6E-917C-7305DA3E491B}"/>
    <hyperlink ref="B466" r:id="rId493" display="https://app.bizzy.org/BE/0473416.418?utm_source=export&amp;utm_medium=lists_xlsx" xr:uid="{2DCB66D4-4ECB-4D39-8C7B-889EB7A4199B}"/>
    <hyperlink ref="B468" r:id="rId494" display="https://app.bizzy.org/BE/0405716.158?utm_source=export&amp;utm_medium=lists_xlsx" xr:uid="{7023393F-87A8-42DA-970B-FD903A06A06E}"/>
    <hyperlink ref="B476" r:id="rId495" display="https://app.bizzy.org/BE/0404586.901?utm_source=export&amp;utm_medium=lists_xlsx" xr:uid="{98C23311-8225-4701-BB85-07E05C4DE3BD}"/>
    <hyperlink ref="B471" r:id="rId496" display="https://app.bizzy.org/BE/0521902.461?utm_source=export&amp;utm_medium=lists_xlsx" xr:uid="{3BE624EC-543E-4869-B614-D62C409E159A}"/>
    <hyperlink ref="B177" r:id="rId497" display="https://app.bizzy.org/BE/0400615.641?utm_source=export&amp;utm_medium=lists_xlsx" xr:uid="{A03E66E1-2DDB-49C7-95C4-92E8E5DE130E}"/>
    <hyperlink ref="B22" r:id="rId498" display="https://app.bizzy.org/BE/0830512.812?utm_source=export&amp;utm_medium=lists_xlsx" xr:uid="{835B60D2-BD8F-41C9-9DCD-2E6B561177E2}"/>
    <hyperlink ref="B372" r:id="rId499" display="https://app.bizzy.org/BE/0400778.165?utm_source=export&amp;utm_medium=lists_xlsx" xr:uid="{BD306E84-9A60-44E8-9805-62D02148160A}"/>
    <hyperlink ref="B367" r:id="rId500" display="https://app.bizzy.org/BE/0413790.518?utm_source=export&amp;utm_medium=lists_xlsx" xr:uid="{4B32A345-7CC6-454D-97AF-6301FEA2633B}"/>
    <hyperlink ref="B289" r:id="rId501" display="https://app.bizzy.org/BE/0422562.385?utm_source=export&amp;utm_medium=lists_xlsx" xr:uid="{A21FA73F-F488-4753-86B8-9B7CB25A4DBC}"/>
    <hyperlink ref="B11" r:id="rId502" display="https://app.bizzy.org/BE/0404221.962?utm_source=export&amp;utm_medium=lists_xlsx" xr:uid="{E8131155-76CC-4A55-A334-053A922E180B}"/>
    <hyperlink ref="B341" r:id="rId503" display="https://app.bizzy.org/BE/0821674.726?utm_source=export&amp;utm_medium=lists_xlsx" xr:uid="{7F7C7C38-01EF-484A-BEE5-229D7157F443}"/>
    <hyperlink ref="B491" r:id="rId504" display="https://app.bizzy.org/BE/0428759.497?utm_source=export&amp;utm_medium=lists_xlsx" xr:uid="{CC27FBB3-DDBD-48C7-A356-F35D887D7201}"/>
    <hyperlink ref="B254" r:id="rId505" display="https://app.bizzy.org/BE/0597618.285?utm_source=export&amp;utm_medium=lists_xlsx" xr:uid="{8C125F01-54B5-463E-AB6E-D48265B16B4D}"/>
    <hyperlink ref="B210" r:id="rId506" display="https://app.bizzy.org/BE/0461831.747?utm_source=export&amp;utm_medium=lists_xlsx" xr:uid="{04250F55-1854-42A9-9DF7-7F785B5B5F23}"/>
    <hyperlink ref="B498" r:id="rId507" display="https://app.bizzy.org/BE/0450414.946?utm_source=export&amp;utm_medium=lists_xlsx" xr:uid="{69D25B52-BE1A-4156-A98B-04845442D289}"/>
    <hyperlink ref="B220" r:id="rId508" display="https://app.bizzy.org/BE/0502923.917?utm_source=export&amp;utm_medium=lists_xlsx" xr:uid="{42F4A6E5-06BB-47D0-8DBD-3B0A30C530FB}"/>
    <hyperlink ref="B510" r:id="rId509" display="https://app.bizzy.org/BE/0564907.115?utm_source=export&amp;utm_medium=lists_xlsx" xr:uid="{21014C54-4F18-4558-80CB-FBE12E054106}"/>
    <hyperlink ref="B49" r:id="rId510" display="https://app.bizzy.org/BE/0425260.272?utm_source=export&amp;utm_medium=lists_xlsx" xr:uid="{FEAD92FD-F23F-4F79-851F-79B60C637A66}"/>
    <hyperlink ref="B353" r:id="rId511" display="https://app.bizzy.org/BE/0413638.781?utm_source=export&amp;utm_medium=lists_xlsx" xr:uid="{EE630231-DDE7-43AF-8CF0-B5FF3154CD82}"/>
    <hyperlink ref="B96" r:id="rId512" display="https://app.bizzy.org/BE/0719724.459?utm_source=export&amp;utm_medium=lists_xlsx" xr:uid="{227C26A2-4464-4611-9752-E701BA0AD705}"/>
    <hyperlink ref="B128" r:id="rId513" display="https://app.bizzy.org/BE/0435474.471?utm_source=export&amp;utm_medium=lists_xlsx" xr:uid="{4568D294-5D1E-449D-9629-2EF541D4B4D8}"/>
    <hyperlink ref="B58" r:id="rId514" display="https://app.bizzy.org/BE/0414794.368?utm_source=export&amp;utm_medium=lists_xlsx" xr:uid="{59AE90F9-4E8D-4E89-A5A3-31ABDC0EAE8B}"/>
    <hyperlink ref="B5" r:id="rId515" display="https://app.bizzy.org/BE/0475295.446?utm_source=export&amp;utm_medium=lists_xlsx" xr:uid="{E6A4889A-95E5-4D81-9D70-A55ABE63FD60}"/>
    <hyperlink ref="B435" r:id="rId516" display="https://app.bizzy.org/BE/0437837.016?utm_source=export&amp;utm_medium=lists_xlsx" xr:uid="{29B8437A-329D-4093-882B-1655C8B2C9FE}"/>
    <hyperlink ref="B266" r:id="rId517" display="https://app.bizzy.org/BE/0404137.533?utm_source=export&amp;utm_medium=lists_xlsx" xr:uid="{28ECF535-CE57-486D-BF4A-C1A01319B014}"/>
    <hyperlink ref="B253" r:id="rId518" display="https://app.bizzy.org/BE/0471530.361?utm_source=export&amp;utm_medium=lists_xlsx" xr:uid="{EE0C7FEF-15DB-4FAD-8FD3-EE512B68F465}"/>
    <hyperlink ref="B371" r:id="rId519" display="https://app.bizzy.org/BE/0404527.612?utm_source=export&amp;utm_medium=lists_xlsx" xr:uid="{2A8CF777-2E9F-4143-B2CC-2D29C730F179}"/>
    <hyperlink ref="B271" r:id="rId520" display="https://app.bizzy.org/BE/0473291.407?utm_source=export&amp;utm_medium=lists_xlsx" xr:uid="{FBAC2955-8A79-4597-87FD-A674E3996A89}"/>
    <hyperlink ref="B274" r:id="rId521" display="https://app.bizzy.org/BE/0400502.211?utm_source=export&amp;utm_medium=lists_xlsx" xr:uid="{E38FB0F4-BD3F-435E-A9FA-25D0DD788A04}"/>
    <hyperlink ref="B373" r:id="rId522" display="https://app.bizzy.org/BE/0478242.365?utm_source=export&amp;utm_medium=lists_xlsx" xr:uid="{A3368B4E-D702-4944-98C5-D45854190C01}"/>
    <hyperlink ref="B311" r:id="rId523" display="https://app.bizzy.org/BE/0424656.991?utm_source=export&amp;utm_medium=lists_xlsx" xr:uid="{23F5A146-24D8-4792-BF83-963AB3412321}"/>
    <hyperlink ref="B516" r:id="rId524" display="https://app.bizzy.org/BE/0422846.259?utm_source=export&amp;utm_medium=lists_xlsx" xr:uid="{ECEA65DA-3160-4FB2-BDC5-7E3C2CC243DB}"/>
    <hyperlink ref="B438" r:id="rId525" display="https://app.bizzy.org/BE/0460474.440?utm_source=export&amp;utm_medium=lists_xlsx" xr:uid="{EC8CC1E6-BA2C-4331-B147-B662A3946309}"/>
    <hyperlink ref="B231" r:id="rId526" display="https://app.bizzy.org/BE/0475955.046?utm_source=export&amp;utm_medium=lists_xlsx" xr:uid="{B48EDC5F-CA7A-42B5-BDC3-4018D35CF235}"/>
    <hyperlink ref="B521" r:id="rId527" display="https://app.bizzy.org/BE/0403593.343?utm_source=export&amp;utm_medium=lists_xlsx" xr:uid="{7EDF2CB0-B3B8-49A8-BE2C-B28B2F133F20}"/>
    <hyperlink ref="B3" r:id="rId528" display="https://app.bizzy.org/BE/0402683.721?utm_source=export&amp;utm_medium=lists_xlsx" xr:uid="{DD9AF37A-AC9D-4E1C-8FCF-E1C9CBFE0964}"/>
    <hyperlink ref="B537" r:id="rId529" display="https://app.bizzy.org/BE/0787805.690?utm_source=export&amp;utm_medium=lists_xlsx" xr:uid="{425A8B68-A6F5-4331-988A-2FC750394E56}"/>
    <hyperlink ref="B98" r:id="rId530" display="https://app.bizzy.org/BE/0402128.346?utm_source=export&amp;utm_medium=lists_xlsx" xr:uid="{12963422-A9EB-45B7-928D-5716451F7EE4}"/>
    <hyperlink ref="B365" r:id="rId531" display="https://app.bizzy.org/BE/0412581.481?utm_source=export&amp;utm_medium=lists_xlsx" xr:uid="{956C1578-5BFA-4577-87B5-A0461A0EC59D}"/>
    <hyperlink ref="B377" r:id="rId532" display="https://app.bizzy.org/BE/0423369.762?utm_source=export&amp;utm_medium=lists_xlsx" xr:uid="{D6A2D13C-98A2-4111-87F5-0D82A75E4D32}"/>
    <hyperlink ref="B230" r:id="rId533" display="https://app.bizzy.org/BE/0464418.182?utm_source=export&amp;utm_medium=lists_xlsx" xr:uid="{3BFD691E-5CA7-4D04-870E-741627A76E14}"/>
    <hyperlink ref="B504" r:id="rId534" display="https://app.bizzy.org/BE/0407904.596?utm_source=export&amp;utm_medium=lists_xlsx" xr:uid="{E076643A-1028-4D9B-AF8D-FA0F27932804}"/>
    <hyperlink ref="B533" r:id="rId535" display="https://app.bizzy.org/BE/0838369.020?utm_source=export&amp;utm_medium=lists_xlsx" xr:uid="{89362388-7834-4FE7-8DDE-985CABB51577}"/>
    <hyperlink ref="B509" r:id="rId536" display="https://app.bizzy.org/BE/0462467.195?utm_source=export&amp;utm_medium=lists_xlsx" xr:uid="{5490732C-A1E9-4249-9B13-7A10EC6210E2}"/>
    <hyperlink ref="B536" r:id="rId537" display="https://app.bizzy.org/BE/0407107.911?utm_source=export&amp;utm_medium=lists_xlsx" xr:uid="{9395BB62-BC79-49BE-BABB-75900214EC01}"/>
    <hyperlink ref="B244" r:id="rId538" display="https://app.bizzy.org/BE/0542547.130?utm_source=export&amp;utm_medium=lists_xlsx" xr:uid="{93DFDDF7-026C-413D-8D88-88EBE8ED0D86}"/>
    <hyperlink ref="B474" r:id="rId539" display="https://app.bizzy.org/BE/0544895.718?utm_source=export&amp;utm_medium=lists_xlsx" xr:uid="{A72BB390-2705-4842-A875-BBD23ECBC119}"/>
    <hyperlink ref="B489" r:id="rId540" display="https://app.bizzy.org/BE/0455516.354?utm_source=export&amp;utm_medium=lists_xlsx" xr:uid="{FB17D45A-740E-48CC-86C5-56ACD80A3625}"/>
  </hyperlinks>
  <pageMargins left="0.7" right="0.7" top="0.75" bottom="0.75" header="0.3" footer="0.3"/>
  <pageSetup orientation="portrait" horizontalDpi="4294967295" verticalDpi="4294967295" r:id="rId541"/>
  <tableParts count="1">
    <tablePart r:id="rId54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EB319-52D4-43AC-89D2-07EA841D8A2A}">
  <dimension ref="A1:H3065"/>
  <sheetViews>
    <sheetView tabSelected="1" topLeftCell="B1" workbookViewId="0">
      <selection activeCell="D13" sqref="D13"/>
    </sheetView>
  </sheetViews>
  <sheetFormatPr defaultRowHeight="14.25" x14ac:dyDescent="0.45"/>
  <cols>
    <col min="1" max="1" width="11.73046875" customWidth="1"/>
    <col min="2" max="2" width="47.1328125" bestFit="1" customWidth="1"/>
    <col min="4" max="4" width="33.9296875" bestFit="1" customWidth="1"/>
    <col min="5" max="5" width="80.73046875" bestFit="1" customWidth="1"/>
    <col min="6" max="6" width="80.73046875" customWidth="1"/>
    <col min="7" max="7" width="90.73046875" bestFit="1" customWidth="1"/>
    <col min="8" max="8" width="14.53125" customWidth="1"/>
  </cols>
  <sheetData>
    <row r="1" spans="1:8" x14ac:dyDescent="0.45">
      <c r="A1" t="s">
        <v>12935</v>
      </c>
      <c r="B1" t="s">
        <v>12936</v>
      </c>
      <c r="C1" t="s">
        <v>12937</v>
      </c>
      <c r="D1" t="s">
        <v>12938</v>
      </c>
      <c r="E1" t="s">
        <v>12939</v>
      </c>
      <c r="F1" t="s">
        <v>4733</v>
      </c>
      <c r="G1" t="s">
        <v>12940</v>
      </c>
      <c r="H1" t="s">
        <v>12941</v>
      </c>
    </row>
    <row r="2" spans="1:8" x14ac:dyDescent="0.45">
      <c r="A2" t="s">
        <v>3649</v>
      </c>
      <c r="B2" t="s">
        <v>12942</v>
      </c>
      <c r="C2" t="s">
        <v>12943</v>
      </c>
      <c r="E2" t="s">
        <v>1272</v>
      </c>
      <c r="G2" t="s">
        <v>1380</v>
      </c>
      <c r="H2" s="9">
        <v>45559</v>
      </c>
    </row>
    <row r="3" spans="1:8" x14ac:dyDescent="0.45">
      <c r="A3" t="s">
        <v>12944</v>
      </c>
      <c r="B3" t="s">
        <v>12945</v>
      </c>
      <c r="C3" t="s">
        <v>12946</v>
      </c>
      <c r="E3" t="s">
        <v>12947</v>
      </c>
      <c r="G3" t="s">
        <v>12948</v>
      </c>
      <c r="H3" s="9">
        <v>45558</v>
      </c>
    </row>
    <row r="4" spans="1:8" x14ac:dyDescent="0.45">
      <c r="A4" t="s">
        <v>12949</v>
      </c>
      <c r="B4" t="s">
        <v>12950</v>
      </c>
      <c r="C4" t="s">
        <v>12951</v>
      </c>
      <c r="E4" t="s">
        <v>12952</v>
      </c>
      <c r="G4" t="s">
        <v>12953</v>
      </c>
      <c r="H4" s="9">
        <v>45554</v>
      </c>
    </row>
    <row r="5" spans="1:8" x14ac:dyDescent="0.45">
      <c r="A5" t="s">
        <v>12954</v>
      </c>
      <c r="B5" t="s">
        <v>2022</v>
      </c>
      <c r="C5" t="s">
        <v>12955</v>
      </c>
      <c r="E5" t="s">
        <v>12956</v>
      </c>
      <c r="G5" t="s">
        <v>12957</v>
      </c>
      <c r="H5" s="9">
        <v>45554</v>
      </c>
    </row>
    <row r="6" spans="1:8" x14ac:dyDescent="0.45">
      <c r="A6" t="s">
        <v>12958</v>
      </c>
      <c r="B6" t="s">
        <v>12959</v>
      </c>
      <c r="C6" t="s">
        <v>12960</v>
      </c>
      <c r="G6" t="s">
        <v>12961</v>
      </c>
      <c r="H6" s="9">
        <v>45552</v>
      </c>
    </row>
    <row r="7" spans="1:8" x14ac:dyDescent="0.45">
      <c r="A7" t="s">
        <v>1960</v>
      </c>
      <c r="B7" t="s">
        <v>12962</v>
      </c>
      <c r="C7" t="s">
        <v>12963</v>
      </c>
      <c r="E7" t="s">
        <v>12964</v>
      </c>
      <c r="G7" t="s">
        <v>9553</v>
      </c>
      <c r="H7" s="9">
        <v>45552</v>
      </c>
    </row>
    <row r="8" spans="1:8" x14ac:dyDescent="0.45">
      <c r="A8" t="s">
        <v>2400</v>
      </c>
      <c r="B8" t="s">
        <v>9765</v>
      </c>
      <c r="C8" t="s">
        <v>12965</v>
      </c>
      <c r="D8" t="s">
        <v>12966</v>
      </c>
      <c r="E8" t="s">
        <v>12967</v>
      </c>
      <c r="G8" t="s">
        <v>3559</v>
      </c>
      <c r="H8" s="9">
        <v>45548</v>
      </c>
    </row>
    <row r="9" spans="1:8" x14ac:dyDescent="0.45">
      <c r="A9" t="s">
        <v>1608</v>
      </c>
      <c r="B9" t="s">
        <v>11572</v>
      </c>
      <c r="C9" t="s">
        <v>12968</v>
      </c>
      <c r="E9" t="s">
        <v>12969</v>
      </c>
      <c r="G9" t="s">
        <v>12970</v>
      </c>
      <c r="H9" s="9">
        <v>45548</v>
      </c>
    </row>
    <row r="10" spans="1:8" x14ac:dyDescent="0.45">
      <c r="A10" t="s">
        <v>12971</v>
      </c>
      <c r="B10" t="s">
        <v>12972</v>
      </c>
      <c r="C10" t="s">
        <v>12973</v>
      </c>
      <c r="E10" t="s">
        <v>12974</v>
      </c>
      <c r="G10" t="s">
        <v>12975</v>
      </c>
      <c r="H10" s="9">
        <v>45545</v>
      </c>
    </row>
    <row r="11" spans="1:8" x14ac:dyDescent="0.45">
      <c r="A11" t="s">
        <v>12976</v>
      </c>
      <c r="B11" t="s">
        <v>12977</v>
      </c>
      <c r="C11" t="s">
        <v>12978</v>
      </c>
      <c r="D11" t="s">
        <v>12979</v>
      </c>
      <c r="E11" t="s">
        <v>12980</v>
      </c>
      <c r="G11" t="s">
        <v>2467</v>
      </c>
      <c r="H11" s="9">
        <v>45545</v>
      </c>
    </row>
    <row r="12" spans="1:8" x14ac:dyDescent="0.45">
      <c r="A12" t="s">
        <v>2767</v>
      </c>
      <c r="B12" t="s">
        <v>2768</v>
      </c>
      <c r="C12" t="s">
        <v>12981</v>
      </c>
      <c r="E12" t="s">
        <v>44</v>
      </c>
      <c r="G12" t="s">
        <v>12982</v>
      </c>
      <c r="H12" s="9">
        <v>45541</v>
      </c>
    </row>
    <row r="13" spans="1:8" x14ac:dyDescent="0.45">
      <c r="A13" t="s">
        <v>2295</v>
      </c>
      <c r="B13" t="s">
        <v>12983</v>
      </c>
      <c r="C13" t="s">
        <v>12984</v>
      </c>
      <c r="E13" t="s">
        <v>443</v>
      </c>
      <c r="G13" t="s">
        <v>12985</v>
      </c>
      <c r="H13" s="9">
        <v>45537</v>
      </c>
    </row>
    <row r="14" spans="1:8" x14ac:dyDescent="0.45">
      <c r="A14" t="s">
        <v>12986</v>
      </c>
      <c r="B14" t="s">
        <v>12987</v>
      </c>
      <c r="C14" t="s">
        <v>12988</v>
      </c>
      <c r="E14" t="s">
        <v>12989</v>
      </c>
      <c r="G14" t="s">
        <v>12990</v>
      </c>
      <c r="H14" s="9">
        <v>45534</v>
      </c>
    </row>
    <row r="15" spans="1:8" x14ac:dyDescent="0.45">
      <c r="A15" t="s">
        <v>12991</v>
      </c>
      <c r="B15" t="s">
        <v>12992</v>
      </c>
      <c r="C15" t="s">
        <v>12993</v>
      </c>
      <c r="E15" t="s">
        <v>12994</v>
      </c>
      <c r="G15" t="s">
        <v>1411</v>
      </c>
      <c r="H15" s="9">
        <v>45533</v>
      </c>
    </row>
    <row r="16" spans="1:8" x14ac:dyDescent="0.45">
      <c r="A16" t="s">
        <v>3151</v>
      </c>
      <c r="B16" t="s">
        <v>12995</v>
      </c>
      <c r="C16" t="s">
        <v>12996</v>
      </c>
      <c r="E16" t="s">
        <v>12997</v>
      </c>
      <c r="G16" t="s">
        <v>12998</v>
      </c>
      <c r="H16" s="9">
        <v>45533</v>
      </c>
    </row>
    <row r="17" spans="1:8" x14ac:dyDescent="0.45">
      <c r="A17" t="s">
        <v>3317</v>
      </c>
      <c r="B17" t="s">
        <v>12999</v>
      </c>
      <c r="C17" t="s">
        <v>13000</v>
      </c>
      <c r="E17" t="s">
        <v>13001</v>
      </c>
      <c r="G17" t="s">
        <v>2467</v>
      </c>
      <c r="H17" s="9">
        <v>45533</v>
      </c>
    </row>
    <row r="18" spans="1:8" x14ac:dyDescent="0.45">
      <c r="A18" t="s">
        <v>13002</v>
      </c>
      <c r="B18" t="s">
        <v>13003</v>
      </c>
      <c r="C18" t="s">
        <v>13004</v>
      </c>
      <c r="D18" t="s">
        <v>13005</v>
      </c>
      <c r="E18" t="s">
        <v>13006</v>
      </c>
      <c r="G18" t="s">
        <v>13007</v>
      </c>
      <c r="H18" s="9">
        <v>45530</v>
      </c>
    </row>
    <row r="19" spans="1:8" x14ac:dyDescent="0.45">
      <c r="A19" t="s">
        <v>2881</v>
      </c>
      <c r="B19" t="s">
        <v>2992</v>
      </c>
      <c r="C19" t="s">
        <v>13008</v>
      </c>
      <c r="E19" t="s">
        <v>13009</v>
      </c>
      <c r="G19" t="s">
        <v>13010</v>
      </c>
      <c r="H19" s="9">
        <v>45527</v>
      </c>
    </row>
    <row r="20" spans="1:8" x14ac:dyDescent="0.45">
      <c r="A20" t="s">
        <v>1912</v>
      </c>
      <c r="B20" t="s">
        <v>1947</v>
      </c>
      <c r="C20" t="s">
        <v>13011</v>
      </c>
      <c r="E20" t="s">
        <v>13012</v>
      </c>
      <c r="G20" t="s">
        <v>13013</v>
      </c>
      <c r="H20" s="9">
        <v>45525</v>
      </c>
    </row>
    <row r="21" spans="1:8" x14ac:dyDescent="0.45">
      <c r="A21" t="s">
        <v>2295</v>
      </c>
      <c r="B21" t="s">
        <v>2062</v>
      </c>
      <c r="C21" t="s">
        <v>13014</v>
      </c>
      <c r="E21" t="s">
        <v>13015</v>
      </c>
      <c r="G21" t="s">
        <v>13016</v>
      </c>
      <c r="H21" s="9">
        <v>45525</v>
      </c>
    </row>
    <row r="22" spans="1:8" x14ac:dyDescent="0.45">
      <c r="A22" t="s">
        <v>2938</v>
      </c>
      <c r="B22" t="s">
        <v>13017</v>
      </c>
      <c r="C22" t="s">
        <v>13018</v>
      </c>
      <c r="E22" t="s">
        <v>13019</v>
      </c>
      <c r="G22" t="s">
        <v>2038</v>
      </c>
      <c r="H22" s="9">
        <v>45525</v>
      </c>
    </row>
    <row r="23" spans="1:8" x14ac:dyDescent="0.45">
      <c r="A23" t="s">
        <v>13020</v>
      </c>
      <c r="B23" t="s">
        <v>13021</v>
      </c>
      <c r="C23" t="s">
        <v>13022</v>
      </c>
      <c r="E23" t="s">
        <v>1105</v>
      </c>
      <c r="G23" t="s">
        <v>4001</v>
      </c>
      <c r="H23" s="9">
        <v>45522</v>
      </c>
    </row>
    <row r="24" spans="1:8" x14ac:dyDescent="0.45">
      <c r="A24" t="s">
        <v>13023</v>
      </c>
      <c r="B24" t="s">
        <v>13024</v>
      </c>
      <c r="C24" t="s">
        <v>13025</v>
      </c>
      <c r="E24" t="s">
        <v>13026</v>
      </c>
      <c r="G24" t="s">
        <v>13027</v>
      </c>
      <c r="H24" s="9">
        <v>45519</v>
      </c>
    </row>
    <row r="25" spans="1:8" x14ac:dyDescent="0.45">
      <c r="A25" t="s">
        <v>2183</v>
      </c>
      <c r="B25" t="s">
        <v>13028</v>
      </c>
      <c r="C25" t="s">
        <v>13029</v>
      </c>
      <c r="E25" t="s">
        <v>13030</v>
      </c>
      <c r="G25" t="s">
        <v>13031</v>
      </c>
      <c r="H25" s="9">
        <v>45516</v>
      </c>
    </row>
    <row r="26" spans="1:8" x14ac:dyDescent="0.45">
      <c r="A26" t="s">
        <v>3365</v>
      </c>
      <c r="B26" t="s">
        <v>13032</v>
      </c>
      <c r="C26" t="s">
        <v>13033</v>
      </c>
      <c r="E26" t="s">
        <v>13034</v>
      </c>
      <c r="G26" t="s">
        <v>1964</v>
      </c>
      <c r="H26" s="9">
        <v>45514</v>
      </c>
    </row>
    <row r="27" spans="1:8" x14ac:dyDescent="0.45">
      <c r="A27" t="s">
        <v>13035</v>
      </c>
      <c r="B27" t="s">
        <v>13036</v>
      </c>
      <c r="C27" t="s">
        <v>13037</v>
      </c>
      <c r="D27" t="s">
        <v>13038</v>
      </c>
      <c r="E27" t="s">
        <v>13039</v>
      </c>
      <c r="G27" t="s">
        <v>13040</v>
      </c>
      <c r="H27" s="9">
        <v>45514</v>
      </c>
    </row>
    <row r="28" spans="1:8" x14ac:dyDescent="0.45">
      <c r="A28" t="s">
        <v>2191</v>
      </c>
      <c r="B28" t="s">
        <v>13041</v>
      </c>
      <c r="C28" t="s">
        <v>13042</v>
      </c>
      <c r="E28" t="s">
        <v>13043</v>
      </c>
      <c r="G28" t="s">
        <v>13044</v>
      </c>
      <c r="H28" s="9">
        <v>45510</v>
      </c>
    </row>
    <row r="29" spans="1:8" x14ac:dyDescent="0.45">
      <c r="A29" t="s">
        <v>9636</v>
      </c>
      <c r="B29" t="s">
        <v>3270</v>
      </c>
      <c r="C29" t="s">
        <v>13045</v>
      </c>
      <c r="E29" t="s">
        <v>13046</v>
      </c>
      <c r="G29" t="s">
        <v>13047</v>
      </c>
      <c r="H29" s="9">
        <v>45509</v>
      </c>
    </row>
    <row r="30" spans="1:8" x14ac:dyDescent="0.45">
      <c r="A30" t="s">
        <v>3983</v>
      </c>
      <c r="B30" t="s">
        <v>2100</v>
      </c>
      <c r="C30" t="s">
        <v>13048</v>
      </c>
      <c r="E30" t="s">
        <v>13049</v>
      </c>
      <c r="G30" t="s">
        <v>12985</v>
      </c>
      <c r="H30" s="9">
        <v>45499</v>
      </c>
    </row>
    <row r="31" spans="1:8" x14ac:dyDescent="0.45">
      <c r="A31" t="s">
        <v>2987</v>
      </c>
      <c r="B31" t="s">
        <v>13050</v>
      </c>
      <c r="C31" t="s">
        <v>13051</v>
      </c>
      <c r="E31" t="s">
        <v>13052</v>
      </c>
      <c r="G31" t="s">
        <v>13053</v>
      </c>
      <c r="H31" s="9">
        <v>45499</v>
      </c>
    </row>
    <row r="32" spans="1:8" x14ac:dyDescent="0.45">
      <c r="A32" t="s">
        <v>3639</v>
      </c>
      <c r="B32" t="s">
        <v>13054</v>
      </c>
      <c r="C32" t="s">
        <v>13055</v>
      </c>
      <c r="E32" t="s">
        <v>13056</v>
      </c>
      <c r="G32" t="s">
        <v>13057</v>
      </c>
      <c r="H32" s="9">
        <v>45497</v>
      </c>
    </row>
    <row r="33" spans="1:8" x14ac:dyDescent="0.45">
      <c r="A33" t="s">
        <v>13058</v>
      </c>
      <c r="B33" t="s">
        <v>11040</v>
      </c>
      <c r="C33" t="s">
        <v>13059</v>
      </c>
      <c r="E33" t="s">
        <v>13060</v>
      </c>
      <c r="G33" t="s">
        <v>13061</v>
      </c>
      <c r="H33" s="9">
        <v>45497</v>
      </c>
    </row>
    <row r="34" spans="1:8" x14ac:dyDescent="0.45">
      <c r="A34" t="s">
        <v>12418</v>
      </c>
      <c r="B34" t="s">
        <v>13062</v>
      </c>
      <c r="C34" t="s">
        <v>13063</v>
      </c>
      <c r="E34" t="s">
        <v>13064</v>
      </c>
      <c r="G34" t="s">
        <v>13065</v>
      </c>
      <c r="H34" s="9">
        <v>45496</v>
      </c>
    </row>
    <row r="35" spans="1:8" x14ac:dyDescent="0.45">
      <c r="A35" t="s">
        <v>12607</v>
      </c>
      <c r="B35" t="s">
        <v>13066</v>
      </c>
      <c r="C35" t="s">
        <v>13067</v>
      </c>
      <c r="E35" t="s">
        <v>13068</v>
      </c>
      <c r="G35" t="s">
        <v>13069</v>
      </c>
      <c r="H35" s="9">
        <v>45496</v>
      </c>
    </row>
    <row r="36" spans="1:8" x14ac:dyDescent="0.45">
      <c r="A36" t="s">
        <v>2295</v>
      </c>
      <c r="B36" t="s">
        <v>13070</v>
      </c>
      <c r="C36" t="s">
        <v>13071</v>
      </c>
      <c r="E36" t="s">
        <v>13072</v>
      </c>
      <c r="G36" t="s">
        <v>13073</v>
      </c>
      <c r="H36" s="9">
        <v>45496</v>
      </c>
    </row>
    <row r="37" spans="1:8" x14ac:dyDescent="0.45">
      <c r="A37" t="s">
        <v>13074</v>
      </c>
      <c r="B37" t="s">
        <v>13075</v>
      </c>
      <c r="C37" t="s">
        <v>13076</v>
      </c>
      <c r="E37" t="s">
        <v>13077</v>
      </c>
      <c r="G37" t="s">
        <v>13078</v>
      </c>
      <c r="H37" s="9">
        <v>45495</v>
      </c>
    </row>
    <row r="38" spans="1:8" x14ac:dyDescent="0.45">
      <c r="A38" t="s">
        <v>13079</v>
      </c>
      <c r="B38" t="s">
        <v>13080</v>
      </c>
      <c r="C38" t="s">
        <v>13081</v>
      </c>
      <c r="E38" t="s">
        <v>13082</v>
      </c>
      <c r="G38" t="s">
        <v>13083</v>
      </c>
      <c r="H38" s="9">
        <v>45495</v>
      </c>
    </row>
    <row r="39" spans="1:8" x14ac:dyDescent="0.45">
      <c r="A39" t="s">
        <v>12418</v>
      </c>
      <c r="B39" t="s">
        <v>13084</v>
      </c>
      <c r="C39" t="s">
        <v>13085</v>
      </c>
      <c r="E39" t="s">
        <v>13086</v>
      </c>
      <c r="G39" t="s">
        <v>13087</v>
      </c>
      <c r="H39" s="9">
        <v>45491</v>
      </c>
    </row>
    <row r="40" spans="1:8" x14ac:dyDescent="0.45">
      <c r="A40" t="s">
        <v>1845</v>
      </c>
      <c r="B40" t="s">
        <v>10752</v>
      </c>
      <c r="C40" t="s">
        <v>13088</v>
      </c>
      <c r="E40" t="s">
        <v>13089</v>
      </c>
      <c r="G40" t="s">
        <v>1453</v>
      </c>
      <c r="H40" s="9">
        <v>45491</v>
      </c>
    </row>
    <row r="41" spans="1:8" x14ac:dyDescent="0.45">
      <c r="A41" t="s">
        <v>4728</v>
      </c>
      <c r="B41" t="s">
        <v>13090</v>
      </c>
      <c r="C41" t="s">
        <v>13091</v>
      </c>
      <c r="E41" t="s">
        <v>13092</v>
      </c>
      <c r="G41" t="s">
        <v>13093</v>
      </c>
      <c r="H41" s="9">
        <v>45488</v>
      </c>
    </row>
    <row r="42" spans="1:8" x14ac:dyDescent="0.45">
      <c r="A42" t="s">
        <v>2250</v>
      </c>
      <c r="B42" t="s">
        <v>13094</v>
      </c>
      <c r="C42" t="s">
        <v>13095</v>
      </c>
      <c r="D42" t="s">
        <v>13096</v>
      </c>
      <c r="E42" t="s">
        <v>13097</v>
      </c>
      <c r="G42" t="s">
        <v>13098</v>
      </c>
      <c r="H42" s="9">
        <v>45487</v>
      </c>
    </row>
    <row r="43" spans="1:8" x14ac:dyDescent="0.45">
      <c r="A43" t="s">
        <v>3941</v>
      </c>
      <c r="B43" t="s">
        <v>3942</v>
      </c>
      <c r="C43" t="s">
        <v>13099</v>
      </c>
      <c r="E43" t="s">
        <v>361</v>
      </c>
      <c r="G43" t="s">
        <v>4001</v>
      </c>
      <c r="H43" s="9">
        <v>45484</v>
      </c>
    </row>
    <row r="44" spans="1:8" x14ac:dyDescent="0.45">
      <c r="A44" t="s">
        <v>13100</v>
      </c>
      <c r="B44" t="s">
        <v>13101</v>
      </c>
      <c r="C44" t="s">
        <v>13102</v>
      </c>
      <c r="E44" t="s">
        <v>13103</v>
      </c>
      <c r="G44" t="s">
        <v>13104</v>
      </c>
      <c r="H44" s="9">
        <v>45482</v>
      </c>
    </row>
    <row r="45" spans="1:8" x14ac:dyDescent="0.45">
      <c r="A45" t="s">
        <v>11542</v>
      </c>
      <c r="B45" t="s">
        <v>13105</v>
      </c>
      <c r="C45" t="s">
        <v>13106</v>
      </c>
      <c r="D45" t="s">
        <v>13107</v>
      </c>
      <c r="E45" t="s">
        <v>13108</v>
      </c>
      <c r="G45" t="s">
        <v>13109</v>
      </c>
      <c r="H45" s="9">
        <v>45476</v>
      </c>
    </row>
    <row r="46" spans="1:8" x14ac:dyDescent="0.45">
      <c r="A46" t="s">
        <v>3034</v>
      </c>
      <c r="B46" t="s">
        <v>13110</v>
      </c>
      <c r="C46" t="s">
        <v>13111</v>
      </c>
      <c r="E46" t="s">
        <v>1105</v>
      </c>
      <c r="G46" t="s">
        <v>13112</v>
      </c>
      <c r="H46" s="9">
        <v>45470</v>
      </c>
    </row>
    <row r="47" spans="1:8" x14ac:dyDescent="0.45">
      <c r="A47" t="s">
        <v>4673</v>
      </c>
      <c r="B47" t="s">
        <v>13113</v>
      </c>
      <c r="C47" t="s">
        <v>13114</v>
      </c>
      <c r="E47" t="s">
        <v>13115</v>
      </c>
      <c r="G47" t="s">
        <v>13116</v>
      </c>
      <c r="H47" s="9">
        <v>45469</v>
      </c>
    </row>
    <row r="48" spans="1:8" x14ac:dyDescent="0.45">
      <c r="A48" t="s">
        <v>3912</v>
      </c>
      <c r="B48" t="s">
        <v>13117</v>
      </c>
      <c r="C48" t="s">
        <v>13118</v>
      </c>
      <c r="E48" t="s">
        <v>13119</v>
      </c>
      <c r="G48" t="s">
        <v>13120</v>
      </c>
      <c r="H48" s="9">
        <v>45468</v>
      </c>
    </row>
    <row r="49" spans="1:8" x14ac:dyDescent="0.45">
      <c r="A49" t="s">
        <v>2800</v>
      </c>
      <c r="B49" t="s">
        <v>13121</v>
      </c>
      <c r="C49" t="s">
        <v>13122</v>
      </c>
      <c r="E49" t="s">
        <v>13123</v>
      </c>
      <c r="G49" t="s">
        <v>1380</v>
      </c>
      <c r="H49" s="9">
        <v>45467</v>
      </c>
    </row>
    <row r="50" spans="1:8" x14ac:dyDescent="0.45">
      <c r="A50" t="s">
        <v>3785</v>
      </c>
      <c r="B50" t="s">
        <v>4225</v>
      </c>
      <c r="C50" t="s">
        <v>13124</v>
      </c>
      <c r="E50" t="s">
        <v>13125</v>
      </c>
      <c r="G50" t="s">
        <v>13126</v>
      </c>
      <c r="H50" s="9">
        <v>45465</v>
      </c>
    </row>
    <row r="51" spans="1:8" x14ac:dyDescent="0.45">
      <c r="A51" t="s">
        <v>13127</v>
      </c>
      <c r="B51" t="s">
        <v>13128</v>
      </c>
      <c r="C51" t="s">
        <v>13129</v>
      </c>
      <c r="E51" t="s">
        <v>13130</v>
      </c>
      <c r="G51" t="s">
        <v>13131</v>
      </c>
      <c r="H51" s="9">
        <v>45464</v>
      </c>
    </row>
    <row r="52" spans="1:8" x14ac:dyDescent="0.45">
      <c r="A52" t="s">
        <v>1448</v>
      </c>
      <c r="B52" t="s">
        <v>1908</v>
      </c>
      <c r="C52" t="s">
        <v>13132</v>
      </c>
      <c r="E52" t="s">
        <v>8903</v>
      </c>
      <c r="G52" t="s">
        <v>13133</v>
      </c>
      <c r="H52" s="9">
        <v>45462</v>
      </c>
    </row>
    <row r="53" spans="1:8" x14ac:dyDescent="0.45">
      <c r="A53" t="s">
        <v>12573</v>
      </c>
      <c r="B53" t="s">
        <v>13134</v>
      </c>
      <c r="C53" t="s">
        <v>13135</v>
      </c>
      <c r="E53" t="s">
        <v>13136</v>
      </c>
      <c r="G53" t="s">
        <v>13137</v>
      </c>
      <c r="H53" s="9">
        <v>45460</v>
      </c>
    </row>
    <row r="54" spans="1:8" x14ac:dyDescent="0.45">
      <c r="A54" t="s">
        <v>13138</v>
      </c>
      <c r="B54" t="s">
        <v>11563</v>
      </c>
      <c r="C54" t="s">
        <v>13139</v>
      </c>
      <c r="E54" t="s">
        <v>13140</v>
      </c>
      <c r="G54" t="s">
        <v>13141</v>
      </c>
      <c r="H54" s="9">
        <v>45460</v>
      </c>
    </row>
    <row r="55" spans="1:8" x14ac:dyDescent="0.45">
      <c r="A55" t="s">
        <v>3968</v>
      </c>
      <c r="B55" t="s">
        <v>13142</v>
      </c>
      <c r="C55" t="s">
        <v>13143</v>
      </c>
      <c r="E55" t="s">
        <v>13144</v>
      </c>
      <c r="G55" t="s">
        <v>1755</v>
      </c>
      <c r="H55" s="9">
        <v>45456</v>
      </c>
    </row>
    <row r="56" spans="1:8" x14ac:dyDescent="0.45">
      <c r="A56" t="s">
        <v>1392</v>
      </c>
      <c r="B56" t="s">
        <v>13145</v>
      </c>
      <c r="C56" t="s">
        <v>13146</v>
      </c>
      <c r="E56" t="s">
        <v>13147</v>
      </c>
      <c r="G56" t="s">
        <v>13148</v>
      </c>
      <c r="H56" s="9">
        <v>45456</v>
      </c>
    </row>
    <row r="57" spans="1:8" x14ac:dyDescent="0.45">
      <c r="A57" t="s">
        <v>2047</v>
      </c>
      <c r="B57" t="s">
        <v>13149</v>
      </c>
      <c r="C57" t="s">
        <v>13150</v>
      </c>
      <c r="E57" t="s">
        <v>13147</v>
      </c>
      <c r="G57" t="s">
        <v>3559</v>
      </c>
      <c r="H57" s="9">
        <v>45456</v>
      </c>
    </row>
    <row r="58" spans="1:8" x14ac:dyDescent="0.45">
      <c r="A58" t="s">
        <v>13151</v>
      </c>
      <c r="B58" t="s">
        <v>13152</v>
      </c>
      <c r="C58" t="s">
        <v>13153</v>
      </c>
      <c r="E58" t="s">
        <v>13154</v>
      </c>
      <c r="G58" t="s">
        <v>13155</v>
      </c>
      <c r="H58" s="9">
        <v>45456</v>
      </c>
    </row>
    <row r="59" spans="1:8" x14ac:dyDescent="0.45">
      <c r="A59" t="s">
        <v>13156</v>
      </c>
      <c r="B59" t="s">
        <v>13157</v>
      </c>
      <c r="C59" t="s">
        <v>13158</v>
      </c>
      <c r="E59" t="s">
        <v>13159</v>
      </c>
      <c r="G59" t="s">
        <v>13160</v>
      </c>
      <c r="H59" s="9">
        <v>45456</v>
      </c>
    </row>
    <row r="60" spans="1:8" x14ac:dyDescent="0.45">
      <c r="A60" t="s">
        <v>11378</v>
      </c>
      <c r="B60" t="s">
        <v>13161</v>
      </c>
      <c r="C60" t="s">
        <v>13162</v>
      </c>
      <c r="E60" t="s">
        <v>13163</v>
      </c>
      <c r="G60" t="s">
        <v>13164</v>
      </c>
      <c r="H60" s="9">
        <v>45456</v>
      </c>
    </row>
    <row r="61" spans="1:8" x14ac:dyDescent="0.45">
      <c r="A61" t="s">
        <v>3317</v>
      </c>
      <c r="B61" t="s">
        <v>13165</v>
      </c>
      <c r="C61" t="s">
        <v>13166</v>
      </c>
      <c r="E61" t="s">
        <v>13167</v>
      </c>
      <c r="G61" t="s">
        <v>13168</v>
      </c>
      <c r="H61" s="9">
        <v>45456</v>
      </c>
    </row>
    <row r="62" spans="1:8" x14ac:dyDescent="0.45">
      <c r="A62" t="s">
        <v>1789</v>
      </c>
      <c r="B62" t="s">
        <v>13169</v>
      </c>
      <c r="C62" t="s">
        <v>13170</v>
      </c>
      <c r="E62" t="s">
        <v>13171</v>
      </c>
      <c r="G62" t="s">
        <v>13172</v>
      </c>
      <c r="H62" s="9">
        <v>45456</v>
      </c>
    </row>
    <row r="63" spans="1:8" x14ac:dyDescent="0.45">
      <c r="A63" t="s">
        <v>13173</v>
      </c>
      <c r="B63" t="s">
        <v>13174</v>
      </c>
      <c r="C63" t="s">
        <v>13175</v>
      </c>
      <c r="E63" t="s">
        <v>13176</v>
      </c>
      <c r="G63" t="s">
        <v>13177</v>
      </c>
      <c r="H63" s="9">
        <v>45455</v>
      </c>
    </row>
    <row r="64" spans="1:8" x14ac:dyDescent="0.45">
      <c r="A64" t="s">
        <v>1525</v>
      </c>
      <c r="B64" t="s">
        <v>3437</v>
      </c>
      <c r="C64" t="s">
        <v>13178</v>
      </c>
      <c r="E64" t="s">
        <v>13179</v>
      </c>
      <c r="G64" t="s">
        <v>13180</v>
      </c>
      <c r="H64" s="9">
        <v>45455</v>
      </c>
    </row>
    <row r="65" spans="1:8" x14ac:dyDescent="0.45">
      <c r="A65" t="s">
        <v>1683</v>
      </c>
      <c r="B65" t="s">
        <v>11426</v>
      </c>
      <c r="C65" t="s">
        <v>13181</v>
      </c>
      <c r="E65" t="s">
        <v>13182</v>
      </c>
      <c r="G65" t="s">
        <v>13183</v>
      </c>
      <c r="H65" s="9">
        <v>45455</v>
      </c>
    </row>
    <row r="66" spans="1:8" x14ac:dyDescent="0.45">
      <c r="A66" t="s">
        <v>2390</v>
      </c>
      <c r="B66" t="s">
        <v>11066</v>
      </c>
      <c r="C66" t="s">
        <v>13184</v>
      </c>
      <c r="E66" t="s">
        <v>13185</v>
      </c>
      <c r="G66" t="s">
        <v>13186</v>
      </c>
      <c r="H66" s="9">
        <v>45455</v>
      </c>
    </row>
    <row r="67" spans="1:8" x14ac:dyDescent="0.45">
      <c r="A67" t="s">
        <v>2413</v>
      </c>
      <c r="B67" t="s">
        <v>13187</v>
      </c>
      <c r="C67" t="s">
        <v>13188</v>
      </c>
      <c r="D67" t="s">
        <v>13189</v>
      </c>
      <c r="E67" t="s">
        <v>13190</v>
      </c>
      <c r="G67" t="s">
        <v>13191</v>
      </c>
      <c r="H67" s="9">
        <v>45452</v>
      </c>
    </row>
    <row r="68" spans="1:8" x14ac:dyDescent="0.45">
      <c r="A68" t="s">
        <v>1525</v>
      </c>
      <c r="B68" t="s">
        <v>13192</v>
      </c>
      <c r="C68" t="s">
        <v>13193</v>
      </c>
      <c r="E68" t="s">
        <v>13194</v>
      </c>
      <c r="G68" t="s">
        <v>1411</v>
      </c>
      <c r="H68" s="9">
        <v>45449</v>
      </c>
    </row>
    <row r="69" spans="1:8" x14ac:dyDescent="0.45">
      <c r="A69" t="s">
        <v>4008</v>
      </c>
      <c r="B69" t="s">
        <v>12770</v>
      </c>
      <c r="C69" t="s">
        <v>13195</v>
      </c>
      <c r="E69" t="s">
        <v>13196</v>
      </c>
      <c r="G69" t="s">
        <v>13197</v>
      </c>
      <c r="H69" s="9">
        <v>45449</v>
      </c>
    </row>
    <row r="70" spans="1:8" x14ac:dyDescent="0.45">
      <c r="A70" t="s">
        <v>13198</v>
      </c>
      <c r="B70" t="s">
        <v>13199</v>
      </c>
      <c r="C70" t="s">
        <v>13200</v>
      </c>
      <c r="E70" t="s">
        <v>13201</v>
      </c>
      <c r="G70" t="s">
        <v>13202</v>
      </c>
      <c r="H70" s="9">
        <v>45448</v>
      </c>
    </row>
    <row r="71" spans="1:8" x14ac:dyDescent="0.45">
      <c r="A71" t="s">
        <v>13203</v>
      </c>
      <c r="B71" t="s">
        <v>13204</v>
      </c>
      <c r="C71" t="s">
        <v>13205</v>
      </c>
      <c r="E71" t="s">
        <v>13206</v>
      </c>
      <c r="G71" t="s">
        <v>1964</v>
      </c>
      <c r="H71" s="9">
        <v>45447</v>
      </c>
    </row>
    <row r="72" spans="1:8" x14ac:dyDescent="0.45">
      <c r="A72" t="s">
        <v>2541</v>
      </c>
      <c r="B72" t="s">
        <v>13207</v>
      </c>
      <c r="C72" t="s">
        <v>13208</v>
      </c>
      <c r="E72" t="s">
        <v>13209</v>
      </c>
      <c r="G72" t="s">
        <v>1776</v>
      </c>
      <c r="H72" s="9">
        <v>45447</v>
      </c>
    </row>
    <row r="73" spans="1:8" x14ac:dyDescent="0.45">
      <c r="A73" t="s">
        <v>1960</v>
      </c>
      <c r="B73" t="s">
        <v>4331</v>
      </c>
      <c r="C73" t="s">
        <v>13210</v>
      </c>
      <c r="E73" t="s">
        <v>13211</v>
      </c>
      <c r="G73" t="s">
        <v>13212</v>
      </c>
      <c r="H73" s="9">
        <v>45447</v>
      </c>
    </row>
    <row r="74" spans="1:8" x14ac:dyDescent="0.45">
      <c r="A74" t="s">
        <v>2191</v>
      </c>
      <c r="B74" t="s">
        <v>13213</v>
      </c>
      <c r="C74" t="s">
        <v>13214</v>
      </c>
      <c r="E74" t="s">
        <v>13215</v>
      </c>
      <c r="G74" t="s">
        <v>13216</v>
      </c>
      <c r="H74" s="9">
        <v>45447</v>
      </c>
    </row>
    <row r="75" spans="1:8" x14ac:dyDescent="0.45">
      <c r="A75" t="s">
        <v>1960</v>
      </c>
      <c r="B75" t="s">
        <v>13217</v>
      </c>
      <c r="C75" t="s">
        <v>13218</v>
      </c>
      <c r="E75" t="s">
        <v>13219</v>
      </c>
      <c r="G75" t="s">
        <v>13220</v>
      </c>
      <c r="H75" s="9">
        <v>45443</v>
      </c>
    </row>
    <row r="76" spans="1:8" x14ac:dyDescent="0.45">
      <c r="A76" t="s">
        <v>2286</v>
      </c>
      <c r="B76" t="s">
        <v>13221</v>
      </c>
      <c r="C76" t="s">
        <v>13222</v>
      </c>
      <c r="E76" t="s">
        <v>13223</v>
      </c>
      <c r="G76" t="s">
        <v>13224</v>
      </c>
      <c r="H76" s="9">
        <v>45443</v>
      </c>
    </row>
    <row r="77" spans="1:8" x14ac:dyDescent="0.45">
      <c r="A77" t="s">
        <v>1973</v>
      </c>
      <c r="B77" t="s">
        <v>13225</v>
      </c>
      <c r="C77" t="s">
        <v>13226</v>
      </c>
      <c r="E77" t="s">
        <v>13227</v>
      </c>
      <c r="G77" t="s">
        <v>13228</v>
      </c>
      <c r="H77" s="9">
        <v>45442</v>
      </c>
    </row>
    <row r="78" spans="1:8" x14ac:dyDescent="0.45">
      <c r="A78" t="s">
        <v>1789</v>
      </c>
      <c r="B78" t="s">
        <v>4668</v>
      </c>
      <c r="C78" t="s">
        <v>13229</v>
      </c>
      <c r="E78" t="s">
        <v>13230</v>
      </c>
      <c r="G78" t="s">
        <v>1480</v>
      </c>
      <c r="H78" s="9">
        <v>45441</v>
      </c>
    </row>
    <row r="79" spans="1:8" x14ac:dyDescent="0.45">
      <c r="A79" t="s">
        <v>13231</v>
      </c>
      <c r="B79" t="s">
        <v>13232</v>
      </c>
      <c r="C79" t="s">
        <v>13233</v>
      </c>
      <c r="E79" t="s">
        <v>13234</v>
      </c>
      <c r="G79" t="s">
        <v>1529</v>
      </c>
      <c r="H79" s="9">
        <v>45439</v>
      </c>
    </row>
    <row r="80" spans="1:8" x14ac:dyDescent="0.45">
      <c r="A80" t="s">
        <v>13235</v>
      </c>
      <c r="B80" t="s">
        <v>13236</v>
      </c>
      <c r="C80" t="s">
        <v>13237</v>
      </c>
      <c r="E80" t="s">
        <v>13238</v>
      </c>
      <c r="G80" t="s">
        <v>1494</v>
      </c>
      <c r="H80" s="9">
        <v>45439</v>
      </c>
    </row>
    <row r="81" spans="1:8" x14ac:dyDescent="0.45">
      <c r="A81" t="s">
        <v>11321</v>
      </c>
      <c r="B81" t="s">
        <v>13239</v>
      </c>
      <c r="C81" t="s">
        <v>13240</v>
      </c>
      <c r="E81" t="s">
        <v>13241</v>
      </c>
      <c r="G81" t="s">
        <v>13242</v>
      </c>
      <c r="H81" s="9">
        <v>45435</v>
      </c>
    </row>
    <row r="82" spans="1:8" x14ac:dyDescent="0.45">
      <c r="A82" t="s">
        <v>1595</v>
      </c>
      <c r="B82" t="s">
        <v>1596</v>
      </c>
      <c r="C82" t="s">
        <v>13243</v>
      </c>
      <c r="E82" t="s">
        <v>13244</v>
      </c>
      <c r="G82" t="s">
        <v>10111</v>
      </c>
      <c r="H82" s="9">
        <v>45433</v>
      </c>
    </row>
    <row r="83" spans="1:8" x14ac:dyDescent="0.45">
      <c r="A83" t="s">
        <v>3926</v>
      </c>
      <c r="B83" t="s">
        <v>3927</v>
      </c>
      <c r="C83" t="s">
        <v>13245</v>
      </c>
      <c r="E83" t="s">
        <v>13246</v>
      </c>
      <c r="G83" t="s">
        <v>13247</v>
      </c>
      <c r="H83" s="9">
        <v>45433</v>
      </c>
    </row>
    <row r="84" spans="1:8" x14ac:dyDescent="0.45">
      <c r="A84" t="s">
        <v>1890</v>
      </c>
      <c r="B84" t="s">
        <v>13248</v>
      </c>
      <c r="C84" t="s">
        <v>13249</v>
      </c>
      <c r="E84" t="s">
        <v>13250</v>
      </c>
      <c r="G84" t="s">
        <v>13251</v>
      </c>
      <c r="H84" s="9">
        <v>45431</v>
      </c>
    </row>
    <row r="85" spans="1:8" x14ac:dyDescent="0.45">
      <c r="A85" t="s">
        <v>1683</v>
      </c>
      <c r="B85" t="s">
        <v>2318</v>
      </c>
      <c r="C85" t="s">
        <v>13252</v>
      </c>
      <c r="E85" t="s">
        <v>13253</v>
      </c>
      <c r="G85" t="s">
        <v>13254</v>
      </c>
      <c r="H85" s="9">
        <v>45431</v>
      </c>
    </row>
    <row r="86" spans="1:8" x14ac:dyDescent="0.45">
      <c r="A86" t="s">
        <v>1973</v>
      </c>
      <c r="B86" t="s">
        <v>2896</v>
      </c>
      <c r="C86" t="s">
        <v>13255</v>
      </c>
      <c r="E86" t="s">
        <v>13256</v>
      </c>
      <c r="G86" t="s">
        <v>13257</v>
      </c>
      <c r="H86" s="9">
        <v>45431</v>
      </c>
    </row>
    <row r="87" spans="1:8" x14ac:dyDescent="0.45">
      <c r="A87" t="s">
        <v>13258</v>
      </c>
      <c r="B87" t="s">
        <v>13259</v>
      </c>
      <c r="C87" t="s">
        <v>13260</v>
      </c>
      <c r="E87" t="s">
        <v>13261</v>
      </c>
      <c r="G87" t="s">
        <v>13262</v>
      </c>
      <c r="H87" s="9">
        <v>45429</v>
      </c>
    </row>
    <row r="88" spans="1:8" x14ac:dyDescent="0.45">
      <c r="A88" t="s">
        <v>13263</v>
      </c>
      <c r="B88" t="s">
        <v>13264</v>
      </c>
      <c r="C88" t="s">
        <v>13265</v>
      </c>
      <c r="D88" t="s">
        <v>13266</v>
      </c>
      <c r="E88" t="s">
        <v>13267</v>
      </c>
      <c r="G88" t="s">
        <v>13268</v>
      </c>
      <c r="H88" s="9">
        <v>45429</v>
      </c>
    </row>
    <row r="89" spans="1:8" x14ac:dyDescent="0.45">
      <c r="A89" t="s">
        <v>1381</v>
      </c>
      <c r="B89" t="s">
        <v>1377</v>
      </c>
      <c r="C89" t="s">
        <v>13269</v>
      </c>
      <c r="E89" t="s">
        <v>13270</v>
      </c>
      <c r="G89" t="s">
        <v>13271</v>
      </c>
      <c r="H89" s="9">
        <v>45428</v>
      </c>
    </row>
    <row r="90" spans="1:8" x14ac:dyDescent="0.45">
      <c r="A90" t="s">
        <v>13272</v>
      </c>
      <c r="B90" t="s">
        <v>13273</v>
      </c>
      <c r="C90" t="s">
        <v>13274</v>
      </c>
      <c r="E90" t="s">
        <v>13275</v>
      </c>
      <c r="G90" t="s">
        <v>13276</v>
      </c>
      <c r="H90" s="9">
        <v>45428</v>
      </c>
    </row>
    <row r="91" spans="1:8" x14ac:dyDescent="0.45">
      <c r="A91" t="s">
        <v>13277</v>
      </c>
      <c r="B91" t="s">
        <v>13278</v>
      </c>
      <c r="C91" t="s">
        <v>13279</v>
      </c>
      <c r="E91" t="s">
        <v>13280</v>
      </c>
      <c r="G91" t="s">
        <v>13281</v>
      </c>
      <c r="H91" s="9">
        <v>45428</v>
      </c>
    </row>
    <row r="92" spans="1:8" x14ac:dyDescent="0.45">
      <c r="A92" t="s">
        <v>13282</v>
      </c>
      <c r="B92" t="s">
        <v>13283</v>
      </c>
      <c r="C92" t="s">
        <v>13284</v>
      </c>
      <c r="E92" t="s">
        <v>13285</v>
      </c>
      <c r="G92" t="s">
        <v>13286</v>
      </c>
      <c r="H92" s="9">
        <v>45428</v>
      </c>
    </row>
    <row r="93" spans="1:8" x14ac:dyDescent="0.45">
      <c r="A93" t="s">
        <v>13287</v>
      </c>
      <c r="B93" t="s">
        <v>13288</v>
      </c>
      <c r="C93" t="s">
        <v>13289</v>
      </c>
      <c r="E93" t="s">
        <v>13290</v>
      </c>
      <c r="G93" t="s">
        <v>13291</v>
      </c>
      <c r="H93" s="9">
        <v>45427</v>
      </c>
    </row>
    <row r="94" spans="1:8" x14ac:dyDescent="0.45">
      <c r="A94" t="s">
        <v>1973</v>
      </c>
      <c r="B94" t="s">
        <v>13292</v>
      </c>
      <c r="C94" t="s">
        <v>13293</v>
      </c>
      <c r="D94" t="s">
        <v>13294</v>
      </c>
      <c r="E94" t="s">
        <v>13295</v>
      </c>
      <c r="G94" t="s">
        <v>13296</v>
      </c>
      <c r="H94" s="9">
        <v>45427</v>
      </c>
    </row>
    <row r="95" spans="1:8" x14ac:dyDescent="0.45">
      <c r="A95" t="s">
        <v>1797</v>
      </c>
      <c r="B95" t="s">
        <v>1798</v>
      </c>
      <c r="C95" t="s">
        <v>13297</v>
      </c>
      <c r="D95" t="s">
        <v>13298</v>
      </c>
      <c r="E95" t="s">
        <v>13299</v>
      </c>
      <c r="G95" t="s">
        <v>13300</v>
      </c>
      <c r="H95" s="9">
        <v>45426</v>
      </c>
    </row>
    <row r="96" spans="1:8" x14ac:dyDescent="0.45">
      <c r="A96" t="s">
        <v>3334</v>
      </c>
      <c r="B96" t="s">
        <v>13301</v>
      </c>
      <c r="C96" t="s">
        <v>13302</v>
      </c>
      <c r="E96" t="s">
        <v>13303</v>
      </c>
      <c r="G96" t="s">
        <v>13304</v>
      </c>
      <c r="H96" s="9">
        <v>45425</v>
      </c>
    </row>
    <row r="97" spans="1:8" x14ac:dyDescent="0.45">
      <c r="A97" t="s">
        <v>12317</v>
      </c>
      <c r="B97" t="s">
        <v>13305</v>
      </c>
      <c r="C97" t="s">
        <v>13306</v>
      </c>
      <c r="E97" t="s">
        <v>13303</v>
      </c>
      <c r="G97" t="s">
        <v>13307</v>
      </c>
      <c r="H97" s="9">
        <v>45424</v>
      </c>
    </row>
    <row r="98" spans="1:8" x14ac:dyDescent="0.45">
      <c r="A98" t="s">
        <v>2679</v>
      </c>
      <c r="B98" t="s">
        <v>13308</v>
      </c>
      <c r="C98" t="s">
        <v>13309</v>
      </c>
      <c r="E98" t="s">
        <v>13310</v>
      </c>
      <c r="G98" t="s">
        <v>13311</v>
      </c>
      <c r="H98" s="9">
        <v>45424</v>
      </c>
    </row>
    <row r="99" spans="1:8" x14ac:dyDescent="0.45">
      <c r="A99" t="s">
        <v>1789</v>
      </c>
      <c r="B99" t="s">
        <v>13312</v>
      </c>
      <c r="C99" t="s">
        <v>13313</v>
      </c>
      <c r="E99" t="s">
        <v>13314</v>
      </c>
      <c r="G99" t="s">
        <v>13315</v>
      </c>
      <c r="H99" s="9">
        <v>45423</v>
      </c>
    </row>
    <row r="100" spans="1:8" x14ac:dyDescent="0.45">
      <c r="A100" t="s">
        <v>13316</v>
      </c>
      <c r="B100" t="s">
        <v>2217</v>
      </c>
      <c r="C100" t="s">
        <v>13317</v>
      </c>
      <c r="E100" t="s">
        <v>13318</v>
      </c>
      <c r="G100" t="s">
        <v>13319</v>
      </c>
      <c r="H100" s="9">
        <v>45423</v>
      </c>
    </row>
    <row r="101" spans="1:8" x14ac:dyDescent="0.45">
      <c r="A101" t="s">
        <v>1397</v>
      </c>
      <c r="B101" t="s">
        <v>13320</v>
      </c>
      <c r="C101" t="s">
        <v>13321</v>
      </c>
      <c r="E101" t="s">
        <v>13322</v>
      </c>
      <c r="G101" t="s">
        <v>13323</v>
      </c>
      <c r="H101" s="9">
        <v>45423</v>
      </c>
    </row>
    <row r="102" spans="1:8" x14ac:dyDescent="0.45">
      <c r="A102" t="s">
        <v>4056</v>
      </c>
      <c r="B102" t="s">
        <v>13324</v>
      </c>
      <c r="C102" t="s">
        <v>13325</v>
      </c>
      <c r="E102" t="s">
        <v>13326</v>
      </c>
      <c r="G102" t="s">
        <v>13327</v>
      </c>
      <c r="H102" s="9">
        <v>45423</v>
      </c>
    </row>
    <row r="103" spans="1:8" x14ac:dyDescent="0.45">
      <c r="A103" t="s">
        <v>13328</v>
      </c>
      <c r="B103" t="s">
        <v>13329</v>
      </c>
      <c r="C103" t="s">
        <v>13330</v>
      </c>
      <c r="E103" t="s">
        <v>13331</v>
      </c>
      <c r="G103" t="s">
        <v>13332</v>
      </c>
      <c r="H103" s="9">
        <v>45423</v>
      </c>
    </row>
    <row r="104" spans="1:8" x14ac:dyDescent="0.45">
      <c r="A104" t="s">
        <v>13333</v>
      </c>
      <c r="B104" t="s">
        <v>13334</v>
      </c>
      <c r="C104" t="s">
        <v>13335</v>
      </c>
      <c r="E104" t="s">
        <v>13336</v>
      </c>
      <c r="G104" t="s">
        <v>13337</v>
      </c>
      <c r="H104" s="9">
        <v>45423</v>
      </c>
    </row>
    <row r="105" spans="1:8" x14ac:dyDescent="0.45">
      <c r="A105" t="s">
        <v>2051</v>
      </c>
      <c r="B105" t="s">
        <v>13338</v>
      </c>
      <c r="C105" t="s">
        <v>13339</v>
      </c>
      <c r="E105" t="s">
        <v>13340</v>
      </c>
      <c r="G105" t="s">
        <v>13341</v>
      </c>
      <c r="H105" s="9">
        <v>45422</v>
      </c>
    </row>
    <row r="106" spans="1:8" x14ac:dyDescent="0.45">
      <c r="A106" t="s">
        <v>3145</v>
      </c>
      <c r="B106" t="s">
        <v>13342</v>
      </c>
      <c r="C106" t="s">
        <v>13343</v>
      </c>
      <c r="E106" t="s">
        <v>13344</v>
      </c>
      <c r="G106" t="s">
        <v>1384</v>
      </c>
      <c r="H106" s="9">
        <v>45422</v>
      </c>
    </row>
    <row r="107" spans="1:8" x14ac:dyDescent="0.45">
      <c r="A107" t="s">
        <v>13345</v>
      </c>
      <c r="B107" t="s">
        <v>13346</v>
      </c>
      <c r="C107" t="s">
        <v>13347</v>
      </c>
      <c r="E107" t="s">
        <v>13348</v>
      </c>
      <c r="G107" t="s">
        <v>13349</v>
      </c>
      <c r="H107" s="9">
        <v>45422</v>
      </c>
    </row>
    <row r="108" spans="1:8" x14ac:dyDescent="0.45">
      <c r="H108" s="9">
        <v>45420</v>
      </c>
    </row>
    <row r="109" spans="1:8" x14ac:dyDescent="0.45">
      <c r="A109" t="s">
        <v>1649</v>
      </c>
      <c r="B109" t="s">
        <v>13350</v>
      </c>
      <c r="C109" t="s">
        <v>13351</v>
      </c>
      <c r="E109" t="s">
        <v>13352</v>
      </c>
      <c r="G109" t="s">
        <v>13353</v>
      </c>
      <c r="H109" s="9">
        <v>45407</v>
      </c>
    </row>
    <row r="110" spans="1:8" x14ac:dyDescent="0.45">
      <c r="A110" t="s">
        <v>13354</v>
      </c>
      <c r="B110" t="s">
        <v>13355</v>
      </c>
      <c r="C110" t="s">
        <v>13356</v>
      </c>
      <c r="E110" t="s">
        <v>13357</v>
      </c>
      <c r="G110" t="s">
        <v>13358</v>
      </c>
      <c r="H110" s="9">
        <v>45407</v>
      </c>
    </row>
    <row r="111" spans="1:8" x14ac:dyDescent="0.45">
      <c r="A111" t="s">
        <v>4124</v>
      </c>
      <c r="B111" t="s">
        <v>12100</v>
      </c>
      <c r="C111" t="s">
        <v>13359</v>
      </c>
      <c r="E111" t="s">
        <v>13360</v>
      </c>
      <c r="G111" t="s">
        <v>13361</v>
      </c>
      <c r="H111" s="9">
        <v>45407</v>
      </c>
    </row>
    <row r="112" spans="1:8" x14ac:dyDescent="0.45">
      <c r="A112" t="s">
        <v>10969</v>
      </c>
      <c r="B112" t="s">
        <v>13362</v>
      </c>
      <c r="C112" t="s">
        <v>13363</v>
      </c>
      <c r="E112" t="s">
        <v>13364</v>
      </c>
      <c r="G112" t="s">
        <v>13365</v>
      </c>
      <c r="H112" s="9">
        <v>45405</v>
      </c>
    </row>
    <row r="113" spans="1:8" x14ac:dyDescent="0.45">
      <c r="A113" t="s">
        <v>1441</v>
      </c>
      <c r="B113" t="s">
        <v>13366</v>
      </c>
      <c r="C113" t="s">
        <v>13367</v>
      </c>
      <c r="E113" t="s">
        <v>13368</v>
      </c>
      <c r="G113" t="s">
        <v>13369</v>
      </c>
      <c r="H113" s="9">
        <v>45405</v>
      </c>
    </row>
    <row r="114" spans="1:8" x14ac:dyDescent="0.45">
      <c r="A114" t="s">
        <v>1525</v>
      </c>
      <c r="B114" t="s">
        <v>4558</v>
      </c>
      <c r="C114" t="s">
        <v>13370</v>
      </c>
      <c r="E114" t="s">
        <v>13371</v>
      </c>
      <c r="G114" t="s">
        <v>13372</v>
      </c>
      <c r="H114" s="9">
        <v>45405</v>
      </c>
    </row>
    <row r="115" spans="1:8" x14ac:dyDescent="0.45">
      <c r="A115" t="s">
        <v>13373</v>
      </c>
      <c r="B115" t="s">
        <v>13374</v>
      </c>
      <c r="C115" t="s">
        <v>13375</v>
      </c>
      <c r="E115" t="s">
        <v>13376</v>
      </c>
      <c r="G115" t="s">
        <v>13377</v>
      </c>
      <c r="H115" s="9">
        <v>45405</v>
      </c>
    </row>
    <row r="116" spans="1:8" x14ac:dyDescent="0.45">
      <c r="A116" t="s">
        <v>4544</v>
      </c>
      <c r="B116" t="s">
        <v>13378</v>
      </c>
      <c r="C116" t="s">
        <v>13379</v>
      </c>
      <c r="E116" t="s">
        <v>13380</v>
      </c>
      <c r="G116" t="s">
        <v>13381</v>
      </c>
      <c r="H116" s="9">
        <v>45404</v>
      </c>
    </row>
    <row r="117" spans="1:8" x14ac:dyDescent="0.45">
      <c r="A117" t="s">
        <v>1840</v>
      </c>
      <c r="B117" t="s">
        <v>13382</v>
      </c>
      <c r="C117" t="s">
        <v>13383</v>
      </c>
      <c r="E117" t="s">
        <v>13384</v>
      </c>
      <c r="G117" t="s">
        <v>13385</v>
      </c>
      <c r="H117" s="9">
        <v>45403</v>
      </c>
    </row>
    <row r="118" spans="1:8" x14ac:dyDescent="0.45">
      <c r="A118" t="s">
        <v>1691</v>
      </c>
      <c r="B118" t="s">
        <v>3878</v>
      </c>
      <c r="C118" t="s">
        <v>13386</v>
      </c>
      <c r="E118" t="s">
        <v>13387</v>
      </c>
      <c r="G118" t="s">
        <v>13388</v>
      </c>
      <c r="H118" s="9">
        <v>45399</v>
      </c>
    </row>
    <row r="119" spans="1:8" x14ac:dyDescent="0.45">
      <c r="A119" t="s">
        <v>13389</v>
      </c>
      <c r="B119" t="s">
        <v>3002</v>
      </c>
      <c r="C119" t="s">
        <v>13390</v>
      </c>
      <c r="E119" t="s">
        <v>13391</v>
      </c>
      <c r="G119" t="s">
        <v>13392</v>
      </c>
      <c r="H119" s="9">
        <v>45394</v>
      </c>
    </row>
    <row r="120" spans="1:8" x14ac:dyDescent="0.45">
      <c r="A120" t="s">
        <v>12153</v>
      </c>
      <c r="B120" t="s">
        <v>13393</v>
      </c>
      <c r="C120" t="s">
        <v>13394</v>
      </c>
      <c r="E120" t="s">
        <v>13140</v>
      </c>
      <c r="G120" t="s">
        <v>13395</v>
      </c>
      <c r="H120" s="9">
        <v>45393</v>
      </c>
    </row>
    <row r="121" spans="1:8" x14ac:dyDescent="0.45">
      <c r="A121" t="s">
        <v>3017</v>
      </c>
      <c r="B121" t="s">
        <v>3241</v>
      </c>
      <c r="C121" t="s">
        <v>13396</v>
      </c>
      <c r="E121" t="s">
        <v>13397</v>
      </c>
      <c r="G121" t="s">
        <v>13398</v>
      </c>
      <c r="H121" s="9">
        <v>45392</v>
      </c>
    </row>
    <row r="122" spans="1:8" x14ac:dyDescent="0.45">
      <c r="A122" t="s">
        <v>13399</v>
      </c>
      <c r="B122" t="s">
        <v>13400</v>
      </c>
      <c r="C122" t="s">
        <v>13401</v>
      </c>
      <c r="E122" t="s">
        <v>13402</v>
      </c>
      <c r="G122" t="s">
        <v>1480</v>
      </c>
      <c r="H122" s="9">
        <v>45391</v>
      </c>
    </row>
    <row r="123" spans="1:8" x14ac:dyDescent="0.45">
      <c r="A123" t="s">
        <v>1683</v>
      </c>
      <c r="B123" t="s">
        <v>4215</v>
      </c>
      <c r="C123" t="s">
        <v>13403</v>
      </c>
      <c r="E123" t="s">
        <v>1044</v>
      </c>
      <c r="G123" t="s">
        <v>13404</v>
      </c>
      <c r="H123" s="9">
        <v>45391</v>
      </c>
    </row>
    <row r="124" spans="1:8" x14ac:dyDescent="0.45">
      <c r="A124" t="s">
        <v>13405</v>
      </c>
      <c r="B124" t="s">
        <v>2680</v>
      </c>
      <c r="C124" t="s">
        <v>13406</v>
      </c>
      <c r="E124" t="s">
        <v>13407</v>
      </c>
      <c r="G124" t="s">
        <v>13395</v>
      </c>
      <c r="H124" s="9">
        <v>45391</v>
      </c>
    </row>
    <row r="125" spans="1:8" x14ac:dyDescent="0.45">
      <c r="A125" t="s">
        <v>2400</v>
      </c>
      <c r="B125" t="s">
        <v>4605</v>
      </c>
      <c r="C125" t="s">
        <v>13408</v>
      </c>
      <c r="E125" t="s">
        <v>7744</v>
      </c>
      <c r="G125" t="s">
        <v>13409</v>
      </c>
      <c r="H125" s="9">
        <v>45391</v>
      </c>
    </row>
    <row r="126" spans="1:8" x14ac:dyDescent="0.45">
      <c r="A126" t="s">
        <v>1634</v>
      </c>
      <c r="B126" t="s">
        <v>3366</v>
      </c>
      <c r="C126" t="s">
        <v>13410</v>
      </c>
      <c r="E126" t="s">
        <v>13411</v>
      </c>
      <c r="G126" t="s">
        <v>13412</v>
      </c>
      <c r="H126" s="9">
        <v>45383</v>
      </c>
    </row>
    <row r="127" spans="1:8" x14ac:dyDescent="0.45">
      <c r="A127" t="s">
        <v>1742</v>
      </c>
      <c r="B127" t="s">
        <v>13413</v>
      </c>
      <c r="C127" t="s">
        <v>13414</v>
      </c>
      <c r="E127" t="s">
        <v>13415</v>
      </c>
      <c r="G127" t="s">
        <v>13416</v>
      </c>
      <c r="H127" s="9">
        <v>45383</v>
      </c>
    </row>
    <row r="128" spans="1:8" x14ac:dyDescent="0.45">
      <c r="A128" t="s">
        <v>2061</v>
      </c>
      <c r="B128" t="s">
        <v>13417</v>
      </c>
      <c r="C128" t="s">
        <v>13418</v>
      </c>
      <c r="E128" t="s">
        <v>13419</v>
      </c>
      <c r="G128" t="s">
        <v>2038</v>
      </c>
      <c r="H128" s="9">
        <v>45383</v>
      </c>
    </row>
    <row r="129" spans="1:8" x14ac:dyDescent="0.45">
      <c r="A129" t="s">
        <v>2762</v>
      </c>
      <c r="B129" t="s">
        <v>13420</v>
      </c>
      <c r="C129" t="s">
        <v>13421</v>
      </c>
      <c r="E129" t="s">
        <v>13422</v>
      </c>
      <c r="G129" t="s">
        <v>13423</v>
      </c>
      <c r="H129" s="9">
        <v>45383</v>
      </c>
    </row>
    <row r="130" spans="1:8" x14ac:dyDescent="0.45">
      <c r="A130" t="s">
        <v>2183</v>
      </c>
      <c r="B130" t="s">
        <v>13424</v>
      </c>
      <c r="C130" t="s">
        <v>13425</v>
      </c>
      <c r="E130" t="s">
        <v>13426</v>
      </c>
      <c r="G130" t="s">
        <v>13427</v>
      </c>
      <c r="H130" s="9">
        <v>45383</v>
      </c>
    </row>
    <row r="131" spans="1:8" x14ac:dyDescent="0.45">
      <c r="A131" t="s">
        <v>13428</v>
      </c>
      <c r="B131" t="s">
        <v>13429</v>
      </c>
      <c r="C131" t="s">
        <v>13430</v>
      </c>
      <c r="E131" t="s">
        <v>13431</v>
      </c>
      <c r="G131" t="s">
        <v>3559</v>
      </c>
      <c r="H131" s="9">
        <v>45381</v>
      </c>
    </row>
    <row r="132" spans="1:8" x14ac:dyDescent="0.45">
      <c r="A132" t="s">
        <v>2334</v>
      </c>
      <c r="B132" t="s">
        <v>4597</v>
      </c>
      <c r="C132" t="s">
        <v>13432</v>
      </c>
      <c r="E132" t="s">
        <v>52</v>
      </c>
      <c r="G132" t="s">
        <v>2453</v>
      </c>
      <c r="H132" s="9">
        <v>45379</v>
      </c>
    </row>
    <row r="133" spans="1:8" x14ac:dyDescent="0.45">
      <c r="A133" t="s">
        <v>11338</v>
      </c>
      <c r="B133" t="s">
        <v>13433</v>
      </c>
      <c r="C133" t="s">
        <v>13434</v>
      </c>
      <c r="E133" t="s">
        <v>13435</v>
      </c>
      <c r="G133" t="s">
        <v>13436</v>
      </c>
      <c r="H133" s="9">
        <v>45379</v>
      </c>
    </row>
    <row r="134" spans="1:8" x14ac:dyDescent="0.45">
      <c r="H134" s="9">
        <v>45379</v>
      </c>
    </row>
    <row r="135" spans="1:8" x14ac:dyDescent="0.45">
      <c r="A135" t="s">
        <v>1973</v>
      </c>
      <c r="B135" t="s">
        <v>13437</v>
      </c>
      <c r="C135" t="s">
        <v>13438</v>
      </c>
      <c r="E135" t="s">
        <v>13439</v>
      </c>
      <c r="G135" t="s">
        <v>13440</v>
      </c>
      <c r="H135" s="9">
        <v>45379</v>
      </c>
    </row>
    <row r="136" spans="1:8" x14ac:dyDescent="0.45">
      <c r="A136" t="s">
        <v>3079</v>
      </c>
      <c r="B136" t="s">
        <v>13441</v>
      </c>
      <c r="C136" t="s">
        <v>13442</v>
      </c>
      <c r="E136" t="s">
        <v>13443</v>
      </c>
      <c r="G136" t="s">
        <v>13444</v>
      </c>
      <c r="H136" s="9">
        <v>45379</v>
      </c>
    </row>
    <row r="137" spans="1:8" x14ac:dyDescent="0.45">
      <c r="A137" t="s">
        <v>4580</v>
      </c>
      <c r="B137" t="s">
        <v>13445</v>
      </c>
      <c r="C137" t="s">
        <v>13446</v>
      </c>
      <c r="H137" s="9">
        <v>45379</v>
      </c>
    </row>
    <row r="138" spans="1:8" x14ac:dyDescent="0.45">
      <c r="A138" t="s">
        <v>3034</v>
      </c>
      <c r="B138" t="s">
        <v>13447</v>
      </c>
      <c r="C138" t="s">
        <v>13448</v>
      </c>
      <c r="E138" t="s">
        <v>13449</v>
      </c>
      <c r="G138" t="s">
        <v>1776</v>
      </c>
      <c r="H138" s="9">
        <v>45379</v>
      </c>
    </row>
    <row r="139" spans="1:8" x14ac:dyDescent="0.45">
      <c r="A139" t="s">
        <v>3174</v>
      </c>
      <c r="B139" t="s">
        <v>2100</v>
      </c>
      <c r="C139" t="s">
        <v>13450</v>
      </c>
      <c r="E139" t="s">
        <v>13451</v>
      </c>
      <c r="G139" t="s">
        <v>13452</v>
      </c>
      <c r="H139" s="9">
        <v>45375</v>
      </c>
    </row>
    <row r="140" spans="1:8" x14ac:dyDescent="0.45">
      <c r="A140" t="s">
        <v>13453</v>
      </c>
      <c r="B140" t="s">
        <v>13454</v>
      </c>
      <c r="C140" t="s">
        <v>13455</v>
      </c>
      <c r="E140" t="s">
        <v>13456</v>
      </c>
      <c r="G140" t="s">
        <v>13457</v>
      </c>
      <c r="H140" s="9">
        <v>45374</v>
      </c>
    </row>
    <row r="141" spans="1:8" x14ac:dyDescent="0.45">
      <c r="A141" t="s">
        <v>2621</v>
      </c>
      <c r="B141" t="s">
        <v>2622</v>
      </c>
      <c r="C141" t="s">
        <v>13458</v>
      </c>
      <c r="E141" t="s">
        <v>13092</v>
      </c>
      <c r="G141" t="s">
        <v>13459</v>
      </c>
      <c r="H141" s="9">
        <v>45374</v>
      </c>
    </row>
    <row r="142" spans="1:8" x14ac:dyDescent="0.45">
      <c r="A142" t="s">
        <v>13460</v>
      </c>
      <c r="B142" t="s">
        <v>13461</v>
      </c>
      <c r="C142" t="s">
        <v>13462</v>
      </c>
      <c r="E142" t="s">
        <v>13463</v>
      </c>
      <c r="G142" t="s">
        <v>13388</v>
      </c>
      <c r="H142" s="9">
        <v>45372</v>
      </c>
    </row>
    <row r="143" spans="1:8" x14ac:dyDescent="0.45">
      <c r="A143" t="s">
        <v>1840</v>
      </c>
      <c r="B143" t="s">
        <v>13464</v>
      </c>
      <c r="C143" t="s">
        <v>13465</v>
      </c>
      <c r="E143" t="s">
        <v>13466</v>
      </c>
      <c r="G143" t="s">
        <v>13337</v>
      </c>
      <c r="H143" s="9">
        <v>45372</v>
      </c>
    </row>
    <row r="144" spans="1:8" x14ac:dyDescent="0.45">
      <c r="A144" t="s">
        <v>10207</v>
      </c>
      <c r="B144" t="s">
        <v>13467</v>
      </c>
      <c r="C144" t="s">
        <v>13468</v>
      </c>
      <c r="E144" t="s">
        <v>13469</v>
      </c>
      <c r="G144" t="s">
        <v>13470</v>
      </c>
      <c r="H144" s="9">
        <v>45371</v>
      </c>
    </row>
    <row r="145" spans="1:8" x14ac:dyDescent="0.45">
      <c r="A145" t="s">
        <v>3074</v>
      </c>
      <c r="B145" t="s">
        <v>13471</v>
      </c>
      <c r="C145" t="s">
        <v>13472</v>
      </c>
      <c r="E145" t="s">
        <v>13473</v>
      </c>
      <c r="G145" t="s">
        <v>13337</v>
      </c>
      <c r="H145" s="9">
        <v>45371</v>
      </c>
    </row>
    <row r="146" spans="1:8" x14ac:dyDescent="0.45">
      <c r="A146" t="s">
        <v>2225</v>
      </c>
      <c r="B146" t="s">
        <v>13474</v>
      </c>
      <c r="C146" t="s">
        <v>13475</v>
      </c>
      <c r="E146" t="s">
        <v>13476</v>
      </c>
      <c r="G146" t="s">
        <v>13477</v>
      </c>
      <c r="H146" s="9">
        <v>45371</v>
      </c>
    </row>
    <row r="147" spans="1:8" x14ac:dyDescent="0.45">
      <c r="A147" t="s">
        <v>3968</v>
      </c>
      <c r="B147" t="s">
        <v>13478</v>
      </c>
      <c r="C147" t="s">
        <v>13479</v>
      </c>
      <c r="E147" t="s">
        <v>13480</v>
      </c>
      <c r="G147" t="s">
        <v>13481</v>
      </c>
      <c r="H147" s="9">
        <v>45371</v>
      </c>
    </row>
    <row r="148" spans="1:8" x14ac:dyDescent="0.45">
      <c r="A148" t="s">
        <v>2520</v>
      </c>
      <c r="B148" t="s">
        <v>13482</v>
      </c>
      <c r="C148" t="s">
        <v>13483</v>
      </c>
      <c r="E148" t="s">
        <v>13484</v>
      </c>
      <c r="G148" t="s">
        <v>3559</v>
      </c>
      <c r="H148" s="9">
        <v>45370</v>
      </c>
    </row>
    <row r="149" spans="1:8" x14ac:dyDescent="0.45">
      <c r="A149" t="s">
        <v>13485</v>
      </c>
      <c r="B149" t="s">
        <v>13486</v>
      </c>
      <c r="C149" t="s">
        <v>13487</v>
      </c>
      <c r="E149" t="s">
        <v>13488</v>
      </c>
      <c r="G149" t="s">
        <v>13489</v>
      </c>
      <c r="H149" s="9">
        <v>45364</v>
      </c>
    </row>
    <row r="150" spans="1:8" x14ac:dyDescent="0.45">
      <c r="A150" t="s">
        <v>2649</v>
      </c>
      <c r="B150" t="s">
        <v>13490</v>
      </c>
      <c r="C150" t="s">
        <v>13491</v>
      </c>
      <c r="E150" t="s">
        <v>13492</v>
      </c>
      <c r="G150" t="s">
        <v>13493</v>
      </c>
      <c r="H150" s="9">
        <v>45362</v>
      </c>
    </row>
    <row r="151" spans="1:8" x14ac:dyDescent="0.45">
      <c r="A151" t="s">
        <v>2154</v>
      </c>
      <c r="B151" t="s">
        <v>13494</v>
      </c>
      <c r="C151" t="s">
        <v>13495</v>
      </c>
      <c r="E151" t="s">
        <v>13496</v>
      </c>
      <c r="G151" t="s">
        <v>13497</v>
      </c>
      <c r="H151" s="9">
        <v>45358</v>
      </c>
    </row>
    <row r="152" spans="1:8" x14ac:dyDescent="0.45">
      <c r="A152" t="s">
        <v>1612</v>
      </c>
      <c r="B152" t="s">
        <v>4432</v>
      </c>
      <c r="C152" t="s">
        <v>13498</v>
      </c>
      <c r="E152" t="s">
        <v>13499</v>
      </c>
      <c r="G152" t="s">
        <v>13500</v>
      </c>
      <c r="H152" s="9">
        <v>45357</v>
      </c>
    </row>
    <row r="153" spans="1:8" x14ac:dyDescent="0.45">
      <c r="A153" t="s">
        <v>2061</v>
      </c>
      <c r="B153" t="s">
        <v>13501</v>
      </c>
      <c r="C153" t="s">
        <v>13502</v>
      </c>
      <c r="E153" t="s">
        <v>13503</v>
      </c>
      <c r="G153" t="s">
        <v>13504</v>
      </c>
      <c r="H153" s="9">
        <v>45356</v>
      </c>
    </row>
    <row r="154" spans="1:8" x14ac:dyDescent="0.45">
      <c r="A154" t="s">
        <v>2154</v>
      </c>
      <c r="B154" t="s">
        <v>13505</v>
      </c>
      <c r="C154" t="s">
        <v>13506</v>
      </c>
      <c r="E154" t="s">
        <v>13507</v>
      </c>
      <c r="G154" t="s">
        <v>13508</v>
      </c>
      <c r="H154" s="9">
        <v>45356</v>
      </c>
    </row>
    <row r="155" spans="1:8" x14ac:dyDescent="0.45">
      <c r="A155" t="s">
        <v>4070</v>
      </c>
      <c r="B155" t="s">
        <v>13509</v>
      </c>
      <c r="C155" t="s">
        <v>13510</v>
      </c>
      <c r="E155" t="s">
        <v>13511</v>
      </c>
      <c r="G155" t="s">
        <v>13512</v>
      </c>
      <c r="H155" s="9">
        <v>45356</v>
      </c>
    </row>
    <row r="156" spans="1:8" x14ac:dyDescent="0.45">
      <c r="A156" t="s">
        <v>13513</v>
      </c>
      <c r="B156" t="s">
        <v>13514</v>
      </c>
      <c r="C156" t="s">
        <v>13515</v>
      </c>
      <c r="E156" t="s">
        <v>13516</v>
      </c>
      <c r="G156" t="s">
        <v>13517</v>
      </c>
      <c r="H156" s="9">
        <v>45353</v>
      </c>
    </row>
    <row r="157" spans="1:8" x14ac:dyDescent="0.45">
      <c r="A157" t="s">
        <v>13518</v>
      </c>
      <c r="B157" t="s">
        <v>13519</v>
      </c>
      <c r="C157" t="s">
        <v>13520</v>
      </c>
      <c r="E157" t="s">
        <v>13521</v>
      </c>
      <c r="G157" t="s">
        <v>13522</v>
      </c>
      <c r="H157" s="9">
        <v>45353</v>
      </c>
    </row>
    <row r="158" spans="1:8" x14ac:dyDescent="0.45">
      <c r="A158" t="s">
        <v>2547</v>
      </c>
      <c r="B158" t="s">
        <v>10899</v>
      </c>
      <c r="C158" t="s">
        <v>13523</v>
      </c>
      <c r="E158" t="s">
        <v>13524</v>
      </c>
      <c r="G158" t="s">
        <v>13525</v>
      </c>
      <c r="H158" s="9">
        <v>45351</v>
      </c>
    </row>
    <row r="159" spans="1:8" x14ac:dyDescent="0.45">
      <c r="A159" t="s">
        <v>3334</v>
      </c>
      <c r="B159" t="s">
        <v>13526</v>
      </c>
      <c r="C159" t="s">
        <v>13527</v>
      </c>
      <c r="E159" t="s">
        <v>13528</v>
      </c>
      <c r="G159" t="s">
        <v>13529</v>
      </c>
      <c r="H159" s="9">
        <v>45349</v>
      </c>
    </row>
    <row r="160" spans="1:8" x14ac:dyDescent="0.45">
      <c r="A160" t="s">
        <v>1938</v>
      </c>
      <c r="B160" t="s">
        <v>13530</v>
      </c>
      <c r="C160" t="s">
        <v>13531</v>
      </c>
      <c r="E160" t="s">
        <v>13532</v>
      </c>
      <c r="G160" t="s">
        <v>13533</v>
      </c>
      <c r="H160" s="9">
        <v>45349</v>
      </c>
    </row>
    <row r="161" spans="1:8" x14ac:dyDescent="0.45">
      <c r="A161" t="s">
        <v>1912</v>
      </c>
      <c r="B161" t="s">
        <v>13534</v>
      </c>
      <c r="C161" t="s">
        <v>13535</v>
      </c>
      <c r="E161" t="s">
        <v>1247</v>
      </c>
      <c r="G161" t="s">
        <v>13536</v>
      </c>
      <c r="H161" s="9">
        <v>45348</v>
      </c>
    </row>
    <row r="162" spans="1:8" x14ac:dyDescent="0.45">
      <c r="A162" t="s">
        <v>1519</v>
      </c>
      <c r="B162" t="s">
        <v>1520</v>
      </c>
      <c r="C162" t="s">
        <v>13537</v>
      </c>
      <c r="E162" t="s">
        <v>13538</v>
      </c>
      <c r="G162" t="s">
        <v>13539</v>
      </c>
      <c r="H162" s="9">
        <v>45348</v>
      </c>
    </row>
    <row r="163" spans="1:8" x14ac:dyDescent="0.45">
      <c r="A163" t="s">
        <v>3329</v>
      </c>
      <c r="B163" t="s">
        <v>13540</v>
      </c>
      <c r="C163" t="s">
        <v>13541</v>
      </c>
      <c r="E163" t="s">
        <v>13542</v>
      </c>
      <c r="G163" t="s">
        <v>13543</v>
      </c>
      <c r="H163" s="9">
        <v>45347</v>
      </c>
    </row>
    <row r="164" spans="1:8" x14ac:dyDescent="0.45">
      <c r="A164" t="s">
        <v>1916</v>
      </c>
      <c r="B164" t="s">
        <v>13544</v>
      </c>
      <c r="C164" t="s">
        <v>13545</v>
      </c>
      <c r="E164" t="s">
        <v>13546</v>
      </c>
      <c r="G164" t="s">
        <v>1384</v>
      </c>
      <c r="H164" s="9">
        <v>45347</v>
      </c>
    </row>
    <row r="165" spans="1:8" x14ac:dyDescent="0.45">
      <c r="A165" t="s">
        <v>12172</v>
      </c>
      <c r="B165" t="s">
        <v>13547</v>
      </c>
      <c r="C165" t="s">
        <v>13548</v>
      </c>
      <c r="E165" t="s">
        <v>13549</v>
      </c>
      <c r="G165" t="s">
        <v>13550</v>
      </c>
      <c r="H165" s="9">
        <v>45347</v>
      </c>
    </row>
    <row r="166" spans="1:8" x14ac:dyDescent="0.45">
      <c r="A166" t="s">
        <v>13551</v>
      </c>
      <c r="B166" t="s">
        <v>13552</v>
      </c>
      <c r="C166" t="s">
        <v>13553</v>
      </c>
      <c r="E166" t="s">
        <v>13554</v>
      </c>
      <c r="G166" t="s">
        <v>1453</v>
      </c>
      <c r="H166" s="9">
        <v>45344</v>
      </c>
    </row>
    <row r="167" spans="1:8" x14ac:dyDescent="0.45">
      <c r="A167" t="s">
        <v>1929</v>
      </c>
      <c r="B167" t="s">
        <v>13555</v>
      </c>
      <c r="C167" t="s">
        <v>13556</v>
      </c>
      <c r="E167" t="s">
        <v>13557</v>
      </c>
      <c r="G167" t="s">
        <v>13558</v>
      </c>
      <c r="H167" s="9">
        <v>45344</v>
      </c>
    </row>
    <row r="168" spans="1:8" x14ac:dyDescent="0.45">
      <c r="A168" t="s">
        <v>13559</v>
      </c>
      <c r="B168" t="s">
        <v>13560</v>
      </c>
      <c r="C168" t="s">
        <v>13561</v>
      </c>
      <c r="E168" t="s">
        <v>13562</v>
      </c>
      <c r="G168" t="s">
        <v>13563</v>
      </c>
      <c r="H168" s="9">
        <v>45344</v>
      </c>
    </row>
    <row r="169" spans="1:8" x14ac:dyDescent="0.45">
      <c r="A169" t="s">
        <v>13564</v>
      </c>
      <c r="B169" t="s">
        <v>13565</v>
      </c>
      <c r="C169" t="s">
        <v>13566</v>
      </c>
      <c r="E169" t="s">
        <v>13567</v>
      </c>
      <c r="G169" t="s">
        <v>13568</v>
      </c>
      <c r="H169" s="9">
        <v>45344</v>
      </c>
    </row>
    <row r="170" spans="1:8" x14ac:dyDescent="0.45">
      <c r="A170" t="s">
        <v>13569</v>
      </c>
      <c r="B170" t="s">
        <v>13570</v>
      </c>
      <c r="C170" t="s">
        <v>13571</v>
      </c>
      <c r="E170" t="s">
        <v>13572</v>
      </c>
      <c r="G170" t="s">
        <v>13573</v>
      </c>
      <c r="H170" s="9">
        <v>45342</v>
      </c>
    </row>
    <row r="171" spans="1:8" x14ac:dyDescent="0.45">
      <c r="A171" t="s">
        <v>13574</v>
      </c>
      <c r="B171" t="s">
        <v>13575</v>
      </c>
      <c r="C171" t="s">
        <v>13576</v>
      </c>
      <c r="E171" t="s">
        <v>13577</v>
      </c>
      <c r="G171" t="s">
        <v>13578</v>
      </c>
      <c r="H171" s="9">
        <v>45341</v>
      </c>
    </row>
    <row r="172" spans="1:8" x14ac:dyDescent="0.45">
      <c r="A172" t="s">
        <v>1392</v>
      </c>
      <c r="B172" t="s">
        <v>11024</v>
      </c>
      <c r="C172" t="s">
        <v>13579</v>
      </c>
      <c r="E172" t="s">
        <v>13580</v>
      </c>
      <c r="G172" t="s">
        <v>13581</v>
      </c>
      <c r="H172" s="9">
        <v>45334</v>
      </c>
    </row>
    <row r="173" spans="1:8" x14ac:dyDescent="0.45">
      <c r="A173" t="s">
        <v>1710</v>
      </c>
      <c r="B173" t="s">
        <v>13582</v>
      </c>
      <c r="C173" t="s">
        <v>13583</v>
      </c>
      <c r="E173" t="s">
        <v>13584</v>
      </c>
      <c r="G173" t="s">
        <v>13585</v>
      </c>
      <c r="H173" s="9">
        <v>45334</v>
      </c>
    </row>
    <row r="174" spans="1:8" x14ac:dyDescent="0.45">
      <c r="A174" t="s">
        <v>12418</v>
      </c>
      <c r="B174" t="s">
        <v>13586</v>
      </c>
      <c r="C174" t="s">
        <v>13587</v>
      </c>
      <c r="E174" t="s">
        <v>13588</v>
      </c>
      <c r="G174" t="s">
        <v>1720</v>
      </c>
      <c r="H174" s="9">
        <v>45330</v>
      </c>
    </row>
    <row r="175" spans="1:8" x14ac:dyDescent="0.45">
      <c r="A175" t="s">
        <v>1579</v>
      </c>
      <c r="B175" t="s">
        <v>13589</v>
      </c>
      <c r="C175" t="s">
        <v>13590</v>
      </c>
      <c r="E175" t="s">
        <v>13591</v>
      </c>
      <c r="G175" t="s">
        <v>13592</v>
      </c>
      <c r="H175" s="9">
        <v>45328</v>
      </c>
    </row>
    <row r="176" spans="1:8" x14ac:dyDescent="0.45">
      <c r="A176" t="s">
        <v>1525</v>
      </c>
      <c r="B176" t="s">
        <v>2184</v>
      </c>
      <c r="C176" t="s">
        <v>13593</v>
      </c>
      <c r="E176" t="s">
        <v>13594</v>
      </c>
      <c r="G176" t="s">
        <v>13595</v>
      </c>
      <c r="H176" s="9">
        <v>45326</v>
      </c>
    </row>
    <row r="177" spans="1:8" x14ac:dyDescent="0.45">
      <c r="A177" t="s">
        <v>13596</v>
      </c>
      <c r="B177" t="s">
        <v>13597</v>
      </c>
      <c r="C177" t="s">
        <v>13598</v>
      </c>
      <c r="E177" t="s">
        <v>13599</v>
      </c>
      <c r="G177" t="s">
        <v>13600</v>
      </c>
      <c r="H177" s="9">
        <v>45325</v>
      </c>
    </row>
    <row r="178" spans="1:8" x14ac:dyDescent="0.45">
      <c r="A178" t="s">
        <v>13601</v>
      </c>
      <c r="B178" t="s">
        <v>13602</v>
      </c>
      <c r="C178" t="s">
        <v>13603</v>
      </c>
      <c r="E178" t="s">
        <v>13604</v>
      </c>
      <c r="G178" t="s">
        <v>1964</v>
      </c>
      <c r="H178" s="9">
        <v>45324</v>
      </c>
    </row>
    <row r="179" spans="1:8" x14ac:dyDescent="0.45">
      <c r="A179" t="s">
        <v>1742</v>
      </c>
      <c r="B179" t="s">
        <v>2171</v>
      </c>
      <c r="C179" t="s">
        <v>13605</v>
      </c>
      <c r="E179" t="s">
        <v>13606</v>
      </c>
      <c r="G179" t="s">
        <v>13607</v>
      </c>
      <c r="H179" s="9">
        <v>45323</v>
      </c>
    </row>
    <row r="180" spans="1:8" x14ac:dyDescent="0.45">
      <c r="A180" t="s">
        <v>2353</v>
      </c>
      <c r="B180" t="s">
        <v>13608</v>
      </c>
      <c r="C180" t="s">
        <v>13609</v>
      </c>
      <c r="E180" t="s">
        <v>13610</v>
      </c>
      <c r="G180" t="s">
        <v>13611</v>
      </c>
      <c r="H180" s="9">
        <v>45322</v>
      </c>
    </row>
    <row r="181" spans="1:8" x14ac:dyDescent="0.45">
      <c r="A181" t="s">
        <v>13612</v>
      </c>
      <c r="B181" t="s">
        <v>13613</v>
      </c>
      <c r="C181" t="s">
        <v>13614</v>
      </c>
      <c r="E181" t="s">
        <v>13615</v>
      </c>
      <c r="G181" t="s">
        <v>13616</v>
      </c>
      <c r="H181" s="9">
        <v>45321</v>
      </c>
    </row>
    <row r="182" spans="1:8" x14ac:dyDescent="0.45">
      <c r="A182" t="s">
        <v>3079</v>
      </c>
      <c r="B182" t="s">
        <v>13617</v>
      </c>
      <c r="C182" t="s">
        <v>13618</v>
      </c>
      <c r="E182" t="s">
        <v>13619</v>
      </c>
      <c r="G182" t="s">
        <v>13620</v>
      </c>
      <c r="H182" s="9">
        <v>45321</v>
      </c>
    </row>
    <row r="183" spans="1:8" x14ac:dyDescent="0.45">
      <c r="A183" t="s">
        <v>1667</v>
      </c>
      <c r="B183" t="s">
        <v>1947</v>
      </c>
      <c r="C183" t="s">
        <v>13621</v>
      </c>
      <c r="E183" t="s">
        <v>13622</v>
      </c>
      <c r="G183" t="s">
        <v>13623</v>
      </c>
      <c r="H183" s="9">
        <v>45318</v>
      </c>
    </row>
    <row r="184" spans="1:8" x14ac:dyDescent="0.45">
      <c r="A184" t="s">
        <v>1491</v>
      </c>
      <c r="B184" t="s">
        <v>13624</v>
      </c>
      <c r="C184" t="s">
        <v>13625</v>
      </c>
      <c r="E184" t="s">
        <v>13626</v>
      </c>
      <c r="G184" t="s">
        <v>1529</v>
      </c>
      <c r="H184" s="9">
        <v>45318</v>
      </c>
    </row>
    <row r="185" spans="1:8" x14ac:dyDescent="0.45">
      <c r="A185" t="s">
        <v>1969</v>
      </c>
      <c r="B185" t="s">
        <v>13627</v>
      </c>
      <c r="C185" t="s">
        <v>13628</v>
      </c>
      <c r="E185" t="s">
        <v>13629</v>
      </c>
      <c r="G185" t="s">
        <v>13630</v>
      </c>
      <c r="H185" s="9">
        <v>45318</v>
      </c>
    </row>
    <row r="186" spans="1:8" x14ac:dyDescent="0.45">
      <c r="A186" t="s">
        <v>13631</v>
      </c>
      <c r="B186" t="s">
        <v>13632</v>
      </c>
      <c r="C186" t="s">
        <v>13633</v>
      </c>
      <c r="E186" t="s">
        <v>13380</v>
      </c>
      <c r="G186" t="s">
        <v>13634</v>
      </c>
      <c r="H186" s="9">
        <v>45318</v>
      </c>
    </row>
    <row r="187" spans="1:8" x14ac:dyDescent="0.45">
      <c r="A187" t="s">
        <v>13635</v>
      </c>
      <c r="B187" t="s">
        <v>1423</v>
      </c>
      <c r="C187" t="s">
        <v>13636</v>
      </c>
      <c r="E187" t="s">
        <v>112</v>
      </c>
      <c r="G187" t="s">
        <v>13637</v>
      </c>
      <c r="H187" s="9">
        <v>45318</v>
      </c>
    </row>
    <row r="188" spans="1:8" x14ac:dyDescent="0.45">
      <c r="A188" t="s">
        <v>3329</v>
      </c>
      <c r="B188" t="s">
        <v>13638</v>
      </c>
      <c r="C188" t="s">
        <v>13639</v>
      </c>
      <c r="D188" t="s">
        <v>13640</v>
      </c>
      <c r="E188" t="s">
        <v>13641</v>
      </c>
      <c r="G188" t="s">
        <v>13642</v>
      </c>
      <c r="H188" s="9">
        <v>45316</v>
      </c>
    </row>
    <row r="189" spans="1:8" x14ac:dyDescent="0.45">
      <c r="A189" t="s">
        <v>13643</v>
      </c>
      <c r="B189" t="s">
        <v>13644</v>
      </c>
      <c r="C189" t="s">
        <v>13645</v>
      </c>
      <c r="E189" t="s">
        <v>13646</v>
      </c>
      <c r="G189" t="s">
        <v>13647</v>
      </c>
      <c r="H189" s="9">
        <v>45316</v>
      </c>
    </row>
    <row r="190" spans="1:8" x14ac:dyDescent="0.45">
      <c r="A190" t="s">
        <v>11353</v>
      </c>
      <c r="B190" t="s">
        <v>2877</v>
      </c>
      <c r="C190" t="s">
        <v>13648</v>
      </c>
      <c r="E190" t="s">
        <v>13649</v>
      </c>
      <c r="G190" t="s">
        <v>13650</v>
      </c>
      <c r="H190" s="9">
        <v>45316</v>
      </c>
    </row>
    <row r="191" spans="1:8" x14ac:dyDescent="0.45">
      <c r="A191" t="s">
        <v>1912</v>
      </c>
      <c r="B191" t="s">
        <v>13651</v>
      </c>
      <c r="C191" t="s">
        <v>13652</v>
      </c>
      <c r="E191" t="s">
        <v>13653</v>
      </c>
      <c r="G191" t="s">
        <v>13654</v>
      </c>
      <c r="H191" s="9">
        <v>45315</v>
      </c>
    </row>
    <row r="192" spans="1:8" x14ac:dyDescent="0.45">
      <c r="A192" t="s">
        <v>13655</v>
      </c>
      <c r="B192" t="s">
        <v>13656</v>
      </c>
      <c r="C192" t="s">
        <v>13657</v>
      </c>
      <c r="E192" t="s">
        <v>13658</v>
      </c>
      <c r="G192" t="s">
        <v>13659</v>
      </c>
      <c r="H192" s="9">
        <v>45315</v>
      </c>
    </row>
    <row r="193" spans="1:8" x14ac:dyDescent="0.45">
      <c r="A193" t="s">
        <v>3265</v>
      </c>
      <c r="B193" t="s">
        <v>13660</v>
      </c>
      <c r="C193" t="s">
        <v>13661</v>
      </c>
      <c r="E193" t="s">
        <v>13662</v>
      </c>
      <c r="G193" t="s">
        <v>13663</v>
      </c>
      <c r="H193" s="9">
        <v>45313</v>
      </c>
    </row>
    <row r="194" spans="1:8" x14ac:dyDescent="0.45">
      <c r="A194" t="s">
        <v>1372</v>
      </c>
      <c r="B194" t="s">
        <v>1373</v>
      </c>
      <c r="C194" t="s">
        <v>13664</v>
      </c>
      <c r="E194" t="s">
        <v>13665</v>
      </c>
      <c r="G194" t="s">
        <v>13666</v>
      </c>
      <c r="H194" s="9">
        <v>45312</v>
      </c>
    </row>
    <row r="195" spans="1:8" x14ac:dyDescent="0.45">
      <c r="A195" t="s">
        <v>2295</v>
      </c>
      <c r="B195" t="s">
        <v>4385</v>
      </c>
      <c r="C195" t="s">
        <v>13667</v>
      </c>
      <c r="E195" t="s">
        <v>13092</v>
      </c>
      <c r="G195" t="s">
        <v>13668</v>
      </c>
      <c r="H195" s="9">
        <v>45311</v>
      </c>
    </row>
    <row r="196" spans="1:8" x14ac:dyDescent="0.45">
      <c r="A196" t="s">
        <v>13669</v>
      </c>
      <c r="B196" t="s">
        <v>13670</v>
      </c>
      <c r="C196" t="s">
        <v>13671</v>
      </c>
      <c r="E196" t="s">
        <v>13672</v>
      </c>
      <c r="G196" t="s">
        <v>13673</v>
      </c>
      <c r="H196" s="9">
        <v>45311</v>
      </c>
    </row>
    <row r="197" spans="1:8" x14ac:dyDescent="0.45">
      <c r="A197" t="s">
        <v>13674</v>
      </c>
      <c r="B197" t="s">
        <v>13675</v>
      </c>
      <c r="C197" t="s">
        <v>13676</v>
      </c>
      <c r="E197" t="s">
        <v>13677</v>
      </c>
      <c r="G197" t="s">
        <v>13678</v>
      </c>
      <c r="H197" s="9">
        <v>45311</v>
      </c>
    </row>
    <row r="198" spans="1:8" x14ac:dyDescent="0.45">
      <c r="A198" t="s">
        <v>1789</v>
      </c>
      <c r="B198" t="s">
        <v>2217</v>
      </c>
      <c r="C198" t="s">
        <v>13679</v>
      </c>
      <c r="E198" t="s">
        <v>13680</v>
      </c>
      <c r="G198" t="s">
        <v>13668</v>
      </c>
      <c r="H198" s="9">
        <v>45308</v>
      </c>
    </row>
    <row r="199" spans="1:8" x14ac:dyDescent="0.45">
      <c r="A199" t="s">
        <v>1845</v>
      </c>
      <c r="B199" t="s">
        <v>3863</v>
      </c>
      <c r="C199" t="s">
        <v>13681</v>
      </c>
      <c r="E199" t="s">
        <v>13682</v>
      </c>
      <c r="G199" t="s">
        <v>2122</v>
      </c>
      <c r="H199" s="9">
        <v>45307</v>
      </c>
    </row>
    <row r="200" spans="1:8" x14ac:dyDescent="0.45">
      <c r="A200" t="s">
        <v>13683</v>
      </c>
      <c r="B200" t="s">
        <v>13684</v>
      </c>
      <c r="C200" t="s">
        <v>13685</v>
      </c>
      <c r="E200" t="s">
        <v>13686</v>
      </c>
      <c r="G200" t="s">
        <v>1964</v>
      </c>
      <c r="H200" s="9">
        <v>45307</v>
      </c>
    </row>
    <row r="201" spans="1:8" x14ac:dyDescent="0.45">
      <c r="A201" t="s">
        <v>13460</v>
      </c>
      <c r="B201" t="s">
        <v>13687</v>
      </c>
      <c r="C201" t="s">
        <v>13688</v>
      </c>
      <c r="E201" t="s">
        <v>13689</v>
      </c>
      <c r="G201" t="s">
        <v>13690</v>
      </c>
      <c r="H201" s="9">
        <v>45306</v>
      </c>
    </row>
    <row r="202" spans="1:8" x14ac:dyDescent="0.45">
      <c r="A202" t="s">
        <v>2454</v>
      </c>
      <c r="B202" t="s">
        <v>3446</v>
      </c>
      <c r="C202" t="s">
        <v>13691</v>
      </c>
      <c r="E202" t="s">
        <v>13692</v>
      </c>
      <c r="G202" t="s">
        <v>13693</v>
      </c>
      <c r="H202" s="9">
        <v>45304</v>
      </c>
    </row>
    <row r="203" spans="1:8" x14ac:dyDescent="0.45">
      <c r="A203" t="s">
        <v>1460</v>
      </c>
      <c r="B203" t="s">
        <v>12424</v>
      </c>
      <c r="C203" t="s">
        <v>13694</v>
      </c>
      <c r="E203" t="s">
        <v>13695</v>
      </c>
      <c r="G203" t="s">
        <v>13696</v>
      </c>
      <c r="H203" s="9">
        <v>45302</v>
      </c>
    </row>
    <row r="204" spans="1:8" x14ac:dyDescent="0.45">
      <c r="A204" t="s">
        <v>10680</v>
      </c>
      <c r="B204" t="s">
        <v>13697</v>
      </c>
      <c r="C204" t="s">
        <v>13698</v>
      </c>
      <c r="E204" t="s">
        <v>13699</v>
      </c>
      <c r="G204" t="s">
        <v>13477</v>
      </c>
      <c r="H204" s="9">
        <v>45302</v>
      </c>
    </row>
    <row r="205" spans="1:8" x14ac:dyDescent="0.45">
      <c r="A205" t="s">
        <v>13700</v>
      </c>
      <c r="B205" t="s">
        <v>13701</v>
      </c>
      <c r="C205" t="s">
        <v>13702</v>
      </c>
      <c r="E205" t="s">
        <v>13256</v>
      </c>
      <c r="G205" t="s">
        <v>13703</v>
      </c>
      <c r="H205" s="9">
        <v>45302</v>
      </c>
    </row>
    <row r="206" spans="1:8" x14ac:dyDescent="0.45">
      <c r="A206" t="s">
        <v>13704</v>
      </c>
      <c r="B206" t="s">
        <v>13705</v>
      </c>
      <c r="C206" t="s">
        <v>13706</v>
      </c>
      <c r="E206" t="s">
        <v>13707</v>
      </c>
      <c r="G206" t="s">
        <v>13708</v>
      </c>
      <c r="H206" s="9">
        <v>45301</v>
      </c>
    </row>
    <row r="207" spans="1:8" x14ac:dyDescent="0.45">
      <c r="A207" t="s">
        <v>13709</v>
      </c>
      <c r="B207" t="s">
        <v>13710</v>
      </c>
      <c r="C207" t="s">
        <v>13711</v>
      </c>
      <c r="E207" t="s">
        <v>13712</v>
      </c>
      <c r="G207" t="s">
        <v>2561</v>
      </c>
      <c r="H207" s="9">
        <v>45300</v>
      </c>
    </row>
    <row r="208" spans="1:8" x14ac:dyDescent="0.45">
      <c r="A208" t="s">
        <v>13713</v>
      </c>
      <c r="B208" t="s">
        <v>3295</v>
      </c>
      <c r="C208" t="s">
        <v>13714</v>
      </c>
      <c r="E208" t="s">
        <v>13715</v>
      </c>
      <c r="G208" t="s">
        <v>13716</v>
      </c>
      <c r="H208" s="9">
        <v>45295</v>
      </c>
    </row>
    <row r="209" spans="1:8" x14ac:dyDescent="0.45">
      <c r="A209" t="s">
        <v>3912</v>
      </c>
      <c r="B209" t="s">
        <v>3208</v>
      </c>
      <c r="C209" t="s">
        <v>13717</v>
      </c>
      <c r="E209" t="s">
        <v>13718</v>
      </c>
      <c r="G209" t="s">
        <v>13719</v>
      </c>
      <c r="H209" s="9">
        <v>45292</v>
      </c>
    </row>
    <row r="210" spans="1:8" x14ac:dyDescent="0.45">
      <c r="A210" t="s">
        <v>1710</v>
      </c>
      <c r="B210" t="s">
        <v>13720</v>
      </c>
      <c r="C210" t="s">
        <v>13721</v>
      </c>
      <c r="E210" t="s">
        <v>13722</v>
      </c>
      <c r="G210" t="s">
        <v>13337</v>
      </c>
      <c r="H210" s="9">
        <v>45291</v>
      </c>
    </row>
    <row r="211" spans="1:8" x14ac:dyDescent="0.45">
      <c r="A211" t="s">
        <v>3334</v>
      </c>
      <c r="B211" t="s">
        <v>13723</v>
      </c>
      <c r="C211" t="s">
        <v>13724</v>
      </c>
      <c r="E211" t="s">
        <v>13725</v>
      </c>
      <c r="G211" t="s">
        <v>1384</v>
      </c>
      <c r="H211" s="9">
        <v>45291</v>
      </c>
    </row>
    <row r="212" spans="1:8" x14ac:dyDescent="0.45">
      <c r="A212" t="s">
        <v>2790</v>
      </c>
      <c r="B212" t="s">
        <v>13726</v>
      </c>
      <c r="C212" t="s">
        <v>13727</v>
      </c>
      <c r="E212" t="s">
        <v>13728</v>
      </c>
      <c r="G212" t="s">
        <v>13729</v>
      </c>
      <c r="H212" s="9">
        <v>45288</v>
      </c>
    </row>
    <row r="213" spans="1:8" x14ac:dyDescent="0.45">
      <c r="A213" t="s">
        <v>13730</v>
      </c>
      <c r="B213" t="s">
        <v>13731</v>
      </c>
      <c r="C213" t="s">
        <v>13732</v>
      </c>
      <c r="E213" t="s">
        <v>13733</v>
      </c>
      <c r="G213" t="s">
        <v>13734</v>
      </c>
      <c r="H213" s="9">
        <v>45288</v>
      </c>
    </row>
    <row r="214" spans="1:8" x14ac:dyDescent="0.45">
      <c r="A214" t="s">
        <v>3706</v>
      </c>
      <c r="B214" t="s">
        <v>13735</v>
      </c>
      <c r="C214" t="s">
        <v>13736</v>
      </c>
      <c r="E214" t="s">
        <v>13737</v>
      </c>
      <c r="G214" t="s">
        <v>13738</v>
      </c>
      <c r="H214" s="9">
        <v>45288</v>
      </c>
    </row>
    <row r="215" spans="1:8" x14ac:dyDescent="0.45">
      <c r="A215" t="s">
        <v>13739</v>
      </c>
      <c r="B215" t="s">
        <v>13740</v>
      </c>
      <c r="C215" t="s">
        <v>13741</v>
      </c>
      <c r="E215" t="s">
        <v>9396</v>
      </c>
      <c r="G215" t="s">
        <v>1494</v>
      </c>
      <c r="H215" s="9">
        <v>45288</v>
      </c>
    </row>
    <row r="216" spans="1:8" x14ac:dyDescent="0.45">
      <c r="A216" t="s">
        <v>13742</v>
      </c>
      <c r="B216" t="s">
        <v>13743</v>
      </c>
      <c r="C216" t="s">
        <v>13744</v>
      </c>
      <c r="E216" t="s">
        <v>13745</v>
      </c>
      <c r="G216" t="s">
        <v>13746</v>
      </c>
      <c r="H216" s="9">
        <v>45287</v>
      </c>
    </row>
    <row r="217" spans="1:8" x14ac:dyDescent="0.45">
      <c r="A217" t="s">
        <v>13747</v>
      </c>
      <c r="B217" t="s">
        <v>13748</v>
      </c>
      <c r="C217" t="s">
        <v>13749</v>
      </c>
      <c r="E217" t="s">
        <v>13750</v>
      </c>
      <c r="G217" t="s">
        <v>13751</v>
      </c>
      <c r="H217" s="9">
        <v>45287</v>
      </c>
    </row>
    <row r="218" spans="1:8" x14ac:dyDescent="0.45">
      <c r="A218" t="s">
        <v>12325</v>
      </c>
      <c r="B218" t="s">
        <v>13752</v>
      </c>
      <c r="C218" t="s">
        <v>13753</v>
      </c>
      <c r="E218" t="s">
        <v>13754</v>
      </c>
      <c r="G218" t="s">
        <v>13755</v>
      </c>
      <c r="H218" s="9">
        <v>45285</v>
      </c>
    </row>
    <row r="219" spans="1:8" x14ac:dyDescent="0.45">
      <c r="A219" t="s">
        <v>13756</v>
      </c>
      <c r="B219" t="s">
        <v>13757</v>
      </c>
      <c r="C219" t="s">
        <v>13758</v>
      </c>
      <c r="E219" t="s">
        <v>13759</v>
      </c>
      <c r="G219" t="s">
        <v>13760</v>
      </c>
      <c r="H219" s="9">
        <v>45283</v>
      </c>
    </row>
    <row r="220" spans="1:8" x14ac:dyDescent="0.45">
      <c r="A220" t="s">
        <v>4049</v>
      </c>
      <c r="B220" t="s">
        <v>4050</v>
      </c>
      <c r="C220" t="s">
        <v>13761</v>
      </c>
      <c r="E220" t="s">
        <v>13762</v>
      </c>
      <c r="G220" t="s">
        <v>13763</v>
      </c>
      <c r="H220" s="9">
        <v>45280</v>
      </c>
    </row>
    <row r="221" spans="1:8" x14ac:dyDescent="0.45">
      <c r="A221" t="s">
        <v>4509</v>
      </c>
      <c r="B221" t="s">
        <v>13764</v>
      </c>
      <c r="C221" t="s">
        <v>13765</v>
      </c>
      <c r="E221" t="s">
        <v>13766</v>
      </c>
      <c r="G221" t="s">
        <v>13767</v>
      </c>
      <c r="H221" s="9">
        <v>45280</v>
      </c>
    </row>
    <row r="222" spans="1:8" x14ac:dyDescent="0.45">
      <c r="A222" t="s">
        <v>2093</v>
      </c>
      <c r="B222" t="s">
        <v>13768</v>
      </c>
      <c r="C222" t="s">
        <v>13769</v>
      </c>
      <c r="E222" t="s">
        <v>13770</v>
      </c>
      <c r="G222" t="s">
        <v>1371</v>
      </c>
      <c r="H222" s="9">
        <v>45279</v>
      </c>
    </row>
    <row r="223" spans="1:8" x14ac:dyDescent="0.45">
      <c r="A223" t="s">
        <v>13771</v>
      </c>
      <c r="B223" t="s">
        <v>9565</v>
      </c>
      <c r="C223" t="s">
        <v>13772</v>
      </c>
      <c r="E223" t="s">
        <v>13773</v>
      </c>
      <c r="G223" t="s">
        <v>13774</v>
      </c>
      <c r="H223" s="9">
        <v>45279</v>
      </c>
    </row>
    <row r="224" spans="1:8" x14ac:dyDescent="0.45">
      <c r="A224" t="s">
        <v>1551</v>
      </c>
      <c r="B224" t="s">
        <v>13775</v>
      </c>
      <c r="C224" t="s">
        <v>13776</v>
      </c>
      <c r="H224" s="9">
        <v>45277</v>
      </c>
    </row>
    <row r="225" spans="1:8" x14ac:dyDescent="0.45">
      <c r="A225" t="s">
        <v>3329</v>
      </c>
      <c r="B225" t="s">
        <v>4527</v>
      </c>
      <c r="C225" t="s">
        <v>13777</v>
      </c>
      <c r="E225" t="s">
        <v>13778</v>
      </c>
      <c r="G225" t="s">
        <v>13779</v>
      </c>
      <c r="H225" s="9">
        <v>45276</v>
      </c>
    </row>
    <row r="226" spans="1:8" x14ac:dyDescent="0.45">
      <c r="A226" t="s">
        <v>13780</v>
      </c>
      <c r="B226" t="s">
        <v>13781</v>
      </c>
      <c r="C226" t="s">
        <v>13782</v>
      </c>
      <c r="E226" t="s">
        <v>13783</v>
      </c>
      <c r="G226" t="s">
        <v>13784</v>
      </c>
      <c r="H226" s="9">
        <v>45275</v>
      </c>
    </row>
    <row r="227" spans="1:8" x14ac:dyDescent="0.45">
      <c r="A227" t="s">
        <v>3170</v>
      </c>
      <c r="B227" t="s">
        <v>13785</v>
      </c>
      <c r="C227" t="s">
        <v>13786</v>
      </c>
      <c r="E227" t="s">
        <v>13787</v>
      </c>
      <c r="G227" t="s">
        <v>13788</v>
      </c>
      <c r="H227" s="9">
        <v>45275</v>
      </c>
    </row>
    <row r="228" spans="1:8" x14ac:dyDescent="0.45">
      <c r="A228" t="s">
        <v>13789</v>
      </c>
      <c r="B228" t="s">
        <v>13790</v>
      </c>
      <c r="C228" t="s">
        <v>13791</v>
      </c>
      <c r="E228" t="s">
        <v>13792</v>
      </c>
      <c r="G228" t="s">
        <v>13793</v>
      </c>
      <c r="H228" s="9">
        <v>45274</v>
      </c>
    </row>
    <row r="229" spans="1:8" x14ac:dyDescent="0.45">
      <c r="A229" t="s">
        <v>13794</v>
      </c>
      <c r="B229" t="s">
        <v>13795</v>
      </c>
      <c r="C229" t="s">
        <v>13796</v>
      </c>
      <c r="E229" t="s">
        <v>13797</v>
      </c>
      <c r="G229" t="s">
        <v>13798</v>
      </c>
      <c r="H229" s="9">
        <v>45274</v>
      </c>
    </row>
    <row r="230" spans="1:8" x14ac:dyDescent="0.45">
      <c r="A230" t="s">
        <v>1789</v>
      </c>
      <c r="B230" t="s">
        <v>13799</v>
      </c>
      <c r="C230" t="s">
        <v>13800</v>
      </c>
      <c r="E230" t="s">
        <v>13801</v>
      </c>
      <c r="G230" t="s">
        <v>1384</v>
      </c>
      <c r="H230" s="9">
        <v>45272</v>
      </c>
    </row>
    <row r="231" spans="1:8" x14ac:dyDescent="0.45">
      <c r="A231" t="s">
        <v>1512</v>
      </c>
      <c r="B231" t="s">
        <v>13802</v>
      </c>
      <c r="C231" t="s">
        <v>13803</v>
      </c>
      <c r="E231" t="s">
        <v>13804</v>
      </c>
      <c r="G231" t="s">
        <v>13647</v>
      </c>
      <c r="H231" s="9">
        <v>45272</v>
      </c>
    </row>
    <row r="232" spans="1:8" x14ac:dyDescent="0.45">
      <c r="A232" t="s">
        <v>1425</v>
      </c>
      <c r="B232" t="s">
        <v>1426</v>
      </c>
      <c r="C232" t="s">
        <v>13805</v>
      </c>
      <c r="E232" t="s">
        <v>13806</v>
      </c>
      <c r="G232" t="s">
        <v>13807</v>
      </c>
      <c r="H232" s="9">
        <v>45272</v>
      </c>
    </row>
    <row r="233" spans="1:8" x14ac:dyDescent="0.45">
      <c r="A233" t="s">
        <v>13808</v>
      </c>
      <c r="B233" t="s">
        <v>13809</v>
      </c>
      <c r="C233" t="s">
        <v>13810</v>
      </c>
      <c r="D233" t="s">
        <v>13811</v>
      </c>
      <c r="E233" t="s">
        <v>13812</v>
      </c>
      <c r="G233" t="s">
        <v>2467</v>
      </c>
      <c r="H233" s="9">
        <v>45269</v>
      </c>
    </row>
    <row r="234" spans="1:8" x14ac:dyDescent="0.45">
      <c r="A234" t="s">
        <v>1612</v>
      </c>
      <c r="B234" t="s">
        <v>13813</v>
      </c>
      <c r="C234" t="s">
        <v>13814</v>
      </c>
      <c r="E234" t="s">
        <v>13380</v>
      </c>
      <c r="G234" t="s">
        <v>13815</v>
      </c>
      <c r="H234" s="9">
        <v>45268</v>
      </c>
    </row>
    <row r="235" spans="1:8" x14ac:dyDescent="0.45">
      <c r="A235" t="s">
        <v>13816</v>
      </c>
      <c r="B235" t="s">
        <v>13817</v>
      </c>
      <c r="C235" t="s">
        <v>13818</v>
      </c>
      <c r="E235" t="s">
        <v>13819</v>
      </c>
      <c r="G235" t="s">
        <v>13820</v>
      </c>
      <c r="H235" s="9">
        <v>45265</v>
      </c>
    </row>
    <row r="236" spans="1:8" x14ac:dyDescent="0.45">
      <c r="A236" t="s">
        <v>13821</v>
      </c>
      <c r="B236" t="s">
        <v>13822</v>
      </c>
      <c r="C236" t="s">
        <v>13823</v>
      </c>
      <c r="H236" s="9">
        <v>45264</v>
      </c>
    </row>
    <row r="237" spans="1:8" x14ac:dyDescent="0.45">
      <c r="A237" t="s">
        <v>13824</v>
      </c>
      <c r="B237" t="s">
        <v>2022</v>
      </c>
      <c r="C237" t="s">
        <v>13825</v>
      </c>
      <c r="E237" t="s">
        <v>13826</v>
      </c>
      <c r="G237" t="s">
        <v>13827</v>
      </c>
      <c r="H237" s="9">
        <v>45264</v>
      </c>
    </row>
    <row r="238" spans="1:8" x14ac:dyDescent="0.45">
      <c r="A238" t="s">
        <v>12728</v>
      </c>
      <c r="B238" t="s">
        <v>13828</v>
      </c>
      <c r="C238" t="s">
        <v>13829</v>
      </c>
      <c r="E238" t="s">
        <v>13830</v>
      </c>
      <c r="G238" t="s">
        <v>3559</v>
      </c>
      <c r="H238" s="9">
        <v>45258</v>
      </c>
    </row>
    <row r="239" spans="1:8" x14ac:dyDescent="0.45">
      <c r="A239" t="s">
        <v>13831</v>
      </c>
      <c r="B239" t="s">
        <v>13832</v>
      </c>
      <c r="C239" t="s">
        <v>13833</v>
      </c>
      <c r="E239" t="s">
        <v>13834</v>
      </c>
      <c r="G239" t="s">
        <v>13835</v>
      </c>
      <c r="H239" s="9">
        <v>45257</v>
      </c>
    </row>
    <row r="240" spans="1:8" x14ac:dyDescent="0.45">
      <c r="A240" t="s">
        <v>3706</v>
      </c>
      <c r="B240" t="s">
        <v>13836</v>
      </c>
      <c r="C240" t="s">
        <v>13837</v>
      </c>
      <c r="E240" t="s">
        <v>13092</v>
      </c>
      <c r="G240" t="s">
        <v>13838</v>
      </c>
      <c r="H240" s="9">
        <v>45257</v>
      </c>
    </row>
    <row r="241" spans="1:8" x14ac:dyDescent="0.45">
      <c r="A241" t="s">
        <v>13839</v>
      </c>
      <c r="B241" t="s">
        <v>13840</v>
      </c>
      <c r="C241" t="s">
        <v>13841</v>
      </c>
      <c r="E241" t="s">
        <v>13842</v>
      </c>
      <c r="G241" t="s">
        <v>13843</v>
      </c>
      <c r="H241" s="9">
        <v>45255</v>
      </c>
    </row>
    <row r="242" spans="1:8" x14ac:dyDescent="0.45">
      <c r="A242" t="s">
        <v>13844</v>
      </c>
      <c r="B242" t="s">
        <v>13845</v>
      </c>
      <c r="C242" t="s">
        <v>13846</v>
      </c>
      <c r="E242" t="s">
        <v>13847</v>
      </c>
      <c r="G242" t="s">
        <v>13504</v>
      </c>
      <c r="H242" s="9">
        <v>45255</v>
      </c>
    </row>
    <row r="243" spans="1:8" x14ac:dyDescent="0.45">
      <c r="A243" t="s">
        <v>3998</v>
      </c>
      <c r="B243" t="s">
        <v>3999</v>
      </c>
      <c r="C243" t="s">
        <v>13848</v>
      </c>
      <c r="E243" t="s">
        <v>13849</v>
      </c>
      <c r="G243" t="s">
        <v>4001</v>
      </c>
      <c r="H243" s="9">
        <v>45255</v>
      </c>
    </row>
    <row r="244" spans="1:8" x14ac:dyDescent="0.45">
      <c r="A244" t="s">
        <v>2353</v>
      </c>
      <c r="B244" t="s">
        <v>2354</v>
      </c>
      <c r="C244" t="s">
        <v>13850</v>
      </c>
      <c r="E244" t="s">
        <v>13092</v>
      </c>
      <c r="G244" t="s">
        <v>13851</v>
      </c>
      <c r="H244" s="9">
        <v>45253</v>
      </c>
    </row>
    <row r="245" spans="1:8" x14ac:dyDescent="0.45">
      <c r="A245" t="s">
        <v>3513</v>
      </c>
      <c r="B245" t="s">
        <v>10277</v>
      </c>
      <c r="C245" t="s">
        <v>13852</v>
      </c>
      <c r="E245" t="s">
        <v>13853</v>
      </c>
      <c r="G245" t="s">
        <v>13854</v>
      </c>
      <c r="H245" s="9">
        <v>45253</v>
      </c>
    </row>
    <row r="246" spans="1:8" x14ac:dyDescent="0.45">
      <c r="A246" t="s">
        <v>1512</v>
      </c>
      <c r="B246" t="s">
        <v>1513</v>
      </c>
      <c r="C246" t="s">
        <v>13855</v>
      </c>
      <c r="E246" t="s">
        <v>13856</v>
      </c>
      <c r="G246" t="s">
        <v>13857</v>
      </c>
      <c r="H246" s="9">
        <v>45252</v>
      </c>
    </row>
    <row r="247" spans="1:8" x14ac:dyDescent="0.45">
      <c r="A247" t="s">
        <v>13138</v>
      </c>
      <c r="B247" t="s">
        <v>13858</v>
      </c>
      <c r="C247" t="s">
        <v>13859</v>
      </c>
      <c r="E247" t="s">
        <v>13860</v>
      </c>
      <c r="G247" t="s">
        <v>13861</v>
      </c>
      <c r="H247" s="9">
        <v>45251</v>
      </c>
    </row>
    <row r="248" spans="1:8" x14ac:dyDescent="0.45">
      <c r="A248" t="s">
        <v>1551</v>
      </c>
      <c r="B248" t="s">
        <v>1373</v>
      </c>
      <c r="C248" t="s">
        <v>13862</v>
      </c>
      <c r="E248" t="s">
        <v>13863</v>
      </c>
      <c r="G248" t="s">
        <v>13864</v>
      </c>
      <c r="H248" s="9">
        <v>45250</v>
      </c>
    </row>
    <row r="249" spans="1:8" x14ac:dyDescent="0.45">
      <c r="A249" t="s">
        <v>1960</v>
      </c>
      <c r="B249" t="s">
        <v>2535</v>
      </c>
      <c r="C249" t="s">
        <v>13865</v>
      </c>
      <c r="E249" t="s">
        <v>13866</v>
      </c>
      <c r="G249" t="s">
        <v>13867</v>
      </c>
      <c r="H249" s="9">
        <v>45248</v>
      </c>
    </row>
    <row r="250" spans="1:8" x14ac:dyDescent="0.45">
      <c r="A250" t="s">
        <v>4307</v>
      </c>
      <c r="B250" t="s">
        <v>4308</v>
      </c>
      <c r="C250" t="s">
        <v>13868</v>
      </c>
      <c r="E250" t="s">
        <v>13869</v>
      </c>
      <c r="G250" t="s">
        <v>13870</v>
      </c>
      <c r="H250" s="9">
        <v>45248</v>
      </c>
    </row>
    <row r="251" spans="1:8" x14ac:dyDescent="0.45">
      <c r="A251" t="s">
        <v>1402</v>
      </c>
      <c r="B251" t="s">
        <v>13871</v>
      </c>
      <c r="C251" t="s">
        <v>13872</v>
      </c>
      <c r="E251" t="s">
        <v>13256</v>
      </c>
      <c r="G251" t="s">
        <v>13873</v>
      </c>
      <c r="H251" s="9">
        <v>45248</v>
      </c>
    </row>
    <row r="252" spans="1:8" x14ac:dyDescent="0.45">
      <c r="A252" t="s">
        <v>3145</v>
      </c>
      <c r="B252" t="s">
        <v>2360</v>
      </c>
      <c r="C252" t="s">
        <v>13874</v>
      </c>
      <c r="E252" t="s">
        <v>13875</v>
      </c>
      <c r="G252" t="s">
        <v>13876</v>
      </c>
      <c r="H252" s="9">
        <v>45248</v>
      </c>
    </row>
    <row r="253" spans="1:8" x14ac:dyDescent="0.45">
      <c r="A253" t="s">
        <v>13877</v>
      </c>
      <c r="B253" t="s">
        <v>13878</v>
      </c>
      <c r="C253" t="s">
        <v>13879</v>
      </c>
      <c r="E253" t="s">
        <v>13880</v>
      </c>
      <c r="G253" t="s">
        <v>1384</v>
      </c>
      <c r="H253" s="9">
        <v>45247</v>
      </c>
    </row>
    <row r="254" spans="1:8" x14ac:dyDescent="0.45">
      <c r="A254" t="s">
        <v>2205</v>
      </c>
      <c r="B254" t="s">
        <v>13881</v>
      </c>
      <c r="C254" t="s">
        <v>13882</v>
      </c>
      <c r="E254" t="s">
        <v>13883</v>
      </c>
      <c r="G254" t="s">
        <v>1637</v>
      </c>
      <c r="H254" s="9">
        <v>45247</v>
      </c>
    </row>
    <row r="255" spans="1:8" x14ac:dyDescent="0.45">
      <c r="A255" t="s">
        <v>13884</v>
      </c>
      <c r="B255" t="s">
        <v>13885</v>
      </c>
      <c r="C255" t="s">
        <v>13886</v>
      </c>
      <c r="E255" t="s">
        <v>13887</v>
      </c>
      <c r="G255" t="s">
        <v>13888</v>
      </c>
      <c r="H255" s="9">
        <v>45246</v>
      </c>
    </row>
    <row r="256" spans="1:8" x14ac:dyDescent="0.45">
      <c r="A256" t="s">
        <v>13889</v>
      </c>
      <c r="B256" t="s">
        <v>13890</v>
      </c>
      <c r="C256" t="s">
        <v>13891</v>
      </c>
      <c r="E256" t="s">
        <v>13892</v>
      </c>
      <c r="G256" t="s">
        <v>13893</v>
      </c>
      <c r="H256" s="9">
        <v>45246</v>
      </c>
    </row>
    <row r="257" spans="1:8" x14ac:dyDescent="0.45">
      <c r="A257" t="s">
        <v>13894</v>
      </c>
      <c r="B257" t="s">
        <v>13895</v>
      </c>
      <c r="C257" t="s">
        <v>13896</v>
      </c>
      <c r="E257" t="s">
        <v>13897</v>
      </c>
      <c r="G257" t="s">
        <v>13898</v>
      </c>
      <c r="H257" s="9">
        <v>45246</v>
      </c>
    </row>
    <row r="258" spans="1:8" x14ac:dyDescent="0.45">
      <c r="A258" t="s">
        <v>13899</v>
      </c>
      <c r="B258" t="s">
        <v>13900</v>
      </c>
      <c r="C258" t="s">
        <v>13901</v>
      </c>
      <c r="E258" t="s">
        <v>13902</v>
      </c>
      <c r="G258" t="s">
        <v>13903</v>
      </c>
      <c r="H258" s="9">
        <v>45246</v>
      </c>
    </row>
    <row r="259" spans="1:8" x14ac:dyDescent="0.45">
      <c r="A259" t="s">
        <v>2058</v>
      </c>
      <c r="B259" t="s">
        <v>12051</v>
      </c>
      <c r="C259" t="s">
        <v>13904</v>
      </c>
      <c r="E259" t="s">
        <v>13905</v>
      </c>
      <c r="G259" t="s">
        <v>1453</v>
      </c>
      <c r="H259" s="9">
        <v>45243</v>
      </c>
    </row>
    <row r="260" spans="1:8" x14ac:dyDescent="0.45">
      <c r="A260" t="s">
        <v>13906</v>
      </c>
      <c r="B260" t="s">
        <v>13478</v>
      </c>
      <c r="C260" t="s">
        <v>13907</v>
      </c>
      <c r="E260" t="s">
        <v>13908</v>
      </c>
      <c r="G260" t="s">
        <v>13909</v>
      </c>
      <c r="H260" s="9">
        <v>45239</v>
      </c>
    </row>
    <row r="261" spans="1:8" x14ac:dyDescent="0.45">
      <c r="A261" t="s">
        <v>13910</v>
      </c>
      <c r="B261" t="s">
        <v>13911</v>
      </c>
      <c r="C261" t="s">
        <v>13912</v>
      </c>
      <c r="E261" t="s">
        <v>13913</v>
      </c>
      <c r="G261" t="s">
        <v>13914</v>
      </c>
      <c r="H261" s="9">
        <v>45239</v>
      </c>
    </row>
    <row r="262" spans="1:8" x14ac:dyDescent="0.45">
      <c r="A262" t="s">
        <v>3739</v>
      </c>
      <c r="B262" t="s">
        <v>13915</v>
      </c>
      <c r="C262" t="s">
        <v>13916</v>
      </c>
      <c r="E262" t="s">
        <v>13917</v>
      </c>
      <c r="G262" t="s">
        <v>13647</v>
      </c>
      <c r="H262" s="9">
        <v>45239</v>
      </c>
    </row>
    <row r="263" spans="1:8" x14ac:dyDescent="0.45">
      <c r="A263" t="s">
        <v>2376</v>
      </c>
      <c r="B263" t="s">
        <v>4083</v>
      </c>
      <c r="C263" t="s">
        <v>13918</v>
      </c>
      <c r="E263" t="s">
        <v>13919</v>
      </c>
      <c r="G263" t="s">
        <v>2147</v>
      </c>
      <c r="H263" s="9">
        <v>45237</v>
      </c>
    </row>
    <row r="264" spans="1:8" x14ac:dyDescent="0.45">
      <c r="A264" t="s">
        <v>13920</v>
      </c>
      <c r="B264" t="s">
        <v>2806</v>
      </c>
      <c r="C264" t="s">
        <v>13921</v>
      </c>
      <c r="E264" t="s">
        <v>13922</v>
      </c>
      <c r="G264" t="s">
        <v>13923</v>
      </c>
      <c r="H264" s="9">
        <v>45237</v>
      </c>
    </row>
    <row r="265" spans="1:8" x14ac:dyDescent="0.45">
      <c r="A265" t="s">
        <v>13924</v>
      </c>
      <c r="B265" t="s">
        <v>2226</v>
      </c>
      <c r="C265" t="s">
        <v>13925</v>
      </c>
      <c r="E265" t="s">
        <v>13926</v>
      </c>
      <c r="G265" t="s">
        <v>13927</v>
      </c>
      <c r="H265" s="9">
        <v>45237</v>
      </c>
    </row>
    <row r="266" spans="1:8" x14ac:dyDescent="0.45">
      <c r="A266" t="s">
        <v>2044</v>
      </c>
      <c r="B266" t="s">
        <v>13928</v>
      </c>
      <c r="C266" t="s">
        <v>13929</v>
      </c>
      <c r="E266" t="s">
        <v>13930</v>
      </c>
      <c r="G266" t="s">
        <v>13931</v>
      </c>
      <c r="H266" s="9">
        <v>45237</v>
      </c>
    </row>
    <row r="267" spans="1:8" x14ac:dyDescent="0.45">
      <c r="A267" t="s">
        <v>3476</v>
      </c>
      <c r="B267" t="s">
        <v>13932</v>
      </c>
      <c r="C267" t="s">
        <v>13933</v>
      </c>
      <c r="E267" t="s">
        <v>13934</v>
      </c>
      <c r="G267" t="s">
        <v>13935</v>
      </c>
      <c r="H267" s="9">
        <v>45236</v>
      </c>
    </row>
    <row r="268" spans="1:8" x14ac:dyDescent="0.45">
      <c r="A268" t="s">
        <v>2154</v>
      </c>
      <c r="B268" t="s">
        <v>10795</v>
      </c>
      <c r="C268" t="s">
        <v>13936</v>
      </c>
      <c r="E268" t="s">
        <v>13937</v>
      </c>
      <c r="G268" t="s">
        <v>13938</v>
      </c>
      <c r="H268" s="9">
        <v>45234</v>
      </c>
    </row>
    <row r="269" spans="1:8" x14ac:dyDescent="0.45">
      <c r="A269" t="s">
        <v>1734</v>
      </c>
      <c r="B269" t="s">
        <v>1733</v>
      </c>
      <c r="C269" t="s">
        <v>13939</v>
      </c>
      <c r="E269" t="s">
        <v>13940</v>
      </c>
      <c r="G269" t="s">
        <v>13941</v>
      </c>
      <c r="H269" s="9">
        <v>45231</v>
      </c>
    </row>
    <row r="270" spans="1:8" x14ac:dyDescent="0.45">
      <c r="A270" t="s">
        <v>13942</v>
      </c>
      <c r="B270" t="s">
        <v>13943</v>
      </c>
      <c r="C270" t="s">
        <v>13944</v>
      </c>
      <c r="E270" t="s">
        <v>13945</v>
      </c>
      <c r="G270" t="s">
        <v>1453</v>
      </c>
      <c r="H270" s="9">
        <v>45230</v>
      </c>
    </row>
    <row r="271" spans="1:8" x14ac:dyDescent="0.45">
      <c r="A271" t="s">
        <v>3926</v>
      </c>
      <c r="B271" t="s">
        <v>13946</v>
      </c>
      <c r="C271" t="s">
        <v>13947</v>
      </c>
      <c r="E271" t="s">
        <v>13948</v>
      </c>
      <c r="G271" t="s">
        <v>13949</v>
      </c>
      <c r="H271" s="9">
        <v>45230</v>
      </c>
    </row>
    <row r="272" spans="1:8" x14ac:dyDescent="0.45">
      <c r="A272" t="s">
        <v>2400</v>
      </c>
      <c r="B272" t="s">
        <v>3565</v>
      </c>
      <c r="C272" t="s">
        <v>13950</v>
      </c>
      <c r="E272" t="s">
        <v>13951</v>
      </c>
      <c r="G272" t="s">
        <v>13952</v>
      </c>
      <c r="H272" s="9">
        <v>45229</v>
      </c>
    </row>
    <row r="273" spans="1:8" x14ac:dyDescent="0.45">
      <c r="A273" t="s">
        <v>13953</v>
      </c>
      <c r="B273" t="s">
        <v>13954</v>
      </c>
      <c r="C273" t="s">
        <v>13955</v>
      </c>
      <c r="D273" t="s">
        <v>13956</v>
      </c>
      <c r="E273" t="s">
        <v>12964</v>
      </c>
      <c r="G273" t="s">
        <v>13957</v>
      </c>
      <c r="H273" s="9">
        <v>45229</v>
      </c>
    </row>
    <row r="274" spans="1:8" x14ac:dyDescent="0.45">
      <c r="A274" t="s">
        <v>13958</v>
      </c>
      <c r="B274" t="s">
        <v>13959</v>
      </c>
      <c r="C274" t="s">
        <v>13960</v>
      </c>
      <c r="E274" t="s">
        <v>13961</v>
      </c>
      <c r="G274" t="s">
        <v>13962</v>
      </c>
      <c r="H274" s="9">
        <v>45228</v>
      </c>
    </row>
    <row r="275" spans="1:8" x14ac:dyDescent="0.45">
      <c r="A275" t="s">
        <v>13963</v>
      </c>
      <c r="B275" t="s">
        <v>13964</v>
      </c>
      <c r="C275" t="s">
        <v>13965</v>
      </c>
      <c r="E275" t="s">
        <v>420</v>
      </c>
      <c r="G275" t="s">
        <v>13395</v>
      </c>
      <c r="H275" s="9">
        <v>45226</v>
      </c>
    </row>
    <row r="276" spans="1:8" x14ac:dyDescent="0.45">
      <c r="A276" t="s">
        <v>1789</v>
      </c>
      <c r="B276" t="s">
        <v>13966</v>
      </c>
      <c r="C276" t="s">
        <v>13967</v>
      </c>
      <c r="E276" t="s">
        <v>1247</v>
      </c>
      <c r="G276" t="s">
        <v>1416</v>
      </c>
      <c r="H276" s="9">
        <v>45224</v>
      </c>
    </row>
    <row r="277" spans="1:8" x14ac:dyDescent="0.45">
      <c r="A277" t="s">
        <v>13968</v>
      </c>
      <c r="B277" t="s">
        <v>1916</v>
      </c>
      <c r="C277" t="s">
        <v>13969</v>
      </c>
      <c r="E277" t="s">
        <v>13970</v>
      </c>
      <c r="G277" t="s">
        <v>1964</v>
      </c>
      <c r="H277" s="9">
        <v>45222</v>
      </c>
    </row>
    <row r="278" spans="1:8" x14ac:dyDescent="0.45">
      <c r="A278" t="s">
        <v>3803</v>
      </c>
      <c r="B278" t="s">
        <v>10652</v>
      </c>
      <c r="C278" t="s">
        <v>13971</v>
      </c>
      <c r="E278" t="s">
        <v>13972</v>
      </c>
      <c r="G278" t="s">
        <v>13973</v>
      </c>
      <c r="H278" s="9">
        <v>45222</v>
      </c>
    </row>
    <row r="279" spans="1:8" x14ac:dyDescent="0.45">
      <c r="A279" t="s">
        <v>9859</v>
      </c>
      <c r="B279" t="s">
        <v>13974</v>
      </c>
      <c r="C279" t="s">
        <v>13975</v>
      </c>
      <c r="E279" t="s">
        <v>13976</v>
      </c>
      <c r="G279" t="s">
        <v>13977</v>
      </c>
      <c r="H279" s="9">
        <v>45222</v>
      </c>
    </row>
    <row r="280" spans="1:8" x14ac:dyDescent="0.45">
      <c r="A280" t="s">
        <v>3145</v>
      </c>
      <c r="B280" t="s">
        <v>4548</v>
      </c>
      <c r="C280" t="s">
        <v>13978</v>
      </c>
      <c r="E280" t="s">
        <v>7744</v>
      </c>
      <c r="G280" t="s">
        <v>9597</v>
      </c>
      <c r="H280" s="9">
        <v>45222</v>
      </c>
    </row>
    <row r="281" spans="1:8" x14ac:dyDescent="0.45">
      <c r="A281" t="s">
        <v>1965</v>
      </c>
      <c r="B281" t="s">
        <v>2877</v>
      </c>
      <c r="C281" t="s">
        <v>13979</v>
      </c>
      <c r="E281" t="s">
        <v>13980</v>
      </c>
      <c r="G281" t="s">
        <v>13981</v>
      </c>
      <c r="H281" s="9">
        <v>45222</v>
      </c>
    </row>
    <row r="282" spans="1:8" x14ac:dyDescent="0.45">
      <c r="A282" t="s">
        <v>10207</v>
      </c>
      <c r="B282" t="s">
        <v>13982</v>
      </c>
      <c r="C282" t="s">
        <v>13983</v>
      </c>
      <c r="E282" t="s">
        <v>13984</v>
      </c>
      <c r="G282" t="s">
        <v>13985</v>
      </c>
      <c r="H282" s="9">
        <v>45222</v>
      </c>
    </row>
    <row r="283" spans="1:8" x14ac:dyDescent="0.45">
      <c r="A283" t="s">
        <v>2250</v>
      </c>
      <c r="B283" t="s">
        <v>4712</v>
      </c>
      <c r="C283" t="s">
        <v>13986</v>
      </c>
      <c r="E283" t="s">
        <v>13987</v>
      </c>
      <c r="G283" t="s">
        <v>1480</v>
      </c>
      <c r="H283" s="9">
        <v>45222</v>
      </c>
    </row>
    <row r="284" spans="1:8" x14ac:dyDescent="0.45">
      <c r="A284" t="s">
        <v>2390</v>
      </c>
      <c r="B284" t="s">
        <v>13988</v>
      </c>
      <c r="C284" t="s">
        <v>13989</v>
      </c>
      <c r="E284" t="s">
        <v>13990</v>
      </c>
      <c r="G284" t="s">
        <v>13991</v>
      </c>
      <c r="H284" s="9">
        <v>45221</v>
      </c>
    </row>
    <row r="285" spans="1:8" x14ac:dyDescent="0.45">
      <c r="A285" t="s">
        <v>13992</v>
      </c>
      <c r="B285" t="s">
        <v>13993</v>
      </c>
      <c r="C285" t="s">
        <v>13994</v>
      </c>
      <c r="E285" t="s">
        <v>13995</v>
      </c>
      <c r="G285" t="s">
        <v>13477</v>
      </c>
      <c r="H285" s="9">
        <v>45216</v>
      </c>
    </row>
    <row r="286" spans="1:8" x14ac:dyDescent="0.45">
      <c r="A286" t="s">
        <v>13996</v>
      </c>
      <c r="B286" t="s">
        <v>13997</v>
      </c>
      <c r="C286" t="s">
        <v>13998</v>
      </c>
      <c r="E286" t="s">
        <v>13999</v>
      </c>
      <c r="G286" t="s">
        <v>14000</v>
      </c>
      <c r="H286" s="9">
        <v>45216</v>
      </c>
    </row>
    <row r="287" spans="1:8" x14ac:dyDescent="0.45">
      <c r="A287" t="s">
        <v>2154</v>
      </c>
      <c r="B287" t="s">
        <v>14001</v>
      </c>
      <c r="C287" t="s">
        <v>14002</v>
      </c>
      <c r="E287" t="s">
        <v>14003</v>
      </c>
      <c r="G287" t="s">
        <v>14004</v>
      </c>
      <c r="H287" s="9">
        <v>45216</v>
      </c>
    </row>
    <row r="288" spans="1:8" x14ac:dyDescent="0.45">
      <c r="A288" t="s">
        <v>9636</v>
      </c>
      <c r="B288" t="s">
        <v>14005</v>
      </c>
      <c r="C288" t="s">
        <v>14006</v>
      </c>
      <c r="E288" t="s">
        <v>14007</v>
      </c>
      <c r="G288" t="s">
        <v>14008</v>
      </c>
      <c r="H288" s="9">
        <v>45216</v>
      </c>
    </row>
    <row r="289" spans="1:8" x14ac:dyDescent="0.45">
      <c r="A289" t="s">
        <v>11406</v>
      </c>
      <c r="B289" t="s">
        <v>14009</v>
      </c>
      <c r="C289" t="s">
        <v>14010</v>
      </c>
      <c r="E289" t="s">
        <v>14011</v>
      </c>
      <c r="G289" t="s">
        <v>14012</v>
      </c>
      <c r="H289" s="9">
        <v>45214</v>
      </c>
    </row>
    <row r="290" spans="1:8" x14ac:dyDescent="0.45">
      <c r="H290" s="9">
        <v>45210</v>
      </c>
    </row>
    <row r="291" spans="1:8" x14ac:dyDescent="0.45">
      <c r="A291" t="s">
        <v>2183</v>
      </c>
      <c r="B291" t="s">
        <v>14013</v>
      </c>
      <c r="C291" t="s">
        <v>14014</v>
      </c>
      <c r="E291" t="s">
        <v>14015</v>
      </c>
      <c r="G291" t="s">
        <v>14016</v>
      </c>
      <c r="H291" s="9">
        <v>45210</v>
      </c>
    </row>
    <row r="292" spans="1:8" x14ac:dyDescent="0.45">
      <c r="A292" t="s">
        <v>14017</v>
      </c>
      <c r="B292" t="s">
        <v>14018</v>
      </c>
      <c r="C292" t="s">
        <v>14019</v>
      </c>
      <c r="E292" t="s">
        <v>14020</v>
      </c>
      <c r="G292" t="s">
        <v>14021</v>
      </c>
      <c r="H292" s="9">
        <v>45209</v>
      </c>
    </row>
    <row r="293" spans="1:8" x14ac:dyDescent="0.45">
      <c r="A293" t="s">
        <v>14022</v>
      </c>
      <c r="B293" t="s">
        <v>14023</v>
      </c>
      <c r="C293" t="s">
        <v>14024</v>
      </c>
      <c r="E293" t="s">
        <v>14025</v>
      </c>
      <c r="G293" t="s">
        <v>14026</v>
      </c>
      <c r="H293" s="9">
        <v>45200</v>
      </c>
    </row>
    <row r="294" spans="1:8" x14ac:dyDescent="0.45">
      <c r="A294" t="s">
        <v>2413</v>
      </c>
      <c r="B294" t="s">
        <v>14027</v>
      </c>
      <c r="C294" t="s">
        <v>14028</v>
      </c>
      <c r="E294" t="s">
        <v>14029</v>
      </c>
      <c r="G294" t="s">
        <v>14030</v>
      </c>
      <c r="H294" s="9">
        <v>45200</v>
      </c>
    </row>
    <row r="295" spans="1:8" x14ac:dyDescent="0.45">
      <c r="A295" t="s">
        <v>2400</v>
      </c>
      <c r="B295" t="s">
        <v>14031</v>
      </c>
      <c r="C295" t="s">
        <v>14032</v>
      </c>
      <c r="E295" t="s">
        <v>14033</v>
      </c>
      <c r="G295" t="s">
        <v>1384</v>
      </c>
      <c r="H295" s="9">
        <v>45200</v>
      </c>
    </row>
    <row r="296" spans="1:8" x14ac:dyDescent="0.45">
      <c r="A296" t="s">
        <v>14034</v>
      </c>
      <c r="B296" t="s">
        <v>14035</v>
      </c>
      <c r="C296" t="s">
        <v>14036</v>
      </c>
      <c r="E296" t="s">
        <v>14037</v>
      </c>
      <c r="G296" t="s">
        <v>14038</v>
      </c>
      <c r="H296" s="9">
        <v>45200</v>
      </c>
    </row>
    <row r="297" spans="1:8" x14ac:dyDescent="0.45">
      <c r="A297" t="s">
        <v>14039</v>
      </c>
      <c r="B297" t="s">
        <v>14040</v>
      </c>
      <c r="C297" t="s">
        <v>14041</v>
      </c>
      <c r="E297" t="s">
        <v>14042</v>
      </c>
      <c r="G297" t="s">
        <v>1529</v>
      </c>
      <c r="H297" s="9">
        <v>45200</v>
      </c>
    </row>
    <row r="298" spans="1:8" x14ac:dyDescent="0.45">
      <c r="H298" s="9">
        <v>45200</v>
      </c>
    </row>
    <row r="299" spans="1:8" x14ac:dyDescent="0.45">
      <c r="A299" t="s">
        <v>14043</v>
      </c>
      <c r="B299" t="s">
        <v>14044</v>
      </c>
      <c r="C299" t="s">
        <v>14045</v>
      </c>
      <c r="E299" t="s">
        <v>14046</v>
      </c>
      <c r="G299" t="s">
        <v>13477</v>
      </c>
      <c r="H299" s="9">
        <v>45200</v>
      </c>
    </row>
    <row r="300" spans="1:8" x14ac:dyDescent="0.45">
      <c r="A300" t="s">
        <v>13906</v>
      </c>
      <c r="B300" t="s">
        <v>14047</v>
      </c>
      <c r="C300" t="s">
        <v>14048</v>
      </c>
      <c r="E300" t="s">
        <v>14049</v>
      </c>
      <c r="G300" t="s">
        <v>2467</v>
      </c>
      <c r="H300" s="9">
        <v>45200</v>
      </c>
    </row>
    <row r="301" spans="1:8" x14ac:dyDescent="0.45">
      <c r="A301" t="s">
        <v>1621</v>
      </c>
      <c r="B301" t="s">
        <v>14050</v>
      </c>
      <c r="C301" t="s">
        <v>14051</v>
      </c>
      <c r="E301" t="s">
        <v>14052</v>
      </c>
      <c r="G301" t="s">
        <v>1771</v>
      </c>
      <c r="H301" s="9">
        <v>45196</v>
      </c>
    </row>
    <row r="302" spans="1:8" x14ac:dyDescent="0.45">
      <c r="A302" t="s">
        <v>14053</v>
      </c>
      <c r="B302" t="s">
        <v>14054</v>
      </c>
      <c r="C302" t="s">
        <v>14055</v>
      </c>
      <c r="E302" t="s">
        <v>14056</v>
      </c>
      <c r="G302" t="s">
        <v>14057</v>
      </c>
      <c r="H302" s="9">
        <v>45191</v>
      </c>
    </row>
    <row r="303" spans="1:8" x14ac:dyDescent="0.45">
      <c r="A303" t="s">
        <v>1519</v>
      </c>
      <c r="B303" t="s">
        <v>3514</v>
      </c>
      <c r="C303" t="s">
        <v>14058</v>
      </c>
      <c r="E303" t="s">
        <v>14059</v>
      </c>
      <c r="G303" t="s">
        <v>14060</v>
      </c>
      <c r="H303" s="9">
        <v>45190</v>
      </c>
    </row>
    <row r="304" spans="1:8" x14ac:dyDescent="0.45">
      <c r="A304" t="s">
        <v>3770</v>
      </c>
      <c r="B304" t="s">
        <v>14061</v>
      </c>
      <c r="C304" t="s">
        <v>14062</v>
      </c>
      <c r="E304" t="s">
        <v>14063</v>
      </c>
      <c r="G304" t="s">
        <v>14064</v>
      </c>
      <c r="H304" s="9">
        <v>45188</v>
      </c>
    </row>
    <row r="305" spans="1:8" x14ac:dyDescent="0.45">
      <c r="A305" t="s">
        <v>10725</v>
      </c>
      <c r="B305" t="s">
        <v>14065</v>
      </c>
      <c r="C305" t="s">
        <v>14066</v>
      </c>
      <c r="E305" t="s">
        <v>14067</v>
      </c>
      <c r="G305" t="s">
        <v>14068</v>
      </c>
      <c r="H305" s="9">
        <v>45188</v>
      </c>
    </row>
    <row r="306" spans="1:8" x14ac:dyDescent="0.45">
      <c r="A306" t="s">
        <v>14069</v>
      </c>
      <c r="B306" t="s">
        <v>14070</v>
      </c>
      <c r="C306" t="s">
        <v>14071</v>
      </c>
      <c r="E306" t="s">
        <v>13136</v>
      </c>
      <c r="G306" t="s">
        <v>14072</v>
      </c>
      <c r="H306" s="9">
        <v>45188</v>
      </c>
    </row>
    <row r="307" spans="1:8" x14ac:dyDescent="0.45">
      <c r="A307" t="s">
        <v>2088</v>
      </c>
      <c r="B307" t="s">
        <v>14073</v>
      </c>
      <c r="C307" t="s">
        <v>14074</v>
      </c>
      <c r="E307" t="s">
        <v>14075</v>
      </c>
      <c r="G307" t="s">
        <v>14076</v>
      </c>
      <c r="H307" s="9">
        <v>45187</v>
      </c>
    </row>
    <row r="308" spans="1:8" x14ac:dyDescent="0.45">
      <c r="A308" t="s">
        <v>14077</v>
      </c>
      <c r="B308" t="s">
        <v>14078</v>
      </c>
      <c r="C308" t="s">
        <v>14079</v>
      </c>
      <c r="E308" t="s">
        <v>9517</v>
      </c>
      <c r="G308" t="s">
        <v>14080</v>
      </c>
      <c r="H308" s="9">
        <v>45187</v>
      </c>
    </row>
    <row r="309" spans="1:8" x14ac:dyDescent="0.45">
      <c r="A309" t="s">
        <v>9913</v>
      </c>
      <c r="B309" t="s">
        <v>14081</v>
      </c>
      <c r="C309" t="s">
        <v>14082</v>
      </c>
      <c r="E309" t="s">
        <v>14083</v>
      </c>
      <c r="G309" t="s">
        <v>1964</v>
      </c>
      <c r="H309" s="9">
        <v>45187</v>
      </c>
    </row>
    <row r="310" spans="1:8" x14ac:dyDescent="0.45">
      <c r="A310" t="s">
        <v>1612</v>
      </c>
      <c r="B310" t="s">
        <v>12023</v>
      </c>
      <c r="C310" t="s">
        <v>14084</v>
      </c>
      <c r="E310" t="s">
        <v>546</v>
      </c>
      <c r="G310" t="s">
        <v>14085</v>
      </c>
      <c r="H310" s="9">
        <v>45185</v>
      </c>
    </row>
    <row r="311" spans="1:8" x14ac:dyDescent="0.45">
      <c r="A311" t="s">
        <v>1376</v>
      </c>
      <c r="B311" t="s">
        <v>14086</v>
      </c>
      <c r="C311" t="s">
        <v>14087</v>
      </c>
      <c r="E311" t="s">
        <v>14088</v>
      </c>
      <c r="G311" t="s">
        <v>2038</v>
      </c>
      <c r="H311" s="9">
        <v>45184</v>
      </c>
    </row>
    <row r="312" spans="1:8" x14ac:dyDescent="0.45">
      <c r="A312" t="s">
        <v>2047</v>
      </c>
      <c r="B312" t="s">
        <v>3643</v>
      </c>
      <c r="C312" t="s">
        <v>14089</v>
      </c>
      <c r="E312" t="s">
        <v>14090</v>
      </c>
      <c r="G312" t="s">
        <v>14091</v>
      </c>
      <c r="H312" s="9">
        <v>45184</v>
      </c>
    </row>
    <row r="313" spans="1:8" x14ac:dyDescent="0.45">
      <c r="A313" t="s">
        <v>2800</v>
      </c>
      <c r="B313" t="s">
        <v>9919</v>
      </c>
      <c r="C313" t="s">
        <v>14092</v>
      </c>
      <c r="E313" t="s">
        <v>14093</v>
      </c>
      <c r="G313" t="s">
        <v>14094</v>
      </c>
      <c r="H313" s="9">
        <v>45184</v>
      </c>
    </row>
    <row r="314" spans="1:8" x14ac:dyDescent="0.45">
      <c r="A314" t="s">
        <v>14095</v>
      </c>
      <c r="B314" t="s">
        <v>14096</v>
      </c>
      <c r="C314" t="s">
        <v>14097</v>
      </c>
      <c r="E314" t="s">
        <v>1927</v>
      </c>
      <c r="G314" t="s">
        <v>14098</v>
      </c>
      <c r="H314" s="9">
        <v>45183</v>
      </c>
    </row>
    <row r="315" spans="1:8" x14ac:dyDescent="0.45">
      <c r="A315" t="s">
        <v>2457</v>
      </c>
      <c r="B315" t="s">
        <v>2458</v>
      </c>
      <c r="C315" t="s">
        <v>14099</v>
      </c>
      <c r="E315" t="s">
        <v>676</v>
      </c>
      <c r="G315" t="s">
        <v>4250</v>
      </c>
      <c r="H315" s="9">
        <v>45183</v>
      </c>
    </row>
    <row r="316" spans="1:8" x14ac:dyDescent="0.45">
      <c r="A316" t="s">
        <v>2066</v>
      </c>
      <c r="B316" t="s">
        <v>10449</v>
      </c>
      <c r="C316" t="s">
        <v>14100</v>
      </c>
      <c r="E316" t="s">
        <v>14101</v>
      </c>
      <c r="G316" t="s">
        <v>14102</v>
      </c>
      <c r="H316" s="9">
        <v>45183</v>
      </c>
    </row>
    <row r="317" spans="1:8" x14ac:dyDescent="0.45">
      <c r="A317" t="s">
        <v>4671</v>
      </c>
      <c r="B317" t="s">
        <v>4668</v>
      </c>
      <c r="C317" t="s">
        <v>14103</v>
      </c>
      <c r="E317" t="s">
        <v>14104</v>
      </c>
      <c r="G317" t="s">
        <v>14105</v>
      </c>
      <c r="H317" s="9">
        <v>45183</v>
      </c>
    </row>
    <row r="318" spans="1:8" x14ac:dyDescent="0.45">
      <c r="A318" t="s">
        <v>14106</v>
      </c>
      <c r="B318" t="s">
        <v>14107</v>
      </c>
      <c r="C318" t="s">
        <v>14108</v>
      </c>
      <c r="E318" t="s">
        <v>14109</v>
      </c>
      <c r="G318" t="s">
        <v>14110</v>
      </c>
      <c r="H318" s="9">
        <v>45183</v>
      </c>
    </row>
    <row r="319" spans="1:8" x14ac:dyDescent="0.45">
      <c r="A319" t="s">
        <v>13700</v>
      </c>
      <c r="B319" t="s">
        <v>13417</v>
      </c>
      <c r="C319" t="s">
        <v>14111</v>
      </c>
      <c r="E319" t="s">
        <v>14112</v>
      </c>
      <c r="G319" t="s">
        <v>13784</v>
      </c>
      <c r="H319" s="9">
        <v>45183</v>
      </c>
    </row>
    <row r="320" spans="1:8" x14ac:dyDescent="0.45">
      <c r="A320" t="s">
        <v>3056</v>
      </c>
      <c r="B320" t="s">
        <v>2267</v>
      </c>
      <c r="C320" t="s">
        <v>14113</v>
      </c>
      <c r="E320" t="s">
        <v>445</v>
      </c>
      <c r="G320" t="s">
        <v>14114</v>
      </c>
      <c r="H320" s="9">
        <v>45183</v>
      </c>
    </row>
    <row r="321" spans="1:8" x14ac:dyDescent="0.45">
      <c r="A321" t="s">
        <v>14115</v>
      </c>
      <c r="B321" t="s">
        <v>11455</v>
      </c>
      <c r="C321" t="s">
        <v>14116</v>
      </c>
      <c r="E321" t="s">
        <v>14117</v>
      </c>
      <c r="G321" t="s">
        <v>13504</v>
      </c>
      <c r="H321" s="9">
        <v>45182</v>
      </c>
    </row>
    <row r="322" spans="1:8" x14ac:dyDescent="0.45">
      <c r="A322" t="s">
        <v>14118</v>
      </c>
      <c r="B322" t="s">
        <v>14119</v>
      </c>
      <c r="C322" t="s">
        <v>14120</v>
      </c>
      <c r="E322" t="s">
        <v>14121</v>
      </c>
      <c r="G322" t="s">
        <v>14122</v>
      </c>
      <c r="H322" s="9">
        <v>45182</v>
      </c>
    </row>
    <row r="323" spans="1:8" x14ac:dyDescent="0.45">
      <c r="A323" t="s">
        <v>2753</v>
      </c>
      <c r="B323" t="s">
        <v>14123</v>
      </c>
      <c r="C323" t="s">
        <v>14124</v>
      </c>
      <c r="E323" t="s">
        <v>14125</v>
      </c>
      <c r="G323" t="s">
        <v>2467</v>
      </c>
      <c r="H323" s="9">
        <v>45182</v>
      </c>
    </row>
    <row r="324" spans="1:8" x14ac:dyDescent="0.45">
      <c r="A324" t="s">
        <v>2093</v>
      </c>
      <c r="B324" t="s">
        <v>14126</v>
      </c>
      <c r="C324" t="s">
        <v>14127</v>
      </c>
      <c r="E324" t="s">
        <v>14128</v>
      </c>
      <c r="G324" t="s">
        <v>14129</v>
      </c>
      <c r="H324" s="9">
        <v>45182</v>
      </c>
    </row>
    <row r="325" spans="1:8" x14ac:dyDescent="0.45">
      <c r="A325" t="s">
        <v>2220</v>
      </c>
      <c r="B325" t="s">
        <v>12271</v>
      </c>
      <c r="C325" t="s">
        <v>14130</v>
      </c>
      <c r="E325" t="s">
        <v>13528</v>
      </c>
      <c r="G325" t="s">
        <v>14131</v>
      </c>
      <c r="H325" s="9">
        <v>45182</v>
      </c>
    </row>
    <row r="326" spans="1:8" x14ac:dyDescent="0.45">
      <c r="A326" t="s">
        <v>2058</v>
      </c>
      <c r="B326" t="s">
        <v>11903</v>
      </c>
      <c r="C326" t="s">
        <v>14132</v>
      </c>
      <c r="E326" t="s">
        <v>14133</v>
      </c>
      <c r="G326" t="s">
        <v>14134</v>
      </c>
      <c r="H326" s="9">
        <v>45182</v>
      </c>
    </row>
    <row r="327" spans="1:8" x14ac:dyDescent="0.45">
      <c r="A327" t="s">
        <v>1392</v>
      </c>
      <c r="B327" t="s">
        <v>14135</v>
      </c>
      <c r="C327" t="s">
        <v>14136</v>
      </c>
      <c r="E327" t="s">
        <v>14137</v>
      </c>
      <c r="G327" t="s">
        <v>1471</v>
      </c>
      <c r="H327" s="9">
        <v>45182</v>
      </c>
    </row>
    <row r="328" spans="1:8" x14ac:dyDescent="0.45">
      <c r="A328" t="s">
        <v>12999</v>
      </c>
      <c r="B328" t="s">
        <v>14138</v>
      </c>
      <c r="C328" t="s">
        <v>14139</v>
      </c>
      <c r="E328" t="s">
        <v>1105</v>
      </c>
      <c r="G328" t="s">
        <v>3605</v>
      </c>
      <c r="H328" s="9">
        <v>45180</v>
      </c>
    </row>
    <row r="329" spans="1:8" x14ac:dyDescent="0.45">
      <c r="A329" t="s">
        <v>3785</v>
      </c>
      <c r="B329" t="s">
        <v>2040</v>
      </c>
      <c r="C329" t="s">
        <v>14140</v>
      </c>
      <c r="E329" t="s">
        <v>12947</v>
      </c>
      <c r="G329" t="s">
        <v>14141</v>
      </c>
      <c r="H329" s="9">
        <v>45179</v>
      </c>
    </row>
    <row r="330" spans="1:8" x14ac:dyDescent="0.45">
      <c r="A330" t="s">
        <v>2891</v>
      </c>
      <c r="B330" t="s">
        <v>14142</v>
      </c>
      <c r="C330" t="s">
        <v>14143</v>
      </c>
      <c r="E330" t="s">
        <v>14144</v>
      </c>
      <c r="G330" t="s">
        <v>14145</v>
      </c>
      <c r="H330" s="9">
        <v>45175</v>
      </c>
    </row>
    <row r="331" spans="1:8" x14ac:dyDescent="0.45">
      <c r="A331" t="s">
        <v>2170</v>
      </c>
      <c r="B331" t="s">
        <v>14146</v>
      </c>
      <c r="C331" t="s">
        <v>14147</v>
      </c>
      <c r="E331" t="s">
        <v>14148</v>
      </c>
      <c r="G331" t="s">
        <v>14149</v>
      </c>
      <c r="H331" s="9">
        <v>45175</v>
      </c>
    </row>
    <row r="332" spans="1:8" x14ac:dyDescent="0.45">
      <c r="A332" t="s">
        <v>1506</v>
      </c>
      <c r="B332" t="s">
        <v>14150</v>
      </c>
      <c r="C332" t="s">
        <v>14151</v>
      </c>
      <c r="E332" t="s">
        <v>14152</v>
      </c>
      <c r="G332" t="s">
        <v>14153</v>
      </c>
      <c r="H332" s="9">
        <v>45173</v>
      </c>
    </row>
    <row r="333" spans="1:8" x14ac:dyDescent="0.45">
      <c r="A333" t="s">
        <v>2088</v>
      </c>
      <c r="B333" t="s">
        <v>11274</v>
      </c>
      <c r="C333" t="s">
        <v>14154</v>
      </c>
      <c r="E333" t="s">
        <v>14109</v>
      </c>
      <c r="G333" t="s">
        <v>14155</v>
      </c>
      <c r="H333" s="9">
        <v>45169</v>
      </c>
    </row>
    <row r="334" spans="1:8" x14ac:dyDescent="0.45">
      <c r="A334" t="s">
        <v>3555</v>
      </c>
      <c r="B334" t="s">
        <v>3556</v>
      </c>
      <c r="C334" t="s">
        <v>14156</v>
      </c>
      <c r="E334" t="s">
        <v>14157</v>
      </c>
      <c r="G334" t="s">
        <v>14158</v>
      </c>
      <c r="H334" s="9">
        <v>45169</v>
      </c>
    </row>
    <row r="335" spans="1:8" x14ac:dyDescent="0.45">
      <c r="A335" t="s">
        <v>14159</v>
      </c>
      <c r="B335" t="s">
        <v>14160</v>
      </c>
      <c r="C335" t="s">
        <v>14161</v>
      </c>
      <c r="D335" t="s">
        <v>14162</v>
      </c>
      <c r="E335" t="s">
        <v>14163</v>
      </c>
      <c r="G335" t="s">
        <v>14164</v>
      </c>
      <c r="H335" s="9">
        <v>45169</v>
      </c>
    </row>
    <row r="336" spans="1:8" x14ac:dyDescent="0.45">
      <c r="A336" t="s">
        <v>1923</v>
      </c>
      <c r="B336" t="s">
        <v>2422</v>
      </c>
      <c r="C336" t="s">
        <v>14165</v>
      </c>
      <c r="E336" t="s">
        <v>14166</v>
      </c>
      <c r="G336" t="s">
        <v>14167</v>
      </c>
      <c r="H336" s="9">
        <v>45167</v>
      </c>
    </row>
    <row r="337" spans="1:8" x14ac:dyDescent="0.45">
      <c r="A337" t="s">
        <v>1710</v>
      </c>
      <c r="B337" t="s">
        <v>2085</v>
      </c>
      <c r="C337" t="s">
        <v>14168</v>
      </c>
      <c r="E337" t="s">
        <v>14169</v>
      </c>
      <c r="G337" t="s">
        <v>14170</v>
      </c>
      <c r="H337" s="9">
        <v>45167</v>
      </c>
    </row>
    <row r="338" spans="1:8" x14ac:dyDescent="0.45">
      <c r="A338" t="s">
        <v>3145</v>
      </c>
      <c r="B338" t="s">
        <v>14171</v>
      </c>
      <c r="C338" t="s">
        <v>14172</v>
      </c>
      <c r="E338" t="s">
        <v>14173</v>
      </c>
      <c r="G338" t="s">
        <v>1447</v>
      </c>
      <c r="H338" s="9">
        <v>45166</v>
      </c>
    </row>
    <row r="339" spans="1:8" x14ac:dyDescent="0.45">
      <c r="A339" t="s">
        <v>14174</v>
      </c>
      <c r="B339" t="s">
        <v>14175</v>
      </c>
      <c r="C339" t="s">
        <v>14176</v>
      </c>
      <c r="E339" t="s">
        <v>14177</v>
      </c>
      <c r="G339" t="s">
        <v>14178</v>
      </c>
      <c r="H339" s="9">
        <v>45162</v>
      </c>
    </row>
    <row r="340" spans="1:8" x14ac:dyDescent="0.45">
      <c r="A340" t="s">
        <v>2585</v>
      </c>
      <c r="B340" t="s">
        <v>4532</v>
      </c>
      <c r="C340" t="s">
        <v>14179</v>
      </c>
      <c r="E340" t="s">
        <v>131</v>
      </c>
      <c r="G340" t="s">
        <v>1602</v>
      </c>
      <c r="H340" s="9">
        <v>45161</v>
      </c>
    </row>
    <row r="341" spans="1:8" x14ac:dyDescent="0.45">
      <c r="A341" t="s">
        <v>4642</v>
      </c>
      <c r="B341" t="s">
        <v>14180</v>
      </c>
      <c r="C341" t="s">
        <v>14181</v>
      </c>
      <c r="E341" t="s">
        <v>14182</v>
      </c>
      <c r="G341" t="s">
        <v>14183</v>
      </c>
      <c r="H341" s="9">
        <v>45155</v>
      </c>
    </row>
    <row r="342" spans="1:8" x14ac:dyDescent="0.45">
      <c r="A342" t="s">
        <v>2183</v>
      </c>
      <c r="B342" t="s">
        <v>14184</v>
      </c>
      <c r="C342" t="s">
        <v>14185</v>
      </c>
      <c r="E342" t="s">
        <v>14186</v>
      </c>
      <c r="G342" t="s">
        <v>14187</v>
      </c>
      <c r="H342" s="9">
        <v>45155</v>
      </c>
    </row>
    <row r="343" spans="1:8" x14ac:dyDescent="0.45">
      <c r="A343" t="s">
        <v>2810</v>
      </c>
      <c r="B343" t="s">
        <v>14188</v>
      </c>
      <c r="C343" t="s">
        <v>14189</v>
      </c>
      <c r="E343" t="s">
        <v>52</v>
      </c>
      <c r="G343" t="s">
        <v>14190</v>
      </c>
      <c r="H343" s="9">
        <v>45143</v>
      </c>
    </row>
    <row r="344" spans="1:8" x14ac:dyDescent="0.45">
      <c r="A344" t="s">
        <v>2225</v>
      </c>
      <c r="B344" t="s">
        <v>14191</v>
      </c>
      <c r="C344" t="s">
        <v>14192</v>
      </c>
      <c r="E344" t="s">
        <v>14193</v>
      </c>
      <c r="G344" t="s">
        <v>14194</v>
      </c>
      <c r="H344" s="9">
        <v>45141</v>
      </c>
    </row>
    <row r="345" spans="1:8" x14ac:dyDescent="0.45">
      <c r="A345" t="s">
        <v>1586</v>
      </c>
      <c r="B345" t="s">
        <v>3838</v>
      </c>
      <c r="C345" t="s">
        <v>14195</v>
      </c>
      <c r="E345" t="s">
        <v>174</v>
      </c>
      <c r="G345" t="s">
        <v>2561</v>
      </c>
      <c r="H345" s="9">
        <v>45140</v>
      </c>
    </row>
    <row r="346" spans="1:8" x14ac:dyDescent="0.45">
      <c r="A346" t="s">
        <v>14196</v>
      </c>
      <c r="B346" t="s">
        <v>14197</v>
      </c>
      <c r="C346" t="s">
        <v>14198</v>
      </c>
      <c r="E346" t="s">
        <v>14199</v>
      </c>
      <c r="G346" t="s">
        <v>14200</v>
      </c>
      <c r="H346" s="9">
        <v>45138</v>
      </c>
    </row>
    <row r="347" spans="1:8" x14ac:dyDescent="0.45">
      <c r="H347" s="9">
        <v>45138</v>
      </c>
    </row>
    <row r="348" spans="1:8" x14ac:dyDescent="0.45">
      <c r="A348" t="s">
        <v>3649</v>
      </c>
      <c r="B348" t="s">
        <v>14201</v>
      </c>
      <c r="C348" t="s">
        <v>14202</v>
      </c>
      <c r="E348" t="s">
        <v>14203</v>
      </c>
      <c r="G348" t="s">
        <v>14204</v>
      </c>
      <c r="H348" s="9">
        <v>45131</v>
      </c>
    </row>
    <row r="349" spans="1:8" x14ac:dyDescent="0.45">
      <c r="A349" t="s">
        <v>2191</v>
      </c>
      <c r="B349" t="s">
        <v>14205</v>
      </c>
      <c r="C349" t="s">
        <v>14206</v>
      </c>
      <c r="E349" t="s">
        <v>13934</v>
      </c>
      <c r="G349" t="s">
        <v>13013</v>
      </c>
      <c r="H349" s="9">
        <v>45131</v>
      </c>
    </row>
    <row r="350" spans="1:8" x14ac:dyDescent="0.45">
      <c r="A350" t="s">
        <v>1519</v>
      </c>
      <c r="B350" t="s">
        <v>14207</v>
      </c>
      <c r="C350" t="s">
        <v>14208</v>
      </c>
      <c r="E350" t="s">
        <v>14209</v>
      </c>
      <c r="G350" t="s">
        <v>14210</v>
      </c>
      <c r="H350" s="9">
        <v>45131</v>
      </c>
    </row>
    <row r="351" spans="1:8" x14ac:dyDescent="0.45">
      <c r="A351" t="s">
        <v>14211</v>
      </c>
      <c r="B351" t="s">
        <v>14212</v>
      </c>
      <c r="C351" t="s">
        <v>14213</v>
      </c>
      <c r="E351" t="s">
        <v>14214</v>
      </c>
      <c r="G351" t="s">
        <v>14215</v>
      </c>
      <c r="H351" s="9">
        <v>45127</v>
      </c>
    </row>
    <row r="352" spans="1:8" x14ac:dyDescent="0.45">
      <c r="A352" t="s">
        <v>14216</v>
      </c>
      <c r="B352" t="s">
        <v>14217</v>
      </c>
      <c r="C352" t="s">
        <v>14218</v>
      </c>
      <c r="D352" t="s">
        <v>14219</v>
      </c>
      <c r="E352" t="s">
        <v>14220</v>
      </c>
      <c r="G352" t="s">
        <v>14221</v>
      </c>
      <c r="H352" s="9">
        <v>45127</v>
      </c>
    </row>
    <row r="353" spans="1:8" x14ac:dyDescent="0.45">
      <c r="A353" t="s">
        <v>14222</v>
      </c>
      <c r="B353" t="s">
        <v>14223</v>
      </c>
      <c r="C353" t="s">
        <v>14224</v>
      </c>
      <c r="E353" t="s">
        <v>14225</v>
      </c>
      <c r="G353" t="s">
        <v>14226</v>
      </c>
      <c r="H353" s="9">
        <v>45126</v>
      </c>
    </row>
    <row r="354" spans="1:8" x14ac:dyDescent="0.45">
      <c r="A354" t="s">
        <v>2044</v>
      </c>
      <c r="B354" t="s">
        <v>2896</v>
      </c>
      <c r="C354" t="s">
        <v>14227</v>
      </c>
      <c r="E354" t="s">
        <v>14228</v>
      </c>
      <c r="G354" t="s">
        <v>1453</v>
      </c>
      <c r="H354" s="9">
        <v>45126</v>
      </c>
    </row>
    <row r="355" spans="1:8" x14ac:dyDescent="0.45">
      <c r="A355" t="s">
        <v>3513</v>
      </c>
      <c r="B355" t="s">
        <v>14229</v>
      </c>
      <c r="C355" t="s">
        <v>14230</v>
      </c>
      <c r="E355" t="s">
        <v>14231</v>
      </c>
      <c r="G355" t="s">
        <v>14232</v>
      </c>
      <c r="H355" s="9">
        <v>45126</v>
      </c>
    </row>
    <row r="356" spans="1:8" x14ac:dyDescent="0.45">
      <c r="A356" t="s">
        <v>1710</v>
      </c>
      <c r="B356" t="s">
        <v>1738</v>
      </c>
      <c r="C356" t="s">
        <v>14233</v>
      </c>
      <c r="E356" t="s">
        <v>14234</v>
      </c>
      <c r="G356" t="s">
        <v>1964</v>
      </c>
      <c r="H356" s="9">
        <v>45120</v>
      </c>
    </row>
    <row r="357" spans="1:8" x14ac:dyDescent="0.45">
      <c r="A357" t="s">
        <v>2390</v>
      </c>
      <c r="B357" t="s">
        <v>14235</v>
      </c>
      <c r="C357" t="s">
        <v>14236</v>
      </c>
      <c r="E357" t="s">
        <v>14237</v>
      </c>
      <c r="G357" t="s">
        <v>1602</v>
      </c>
      <c r="H357" s="9">
        <v>45120</v>
      </c>
    </row>
    <row r="358" spans="1:8" x14ac:dyDescent="0.45">
      <c r="A358" t="s">
        <v>14238</v>
      </c>
      <c r="B358" t="s">
        <v>14239</v>
      </c>
      <c r="C358" t="s">
        <v>14240</v>
      </c>
      <c r="E358" t="s">
        <v>14241</v>
      </c>
      <c r="G358" t="s">
        <v>14242</v>
      </c>
      <c r="H358" s="9">
        <v>45119</v>
      </c>
    </row>
    <row r="359" spans="1:8" x14ac:dyDescent="0.45">
      <c r="A359" t="s">
        <v>3713</v>
      </c>
      <c r="B359" t="s">
        <v>14243</v>
      </c>
      <c r="C359" t="s">
        <v>14244</v>
      </c>
      <c r="E359" t="s">
        <v>14245</v>
      </c>
      <c r="G359" t="s">
        <v>14246</v>
      </c>
      <c r="H359" s="9">
        <v>45117</v>
      </c>
    </row>
    <row r="360" spans="1:8" x14ac:dyDescent="0.45">
      <c r="A360" t="s">
        <v>3145</v>
      </c>
      <c r="B360" t="s">
        <v>14247</v>
      </c>
      <c r="C360" t="s">
        <v>14248</v>
      </c>
      <c r="D360" t="s">
        <v>14249</v>
      </c>
      <c r="E360" t="s">
        <v>14250</v>
      </c>
      <c r="G360" t="s">
        <v>14251</v>
      </c>
      <c r="H360" s="9">
        <v>45117</v>
      </c>
    </row>
    <row r="361" spans="1:8" x14ac:dyDescent="0.45">
      <c r="A361" t="s">
        <v>14252</v>
      </c>
      <c r="B361" t="s">
        <v>14253</v>
      </c>
      <c r="C361" t="s">
        <v>14254</v>
      </c>
      <c r="E361" t="s">
        <v>14255</v>
      </c>
      <c r="G361" t="s">
        <v>14256</v>
      </c>
      <c r="H361" s="9">
        <v>45114</v>
      </c>
    </row>
    <row r="362" spans="1:8" x14ac:dyDescent="0.45">
      <c r="A362" t="s">
        <v>14257</v>
      </c>
      <c r="B362" t="s">
        <v>14258</v>
      </c>
      <c r="C362" t="s">
        <v>14259</v>
      </c>
      <c r="E362" t="s">
        <v>14260</v>
      </c>
      <c r="G362" t="s">
        <v>14261</v>
      </c>
      <c r="H362" s="9">
        <v>45114</v>
      </c>
    </row>
    <row r="363" spans="1:8" x14ac:dyDescent="0.45">
      <c r="A363" t="s">
        <v>2762</v>
      </c>
      <c r="B363" t="s">
        <v>14262</v>
      </c>
      <c r="C363" t="s">
        <v>14263</v>
      </c>
      <c r="E363" t="s">
        <v>14264</v>
      </c>
      <c r="G363" t="s">
        <v>14265</v>
      </c>
      <c r="H363" s="9">
        <v>45114</v>
      </c>
    </row>
    <row r="364" spans="1:8" x14ac:dyDescent="0.45">
      <c r="A364" t="s">
        <v>14266</v>
      </c>
      <c r="B364" t="s">
        <v>14267</v>
      </c>
      <c r="C364" t="s">
        <v>14268</v>
      </c>
      <c r="E364" t="s">
        <v>14269</v>
      </c>
      <c r="G364" t="s">
        <v>14270</v>
      </c>
      <c r="H364" s="9">
        <v>45112</v>
      </c>
    </row>
    <row r="365" spans="1:8" x14ac:dyDescent="0.45">
      <c r="A365" t="s">
        <v>1978</v>
      </c>
      <c r="B365" t="s">
        <v>2471</v>
      </c>
      <c r="C365" t="s">
        <v>14271</v>
      </c>
      <c r="E365" t="s">
        <v>14272</v>
      </c>
      <c r="G365" t="s">
        <v>13708</v>
      </c>
      <c r="H365" s="9">
        <v>45108</v>
      </c>
    </row>
    <row r="366" spans="1:8" x14ac:dyDescent="0.45">
      <c r="A366" t="s">
        <v>1710</v>
      </c>
      <c r="B366" t="s">
        <v>14273</v>
      </c>
      <c r="C366" t="s">
        <v>14274</v>
      </c>
      <c r="E366" t="s">
        <v>14275</v>
      </c>
      <c r="G366" t="s">
        <v>1964</v>
      </c>
      <c r="H366" s="9">
        <v>45108</v>
      </c>
    </row>
    <row r="367" spans="1:8" x14ac:dyDescent="0.45">
      <c r="A367" t="s">
        <v>4693</v>
      </c>
      <c r="B367" t="s">
        <v>4694</v>
      </c>
      <c r="C367" t="s">
        <v>14276</v>
      </c>
      <c r="E367" t="s">
        <v>13919</v>
      </c>
      <c r="G367" t="s">
        <v>14277</v>
      </c>
      <c r="H367" s="9">
        <v>45107</v>
      </c>
    </row>
    <row r="368" spans="1:8" x14ac:dyDescent="0.45">
      <c r="A368" t="s">
        <v>3706</v>
      </c>
      <c r="B368" t="s">
        <v>14278</v>
      </c>
      <c r="C368" t="s">
        <v>14279</v>
      </c>
      <c r="E368" t="s">
        <v>14280</v>
      </c>
      <c r="G368" t="s">
        <v>3559</v>
      </c>
      <c r="H368" s="9">
        <v>45107</v>
      </c>
    </row>
    <row r="369" spans="1:8" x14ac:dyDescent="0.45">
      <c r="A369" t="s">
        <v>3230</v>
      </c>
      <c r="B369" t="s">
        <v>14281</v>
      </c>
      <c r="C369" t="s">
        <v>14282</v>
      </c>
      <c r="E369" t="s">
        <v>14283</v>
      </c>
      <c r="G369" t="s">
        <v>14284</v>
      </c>
      <c r="H369" s="9">
        <v>45106</v>
      </c>
    </row>
    <row r="370" spans="1:8" x14ac:dyDescent="0.45">
      <c r="A370" t="s">
        <v>3756</v>
      </c>
      <c r="B370" t="s">
        <v>14285</v>
      </c>
      <c r="C370" t="s">
        <v>14286</v>
      </c>
      <c r="E370" t="s">
        <v>14287</v>
      </c>
      <c r="G370" t="s">
        <v>1529</v>
      </c>
      <c r="H370" s="9">
        <v>45106</v>
      </c>
    </row>
    <row r="371" spans="1:8" x14ac:dyDescent="0.45">
      <c r="A371" t="s">
        <v>3119</v>
      </c>
      <c r="B371" t="s">
        <v>14288</v>
      </c>
      <c r="C371" t="s">
        <v>14289</v>
      </c>
      <c r="E371" t="s">
        <v>14290</v>
      </c>
      <c r="G371" t="s">
        <v>14129</v>
      </c>
      <c r="H371" s="9">
        <v>45106</v>
      </c>
    </row>
    <row r="372" spans="1:8" x14ac:dyDescent="0.45">
      <c r="A372" t="s">
        <v>14291</v>
      </c>
      <c r="B372" t="s">
        <v>9919</v>
      </c>
      <c r="C372" t="s">
        <v>14292</v>
      </c>
      <c r="E372" t="s">
        <v>14293</v>
      </c>
      <c r="G372" t="s">
        <v>1720</v>
      </c>
      <c r="H372" s="9">
        <v>45105</v>
      </c>
    </row>
    <row r="373" spans="1:8" x14ac:dyDescent="0.45">
      <c r="A373" t="s">
        <v>3718</v>
      </c>
      <c r="B373" t="s">
        <v>4339</v>
      </c>
      <c r="C373" t="s">
        <v>14294</v>
      </c>
      <c r="E373" t="s">
        <v>14295</v>
      </c>
      <c r="G373" t="s">
        <v>14296</v>
      </c>
      <c r="H373" s="9">
        <v>45103</v>
      </c>
    </row>
    <row r="374" spans="1:8" x14ac:dyDescent="0.45">
      <c r="A374" t="s">
        <v>14297</v>
      </c>
      <c r="B374" t="s">
        <v>14298</v>
      </c>
      <c r="C374" t="s">
        <v>14299</v>
      </c>
      <c r="E374" t="s">
        <v>14300</v>
      </c>
      <c r="G374" t="s">
        <v>14301</v>
      </c>
      <c r="H374" s="9">
        <v>45101</v>
      </c>
    </row>
    <row r="375" spans="1:8" x14ac:dyDescent="0.45">
      <c r="A375" t="s">
        <v>1965</v>
      </c>
      <c r="B375" t="s">
        <v>14302</v>
      </c>
      <c r="C375" t="s">
        <v>14303</v>
      </c>
      <c r="E375" t="s">
        <v>1226</v>
      </c>
      <c r="G375" t="s">
        <v>14304</v>
      </c>
      <c r="H375" s="9">
        <v>45101</v>
      </c>
    </row>
    <row r="376" spans="1:8" x14ac:dyDescent="0.45">
      <c r="A376" t="s">
        <v>13899</v>
      </c>
      <c r="B376" t="s">
        <v>14305</v>
      </c>
      <c r="C376" t="s">
        <v>14306</v>
      </c>
      <c r="E376" t="s">
        <v>1177</v>
      </c>
      <c r="G376" t="s">
        <v>14307</v>
      </c>
      <c r="H376" s="9">
        <v>45101</v>
      </c>
    </row>
    <row r="377" spans="1:8" x14ac:dyDescent="0.45">
      <c r="A377" t="s">
        <v>3326</v>
      </c>
      <c r="B377" t="s">
        <v>12092</v>
      </c>
      <c r="C377" t="s">
        <v>14308</v>
      </c>
      <c r="E377" t="s">
        <v>1105</v>
      </c>
      <c r="G377" t="s">
        <v>1416</v>
      </c>
      <c r="H377" s="9">
        <v>45101</v>
      </c>
    </row>
    <row r="378" spans="1:8" x14ac:dyDescent="0.45">
      <c r="A378" t="s">
        <v>14309</v>
      </c>
      <c r="B378" t="s">
        <v>14310</v>
      </c>
      <c r="C378" t="s">
        <v>14311</v>
      </c>
      <c r="E378" t="s">
        <v>14312</v>
      </c>
      <c r="G378" t="s">
        <v>2467</v>
      </c>
      <c r="H378" s="9">
        <v>45097</v>
      </c>
    </row>
    <row r="379" spans="1:8" x14ac:dyDescent="0.45">
      <c r="A379" t="s">
        <v>1667</v>
      </c>
      <c r="B379" t="s">
        <v>14313</v>
      </c>
      <c r="C379" t="s">
        <v>14314</v>
      </c>
      <c r="E379" t="s">
        <v>13380</v>
      </c>
      <c r="G379" t="s">
        <v>14315</v>
      </c>
      <c r="H379" s="9">
        <v>45097</v>
      </c>
    </row>
    <row r="380" spans="1:8" x14ac:dyDescent="0.45">
      <c r="A380" t="s">
        <v>12694</v>
      </c>
      <c r="B380" t="s">
        <v>14316</v>
      </c>
      <c r="C380" t="s">
        <v>14317</v>
      </c>
      <c r="E380" t="s">
        <v>1105</v>
      </c>
      <c r="G380" t="s">
        <v>1380</v>
      </c>
      <c r="H380" s="9">
        <v>45097</v>
      </c>
    </row>
    <row r="381" spans="1:8" x14ac:dyDescent="0.45">
      <c r="A381" t="s">
        <v>2726</v>
      </c>
      <c r="B381" t="s">
        <v>2062</v>
      </c>
      <c r="C381" t="s">
        <v>14318</v>
      </c>
      <c r="E381" t="s">
        <v>13806</v>
      </c>
      <c r="G381" t="s">
        <v>14319</v>
      </c>
      <c r="H381" s="9">
        <v>45097</v>
      </c>
    </row>
    <row r="382" spans="1:8" x14ac:dyDescent="0.45">
      <c r="A382" t="s">
        <v>1500</v>
      </c>
      <c r="B382" t="s">
        <v>3810</v>
      </c>
      <c r="C382" t="s">
        <v>14320</v>
      </c>
      <c r="E382" t="s">
        <v>1105</v>
      </c>
      <c r="G382" t="s">
        <v>14321</v>
      </c>
      <c r="H382" s="9">
        <v>45097</v>
      </c>
    </row>
    <row r="383" spans="1:8" x14ac:dyDescent="0.45">
      <c r="A383" t="s">
        <v>2520</v>
      </c>
      <c r="B383" t="s">
        <v>14322</v>
      </c>
      <c r="C383" t="s">
        <v>14323</v>
      </c>
      <c r="E383" t="s">
        <v>14324</v>
      </c>
      <c r="G383" t="s">
        <v>3559</v>
      </c>
      <c r="H383" s="9">
        <v>45097</v>
      </c>
    </row>
    <row r="384" spans="1:8" x14ac:dyDescent="0.45">
      <c r="A384" t="s">
        <v>4124</v>
      </c>
      <c r="B384" t="s">
        <v>14325</v>
      </c>
      <c r="C384" t="s">
        <v>14326</v>
      </c>
      <c r="E384" t="s">
        <v>14327</v>
      </c>
      <c r="G384" t="s">
        <v>1453</v>
      </c>
      <c r="H384" s="9">
        <v>45086</v>
      </c>
    </row>
    <row r="385" spans="1:8" x14ac:dyDescent="0.45">
      <c r="A385" t="s">
        <v>13612</v>
      </c>
      <c r="B385" t="s">
        <v>14328</v>
      </c>
      <c r="C385" t="s">
        <v>14329</v>
      </c>
      <c r="E385" t="s">
        <v>14330</v>
      </c>
      <c r="G385" t="s">
        <v>14331</v>
      </c>
      <c r="H385" s="9">
        <v>45086</v>
      </c>
    </row>
    <row r="386" spans="1:8" x14ac:dyDescent="0.45">
      <c r="A386" t="s">
        <v>12472</v>
      </c>
      <c r="B386" t="s">
        <v>14332</v>
      </c>
      <c r="C386" t="s">
        <v>14333</v>
      </c>
      <c r="E386" t="s">
        <v>14334</v>
      </c>
      <c r="G386" t="s">
        <v>14335</v>
      </c>
      <c r="H386" s="9">
        <v>45083</v>
      </c>
    </row>
    <row r="387" spans="1:8" x14ac:dyDescent="0.45">
      <c r="A387" t="s">
        <v>3360</v>
      </c>
      <c r="B387" t="s">
        <v>14336</v>
      </c>
      <c r="C387" t="s">
        <v>14337</v>
      </c>
      <c r="E387" t="s">
        <v>13256</v>
      </c>
      <c r="G387" t="s">
        <v>1447</v>
      </c>
      <c r="H387" s="9">
        <v>45082</v>
      </c>
    </row>
    <row r="388" spans="1:8" x14ac:dyDescent="0.45">
      <c r="A388" t="s">
        <v>3713</v>
      </c>
      <c r="B388" t="s">
        <v>14338</v>
      </c>
      <c r="C388" t="s">
        <v>14339</v>
      </c>
      <c r="E388" t="s">
        <v>420</v>
      </c>
      <c r="G388" t="s">
        <v>14340</v>
      </c>
      <c r="H388" s="9">
        <v>45082</v>
      </c>
    </row>
    <row r="389" spans="1:8" x14ac:dyDescent="0.45">
      <c r="A389" t="s">
        <v>2295</v>
      </c>
      <c r="B389" t="s">
        <v>14341</v>
      </c>
      <c r="C389" t="s">
        <v>14342</v>
      </c>
      <c r="E389" t="s">
        <v>14343</v>
      </c>
      <c r="G389" t="s">
        <v>14344</v>
      </c>
      <c r="H389" s="9">
        <v>45082</v>
      </c>
    </row>
    <row r="390" spans="1:8" x14ac:dyDescent="0.45">
      <c r="A390" t="s">
        <v>2061</v>
      </c>
      <c r="B390" t="s">
        <v>10283</v>
      </c>
      <c r="C390" t="s">
        <v>14345</v>
      </c>
      <c r="E390" t="s">
        <v>14346</v>
      </c>
      <c r="G390" t="s">
        <v>14347</v>
      </c>
      <c r="H390" s="9">
        <v>45082</v>
      </c>
    </row>
    <row r="391" spans="1:8" x14ac:dyDescent="0.45">
      <c r="A391" t="s">
        <v>4107</v>
      </c>
      <c r="B391" t="s">
        <v>3157</v>
      </c>
      <c r="C391" t="s">
        <v>14348</v>
      </c>
      <c r="E391" t="s">
        <v>14349</v>
      </c>
      <c r="G391" t="s">
        <v>14350</v>
      </c>
      <c r="H391" s="9">
        <v>45079</v>
      </c>
    </row>
    <row r="392" spans="1:8" x14ac:dyDescent="0.45">
      <c r="A392" t="s">
        <v>1448</v>
      </c>
      <c r="B392" t="s">
        <v>14351</v>
      </c>
      <c r="C392" t="s">
        <v>14352</v>
      </c>
      <c r="E392" t="s">
        <v>14353</v>
      </c>
      <c r="G392" t="s">
        <v>14354</v>
      </c>
      <c r="H392" s="9">
        <v>45077</v>
      </c>
    </row>
    <row r="393" spans="1:8" x14ac:dyDescent="0.45">
      <c r="A393" t="s">
        <v>1810</v>
      </c>
      <c r="B393" t="s">
        <v>14355</v>
      </c>
      <c r="C393" t="s">
        <v>14356</v>
      </c>
      <c r="E393" t="s">
        <v>14357</v>
      </c>
      <c r="G393" t="s">
        <v>13358</v>
      </c>
      <c r="H393" s="9">
        <v>45077</v>
      </c>
    </row>
    <row r="394" spans="1:8" x14ac:dyDescent="0.45">
      <c r="A394" t="s">
        <v>14358</v>
      </c>
      <c r="B394" t="s">
        <v>3620</v>
      </c>
      <c r="C394" t="s">
        <v>14359</v>
      </c>
      <c r="E394" t="s">
        <v>14360</v>
      </c>
      <c r="G394" t="s">
        <v>14361</v>
      </c>
      <c r="H394" s="9">
        <v>45075</v>
      </c>
    </row>
    <row r="395" spans="1:8" x14ac:dyDescent="0.45">
      <c r="A395" t="s">
        <v>1372</v>
      </c>
      <c r="B395" t="s">
        <v>14362</v>
      </c>
      <c r="C395" t="s">
        <v>14363</v>
      </c>
      <c r="E395" t="s">
        <v>14364</v>
      </c>
      <c r="G395" t="s">
        <v>1416</v>
      </c>
      <c r="H395" s="9">
        <v>45075</v>
      </c>
    </row>
    <row r="396" spans="1:8" x14ac:dyDescent="0.45">
      <c r="A396" t="s">
        <v>3079</v>
      </c>
      <c r="B396" t="s">
        <v>14365</v>
      </c>
      <c r="C396" t="s">
        <v>14366</v>
      </c>
      <c r="E396" t="s">
        <v>14367</v>
      </c>
      <c r="G396" t="s">
        <v>14368</v>
      </c>
      <c r="H396" s="9">
        <v>45075</v>
      </c>
    </row>
    <row r="397" spans="1:8" x14ac:dyDescent="0.45">
      <c r="A397" t="s">
        <v>2183</v>
      </c>
      <c r="B397" t="s">
        <v>12972</v>
      </c>
      <c r="C397" t="s">
        <v>14369</v>
      </c>
      <c r="E397" t="s">
        <v>14370</v>
      </c>
      <c r="G397" t="s">
        <v>14371</v>
      </c>
      <c r="H397" s="9">
        <v>45075</v>
      </c>
    </row>
    <row r="398" spans="1:8" x14ac:dyDescent="0.45">
      <c r="A398" t="s">
        <v>1923</v>
      </c>
      <c r="B398" t="s">
        <v>3142</v>
      </c>
      <c r="C398" t="s">
        <v>14372</v>
      </c>
      <c r="E398" t="s">
        <v>13866</v>
      </c>
      <c r="G398" t="s">
        <v>14373</v>
      </c>
      <c r="H398" s="9">
        <v>45072</v>
      </c>
    </row>
    <row r="399" spans="1:8" x14ac:dyDescent="0.45">
      <c r="A399" t="s">
        <v>1786</v>
      </c>
      <c r="B399" t="s">
        <v>14374</v>
      </c>
      <c r="C399" t="s">
        <v>14375</v>
      </c>
      <c r="E399" t="s">
        <v>174</v>
      </c>
      <c r="G399" t="s">
        <v>2561</v>
      </c>
      <c r="H399" s="9">
        <v>45071</v>
      </c>
    </row>
    <row r="400" spans="1:8" x14ac:dyDescent="0.45">
      <c r="A400" t="s">
        <v>14376</v>
      </c>
      <c r="B400" t="s">
        <v>14377</v>
      </c>
      <c r="C400" t="s">
        <v>14378</v>
      </c>
      <c r="E400" t="s">
        <v>174</v>
      </c>
      <c r="G400" t="s">
        <v>14379</v>
      </c>
      <c r="H400" s="9">
        <v>45071</v>
      </c>
    </row>
    <row r="401" spans="1:8" x14ac:dyDescent="0.45">
      <c r="A401" t="s">
        <v>14380</v>
      </c>
      <c r="B401" t="s">
        <v>14381</v>
      </c>
      <c r="C401" t="s">
        <v>14382</v>
      </c>
      <c r="E401" t="s">
        <v>14383</v>
      </c>
      <c r="G401" t="s">
        <v>14384</v>
      </c>
      <c r="H401" s="9">
        <v>45071</v>
      </c>
    </row>
    <row r="402" spans="1:8" x14ac:dyDescent="0.45">
      <c r="A402" t="s">
        <v>2616</v>
      </c>
      <c r="B402" t="s">
        <v>4486</v>
      </c>
      <c r="C402" t="s">
        <v>14385</v>
      </c>
      <c r="E402" t="s">
        <v>174</v>
      </c>
      <c r="G402" t="s">
        <v>14386</v>
      </c>
      <c r="H402" s="9">
        <v>45071</v>
      </c>
    </row>
    <row r="403" spans="1:8" x14ac:dyDescent="0.45">
      <c r="A403" t="s">
        <v>2679</v>
      </c>
      <c r="B403" t="s">
        <v>3853</v>
      </c>
      <c r="C403" t="s">
        <v>14387</v>
      </c>
      <c r="E403" t="s">
        <v>174</v>
      </c>
      <c r="G403" t="s">
        <v>14388</v>
      </c>
      <c r="H403" s="9">
        <v>45071</v>
      </c>
    </row>
    <row r="404" spans="1:8" x14ac:dyDescent="0.45">
      <c r="A404" t="s">
        <v>14389</v>
      </c>
      <c r="B404" t="s">
        <v>14390</v>
      </c>
      <c r="C404" t="s">
        <v>14391</v>
      </c>
      <c r="E404" t="s">
        <v>174</v>
      </c>
      <c r="G404" t="s">
        <v>2561</v>
      </c>
      <c r="H404" s="9">
        <v>45071</v>
      </c>
    </row>
    <row r="405" spans="1:8" x14ac:dyDescent="0.45">
      <c r="A405" t="s">
        <v>14392</v>
      </c>
      <c r="B405" t="s">
        <v>14393</v>
      </c>
      <c r="C405" t="s">
        <v>14394</v>
      </c>
      <c r="E405" t="s">
        <v>174</v>
      </c>
      <c r="G405" t="s">
        <v>14395</v>
      </c>
      <c r="H405" s="9">
        <v>45070</v>
      </c>
    </row>
    <row r="406" spans="1:8" x14ac:dyDescent="0.45">
      <c r="A406" t="s">
        <v>11474</v>
      </c>
      <c r="B406" t="s">
        <v>14396</v>
      </c>
      <c r="C406" t="s">
        <v>14397</v>
      </c>
      <c r="E406" t="s">
        <v>14398</v>
      </c>
      <c r="G406" t="s">
        <v>14399</v>
      </c>
      <c r="H406" s="9">
        <v>45070</v>
      </c>
    </row>
    <row r="407" spans="1:8" x14ac:dyDescent="0.45">
      <c r="A407" t="s">
        <v>2857</v>
      </c>
      <c r="B407" t="s">
        <v>2858</v>
      </c>
      <c r="C407" t="s">
        <v>14400</v>
      </c>
      <c r="E407" t="s">
        <v>14401</v>
      </c>
      <c r="G407" t="s">
        <v>14402</v>
      </c>
      <c r="H407" s="9">
        <v>45069</v>
      </c>
    </row>
    <row r="408" spans="1:8" x14ac:dyDescent="0.45">
      <c r="A408" t="s">
        <v>14403</v>
      </c>
      <c r="B408" t="s">
        <v>14404</v>
      </c>
      <c r="C408" t="s">
        <v>14405</v>
      </c>
      <c r="E408" t="s">
        <v>14406</v>
      </c>
      <c r="G408" t="s">
        <v>14407</v>
      </c>
      <c r="H408" s="9">
        <v>45069</v>
      </c>
    </row>
    <row r="409" spans="1:8" x14ac:dyDescent="0.45">
      <c r="A409" t="s">
        <v>14408</v>
      </c>
      <c r="B409" t="s">
        <v>14409</v>
      </c>
      <c r="C409" t="s">
        <v>14410</v>
      </c>
      <c r="E409" t="s">
        <v>14411</v>
      </c>
      <c r="G409" t="s">
        <v>14412</v>
      </c>
      <c r="H409" s="9">
        <v>45069</v>
      </c>
    </row>
    <row r="410" spans="1:8" x14ac:dyDescent="0.45">
      <c r="A410" t="s">
        <v>13906</v>
      </c>
      <c r="B410" t="s">
        <v>14413</v>
      </c>
      <c r="C410" t="s">
        <v>14414</v>
      </c>
      <c r="E410" t="s">
        <v>1105</v>
      </c>
      <c r="G410" t="s">
        <v>1703</v>
      </c>
      <c r="H410" s="9">
        <v>45069</v>
      </c>
    </row>
    <row r="411" spans="1:8" x14ac:dyDescent="0.45">
      <c r="A411" t="s">
        <v>14069</v>
      </c>
      <c r="B411" t="s">
        <v>14415</v>
      </c>
      <c r="C411" t="s">
        <v>14416</v>
      </c>
      <c r="E411" t="s">
        <v>14417</v>
      </c>
      <c r="G411" t="s">
        <v>3559</v>
      </c>
      <c r="H411" s="9">
        <v>45062</v>
      </c>
    </row>
    <row r="412" spans="1:8" x14ac:dyDescent="0.45">
      <c r="A412" t="s">
        <v>2359</v>
      </c>
      <c r="B412" t="s">
        <v>9623</v>
      </c>
      <c r="C412" t="s">
        <v>14418</v>
      </c>
      <c r="E412" t="s">
        <v>13108</v>
      </c>
      <c r="G412" t="s">
        <v>13109</v>
      </c>
      <c r="H412" s="9">
        <v>45058</v>
      </c>
    </row>
    <row r="413" spans="1:8" x14ac:dyDescent="0.45">
      <c r="A413" t="s">
        <v>1916</v>
      </c>
      <c r="B413" t="s">
        <v>14419</v>
      </c>
      <c r="C413" t="s">
        <v>14420</v>
      </c>
      <c r="E413" t="s">
        <v>14421</v>
      </c>
      <c r="G413" t="s">
        <v>14422</v>
      </c>
      <c r="H413" s="9">
        <v>45058</v>
      </c>
    </row>
    <row r="414" spans="1:8" x14ac:dyDescent="0.45">
      <c r="A414" t="s">
        <v>12189</v>
      </c>
      <c r="B414" t="s">
        <v>2896</v>
      </c>
      <c r="C414" t="s">
        <v>14423</v>
      </c>
      <c r="E414" t="s">
        <v>14424</v>
      </c>
      <c r="G414" t="s">
        <v>14425</v>
      </c>
      <c r="H414" s="9">
        <v>45057</v>
      </c>
    </row>
    <row r="415" spans="1:8" x14ac:dyDescent="0.45">
      <c r="A415" t="s">
        <v>2413</v>
      </c>
      <c r="B415" t="s">
        <v>14426</v>
      </c>
      <c r="C415" t="s">
        <v>14427</v>
      </c>
      <c r="E415" t="s">
        <v>14428</v>
      </c>
      <c r="G415" t="s">
        <v>14429</v>
      </c>
      <c r="H415" s="9">
        <v>45049</v>
      </c>
    </row>
    <row r="416" spans="1:8" x14ac:dyDescent="0.45">
      <c r="A416" t="s">
        <v>3790</v>
      </c>
      <c r="B416" t="s">
        <v>3791</v>
      </c>
      <c r="C416" t="s">
        <v>14430</v>
      </c>
      <c r="E416" t="s">
        <v>14431</v>
      </c>
      <c r="G416" t="s">
        <v>3122</v>
      </c>
      <c r="H416" s="9">
        <v>45049</v>
      </c>
    </row>
    <row r="417" spans="1:8" x14ac:dyDescent="0.45">
      <c r="A417" t="s">
        <v>14432</v>
      </c>
      <c r="B417" t="s">
        <v>11274</v>
      </c>
      <c r="C417" t="s">
        <v>14433</v>
      </c>
      <c r="E417" t="s">
        <v>14434</v>
      </c>
      <c r="G417" t="s">
        <v>3122</v>
      </c>
      <c r="H417" s="9">
        <v>45048</v>
      </c>
    </row>
    <row r="418" spans="1:8" x14ac:dyDescent="0.45">
      <c r="A418" t="s">
        <v>14106</v>
      </c>
      <c r="B418" t="s">
        <v>2175</v>
      </c>
      <c r="C418" t="s">
        <v>14435</v>
      </c>
      <c r="E418" t="s">
        <v>14436</v>
      </c>
      <c r="G418" t="s">
        <v>14437</v>
      </c>
      <c r="H418" s="9">
        <v>45043</v>
      </c>
    </row>
    <row r="419" spans="1:8" x14ac:dyDescent="0.45">
      <c r="A419" t="s">
        <v>14438</v>
      </c>
      <c r="B419" t="s">
        <v>14439</v>
      </c>
      <c r="C419" t="s">
        <v>14440</v>
      </c>
      <c r="E419" t="s">
        <v>14441</v>
      </c>
      <c r="G419" t="s">
        <v>14442</v>
      </c>
      <c r="H419" s="9">
        <v>45041</v>
      </c>
    </row>
    <row r="420" spans="1:8" x14ac:dyDescent="0.45">
      <c r="A420" t="s">
        <v>13235</v>
      </c>
      <c r="B420" t="s">
        <v>10333</v>
      </c>
      <c r="C420" t="s">
        <v>14443</v>
      </c>
      <c r="E420" t="s">
        <v>13819</v>
      </c>
      <c r="G420" t="s">
        <v>1453</v>
      </c>
      <c r="H420" s="9">
        <v>45041</v>
      </c>
    </row>
    <row r="421" spans="1:8" x14ac:dyDescent="0.45">
      <c r="A421" t="s">
        <v>13771</v>
      </c>
      <c r="B421" t="s">
        <v>14444</v>
      </c>
      <c r="C421" t="s">
        <v>14445</v>
      </c>
      <c r="E421" t="s">
        <v>14446</v>
      </c>
      <c r="G421" t="s">
        <v>3559</v>
      </c>
      <c r="H421" s="9">
        <v>45041</v>
      </c>
    </row>
    <row r="422" spans="1:8" x14ac:dyDescent="0.45">
      <c r="A422" t="s">
        <v>14447</v>
      </c>
      <c r="B422" t="s">
        <v>3945</v>
      </c>
      <c r="C422" t="s">
        <v>14448</v>
      </c>
      <c r="E422" t="s">
        <v>14449</v>
      </c>
      <c r="G422" t="s">
        <v>14450</v>
      </c>
      <c r="H422" s="9">
        <v>45035</v>
      </c>
    </row>
    <row r="423" spans="1:8" x14ac:dyDescent="0.45">
      <c r="A423" t="s">
        <v>2454</v>
      </c>
      <c r="B423" t="s">
        <v>14451</v>
      </c>
      <c r="C423" t="s">
        <v>14452</v>
      </c>
      <c r="E423" t="s">
        <v>14453</v>
      </c>
      <c r="G423" t="s">
        <v>14454</v>
      </c>
      <c r="H423" s="9">
        <v>45032</v>
      </c>
    </row>
    <row r="424" spans="1:8" x14ac:dyDescent="0.45">
      <c r="A424" t="s">
        <v>12124</v>
      </c>
      <c r="B424" t="s">
        <v>12125</v>
      </c>
      <c r="C424" t="s">
        <v>14455</v>
      </c>
      <c r="E424" t="s">
        <v>14456</v>
      </c>
      <c r="G424" t="s">
        <v>14457</v>
      </c>
      <c r="H424" s="9">
        <v>45032</v>
      </c>
    </row>
    <row r="425" spans="1:8" x14ac:dyDescent="0.45">
      <c r="A425" t="s">
        <v>1486</v>
      </c>
      <c r="B425" t="s">
        <v>14458</v>
      </c>
      <c r="C425" t="s">
        <v>14459</v>
      </c>
      <c r="E425" t="s">
        <v>14460</v>
      </c>
      <c r="G425" t="s">
        <v>1964</v>
      </c>
      <c r="H425" s="9">
        <v>45032</v>
      </c>
    </row>
    <row r="426" spans="1:8" x14ac:dyDescent="0.45">
      <c r="A426" t="s">
        <v>10695</v>
      </c>
      <c r="B426" t="s">
        <v>11458</v>
      </c>
      <c r="C426" t="s">
        <v>14461</v>
      </c>
      <c r="E426" t="s">
        <v>13368</v>
      </c>
      <c r="G426" t="s">
        <v>14462</v>
      </c>
      <c r="H426" s="9">
        <v>45030</v>
      </c>
    </row>
    <row r="427" spans="1:8" x14ac:dyDescent="0.45">
      <c r="A427" t="s">
        <v>12175</v>
      </c>
      <c r="B427" t="s">
        <v>14463</v>
      </c>
      <c r="C427" t="s">
        <v>14464</v>
      </c>
      <c r="E427" t="s">
        <v>14465</v>
      </c>
      <c r="G427" t="s">
        <v>14466</v>
      </c>
      <c r="H427" s="9">
        <v>45030</v>
      </c>
    </row>
    <row r="428" spans="1:8" x14ac:dyDescent="0.45">
      <c r="A428" t="s">
        <v>11699</v>
      </c>
      <c r="B428" t="s">
        <v>4649</v>
      </c>
      <c r="C428" t="s">
        <v>14467</v>
      </c>
      <c r="E428" t="s">
        <v>14468</v>
      </c>
      <c r="G428" t="s">
        <v>14469</v>
      </c>
      <c r="H428" s="9">
        <v>45030</v>
      </c>
    </row>
    <row r="429" spans="1:8" x14ac:dyDescent="0.45">
      <c r="A429" t="s">
        <v>14470</v>
      </c>
      <c r="B429" t="s">
        <v>14471</v>
      </c>
      <c r="C429" t="s">
        <v>14472</v>
      </c>
      <c r="E429" t="s">
        <v>14473</v>
      </c>
      <c r="G429" t="s">
        <v>3559</v>
      </c>
      <c r="H429" s="9">
        <v>45030</v>
      </c>
    </row>
    <row r="430" spans="1:8" x14ac:dyDescent="0.45">
      <c r="A430" t="s">
        <v>4124</v>
      </c>
      <c r="B430" t="s">
        <v>14474</v>
      </c>
      <c r="C430" t="s">
        <v>14475</v>
      </c>
      <c r="E430" t="s">
        <v>14476</v>
      </c>
      <c r="G430" t="s">
        <v>14477</v>
      </c>
      <c r="H430" s="9">
        <v>45030</v>
      </c>
    </row>
    <row r="431" spans="1:8" x14ac:dyDescent="0.45">
      <c r="A431" t="s">
        <v>1973</v>
      </c>
      <c r="B431" t="s">
        <v>14478</v>
      </c>
      <c r="C431" t="s">
        <v>14479</v>
      </c>
      <c r="E431" t="s">
        <v>14480</v>
      </c>
      <c r="G431" t="s">
        <v>14454</v>
      </c>
      <c r="H431" s="9">
        <v>45028</v>
      </c>
    </row>
    <row r="432" spans="1:8" x14ac:dyDescent="0.45">
      <c r="A432" t="s">
        <v>1965</v>
      </c>
      <c r="B432" t="s">
        <v>12424</v>
      </c>
      <c r="C432" t="s">
        <v>14481</v>
      </c>
      <c r="E432" t="s">
        <v>14482</v>
      </c>
      <c r="G432" t="s">
        <v>14483</v>
      </c>
      <c r="H432" s="9">
        <v>45025</v>
      </c>
    </row>
    <row r="433" spans="1:8" x14ac:dyDescent="0.45">
      <c r="A433" t="s">
        <v>14484</v>
      </c>
      <c r="B433" t="s">
        <v>14485</v>
      </c>
      <c r="C433" t="s">
        <v>14486</v>
      </c>
      <c r="E433" t="s">
        <v>14487</v>
      </c>
      <c r="G433" t="s">
        <v>14488</v>
      </c>
      <c r="H433" s="9">
        <v>45025</v>
      </c>
    </row>
    <row r="434" spans="1:8" x14ac:dyDescent="0.45">
      <c r="A434" t="s">
        <v>14489</v>
      </c>
      <c r="B434" t="s">
        <v>14490</v>
      </c>
      <c r="C434" t="s">
        <v>14491</v>
      </c>
      <c r="D434" t="s">
        <v>14492</v>
      </c>
      <c r="E434" t="s">
        <v>14493</v>
      </c>
      <c r="G434" t="s">
        <v>1964</v>
      </c>
      <c r="H434" s="9">
        <v>45023</v>
      </c>
    </row>
    <row r="435" spans="1:8" x14ac:dyDescent="0.45">
      <c r="A435" t="s">
        <v>1965</v>
      </c>
      <c r="B435" t="s">
        <v>14494</v>
      </c>
      <c r="C435" t="s">
        <v>14495</v>
      </c>
      <c r="E435" t="s">
        <v>14496</v>
      </c>
      <c r="G435" t="s">
        <v>14497</v>
      </c>
      <c r="H435" s="9">
        <v>45023</v>
      </c>
    </row>
    <row r="436" spans="1:8" x14ac:dyDescent="0.45">
      <c r="A436" t="s">
        <v>3912</v>
      </c>
      <c r="B436" t="s">
        <v>14498</v>
      </c>
      <c r="C436" t="s">
        <v>14499</v>
      </c>
      <c r="E436" t="s">
        <v>14500</v>
      </c>
      <c r="G436" t="s">
        <v>14501</v>
      </c>
      <c r="H436" s="9">
        <v>45023</v>
      </c>
    </row>
    <row r="437" spans="1:8" x14ac:dyDescent="0.45">
      <c r="A437" t="s">
        <v>14502</v>
      </c>
      <c r="B437" t="s">
        <v>14503</v>
      </c>
      <c r="C437" t="s">
        <v>14504</v>
      </c>
      <c r="E437" t="s">
        <v>14505</v>
      </c>
      <c r="G437" t="s">
        <v>14506</v>
      </c>
      <c r="H437" s="9">
        <v>45023</v>
      </c>
    </row>
    <row r="438" spans="1:8" x14ac:dyDescent="0.45">
      <c r="A438" t="s">
        <v>1978</v>
      </c>
      <c r="B438" t="s">
        <v>14507</v>
      </c>
      <c r="C438" t="s">
        <v>14508</v>
      </c>
      <c r="E438" t="s">
        <v>14509</v>
      </c>
      <c r="G438" t="s">
        <v>14510</v>
      </c>
      <c r="H438" s="9">
        <v>45022</v>
      </c>
    </row>
    <row r="439" spans="1:8" x14ac:dyDescent="0.45">
      <c r="A439" t="s">
        <v>1515</v>
      </c>
      <c r="B439" t="s">
        <v>14511</v>
      </c>
      <c r="C439" t="s">
        <v>14512</v>
      </c>
      <c r="E439" t="s">
        <v>14513</v>
      </c>
      <c r="G439" t="s">
        <v>14514</v>
      </c>
      <c r="H439" s="9">
        <v>45022</v>
      </c>
    </row>
    <row r="440" spans="1:8" x14ac:dyDescent="0.45">
      <c r="A440" t="s">
        <v>4195</v>
      </c>
      <c r="B440" t="s">
        <v>14515</v>
      </c>
      <c r="C440" t="s">
        <v>14516</v>
      </c>
      <c r="E440" t="s">
        <v>14517</v>
      </c>
      <c r="G440" t="s">
        <v>14518</v>
      </c>
      <c r="H440" s="9">
        <v>45022</v>
      </c>
    </row>
    <row r="441" spans="1:8" x14ac:dyDescent="0.45">
      <c r="A441" t="s">
        <v>2183</v>
      </c>
      <c r="B441" t="s">
        <v>2089</v>
      </c>
      <c r="C441" t="s">
        <v>14519</v>
      </c>
      <c r="E441" t="s">
        <v>14520</v>
      </c>
      <c r="G441" t="s">
        <v>14521</v>
      </c>
      <c r="H441" s="9">
        <v>45022</v>
      </c>
    </row>
    <row r="442" spans="1:8" x14ac:dyDescent="0.45">
      <c r="A442" t="s">
        <v>1716</v>
      </c>
      <c r="B442" t="s">
        <v>12853</v>
      </c>
      <c r="C442" t="s">
        <v>14522</v>
      </c>
      <c r="E442" t="s">
        <v>14523</v>
      </c>
      <c r="G442" t="s">
        <v>14524</v>
      </c>
      <c r="H442" s="9">
        <v>45022</v>
      </c>
    </row>
    <row r="443" spans="1:8" x14ac:dyDescent="0.45">
      <c r="A443" t="s">
        <v>11542</v>
      </c>
      <c r="B443" t="s">
        <v>14525</v>
      </c>
      <c r="C443" t="s">
        <v>14526</v>
      </c>
      <c r="E443" t="s">
        <v>14527</v>
      </c>
      <c r="G443" t="s">
        <v>13962</v>
      </c>
      <c r="H443" s="9">
        <v>45022</v>
      </c>
    </row>
    <row r="444" spans="1:8" x14ac:dyDescent="0.45">
      <c r="A444" t="s">
        <v>14528</v>
      </c>
      <c r="B444" t="s">
        <v>12082</v>
      </c>
      <c r="C444" t="s">
        <v>14529</v>
      </c>
      <c r="E444" t="s">
        <v>14530</v>
      </c>
      <c r="G444" t="s">
        <v>1447</v>
      </c>
      <c r="H444" s="9">
        <v>45022</v>
      </c>
    </row>
    <row r="445" spans="1:8" x14ac:dyDescent="0.45">
      <c r="A445" t="s">
        <v>14531</v>
      </c>
      <c r="B445" t="s">
        <v>14532</v>
      </c>
      <c r="C445" t="s">
        <v>14533</v>
      </c>
      <c r="E445" t="s">
        <v>14534</v>
      </c>
      <c r="G445" t="s">
        <v>14535</v>
      </c>
      <c r="H445" s="9">
        <v>45022</v>
      </c>
    </row>
    <row r="446" spans="1:8" x14ac:dyDescent="0.45">
      <c r="A446" t="s">
        <v>14536</v>
      </c>
      <c r="B446" t="s">
        <v>14537</v>
      </c>
      <c r="C446" t="s">
        <v>14538</v>
      </c>
      <c r="E446" t="s">
        <v>13806</v>
      </c>
      <c r="G446" t="s">
        <v>14539</v>
      </c>
      <c r="H446" s="9">
        <v>45022</v>
      </c>
    </row>
    <row r="447" spans="1:8" x14ac:dyDescent="0.45">
      <c r="A447" t="s">
        <v>2118</v>
      </c>
      <c r="B447" t="s">
        <v>14540</v>
      </c>
      <c r="C447" t="s">
        <v>14541</v>
      </c>
      <c r="E447" t="s">
        <v>14542</v>
      </c>
      <c r="G447" t="s">
        <v>14543</v>
      </c>
      <c r="H447" s="9">
        <v>45021</v>
      </c>
    </row>
    <row r="448" spans="1:8" x14ac:dyDescent="0.45">
      <c r="A448" t="s">
        <v>14544</v>
      </c>
      <c r="B448" t="s">
        <v>14545</v>
      </c>
      <c r="C448" t="s">
        <v>14546</v>
      </c>
      <c r="E448" t="s">
        <v>14547</v>
      </c>
      <c r="G448" t="s">
        <v>14548</v>
      </c>
      <c r="H448" s="9">
        <v>45021</v>
      </c>
    </row>
    <row r="449" spans="1:8" x14ac:dyDescent="0.45">
      <c r="A449" t="s">
        <v>14549</v>
      </c>
      <c r="B449" t="s">
        <v>14550</v>
      </c>
      <c r="C449" t="s">
        <v>14551</v>
      </c>
      <c r="E449" t="s">
        <v>14552</v>
      </c>
      <c r="G449" t="s">
        <v>2467</v>
      </c>
      <c r="H449" s="9">
        <v>45021</v>
      </c>
    </row>
    <row r="450" spans="1:8" x14ac:dyDescent="0.45">
      <c r="A450" t="s">
        <v>4167</v>
      </c>
      <c r="B450" t="s">
        <v>4125</v>
      </c>
      <c r="C450" t="s">
        <v>14553</v>
      </c>
      <c r="E450" t="s">
        <v>14554</v>
      </c>
      <c r="G450" t="s">
        <v>14555</v>
      </c>
      <c r="H450" s="9">
        <v>45021</v>
      </c>
    </row>
    <row r="451" spans="1:8" x14ac:dyDescent="0.45">
      <c r="A451" t="s">
        <v>2413</v>
      </c>
      <c r="B451" t="s">
        <v>10478</v>
      </c>
      <c r="C451" t="s">
        <v>14556</v>
      </c>
      <c r="E451" t="s">
        <v>14557</v>
      </c>
      <c r="G451" t="s">
        <v>14558</v>
      </c>
      <c r="H451" s="9">
        <v>45015</v>
      </c>
    </row>
    <row r="452" spans="1:8" x14ac:dyDescent="0.45">
      <c r="A452" t="s">
        <v>14559</v>
      </c>
      <c r="B452" t="s">
        <v>14560</v>
      </c>
      <c r="C452" t="s">
        <v>14561</v>
      </c>
      <c r="E452" t="s">
        <v>14562</v>
      </c>
      <c r="G452" t="s">
        <v>3559</v>
      </c>
      <c r="H452" s="9">
        <v>45015</v>
      </c>
    </row>
    <row r="453" spans="1:8" x14ac:dyDescent="0.45">
      <c r="A453" t="s">
        <v>14563</v>
      </c>
      <c r="B453" t="s">
        <v>14564</v>
      </c>
      <c r="C453" t="s">
        <v>14565</v>
      </c>
      <c r="E453" t="s">
        <v>14566</v>
      </c>
      <c r="G453" t="s">
        <v>14567</v>
      </c>
      <c r="H453" s="9">
        <v>45015</v>
      </c>
    </row>
    <row r="454" spans="1:8" x14ac:dyDescent="0.45">
      <c r="A454" t="s">
        <v>2520</v>
      </c>
      <c r="B454" t="s">
        <v>14568</v>
      </c>
      <c r="C454" t="s">
        <v>14569</v>
      </c>
      <c r="E454" t="s">
        <v>13422</v>
      </c>
      <c r="G454" t="s">
        <v>1384</v>
      </c>
      <c r="H454" s="9">
        <v>45015</v>
      </c>
    </row>
    <row r="455" spans="1:8" x14ac:dyDescent="0.45">
      <c r="A455" t="s">
        <v>3329</v>
      </c>
      <c r="B455" t="s">
        <v>13232</v>
      </c>
      <c r="C455" t="s">
        <v>14570</v>
      </c>
      <c r="E455" t="s">
        <v>14571</v>
      </c>
      <c r="G455" t="s">
        <v>1453</v>
      </c>
      <c r="H455" s="9">
        <v>45015</v>
      </c>
    </row>
    <row r="456" spans="1:8" x14ac:dyDescent="0.45">
      <c r="A456" t="s">
        <v>2183</v>
      </c>
      <c r="B456" t="s">
        <v>4282</v>
      </c>
      <c r="C456" t="s">
        <v>14572</v>
      </c>
      <c r="E456" t="s">
        <v>14573</v>
      </c>
      <c r="G456" t="s">
        <v>1384</v>
      </c>
      <c r="H456" s="9">
        <v>45015</v>
      </c>
    </row>
    <row r="457" spans="1:8" x14ac:dyDescent="0.45">
      <c r="A457" t="s">
        <v>3034</v>
      </c>
      <c r="B457" t="s">
        <v>12349</v>
      </c>
      <c r="C457" t="s">
        <v>14574</v>
      </c>
      <c r="E457" t="s">
        <v>14575</v>
      </c>
      <c r="G457" t="s">
        <v>14576</v>
      </c>
      <c r="H457" s="9">
        <v>45015</v>
      </c>
    </row>
    <row r="458" spans="1:8" x14ac:dyDescent="0.45">
      <c r="A458" t="s">
        <v>14577</v>
      </c>
      <c r="B458" t="s">
        <v>1947</v>
      </c>
      <c r="C458" t="s">
        <v>14578</v>
      </c>
      <c r="E458" t="s">
        <v>14579</v>
      </c>
      <c r="G458" t="s">
        <v>9583</v>
      </c>
      <c r="H458" s="9">
        <v>45015</v>
      </c>
    </row>
    <row r="459" spans="1:8" x14ac:dyDescent="0.45">
      <c r="A459" t="s">
        <v>3326</v>
      </c>
      <c r="B459" t="s">
        <v>1947</v>
      </c>
      <c r="C459" t="s">
        <v>14580</v>
      </c>
      <c r="E459" t="s">
        <v>14579</v>
      </c>
      <c r="G459" t="s">
        <v>14581</v>
      </c>
      <c r="H459" s="9">
        <v>45015</v>
      </c>
    </row>
    <row r="460" spans="1:8" x14ac:dyDescent="0.45">
      <c r="A460" t="s">
        <v>14582</v>
      </c>
      <c r="B460" t="s">
        <v>14583</v>
      </c>
      <c r="C460" t="s">
        <v>14584</v>
      </c>
      <c r="E460" t="s">
        <v>14585</v>
      </c>
      <c r="G460" t="s">
        <v>3559</v>
      </c>
      <c r="H460" s="9">
        <v>45015</v>
      </c>
    </row>
    <row r="461" spans="1:8" x14ac:dyDescent="0.45">
      <c r="A461" t="s">
        <v>1519</v>
      </c>
      <c r="B461" t="s">
        <v>14586</v>
      </c>
      <c r="C461" t="s">
        <v>14587</v>
      </c>
      <c r="E461" t="s">
        <v>14588</v>
      </c>
      <c r="G461" t="s">
        <v>14589</v>
      </c>
      <c r="H461" s="9">
        <v>45014</v>
      </c>
    </row>
    <row r="462" spans="1:8" x14ac:dyDescent="0.45">
      <c r="A462" t="s">
        <v>14238</v>
      </c>
      <c r="B462" t="s">
        <v>14590</v>
      </c>
      <c r="C462" t="s">
        <v>14591</v>
      </c>
      <c r="E462" t="s">
        <v>14592</v>
      </c>
      <c r="G462" t="s">
        <v>14593</v>
      </c>
      <c r="H462" s="9">
        <v>45014</v>
      </c>
    </row>
    <row r="463" spans="1:8" x14ac:dyDescent="0.45">
      <c r="A463" t="s">
        <v>3873</v>
      </c>
      <c r="B463" t="s">
        <v>14594</v>
      </c>
      <c r="C463" t="s">
        <v>14595</v>
      </c>
      <c r="E463" t="s">
        <v>14596</v>
      </c>
      <c r="G463" t="s">
        <v>14158</v>
      </c>
      <c r="H463" s="9">
        <v>45014</v>
      </c>
    </row>
    <row r="464" spans="1:8" x14ac:dyDescent="0.45">
      <c r="A464" t="s">
        <v>2250</v>
      </c>
      <c r="B464" t="s">
        <v>14597</v>
      </c>
      <c r="C464" t="s">
        <v>14598</v>
      </c>
      <c r="E464" t="s">
        <v>14599</v>
      </c>
      <c r="G464" t="s">
        <v>14600</v>
      </c>
      <c r="H464" s="9">
        <v>45014</v>
      </c>
    </row>
    <row r="465" spans="1:8" x14ac:dyDescent="0.45">
      <c r="A465" t="s">
        <v>14601</v>
      </c>
      <c r="B465" t="s">
        <v>14602</v>
      </c>
      <c r="C465" t="s">
        <v>14603</v>
      </c>
      <c r="E465" t="s">
        <v>14604</v>
      </c>
      <c r="G465" t="s">
        <v>14605</v>
      </c>
      <c r="H465" s="9">
        <v>45014</v>
      </c>
    </row>
    <row r="466" spans="1:8" x14ac:dyDescent="0.45">
      <c r="A466" t="s">
        <v>1398</v>
      </c>
      <c r="B466" t="s">
        <v>3945</v>
      </c>
      <c r="C466" t="s">
        <v>14606</v>
      </c>
      <c r="E466" t="s">
        <v>13136</v>
      </c>
      <c r="G466" t="s">
        <v>1453</v>
      </c>
      <c r="H466" s="9">
        <v>45014</v>
      </c>
    </row>
    <row r="467" spans="1:8" x14ac:dyDescent="0.45">
      <c r="A467" t="s">
        <v>3912</v>
      </c>
      <c r="B467" t="s">
        <v>11485</v>
      </c>
      <c r="C467" t="s">
        <v>14607</v>
      </c>
      <c r="E467" t="s">
        <v>14608</v>
      </c>
      <c r="G467" t="s">
        <v>14609</v>
      </c>
      <c r="H467" s="9">
        <v>45014</v>
      </c>
    </row>
    <row r="468" spans="1:8" x14ac:dyDescent="0.45">
      <c r="A468" t="s">
        <v>14610</v>
      </c>
      <c r="B468" t="s">
        <v>14611</v>
      </c>
      <c r="C468" t="s">
        <v>14612</v>
      </c>
      <c r="E468" t="s">
        <v>14613</v>
      </c>
      <c r="G468" t="s">
        <v>13550</v>
      </c>
      <c r="H468" s="9">
        <v>45014</v>
      </c>
    </row>
    <row r="469" spans="1:8" x14ac:dyDescent="0.45">
      <c r="A469" t="s">
        <v>2127</v>
      </c>
      <c r="B469" t="s">
        <v>4251</v>
      </c>
      <c r="C469" t="s">
        <v>14614</v>
      </c>
      <c r="E469" t="s">
        <v>14615</v>
      </c>
      <c r="G469" t="s">
        <v>2467</v>
      </c>
      <c r="H469" s="9">
        <v>45014</v>
      </c>
    </row>
    <row r="470" spans="1:8" x14ac:dyDescent="0.45">
      <c r="A470" t="s">
        <v>14616</v>
      </c>
      <c r="B470" t="s">
        <v>14273</v>
      </c>
      <c r="C470" t="s">
        <v>14617</v>
      </c>
      <c r="E470" t="s">
        <v>14618</v>
      </c>
      <c r="G470" t="s">
        <v>14619</v>
      </c>
      <c r="H470" s="9">
        <v>45014</v>
      </c>
    </row>
    <row r="471" spans="1:8" x14ac:dyDescent="0.45">
      <c r="A471" t="s">
        <v>3770</v>
      </c>
      <c r="B471" t="s">
        <v>3771</v>
      </c>
      <c r="C471" t="s">
        <v>14620</v>
      </c>
      <c r="E471" t="s">
        <v>14621</v>
      </c>
      <c r="G471" t="s">
        <v>14622</v>
      </c>
      <c r="H471" s="9">
        <v>45014</v>
      </c>
    </row>
    <row r="472" spans="1:8" x14ac:dyDescent="0.45">
      <c r="A472" t="s">
        <v>14623</v>
      </c>
      <c r="B472" t="s">
        <v>2237</v>
      </c>
      <c r="C472" t="s">
        <v>14624</v>
      </c>
      <c r="E472" t="s">
        <v>14625</v>
      </c>
      <c r="G472" t="s">
        <v>1380</v>
      </c>
      <c r="H472" s="9">
        <v>45013</v>
      </c>
    </row>
    <row r="473" spans="1:8" x14ac:dyDescent="0.45">
      <c r="A473" t="s">
        <v>1435</v>
      </c>
      <c r="B473" t="s">
        <v>1909</v>
      </c>
      <c r="C473" t="s">
        <v>14626</v>
      </c>
      <c r="E473" t="s">
        <v>14627</v>
      </c>
      <c r="G473" t="s">
        <v>2467</v>
      </c>
      <c r="H473" s="9">
        <v>45012</v>
      </c>
    </row>
    <row r="474" spans="1:8" x14ac:dyDescent="0.45">
      <c r="A474" t="s">
        <v>2225</v>
      </c>
      <c r="B474" t="s">
        <v>9723</v>
      </c>
      <c r="C474" t="s">
        <v>14628</v>
      </c>
      <c r="E474" t="s">
        <v>13303</v>
      </c>
      <c r="G474" t="s">
        <v>1447</v>
      </c>
      <c r="H474" s="9">
        <v>45009</v>
      </c>
    </row>
    <row r="475" spans="1:8" x14ac:dyDescent="0.45">
      <c r="A475" t="s">
        <v>3912</v>
      </c>
      <c r="B475" t="s">
        <v>13656</v>
      </c>
      <c r="C475" t="s">
        <v>14629</v>
      </c>
      <c r="E475" t="s">
        <v>14630</v>
      </c>
      <c r="G475" t="s">
        <v>3559</v>
      </c>
      <c r="H475" s="9">
        <v>45009</v>
      </c>
    </row>
    <row r="476" spans="1:8" x14ac:dyDescent="0.45">
      <c r="A476" t="s">
        <v>3544</v>
      </c>
      <c r="B476" t="s">
        <v>3545</v>
      </c>
      <c r="C476" t="s">
        <v>14631</v>
      </c>
      <c r="E476" t="s">
        <v>14632</v>
      </c>
      <c r="G476" t="s">
        <v>14633</v>
      </c>
      <c r="H476" s="9">
        <v>45009</v>
      </c>
    </row>
    <row r="477" spans="1:8" x14ac:dyDescent="0.45">
      <c r="A477" t="s">
        <v>14634</v>
      </c>
      <c r="B477" t="s">
        <v>14635</v>
      </c>
      <c r="C477" t="s">
        <v>14636</v>
      </c>
      <c r="E477" t="s">
        <v>14637</v>
      </c>
      <c r="G477" t="s">
        <v>14638</v>
      </c>
      <c r="H477" s="9">
        <v>45006</v>
      </c>
    </row>
    <row r="478" spans="1:8" x14ac:dyDescent="0.45">
      <c r="A478" t="s">
        <v>14639</v>
      </c>
      <c r="B478" t="s">
        <v>11274</v>
      </c>
      <c r="C478" t="s">
        <v>14640</v>
      </c>
      <c r="E478" t="s">
        <v>6476</v>
      </c>
      <c r="G478" t="s">
        <v>14641</v>
      </c>
      <c r="H478" s="9">
        <v>45006</v>
      </c>
    </row>
    <row r="479" spans="1:8" x14ac:dyDescent="0.45">
      <c r="A479" t="s">
        <v>12172</v>
      </c>
      <c r="B479" t="s">
        <v>13656</v>
      </c>
      <c r="C479" t="s">
        <v>14642</v>
      </c>
      <c r="E479" t="s">
        <v>14643</v>
      </c>
      <c r="G479" t="s">
        <v>14644</v>
      </c>
      <c r="H479" s="9">
        <v>45005</v>
      </c>
    </row>
    <row r="480" spans="1:8" x14ac:dyDescent="0.45">
      <c r="A480" t="s">
        <v>1789</v>
      </c>
      <c r="B480" t="s">
        <v>4537</v>
      </c>
      <c r="C480" t="s">
        <v>14645</v>
      </c>
      <c r="E480" t="s">
        <v>666</v>
      </c>
      <c r="G480" t="s">
        <v>1741</v>
      </c>
      <c r="H480" s="9">
        <v>45005</v>
      </c>
    </row>
    <row r="481" spans="1:8" x14ac:dyDescent="0.45">
      <c r="A481" t="s">
        <v>11474</v>
      </c>
      <c r="B481" t="s">
        <v>2896</v>
      </c>
      <c r="C481" t="s">
        <v>14646</v>
      </c>
      <c r="E481" t="s">
        <v>14647</v>
      </c>
      <c r="G481" t="s">
        <v>14648</v>
      </c>
      <c r="H481" s="9">
        <v>45005</v>
      </c>
    </row>
    <row r="482" spans="1:8" x14ac:dyDescent="0.45">
      <c r="A482" t="s">
        <v>14649</v>
      </c>
      <c r="B482" t="s">
        <v>14650</v>
      </c>
      <c r="C482" t="s">
        <v>14651</v>
      </c>
      <c r="E482" t="s">
        <v>14652</v>
      </c>
      <c r="G482" t="s">
        <v>2038</v>
      </c>
      <c r="H482" s="9">
        <v>45005</v>
      </c>
    </row>
    <row r="483" spans="1:8" x14ac:dyDescent="0.45">
      <c r="A483" t="s">
        <v>12418</v>
      </c>
      <c r="B483" t="s">
        <v>14653</v>
      </c>
      <c r="C483" t="s">
        <v>14654</v>
      </c>
      <c r="E483" t="s">
        <v>14655</v>
      </c>
      <c r="G483" t="s">
        <v>14656</v>
      </c>
      <c r="H483" s="9">
        <v>45002</v>
      </c>
    </row>
    <row r="484" spans="1:8" x14ac:dyDescent="0.45">
      <c r="A484" t="s">
        <v>2413</v>
      </c>
      <c r="B484" t="s">
        <v>14657</v>
      </c>
      <c r="C484" t="s">
        <v>14658</v>
      </c>
      <c r="E484" t="s">
        <v>352</v>
      </c>
      <c r="G484" t="s">
        <v>1529</v>
      </c>
      <c r="H484" s="9">
        <v>45001</v>
      </c>
    </row>
    <row r="485" spans="1:8" x14ac:dyDescent="0.45">
      <c r="A485" t="s">
        <v>1476</v>
      </c>
      <c r="B485" t="s">
        <v>14659</v>
      </c>
      <c r="C485" t="s">
        <v>14660</v>
      </c>
      <c r="E485" t="s">
        <v>13303</v>
      </c>
      <c r="G485" t="s">
        <v>1447</v>
      </c>
      <c r="H485" s="9">
        <v>45001</v>
      </c>
    </row>
    <row r="486" spans="1:8" x14ac:dyDescent="0.45">
      <c r="A486" t="s">
        <v>3912</v>
      </c>
      <c r="B486" t="s">
        <v>14661</v>
      </c>
      <c r="C486" t="s">
        <v>14662</v>
      </c>
      <c r="E486" t="s">
        <v>14663</v>
      </c>
      <c r="G486" t="s">
        <v>14664</v>
      </c>
      <c r="H486" s="9">
        <v>44999</v>
      </c>
    </row>
    <row r="487" spans="1:8" x14ac:dyDescent="0.45">
      <c r="A487" t="s">
        <v>14665</v>
      </c>
      <c r="B487" t="s">
        <v>14666</v>
      </c>
      <c r="C487" t="s">
        <v>14667</v>
      </c>
      <c r="E487" t="s">
        <v>1180</v>
      </c>
      <c r="G487" t="s">
        <v>14668</v>
      </c>
      <c r="H487" s="9">
        <v>44994</v>
      </c>
    </row>
    <row r="488" spans="1:8" x14ac:dyDescent="0.45">
      <c r="A488" t="s">
        <v>1797</v>
      </c>
      <c r="B488" t="s">
        <v>1861</v>
      </c>
      <c r="C488" t="s">
        <v>14669</v>
      </c>
      <c r="E488" t="s">
        <v>14670</v>
      </c>
      <c r="G488" t="s">
        <v>14671</v>
      </c>
      <c r="H488" s="9">
        <v>44994</v>
      </c>
    </row>
    <row r="489" spans="1:8" x14ac:dyDescent="0.45">
      <c r="A489" t="s">
        <v>2295</v>
      </c>
      <c r="B489" t="s">
        <v>14672</v>
      </c>
      <c r="C489" t="s">
        <v>14673</v>
      </c>
      <c r="E489" t="s">
        <v>13380</v>
      </c>
      <c r="G489" t="s">
        <v>14674</v>
      </c>
      <c r="H489" s="9">
        <v>44991</v>
      </c>
    </row>
    <row r="490" spans="1:8" x14ac:dyDescent="0.45">
      <c r="A490" t="s">
        <v>3034</v>
      </c>
      <c r="B490" t="s">
        <v>14675</v>
      </c>
      <c r="C490" t="s">
        <v>14676</v>
      </c>
      <c r="E490" t="s">
        <v>14677</v>
      </c>
      <c r="G490" t="s">
        <v>1384</v>
      </c>
      <c r="H490" s="9">
        <v>44988</v>
      </c>
    </row>
    <row r="491" spans="1:8" x14ac:dyDescent="0.45">
      <c r="A491" t="s">
        <v>10578</v>
      </c>
      <c r="B491" t="s">
        <v>14678</v>
      </c>
      <c r="C491" t="s">
        <v>14679</v>
      </c>
      <c r="E491" t="s">
        <v>14680</v>
      </c>
      <c r="G491" t="s">
        <v>14681</v>
      </c>
      <c r="H491" s="9">
        <v>44988</v>
      </c>
    </row>
    <row r="492" spans="1:8" x14ac:dyDescent="0.45">
      <c r="A492" t="s">
        <v>3785</v>
      </c>
      <c r="B492" t="s">
        <v>14682</v>
      </c>
      <c r="C492" t="s">
        <v>14683</v>
      </c>
      <c r="E492" t="s">
        <v>14684</v>
      </c>
      <c r="G492" t="s">
        <v>14685</v>
      </c>
      <c r="H492" s="9">
        <v>44988</v>
      </c>
    </row>
    <row r="493" spans="1:8" x14ac:dyDescent="0.45">
      <c r="A493" t="s">
        <v>3873</v>
      </c>
      <c r="B493" t="s">
        <v>3874</v>
      </c>
      <c r="C493" t="s">
        <v>14686</v>
      </c>
      <c r="E493" t="s">
        <v>52</v>
      </c>
      <c r="G493" t="s">
        <v>14687</v>
      </c>
      <c r="H493" s="9">
        <v>44988</v>
      </c>
    </row>
    <row r="494" spans="1:8" x14ac:dyDescent="0.45">
      <c r="A494" t="s">
        <v>4099</v>
      </c>
      <c r="B494" t="s">
        <v>4100</v>
      </c>
      <c r="C494" t="s">
        <v>14688</v>
      </c>
      <c r="E494" t="s">
        <v>14632</v>
      </c>
      <c r="G494" t="s">
        <v>14689</v>
      </c>
      <c r="H494" s="9">
        <v>44988</v>
      </c>
    </row>
    <row r="495" spans="1:8" x14ac:dyDescent="0.45">
      <c r="A495" t="s">
        <v>2497</v>
      </c>
      <c r="B495" t="s">
        <v>2062</v>
      </c>
      <c r="C495" t="s">
        <v>14690</v>
      </c>
      <c r="E495" t="s">
        <v>14343</v>
      </c>
      <c r="G495" t="s">
        <v>14691</v>
      </c>
      <c r="H495" s="9">
        <v>44985</v>
      </c>
    </row>
    <row r="496" spans="1:8" x14ac:dyDescent="0.45">
      <c r="A496" t="s">
        <v>11474</v>
      </c>
      <c r="B496" t="s">
        <v>14692</v>
      </c>
      <c r="C496" t="s">
        <v>14693</v>
      </c>
      <c r="E496" t="s">
        <v>14694</v>
      </c>
      <c r="G496" t="s">
        <v>14695</v>
      </c>
      <c r="H496" s="9">
        <v>44985</v>
      </c>
    </row>
    <row r="497" spans="1:8" x14ac:dyDescent="0.45">
      <c r="A497" t="s">
        <v>1392</v>
      </c>
      <c r="B497" t="s">
        <v>4393</v>
      </c>
      <c r="C497" t="s">
        <v>14696</v>
      </c>
      <c r="E497" t="s">
        <v>14697</v>
      </c>
      <c r="G497" t="s">
        <v>1453</v>
      </c>
      <c r="H497" s="9">
        <v>44982</v>
      </c>
    </row>
    <row r="498" spans="1:8" x14ac:dyDescent="0.45">
      <c r="A498" t="s">
        <v>14698</v>
      </c>
      <c r="B498" t="s">
        <v>14699</v>
      </c>
      <c r="C498" t="s">
        <v>14700</v>
      </c>
      <c r="E498" t="s">
        <v>14701</v>
      </c>
      <c r="G498" t="s">
        <v>14702</v>
      </c>
      <c r="H498" s="9">
        <v>44979</v>
      </c>
    </row>
    <row r="499" spans="1:8" x14ac:dyDescent="0.45">
      <c r="A499" t="s">
        <v>2183</v>
      </c>
      <c r="B499" t="s">
        <v>14703</v>
      </c>
      <c r="C499" t="s">
        <v>14704</v>
      </c>
      <c r="E499" t="s">
        <v>14705</v>
      </c>
      <c r="G499" t="s">
        <v>10415</v>
      </c>
      <c r="H499" s="9">
        <v>44979</v>
      </c>
    </row>
    <row r="500" spans="1:8" x14ac:dyDescent="0.45">
      <c r="A500" t="s">
        <v>14706</v>
      </c>
      <c r="B500" t="s">
        <v>14707</v>
      </c>
      <c r="C500" t="s">
        <v>14708</v>
      </c>
      <c r="E500" t="s">
        <v>14709</v>
      </c>
      <c r="G500" t="s">
        <v>3559</v>
      </c>
      <c r="H500" s="9">
        <v>44962</v>
      </c>
    </row>
    <row r="501" spans="1:8" x14ac:dyDescent="0.45">
      <c r="A501" t="s">
        <v>3334</v>
      </c>
      <c r="B501" t="s">
        <v>14710</v>
      </c>
      <c r="C501" t="s">
        <v>14711</v>
      </c>
      <c r="E501" t="s">
        <v>14712</v>
      </c>
      <c r="G501" t="s">
        <v>12961</v>
      </c>
      <c r="H501" s="9">
        <v>44950</v>
      </c>
    </row>
    <row r="502" spans="1:8" x14ac:dyDescent="0.45">
      <c r="A502" t="s">
        <v>2942</v>
      </c>
      <c r="B502" t="s">
        <v>14713</v>
      </c>
      <c r="C502" t="s">
        <v>14714</v>
      </c>
      <c r="E502" t="s">
        <v>14715</v>
      </c>
      <c r="G502" t="s">
        <v>14716</v>
      </c>
      <c r="H502" s="9">
        <v>44949</v>
      </c>
    </row>
    <row r="503" spans="1:8" x14ac:dyDescent="0.45">
      <c r="A503" t="s">
        <v>14717</v>
      </c>
      <c r="B503" t="s">
        <v>14718</v>
      </c>
      <c r="C503" t="s">
        <v>14719</v>
      </c>
      <c r="E503" t="s">
        <v>14720</v>
      </c>
      <c r="G503" t="s">
        <v>1741</v>
      </c>
      <c r="H503" s="9">
        <v>44949</v>
      </c>
    </row>
    <row r="504" spans="1:8" x14ac:dyDescent="0.45">
      <c r="A504" t="s">
        <v>1541</v>
      </c>
      <c r="B504" t="s">
        <v>14721</v>
      </c>
      <c r="C504" t="s">
        <v>14722</v>
      </c>
      <c r="E504" t="s">
        <v>14723</v>
      </c>
      <c r="G504" t="s">
        <v>1453</v>
      </c>
      <c r="H504" s="9">
        <v>44946</v>
      </c>
    </row>
    <row r="505" spans="1:8" x14ac:dyDescent="0.45">
      <c r="A505" t="s">
        <v>14724</v>
      </c>
      <c r="B505" t="s">
        <v>4108</v>
      </c>
      <c r="C505" t="s">
        <v>14725</v>
      </c>
      <c r="E505" t="s">
        <v>14726</v>
      </c>
      <c r="G505" t="s">
        <v>14727</v>
      </c>
      <c r="H505" s="9">
        <v>44944</v>
      </c>
    </row>
    <row r="506" spans="1:8" x14ac:dyDescent="0.45">
      <c r="A506" t="s">
        <v>4698</v>
      </c>
      <c r="B506" t="s">
        <v>14728</v>
      </c>
      <c r="C506" t="s">
        <v>14729</v>
      </c>
      <c r="E506" t="s">
        <v>14730</v>
      </c>
      <c r="G506" t="s">
        <v>14731</v>
      </c>
      <c r="H506" s="9">
        <v>44931</v>
      </c>
    </row>
    <row r="507" spans="1:8" x14ac:dyDescent="0.45">
      <c r="A507" t="s">
        <v>1840</v>
      </c>
      <c r="B507" t="s">
        <v>1386</v>
      </c>
      <c r="C507" t="s">
        <v>14732</v>
      </c>
      <c r="E507" t="s">
        <v>483</v>
      </c>
      <c r="G507" t="s">
        <v>1380</v>
      </c>
      <c r="H507" s="9">
        <v>44915</v>
      </c>
    </row>
    <row r="508" spans="1:8" x14ac:dyDescent="0.45">
      <c r="A508" t="s">
        <v>2847</v>
      </c>
      <c r="B508" t="s">
        <v>3777</v>
      </c>
      <c r="C508" t="s">
        <v>14733</v>
      </c>
      <c r="E508" t="s">
        <v>483</v>
      </c>
      <c r="G508" t="s">
        <v>1380</v>
      </c>
      <c r="H508" s="9">
        <v>44915</v>
      </c>
    </row>
    <row r="509" spans="1:8" x14ac:dyDescent="0.45">
      <c r="A509" t="s">
        <v>3326</v>
      </c>
      <c r="B509" t="s">
        <v>2699</v>
      </c>
      <c r="C509" t="s">
        <v>14734</v>
      </c>
      <c r="E509" t="s">
        <v>14735</v>
      </c>
      <c r="G509" t="s">
        <v>14736</v>
      </c>
      <c r="H509" s="9">
        <v>44914</v>
      </c>
    </row>
    <row r="510" spans="1:8" x14ac:dyDescent="0.45">
      <c r="A510" t="s">
        <v>2058</v>
      </c>
      <c r="B510" t="s">
        <v>3964</v>
      </c>
      <c r="C510" t="s">
        <v>14737</v>
      </c>
      <c r="E510" t="s">
        <v>14738</v>
      </c>
      <c r="G510" t="s">
        <v>14739</v>
      </c>
      <c r="H510" s="9">
        <v>44914</v>
      </c>
    </row>
    <row r="511" spans="1:8" x14ac:dyDescent="0.45">
      <c r="A511" t="s">
        <v>14740</v>
      </c>
      <c r="B511" t="s">
        <v>14741</v>
      </c>
      <c r="C511" t="s">
        <v>14742</v>
      </c>
      <c r="E511" t="s">
        <v>14743</v>
      </c>
      <c r="G511" t="s">
        <v>14744</v>
      </c>
      <c r="H511" s="9">
        <v>44910</v>
      </c>
    </row>
    <row r="512" spans="1:8" x14ac:dyDescent="0.45">
      <c r="A512" t="s">
        <v>14745</v>
      </c>
      <c r="B512" t="s">
        <v>14746</v>
      </c>
      <c r="C512" t="s">
        <v>14747</v>
      </c>
      <c r="E512" t="s">
        <v>14748</v>
      </c>
      <c r="G512" t="s">
        <v>3559</v>
      </c>
      <c r="H512" s="9">
        <v>44909</v>
      </c>
    </row>
    <row r="513" spans="1:8" x14ac:dyDescent="0.45">
      <c r="A513" t="s">
        <v>1797</v>
      </c>
      <c r="B513" t="s">
        <v>14749</v>
      </c>
      <c r="C513" t="s">
        <v>14750</v>
      </c>
      <c r="E513" t="s">
        <v>14751</v>
      </c>
      <c r="G513" t="s">
        <v>10111</v>
      </c>
      <c r="H513" s="9">
        <v>44909</v>
      </c>
    </row>
    <row r="514" spans="1:8" x14ac:dyDescent="0.45">
      <c r="A514" t="s">
        <v>13231</v>
      </c>
      <c r="B514" t="s">
        <v>14752</v>
      </c>
      <c r="C514" t="s">
        <v>14753</v>
      </c>
      <c r="E514" t="s">
        <v>4758</v>
      </c>
      <c r="G514" t="s">
        <v>13477</v>
      </c>
      <c r="H514" s="9">
        <v>44907</v>
      </c>
    </row>
    <row r="515" spans="1:8" x14ac:dyDescent="0.45">
      <c r="A515" t="s">
        <v>2088</v>
      </c>
      <c r="B515" t="s">
        <v>10396</v>
      </c>
      <c r="C515" t="s">
        <v>14754</v>
      </c>
      <c r="E515" t="s">
        <v>14755</v>
      </c>
      <c r="G515" t="s">
        <v>14756</v>
      </c>
      <c r="H515" s="9">
        <v>44904</v>
      </c>
    </row>
    <row r="516" spans="1:8" x14ac:dyDescent="0.45">
      <c r="A516" t="s">
        <v>2432</v>
      </c>
      <c r="B516" t="s">
        <v>2433</v>
      </c>
      <c r="C516" t="s">
        <v>14757</v>
      </c>
      <c r="E516" t="s">
        <v>14758</v>
      </c>
      <c r="G516" t="s">
        <v>14759</v>
      </c>
      <c r="H516" s="9">
        <v>44903</v>
      </c>
    </row>
    <row r="517" spans="1:8" x14ac:dyDescent="0.45">
      <c r="A517" t="s">
        <v>3017</v>
      </c>
      <c r="B517" t="s">
        <v>12092</v>
      </c>
      <c r="C517" t="s">
        <v>14760</v>
      </c>
      <c r="E517" t="s">
        <v>14761</v>
      </c>
      <c r="G517" t="s">
        <v>14762</v>
      </c>
      <c r="H517" s="9">
        <v>44903</v>
      </c>
    </row>
    <row r="518" spans="1:8" x14ac:dyDescent="0.45">
      <c r="A518" t="s">
        <v>11178</v>
      </c>
      <c r="B518" t="s">
        <v>14763</v>
      </c>
      <c r="C518" t="s">
        <v>14764</v>
      </c>
      <c r="E518" t="s">
        <v>14765</v>
      </c>
      <c r="G518" t="s">
        <v>13186</v>
      </c>
      <c r="H518" s="9">
        <v>44895</v>
      </c>
    </row>
    <row r="519" spans="1:8" x14ac:dyDescent="0.45">
      <c r="A519" t="s">
        <v>1372</v>
      </c>
      <c r="B519" t="s">
        <v>14766</v>
      </c>
      <c r="C519" t="s">
        <v>14767</v>
      </c>
      <c r="E519" t="s">
        <v>14768</v>
      </c>
      <c r="G519" t="s">
        <v>14769</v>
      </c>
      <c r="H519" s="9">
        <v>44894</v>
      </c>
    </row>
    <row r="520" spans="1:8" x14ac:dyDescent="0.45">
      <c r="A520" t="s">
        <v>2674</v>
      </c>
      <c r="B520" t="s">
        <v>14770</v>
      </c>
      <c r="C520" t="s">
        <v>14771</v>
      </c>
      <c r="E520" t="s">
        <v>14772</v>
      </c>
      <c r="G520" t="s">
        <v>14773</v>
      </c>
      <c r="H520" s="9">
        <v>44894</v>
      </c>
    </row>
    <row r="521" spans="1:8" x14ac:dyDescent="0.45">
      <c r="A521" t="s">
        <v>12317</v>
      </c>
      <c r="B521" t="s">
        <v>1947</v>
      </c>
      <c r="C521" t="s">
        <v>14774</v>
      </c>
      <c r="E521" t="s">
        <v>14775</v>
      </c>
      <c r="G521" t="s">
        <v>1480</v>
      </c>
      <c r="H521" s="9">
        <v>44894</v>
      </c>
    </row>
    <row r="522" spans="1:8" x14ac:dyDescent="0.45">
      <c r="A522" t="s">
        <v>14776</v>
      </c>
      <c r="B522" t="s">
        <v>9914</v>
      </c>
      <c r="C522" t="s">
        <v>14777</v>
      </c>
      <c r="E522" t="s">
        <v>14778</v>
      </c>
      <c r="G522" t="s">
        <v>14779</v>
      </c>
      <c r="H522" s="9">
        <v>44890</v>
      </c>
    </row>
    <row r="523" spans="1:8" x14ac:dyDescent="0.45">
      <c r="A523" t="s">
        <v>2047</v>
      </c>
      <c r="B523" t="s">
        <v>14780</v>
      </c>
      <c r="C523" t="s">
        <v>14781</v>
      </c>
      <c r="E523" t="s">
        <v>14782</v>
      </c>
      <c r="G523" t="s">
        <v>14783</v>
      </c>
      <c r="H523" s="9">
        <v>44889</v>
      </c>
    </row>
    <row r="524" spans="1:8" x14ac:dyDescent="0.45">
      <c r="A524" t="s">
        <v>13894</v>
      </c>
      <c r="B524" t="s">
        <v>14784</v>
      </c>
      <c r="C524" t="s">
        <v>14785</v>
      </c>
      <c r="D524" t="s">
        <v>14786</v>
      </c>
      <c r="E524" t="s">
        <v>14787</v>
      </c>
      <c r="G524" t="s">
        <v>14788</v>
      </c>
      <c r="H524" s="9">
        <v>44887</v>
      </c>
    </row>
    <row r="525" spans="1:8" x14ac:dyDescent="0.45">
      <c r="A525" t="s">
        <v>4158</v>
      </c>
      <c r="B525" t="s">
        <v>2649</v>
      </c>
      <c r="C525" t="s">
        <v>14789</v>
      </c>
      <c r="E525" t="s">
        <v>14790</v>
      </c>
      <c r="G525" t="s">
        <v>14791</v>
      </c>
      <c r="H525" s="9">
        <v>44887</v>
      </c>
    </row>
    <row r="526" spans="1:8" x14ac:dyDescent="0.45">
      <c r="A526" t="s">
        <v>14792</v>
      </c>
      <c r="B526" t="s">
        <v>14793</v>
      </c>
      <c r="C526" t="s">
        <v>14794</v>
      </c>
      <c r="E526" t="s">
        <v>14795</v>
      </c>
      <c r="G526" t="s">
        <v>14796</v>
      </c>
      <c r="H526" s="9">
        <v>44881</v>
      </c>
    </row>
    <row r="527" spans="1:8" x14ac:dyDescent="0.45">
      <c r="A527" t="s">
        <v>3056</v>
      </c>
      <c r="B527" t="s">
        <v>2197</v>
      </c>
      <c r="C527" t="s">
        <v>14797</v>
      </c>
      <c r="E527" t="s">
        <v>1177</v>
      </c>
      <c r="G527" t="s">
        <v>14798</v>
      </c>
      <c r="H527" s="9">
        <v>44881</v>
      </c>
    </row>
    <row r="528" spans="1:8" x14ac:dyDescent="0.45">
      <c r="A528" t="s">
        <v>2432</v>
      </c>
      <c r="B528" t="s">
        <v>12220</v>
      </c>
      <c r="C528" t="s">
        <v>14799</v>
      </c>
      <c r="E528" t="s">
        <v>14800</v>
      </c>
      <c r="G528" t="s">
        <v>14801</v>
      </c>
      <c r="H528" s="9">
        <v>44880</v>
      </c>
    </row>
    <row r="529" spans="1:8" x14ac:dyDescent="0.45">
      <c r="A529" t="s">
        <v>3145</v>
      </c>
      <c r="B529" t="s">
        <v>2171</v>
      </c>
      <c r="C529" t="s">
        <v>14802</v>
      </c>
      <c r="E529" t="s">
        <v>8206</v>
      </c>
      <c r="G529" t="s">
        <v>14803</v>
      </c>
      <c r="H529" s="9">
        <v>44880</v>
      </c>
    </row>
    <row r="530" spans="1:8" x14ac:dyDescent="0.45">
      <c r="H530" s="9">
        <v>44879</v>
      </c>
    </row>
    <row r="531" spans="1:8" x14ac:dyDescent="0.45">
      <c r="A531" t="s">
        <v>1476</v>
      </c>
      <c r="B531" t="s">
        <v>10899</v>
      </c>
      <c r="C531" t="s">
        <v>14804</v>
      </c>
      <c r="E531" t="s">
        <v>14557</v>
      </c>
      <c r="G531" t="s">
        <v>14805</v>
      </c>
      <c r="H531" s="9">
        <v>44879</v>
      </c>
    </row>
    <row r="532" spans="1:8" x14ac:dyDescent="0.45">
      <c r="A532" t="s">
        <v>10264</v>
      </c>
      <c r="B532" t="s">
        <v>14806</v>
      </c>
      <c r="C532" t="s">
        <v>14807</v>
      </c>
      <c r="E532" t="s">
        <v>14557</v>
      </c>
      <c r="G532" t="s">
        <v>1447</v>
      </c>
      <c r="H532" s="9">
        <v>44874</v>
      </c>
    </row>
    <row r="533" spans="1:8" x14ac:dyDescent="0.45">
      <c r="A533" t="s">
        <v>3196</v>
      </c>
      <c r="B533" t="s">
        <v>3197</v>
      </c>
      <c r="C533" t="s">
        <v>14808</v>
      </c>
      <c r="E533" t="s">
        <v>3201</v>
      </c>
      <c r="G533" t="s">
        <v>14809</v>
      </c>
      <c r="H533" s="9">
        <v>44869</v>
      </c>
    </row>
    <row r="534" spans="1:8" x14ac:dyDescent="0.45">
      <c r="A534" t="s">
        <v>14810</v>
      </c>
      <c r="B534" t="s">
        <v>11458</v>
      </c>
      <c r="C534" t="s">
        <v>14811</v>
      </c>
      <c r="E534" t="s">
        <v>14173</v>
      </c>
      <c r="G534" t="s">
        <v>14812</v>
      </c>
      <c r="H534" s="9">
        <v>44861</v>
      </c>
    </row>
    <row r="535" spans="1:8" x14ac:dyDescent="0.45">
      <c r="A535" t="s">
        <v>1678</v>
      </c>
      <c r="B535" t="s">
        <v>14813</v>
      </c>
      <c r="C535" t="s">
        <v>14814</v>
      </c>
      <c r="E535" t="s">
        <v>14815</v>
      </c>
      <c r="G535" t="s">
        <v>1480</v>
      </c>
      <c r="H535" s="9">
        <v>44859</v>
      </c>
    </row>
    <row r="536" spans="1:8" x14ac:dyDescent="0.45">
      <c r="A536" t="s">
        <v>3623</v>
      </c>
      <c r="B536" t="s">
        <v>3624</v>
      </c>
      <c r="C536" t="s">
        <v>14816</v>
      </c>
      <c r="E536" t="s">
        <v>14817</v>
      </c>
      <c r="G536" t="s">
        <v>1380</v>
      </c>
      <c r="H536" s="9">
        <v>44853</v>
      </c>
    </row>
    <row r="537" spans="1:8" x14ac:dyDescent="0.45">
      <c r="A537" t="s">
        <v>2363</v>
      </c>
      <c r="B537" t="s">
        <v>2360</v>
      </c>
      <c r="C537" t="s">
        <v>14818</v>
      </c>
      <c r="E537" t="s">
        <v>13092</v>
      </c>
      <c r="G537" t="s">
        <v>4001</v>
      </c>
      <c r="H537" s="9">
        <v>44848</v>
      </c>
    </row>
    <row r="538" spans="1:8" x14ac:dyDescent="0.45">
      <c r="A538" t="s">
        <v>14819</v>
      </c>
      <c r="B538" t="s">
        <v>14820</v>
      </c>
      <c r="C538" t="s">
        <v>14821</v>
      </c>
      <c r="E538" t="s">
        <v>420</v>
      </c>
      <c r="G538" t="s">
        <v>1637</v>
      </c>
      <c r="H538" s="9">
        <v>44844</v>
      </c>
    </row>
    <row r="539" spans="1:8" x14ac:dyDescent="0.45">
      <c r="A539" t="s">
        <v>1716</v>
      </c>
      <c r="B539" t="s">
        <v>14822</v>
      </c>
      <c r="C539" t="s">
        <v>14823</v>
      </c>
      <c r="E539" t="s">
        <v>14824</v>
      </c>
      <c r="G539" t="s">
        <v>2362</v>
      </c>
      <c r="H539" s="9">
        <v>44837</v>
      </c>
    </row>
    <row r="540" spans="1:8" x14ac:dyDescent="0.45">
      <c r="A540" t="s">
        <v>1476</v>
      </c>
      <c r="B540" t="s">
        <v>14825</v>
      </c>
      <c r="C540" t="s">
        <v>14826</v>
      </c>
      <c r="E540" t="s">
        <v>13588</v>
      </c>
      <c r="G540" t="s">
        <v>14827</v>
      </c>
      <c r="H540" s="9">
        <v>44823</v>
      </c>
    </row>
    <row r="541" spans="1:8" x14ac:dyDescent="0.45">
      <c r="A541" t="s">
        <v>1519</v>
      </c>
      <c r="B541" t="s">
        <v>4311</v>
      </c>
      <c r="C541" t="s">
        <v>14828</v>
      </c>
      <c r="E541" t="s">
        <v>14829</v>
      </c>
      <c r="G541" t="s">
        <v>14830</v>
      </c>
      <c r="H541" s="9">
        <v>44818</v>
      </c>
    </row>
    <row r="542" spans="1:8" x14ac:dyDescent="0.45">
      <c r="A542" t="s">
        <v>14831</v>
      </c>
      <c r="B542" t="s">
        <v>14832</v>
      </c>
      <c r="C542" t="s">
        <v>14833</v>
      </c>
      <c r="E542" t="s">
        <v>14834</v>
      </c>
      <c r="G542" t="s">
        <v>14835</v>
      </c>
      <c r="H542" s="9">
        <v>44817</v>
      </c>
    </row>
    <row r="543" spans="1:8" x14ac:dyDescent="0.45">
      <c r="A543" t="s">
        <v>12175</v>
      </c>
      <c r="B543" t="s">
        <v>14836</v>
      </c>
      <c r="C543" t="s">
        <v>14837</v>
      </c>
      <c r="E543" t="s">
        <v>14838</v>
      </c>
      <c r="G543" t="s">
        <v>14839</v>
      </c>
      <c r="H543" s="9">
        <v>44815</v>
      </c>
    </row>
    <row r="544" spans="1:8" x14ac:dyDescent="0.45">
      <c r="A544" t="s">
        <v>14840</v>
      </c>
      <c r="B544" t="s">
        <v>14841</v>
      </c>
      <c r="C544" t="s">
        <v>14842</v>
      </c>
      <c r="E544" t="s">
        <v>13908</v>
      </c>
      <c r="G544" t="s">
        <v>14843</v>
      </c>
      <c r="H544" s="9">
        <v>44812</v>
      </c>
    </row>
    <row r="545" spans="1:8" x14ac:dyDescent="0.45">
      <c r="A545" t="s">
        <v>2625</v>
      </c>
      <c r="B545" t="s">
        <v>4439</v>
      </c>
      <c r="C545" t="s">
        <v>14844</v>
      </c>
      <c r="E545" t="s">
        <v>14845</v>
      </c>
      <c r="G545" t="s">
        <v>13550</v>
      </c>
      <c r="H545" s="9">
        <v>44812</v>
      </c>
    </row>
    <row r="546" spans="1:8" x14ac:dyDescent="0.45">
      <c r="A546" t="s">
        <v>3628</v>
      </c>
      <c r="B546" t="s">
        <v>13134</v>
      </c>
      <c r="C546" t="s">
        <v>14846</v>
      </c>
      <c r="E546" t="s">
        <v>14847</v>
      </c>
      <c r="G546" t="s">
        <v>14848</v>
      </c>
      <c r="H546" s="9">
        <v>44809</v>
      </c>
    </row>
    <row r="547" spans="1:8" x14ac:dyDescent="0.45">
      <c r="A547" t="s">
        <v>11691</v>
      </c>
      <c r="B547" t="s">
        <v>14849</v>
      </c>
      <c r="C547" t="s">
        <v>14850</v>
      </c>
      <c r="E547" t="s">
        <v>14851</v>
      </c>
      <c r="G547" t="s">
        <v>14852</v>
      </c>
      <c r="H547" s="9">
        <v>44792</v>
      </c>
    </row>
    <row r="548" spans="1:8" x14ac:dyDescent="0.45">
      <c r="A548" t="s">
        <v>13235</v>
      </c>
      <c r="B548" t="s">
        <v>14853</v>
      </c>
      <c r="C548" t="s">
        <v>14854</v>
      </c>
      <c r="E548" t="s">
        <v>14855</v>
      </c>
      <c r="G548" t="s">
        <v>14856</v>
      </c>
      <c r="H548" s="9">
        <v>44791</v>
      </c>
    </row>
    <row r="549" spans="1:8" x14ac:dyDescent="0.45">
      <c r="A549" t="s">
        <v>2183</v>
      </c>
      <c r="B549" t="s">
        <v>2836</v>
      </c>
      <c r="C549" t="s">
        <v>14857</v>
      </c>
      <c r="E549" t="s">
        <v>12757</v>
      </c>
      <c r="G549" t="s">
        <v>10165</v>
      </c>
      <c r="H549" s="9">
        <v>44777</v>
      </c>
    </row>
    <row r="550" spans="1:8" x14ac:dyDescent="0.45">
      <c r="A550" t="s">
        <v>13700</v>
      </c>
      <c r="B550" t="s">
        <v>14858</v>
      </c>
      <c r="C550" t="s">
        <v>14859</v>
      </c>
      <c r="E550" t="s">
        <v>14860</v>
      </c>
      <c r="G550" t="s">
        <v>14861</v>
      </c>
      <c r="H550" s="9">
        <v>44775</v>
      </c>
    </row>
    <row r="551" spans="1:8" x14ac:dyDescent="0.45">
      <c r="A551" t="s">
        <v>3079</v>
      </c>
      <c r="B551" t="s">
        <v>14862</v>
      </c>
      <c r="C551" t="s">
        <v>14863</v>
      </c>
      <c r="D551" t="s">
        <v>14864</v>
      </c>
      <c r="E551" t="s">
        <v>14865</v>
      </c>
      <c r="G551" t="s">
        <v>13073</v>
      </c>
      <c r="H551" s="9">
        <v>44768</v>
      </c>
    </row>
    <row r="552" spans="1:8" x14ac:dyDescent="0.45">
      <c r="A552" t="s">
        <v>3912</v>
      </c>
      <c r="B552" t="s">
        <v>14866</v>
      </c>
      <c r="C552" t="s">
        <v>14867</v>
      </c>
      <c r="E552" t="s">
        <v>14868</v>
      </c>
      <c r="G552" t="s">
        <v>2467</v>
      </c>
      <c r="H552" s="9">
        <v>44768</v>
      </c>
    </row>
    <row r="553" spans="1:8" x14ac:dyDescent="0.45">
      <c r="A553" t="s">
        <v>14869</v>
      </c>
      <c r="B553" t="s">
        <v>14870</v>
      </c>
      <c r="C553" t="s">
        <v>14871</v>
      </c>
      <c r="E553" t="s">
        <v>14872</v>
      </c>
      <c r="G553" t="s">
        <v>14873</v>
      </c>
      <c r="H553" s="9">
        <v>44766</v>
      </c>
    </row>
    <row r="554" spans="1:8" x14ac:dyDescent="0.45">
      <c r="A554" t="s">
        <v>11233</v>
      </c>
      <c r="B554" t="s">
        <v>3661</v>
      </c>
      <c r="C554" t="s">
        <v>14874</v>
      </c>
      <c r="E554" t="s">
        <v>14875</v>
      </c>
      <c r="G554" t="s">
        <v>14876</v>
      </c>
      <c r="H554" s="9">
        <v>44764</v>
      </c>
    </row>
    <row r="555" spans="1:8" x14ac:dyDescent="0.45">
      <c r="A555" t="s">
        <v>14877</v>
      </c>
      <c r="B555" t="s">
        <v>14878</v>
      </c>
      <c r="C555" t="s">
        <v>14879</v>
      </c>
      <c r="E555" t="s">
        <v>14880</v>
      </c>
      <c r="G555" t="s">
        <v>14881</v>
      </c>
      <c r="H555" s="9">
        <v>44763</v>
      </c>
    </row>
    <row r="556" spans="1:8" x14ac:dyDescent="0.45">
      <c r="A556" t="s">
        <v>3145</v>
      </c>
      <c r="B556" t="s">
        <v>3486</v>
      </c>
      <c r="C556" t="s">
        <v>14882</v>
      </c>
      <c r="E556" t="s">
        <v>13246</v>
      </c>
      <c r="G556" t="s">
        <v>14883</v>
      </c>
      <c r="H556" s="9">
        <v>44762</v>
      </c>
    </row>
    <row r="557" spans="1:8" x14ac:dyDescent="0.45">
      <c r="A557" t="s">
        <v>3799</v>
      </c>
      <c r="B557" t="s">
        <v>3800</v>
      </c>
      <c r="C557" t="s">
        <v>14884</v>
      </c>
      <c r="E557" t="s">
        <v>13866</v>
      </c>
      <c r="G557" t="s">
        <v>14885</v>
      </c>
      <c r="H557" s="9">
        <v>44761</v>
      </c>
    </row>
    <row r="558" spans="1:8" x14ac:dyDescent="0.45">
      <c r="A558" t="s">
        <v>2225</v>
      </c>
      <c r="B558" t="s">
        <v>3164</v>
      </c>
      <c r="C558" t="s">
        <v>14886</v>
      </c>
      <c r="E558" t="s">
        <v>14887</v>
      </c>
      <c r="G558" t="s">
        <v>1380</v>
      </c>
      <c r="H558" s="9">
        <v>44761</v>
      </c>
    </row>
    <row r="559" spans="1:8" x14ac:dyDescent="0.45">
      <c r="A559" t="s">
        <v>14888</v>
      </c>
      <c r="B559" t="s">
        <v>14889</v>
      </c>
      <c r="C559" t="s">
        <v>14890</v>
      </c>
      <c r="E559" t="s">
        <v>14891</v>
      </c>
      <c r="G559" t="s">
        <v>14892</v>
      </c>
      <c r="H559" s="9">
        <v>44759</v>
      </c>
    </row>
    <row r="560" spans="1:8" x14ac:dyDescent="0.45">
      <c r="A560" t="s">
        <v>14893</v>
      </c>
      <c r="B560" t="s">
        <v>14894</v>
      </c>
      <c r="C560" t="s">
        <v>14895</v>
      </c>
      <c r="E560" t="s">
        <v>14896</v>
      </c>
      <c r="G560" t="s">
        <v>14897</v>
      </c>
      <c r="H560" s="9">
        <v>44756</v>
      </c>
    </row>
    <row r="561" spans="1:8" x14ac:dyDescent="0.45">
      <c r="A561" t="s">
        <v>11691</v>
      </c>
      <c r="B561" t="s">
        <v>4135</v>
      </c>
      <c r="C561" t="s">
        <v>14898</v>
      </c>
      <c r="E561" t="s">
        <v>13819</v>
      </c>
      <c r="G561" t="s">
        <v>14899</v>
      </c>
      <c r="H561" s="9">
        <v>44756</v>
      </c>
    </row>
    <row r="562" spans="1:8" x14ac:dyDescent="0.45">
      <c r="A562" t="s">
        <v>2088</v>
      </c>
      <c r="B562" t="s">
        <v>14900</v>
      </c>
      <c r="C562" t="s">
        <v>14901</v>
      </c>
      <c r="E562" t="s">
        <v>14902</v>
      </c>
      <c r="G562" t="s">
        <v>1741</v>
      </c>
      <c r="H562" s="9">
        <v>44755</v>
      </c>
    </row>
    <row r="563" spans="1:8" x14ac:dyDescent="0.45">
      <c r="A563" t="s">
        <v>2334</v>
      </c>
      <c r="B563" t="s">
        <v>2335</v>
      </c>
      <c r="C563" t="s">
        <v>14903</v>
      </c>
      <c r="E563" t="s">
        <v>14904</v>
      </c>
      <c r="G563" t="s">
        <v>14905</v>
      </c>
      <c r="H563" s="9">
        <v>44754</v>
      </c>
    </row>
    <row r="564" spans="1:8" x14ac:dyDescent="0.45">
      <c r="A564" t="s">
        <v>1923</v>
      </c>
      <c r="B564" t="s">
        <v>1924</v>
      </c>
      <c r="C564" t="s">
        <v>14906</v>
      </c>
      <c r="E564" t="s">
        <v>14697</v>
      </c>
      <c r="G564" t="s">
        <v>14907</v>
      </c>
      <c r="H564" s="9">
        <v>44752</v>
      </c>
    </row>
    <row r="565" spans="1:8" x14ac:dyDescent="0.45">
      <c r="A565" t="s">
        <v>14908</v>
      </c>
      <c r="B565" t="s">
        <v>14909</v>
      </c>
      <c r="C565" t="s">
        <v>14910</v>
      </c>
      <c r="E565" t="s">
        <v>14911</v>
      </c>
      <c r="G565" t="s">
        <v>14912</v>
      </c>
      <c r="H565" s="9">
        <v>44749</v>
      </c>
    </row>
    <row r="566" spans="1:8" x14ac:dyDescent="0.45">
      <c r="A566" t="s">
        <v>2088</v>
      </c>
      <c r="B566" t="s">
        <v>14913</v>
      </c>
      <c r="C566" t="s">
        <v>14914</v>
      </c>
      <c r="E566" t="s">
        <v>14915</v>
      </c>
      <c r="G566" t="s">
        <v>13708</v>
      </c>
      <c r="H566" s="9">
        <v>44748</v>
      </c>
    </row>
    <row r="567" spans="1:8" x14ac:dyDescent="0.45">
      <c r="A567" t="s">
        <v>4557</v>
      </c>
      <c r="B567" t="s">
        <v>4558</v>
      </c>
      <c r="C567" t="s">
        <v>14916</v>
      </c>
      <c r="E567" t="s">
        <v>351</v>
      </c>
      <c r="G567" t="s">
        <v>10165</v>
      </c>
      <c r="H567" s="9">
        <v>44746</v>
      </c>
    </row>
    <row r="568" spans="1:8" x14ac:dyDescent="0.45">
      <c r="A568" t="s">
        <v>1541</v>
      </c>
      <c r="B568" t="s">
        <v>14917</v>
      </c>
      <c r="C568" t="s">
        <v>14918</v>
      </c>
      <c r="E568" t="s">
        <v>14919</v>
      </c>
      <c r="G568" t="s">
        <v>14920</v>
      </c>
      <c r="H568" s="9">
        <v>44745</v>
      </c>
    </row>
    <row r="569" spans="1:8" x14ac:dyDescent="0.45">
      <c r="A569" t="s">
        <v>3513</v>
      </c>
      <c r="B569" t="s">
        <v>1901</v>
      </c>
      <c r="C569" t="s">
        <v>14921</v>
      </c>
      <c r="E569" t="s">
        <v>14922</v>
      </c>
      <c r="G569" t="s">
        <v>2147</v>
      </c>
      <c r="H569" s="9">
        <v>44742</v>
      </c>
    </row>
    <row r="570" spans="1:8" x14ac:dyDescent="0.45">
      <c r="A570" t="s">
        <v>14923</v>
      </c>
      <c r="B570" t="s">
        <v>14924</v>
      </c>
      <c r="C570" t="s">
        <v>14925</v>
      </c>
      <c r="E570" t="s">
        <v>14926</v>
      </c>
      <c r="G570" t="s">
        <v>14927</v>
      </c>
      <c r="H570" s="9">
        <v>44741</v>
      </c>
    </row>
    <row r="571" spans="1:8" x14ac:dyDescent="0.45">
      <c r="A571" t="s">
        <v>1978</v>
      </c>
      <c r="B571" t="s">
        <v>2197</v>
      </c>
      <c r="C571" t="s">
        <v>14928</v>
      </c>
      <c r="E571" t="s">
        <v>14929</v>
      </c>
      <c r="G571" t="s">
        <v>1447</v>
      </c>
      <c r="H571" s="9">
        <v>44741</v>
      </c>
    </row>
    <row r="572" spans="1:8" x14ac:dyDescent="0.45">
      <c r="A572" t="s">
        <v>1500</v>
      </c>
      <c r="B572" t="s">
        <v>4435</v>
      </c>
      <c r="C572" t="s">
        <v>14930</v>
      </c>
      <c r="E572" t="s">
        <v>14931</v>
      </c>
      <c r="G572" t="s">
        <v>14932</v>
      </c>
      <c r="H572" s="9">
        <v>44740</v>
      </c>
    </row>
    <row r="573" spans="1:8" x14ac:dyDescent="0.45">
      <c r="A573" t="s">
        <v>14933</v>
      </c>
      <c r="B573" t="s">
        <v>14934</v>
      </c>
      <c r="C573" t="s">
        <v>14935</v>
      </c>
      <c r="E573" t="s">
        <v>14936</v>
      </c>
      <c r="G573" t="s">
        <v>14937</v>
      </c>
      <c r="H573" s="9">
        <v>44740</v>
      </c>
    </row>
    <row r="574" spans="1:8" x14ac:dyDescent="0.45">
      <c r="A574" t="s">
        <v>1491</v>
      </c>
      <c r="B574" t="s">
        <v>1377</v>
      </c>
      <c r="C574" t="s">
        <v>14938</v>
      </c>
      <c r="E574" t="s">
        <v>14939</v>
      </c>
      <c r="G574" t="s">
        <v>14940</v>
      </c>
      <c r="H574" s="9">
        <v>44740</v>
      </c>
    </row>
    <row r="575" spans="1:8" x14ac:dyDescent="0.45">
      <c r="H575" s="9">
        <v>44738</v>
      </c>
    </row>
    <row r="576" spans="1:8" x14ac:dyDescent="0.45">
      <c r="A576" t="s">
        <v>14941</v>
      </c>
      <c r="B576" t="s">
        <v>14942</v>
      </c>
      <c r="C576" t="s">
        <v>14943</v>
      </c>
      <c r="E576" t="s">
        <v>14944</v>
      </c>
      <c r="G576" t="s">
        <v>14945</v>
      </c>
      <c r="H576" s="9">
        <v>44738</v>
      </c>
    </row>
    <row r="577" spans="1:8" x14ac:dyDescent="0.45">
      <c r="A577" t="s">
        <v>14946</v>
      </c>
      <c r="B577" t="s">
        <v>14947</v>
      </c>
      <c r="C577" t="s">
        <v>14948</v>
      </c>
      <c r="E577" t="s">
        <v>14949</v>
      </c>
      <c r="G577" t="s">
        <v>14950</v>
      </c>
      <c r="H577" s="9">
        <v>44738</v>
      </c>
    </row>
    <row r="578" spans="1:8" x14ac:dyDescent="0.45">
      <c r="A578" t="s">
        <v>14951</v>
      </c>
      <c r="B578" t="s">
        <v>14952</v>
      </c>
      <c r="C578" t="s">
        <v>14953</v>
      </c>
      <c r="E578" t="s">
        <v>14954</v>
      </c>
      <c r="G578" t="s">
        <v>14955</v>
      </c>
      <c r="H578" s="9">
        <v>44732</v>
      </c>
    </row>
    <row r="579" spans="1:8" x14ac:dyDescent="0.45">
      <c r="A579" t="s">
        <v>14956</v>
      </c>
      <c r="B579" t="s">
        <v>11549</v>
      </c>
      <c r="C579" t="s">
        <v>14957</v>
      </c>
      <c r="E579" t="s">
        <v>8635</v>
      </c>
      <c r="G579" t="s">
        <v>14958</v>
      </c>
      <c r="H579" s="9">
        <v>44732</v>
      </c>
    </row>
    <row r="580" spans="1:8" x14ac:dyDescent="0.45">
      <c r="A580" t="s">
        <v>2183</v>
      </c>
      <c r="B580" t="s">
        <v>14959</v>
      </c>
      <c r="C580" t="s">
        <v>14960</v>
      </c>
      <c r="E580" t="s">
        <v>14961</v>
      </c>
      <c r="G580" t="s">
        <v>14962</v>
      </c>
      <c r="H580" s="9">
        <v>44730</v>
      </c>
    </row>
    <row r="581" spans="1:8" x14ac:dyDescent="0.45">
      <c r="A581" t="s">
        <v>4671</v>
      </c>
      <c r="B581" t="s">
        <v>14963</v>
      </c>
      <c r="C581" t="s">
        <v>14964</v>
      </c>
      <c r="E581" t="s">
        <v>14015</v>
      </c>
      <c r="G581" t="s">
        <v>14965</v>
      </c>
      <c r="H581" s="9">
        <v>44727</v>
      </c>
    </row>
    <row r="582" spans="1:8" x14ac:dyDescent="0.45">
      <c r="A582" t="s">
        <v>3161</v>
      </c>
      <c r="B582" t="s">
        <v>14966</v>
      </c>
      <c r="C582" t="s">
        <v>14967</v>
      </c>
      <c r="E582" t="s">
        <v>14968</v>
      </c>
      <c r="G582" t="s">
        <v>3925</v>
      </c>
      <c r="H582" s="9">
        <v>44726</v>
      </c>
    </row>
    <row r="583" spans="1:8" x14ac:dyDescent="0.45">
      <c r="A583" t="s">
        <v>2225</v>
      </c>
      <c r="B583" t="s">
        <v>14969</v>
      </c>
      <c r="C583" t="s">
        <v>14970</v>
      </c>
      <c r="E583" t="s">
        <v>14971</v>
      </c>
      <c r="G583" t="s">
        <v>14972</v>
      </c>
      <c r="H583" s="9">
        <v>44723</v>
      </c>
    </row>
    <row r="584" spans="1:8" x14ac:dyDescent="0.45">
      <c r="A584" t="s">
        <v>13794</v>
      </c>
      <c r="B584" t="s">
        <v>14973</v>
      </c>
      <c r="C584" t="s">
        <v>14974</v>
      </c>
      <c r="E584" t="s">
        <v>14975</v>
      </c>
      <c r="G584" t="s">
        <v>13031</v>
      </c>
      <c r="H584" s="9">
        <v>44723</v>
      </c>
    </row>
    <row r="585" spans="1:8" x14ac:dyDescent="0.45">
      <c r="A585" t="s">
        <v>11233</v>
      </c>
      <c r="B585" t="s">
        <v>14976</v>
      </c>
      <c r="C585" t="s">
        <v>14977</v>
      </c>
      <c r="E585" t="s">
        <v>14978</v>
      </c>
      <c r="G585" t="s">
        <v>14979</v>
      </c>
      <c r="H585" s="9">
        <v>44722</v>
      </c>
    </row>
    <row r="586" spans="1:8" x14ac:dyDescent="0.45">
      <c r="A586" t="s">
        <v>14980</v>
      </c>
      <c r="B586" t="s">
        <v>10338</v>
      </c>
      <c r="C586" t="s">
        <v>14981</v>
      </c>
      <c r="E586" t="s">
        <v>14982</v>
      </c>
      <c r="G586" t="s">
        <v>14</v>
      </c>
      <c r="H586" s="9">
        <v>44722</v>
      </c>
    </row>
    <row r="587" spans="1:8" x14ac:dyDescent="0.45">
      <c r="A587" t="s">
        <v>2183</v>
      </c>
      <c r="B587" t="s">
        <v>14983</v>
      </c>
      <c r="C587" t="s">
        <v>14984</v>
      </c>
      <c r="E587" t="s">
        <v>14985</v>
      </c>
      <c r="G587" t="s">
        <v>14986</v>
      </c>
      <c r="H587" s="9">
        <v>44722</v>
      </c>
    </row>
    <row r="588" spans="1:8" x14ac:dyDescent="0.45">
      <c r="A588" t="s">
        <v>3334</v>
      </c>
      <c r="B588" t="s">
        <v>14987</v>
      </c>
      <c r="C588" t="s">
        <v>14988</v>
      </c>
      <c r="E588" t="s">
        <v>14989</v>
      </c>
      <c r="G588" t="s">
        <v>9597</v>
      </c>
      <c r="H588" s="9">
        <v>44722</v>
      </c>
    </row>
    <row r="589" spans="1:8" x14ac:dyDescent="0.45">
      <c r="A589" t="s">
        <v>1392</v>
      </c>
      <c r="B589" t="s">
        <v>14990</v>
      </c>
      <c r="C589" t="s">
        <v>14991</v>
      </c>
      <c r="E589" t="s">
        <v>14173</v>
      </c>
      <c r="G589" t="s">
        <v>14992</v>
      </c>
      <c r="H589" s="9">
        <v>44722</v>
      </c>
    </row>
    <row r="590" spans="1:8" x14ac:dyDescent="0.45">
      <c r="A590" t="s">
        <v>1763</v>
      </c>
      <c r="B590" t="s">
        <v>14993</v>
      </c>
      <c r="C590" t="s">
        <v>14994</v>
      </c>
      <c r="E590" t="s">
        <v>14995</v>
      </c>
      <c r="G590" t="s">
        <v>14996</v>
      </c>
      <c r="H590" s="9">
        <v>44719</v>
      </c>
    </row>
    <row r="591" spans="1:8" x14ac:dyDescent="0.45">
      <c r="A591" t="s">
        <v>2279</v>
      </c>
      <c r="B591" t="s">
        <v>4482</v>
      </c>
      <c r="C591" t="s">
        <v>14997</v>
      </c>
      <c r="E591" t="s">
        <v>687</v>
      </c>
      <c r="G591" t="s">
        <v>1475</v>
      </c>
      <c r="H591" s="9">
        <v>44715</v>
      </c>
    </row>
    <row r="592" spans="1:8" x14ac:dyDescent="0.45">
      <c r="A592" t="s">
        <v>14106</v>
      </c>
      <c r="B592" t="s">
        <v>14998</v>
      </c>
      <c r="C592" t="s">
        <v>14999</v>
      </c>
      <c r="E592" t="s">
        <v>13303</v>
      </c>
      <c r="G592" t="s">
        <v>15000</v>
      </c>
      <c r="H592" s="9">
        <v>44715</v>
      </c>
    </row>
    <row r="593" spans="1:8" x14ac:dyDescent="0.45">
      <c r="A593" t="s">
        <v>2118</v>
      </c>
      <c r="B593" t="s">
        <v>15001</v>
      </c>
      <c r="C593" t="s">
        <v>15002</v>
      </c>
      <c r="E593" t="s">
        <v>15003</v>
      </c>
      <c r="G593" t="s">
        <v>15004</v>
      </c>
      <c r="H593" s="9">
        <v>44715</v>
      </c>
    </row>
    <row r="594" spans="1:8" x14ac:dyDescent="0.45">
      <c r="A594" t="s">
        <v>1486</v>
      </c>
      <c r="B594" t="s">
        <v>3025</v>
      </c>
      <c r="C594" t="s">
        <v>15005</v>
      </c>
      <c r="E594" t="s">
        <v>15006</v>
      </c>
      <c r="G594" t="s">
        <v>15007</v>
      </c>
      <c r="H594" s="9">
        <v>44715</v>
      </c>
    </row>
    <row r="595" spans="1:8" x14ac:dyDescent="0.45">
      <c r="A595" t="s">
        <v>2432</v>
      </c>
      <c r="B595" t="s">
        <v>12338</v>
      </c>
      <c r="C595" t="s">
        <v>15008</v>
      </c>
      <c r="E595" t="s">
        <v>14557</v>
      </c>
      <c r="G595" t="s">
        <v>15009</v>
      </c>
      <c r="H595" s="9">
        <v>44714</v>
      </c>
    </row>
    <row r="596" spans="1:8" x14ac:dyDescent="0.45">
      <c r="A596" t="s">
        <v>2058</v>
      </c>
      <c r="B596" t="s">
        <v>11606</v>
      </c>
      <c r="C596" t="s">
        <v>15010</v>
      </c>
      <c r="E596" t="s">
        <v>14293</v>
      </c>
      <c r="G596" t="s">
        <v>1480</v>
      </c>
      <c r="H596" s="9">
        <v>44713</v>
      </c>
    </row>
    <row r="597" spans="1:8" x14ac:dyDescent="0.45">
      <c r="A597" t="s">
        <v>11545</v>
      </c>
      <c r="B597" t="s">
        <v>15011</v>
      </c>
      <c r="C597" t="s">
        <v>15012</v>
      </c>
      <c r="E597" t="s">
        <v>15013</v>
      </c>
      <c r="G597" t="s">
        <v>10165</v>
      </c>
      <c r="H597" s="9">
        <v>44713</v>
      </c>
    </row>
    <row r="598" spans="1:8" x14ac:dyDescent="0.45">
      <c r="H598" s="9">
        <v>44712</v>
      </c>
    </row>
    <row r="599" spans="1:8" x14ac:dyDescent="0.45">
      <c r="A599" t="s">
        <v>1612</v>
      </c>
      <c r="B599" t="s">
        <v>15014</v>
      </c>
      <c r="C599" t="s">
        <v>15015</v>
      </c>
      <c r="E599" t="s">
        <v>15016</v>
      </c>
      <c r="G599" t="s">
        <v>1964</v>
      </c>
      <c r="H599" s="9">
        <v>44711</v>
      </c>
    </row>
    <row r="600" spans="1:8" x14ac:dyDescent="0.45">
      <c r="A600" t="s">
        <v>2726</v>
      </c>
      <c r="B600" t="s">
        <v>2175</v>
      </c>
      <c r="C600" t="s">
        <v>15017</v>
      </c>
      <c r="E600" t="s">
        <v>15018</v>
      </c>
      <c r="G600" t="s">
        <v>2092</v>
      </c>
      <c r="H600" s="9">
        <v>44710</v>
      </c>
    </row>
    <row r="601" spans="1:8" x14ac:dyDescent="0.45">
      <c r="A601" t="s">
        <v>1923</v>
      </c>
      <c r="B601" t="s">
        <v>15019</v>
      </c>
      <c r="C601" t="s">
        <v>15020</v>
      </c>
      <c r="E601" t="s">
        <v>15021</v>
      </c>
      <c r="G601" t="s">
        <v>15022</v>
      </c>
      <c r="H601" s="9">
        <v>44710</v>
      </c>
    </row>
    <row r="602" spans="1:8" x14ac:dyDescent="0.45">
      <c r="A602" t="s">
        <v>1890</v>
      </c>
      <c r="B602" t="s">
        <v>2207</v>
      </c>
      <c r="C602" t="s">
        <v>15023</v>
      </c>
      <c r="E602" t="s">
        <v>15024</v>
      </c>
      <c r="G602" t="s">
        <v>15025</v>
      </c>
      <c r="H602" s="9">
        <v>44710</v>
      </c>
    </row>
    <row r="603" spans="1:8" x14ac:dyDescent="0.45">
      <c r="A603" t="s">
        <v>1704</v>
      </c>
      <c r="B603" t="s">
        <v>15026</v>
      </c>
      <c r="C603" t="s">
        <v>15027</v>
      </c>
      <c r="E603" t="s">
        <v>15028</v>
      </c>
      <c r="G603" t="s">
        <v>1741</v>
      </c>
      <c r="H603" s="9">
        <v>44710</v>
      </c>
    </row>
    <row r="604" spans="1:8" x14ac:dyDescent="0.45">
      <c r="A604" t="s">
        <v>15029</v>
      </c>
      <c r="B604" t="s">
        <v>15030</v>
      </c>
      <c r="C604" t="s">
        <v>15031</v>
      </c>
      <c r="E604" t="s">
        <v>15032</v>
      </c>
      <c r="G604" t="s">
        <v>15033</v>
      </c>
      <c r="H604" s="9">
        <v>44709</v>
      </c>
    </row>
    <row r="605" spans="1:8" x14ac:dyDescent="0.45">
      <c r="A605" t="s">
        <v>3043</v>
      </c>
      <c r="B605" t="s">
        <v>15034</v>
      </c>
      <c r="C605" t="s">
        <v>15035</v>
      </c>
      <c r="E605" t="s">
        <v>15036</v>
      </c>
      <c r="G605" t="s">
        <v>15037</v>
      </c>
      <c r="H605" s="9">
        <v>44709</v>
      </c>
    </row>
    <row r="606" spans="1:8" x14ac:dyDescent="0.45">
      <c r="A606" t="s">
        <v>2066</v>
      </c>
      <c r="B606" t="s">
        <v>2062</v>
      </c>
      <c r="C606" t="s">
        <v>15038</v>
      </c>
      <c r="E606" t="s">
        <v>420</v>
      </c>
      <c r="G606" t="s">
        <v>4001</v>
      </c>
      <c r="H606" s="9">
        <v>44708</v>
      </c>
    </row>
    <row r="607" spans="1:8" x14ac:dyDescent="0.45">
      <c r="A607" t="s">
        <v>15039</v>
      </c>
      <c r="B607" t="s">
        <v>15040</v>
      </c>
      <c r="C607" t="s">
        <v>15041</v>
      </c>
      <c r="E607" t="s">
        <v>15042</v>
      </c>
      <c r="G607" t="s">
        <v>1453</v>
      </c>
      <c r="H607" s="9">
        <v>44705</v>
      </c>
    </row>
    <row r="608" spans="1:8" x14ac:dyDescent="0.45">
      <c r="A608" t="s">
        <v>4070</v>
      </c>
      <c r="B608" t="s">
        <v>4071</v>
      </c>
      <c r="C608" t="s">
        <v>15043</v>
      </c>
      <c r="E608" t="s">
        <v>15044</v>
      </c>
      <c r="G608" t="s">
        <v>10415</v>
      </c>
      <c r="H608" s="9">
        <v>44699</v>
      </c>
    </row>
    <row r="609" spans="1:8" x14ac:dyDescent="0.45">
      <c r="A609" t="s">
        <v>15045</v>
      </c>
      <c r="B609" t="s">
        <v>10632</v>
      </c>
      <c r="C609" t="s">
        <v>15046</v>
      </c>
      <c r="E609" t="s">
        <v>15047</v>
      </c>
      <c r="G609" t="s">
        <v>15048</v>
      </c>
      <c r="H609" s="9">
        <v>44699</v>
      </c>
    </row>
    <row r="610" spans="1:8" x14ac:dyDescent="0.45">
      <c r="A610" t="s">
        <v>1506</v>
      </c>
      <c r="B610" t="s">
        <v>15049</v>
      </c>
      <c r="C610" t="s">
        <v>15050</v>
      </c>
      <c r="E610" t="s">
        <v>15051</v>
      </c>
      <c r="G610" t="s">
        <v>15052</v>
      </c>
      <c r="H610" s="9">
        <v>44697</v>
      </c>
    </row>
    <row r="611" spans="1:8" x14ac:dyDescent="0.45">
      <c r="A611" t="s">
        <v>1486</v>
      </c>
      <c r="B611" t="s">
        <v>15053</v>
      </c>
      <c r="C611" t="s">
        <v>15054</v>
      </c>
      <c r="E611" t="s">
        <v>15055</v>
      </c>
      <c r="G611" t="s">
        <v>15056</v>
      </c>
      <c r="H611" s="9">
        <v>44697</v>
      </c>
    </row>
    <row r="612" spans="1:8" x14ac:dyDescent="0.45">
      <c r="A612" t="s">
        <v>3230</v>
      </c>
      <c r="B612" t="s">
        <v>4280</v>
      </c>
      <c r="C612" t="s">
        <v>15057</v>
      </c>
      <c r="E612" t="s">
        <v>730</v>
      </c>
      <c r="G612" t="s">
        <v>15058</v>
      </c>
      <c r="H612" s="9">
        <v>44696</v>
      </c>
    </row>
    <row r="613" spans="1:8" x14ac:dyDescent="0.45">
      <c r="A613" t="s">
        <v>3706</v>
      </c>
      <c r="B613" t="s">
        <v>15059</v>
      </c>
      <c r="C613" t="s">
        <v>15060</v>
      </c>
      <c r="E613" t="s">
        <v>14697</v>
      </c>
      <c r="G613" t="s">
        <v>1480</v>
      </c>
      <c r="H613" s="9">
        <v>44696</v>
      </c>
    </row>
    <row r="614" spans="1:8" x14ac:dyDescent="0.45">
      <c r="A614" t="s">
        <v>15061</v>
      </c>
      <c r="B614" t="s">
        <v>15062</v>
      </c>
      <c r="C614" t="s">
        <v>15063</v>
      </c>
      <c r="E614" t="s">
        <v>15064</v>
      </c>
      <c r="G614" t="s">
        <v>15065</v>
      </c>
      <c r="H614" s="9">
        <v>44696</v>
      </c>
    </row>
    <row r="615" spans="1:8" x14ac:dyDescent="0.45">
      <c r="A615" t="s">
        <v>2160</v>
      </c>
      <c r="B615" t="s">
        <v>15066</v>
      </c>
      <c r="C615" t="s">
        <v>15067</v>
      </c>
      <c r="E615" t="s">
        <v>15068</v>
      </c>
      <c r="G615" t="s">
        <v>1371</v>
      </c>
      <c r="H615" s="9">
        <v>44692</v>
      </c>
    </row>
    <row r="616" spans="1:8" x14ac:dyDescent="0.45">
      <c r="A616" t="s">
        <v>1728</v>
      </c>
      <c r="B616" t="s">
        <v>15069</v>
      </c>
      <c r="C616" t="s">
        <v>15070</v>
      </c>
      <c r="E616" t="s">
        <v>14919</v>
      </c>
      <c r="G616" t="s">
        <v>15071</v>
      </c>
      <c r="H616" s="9">
        <v>44692</v>
      </c>
    </row>
    <row r="617" spans="1:8" x14ac:dyDescent="0.45">
      <c r="A617" t="s">
        <v>12744</v>
      </c>
      <c r="B617" t="s">
        <v>15072</v>
      </c>
      <c r="C617" t="s">
        <v>15073</v>
      </c>
      <c r="E617" t="s">
        <v>15074</v>
      </c>
      <c r="G617" t="s">
        <v>15075</v>
      </c>
      <c r="H617" s="9">
        <v>44685</v>
      </c>
    </row>
    <row r="618" spans="1:8" x14ac:dyDescent="0.45">
      <c r="A618" t="s">
        <v>3151</v>
      </c>
      <c r="B618" t="s">
        <v>15076</v>
      </c>
      <c r="C618" t="s">
        <v>15077</v>
      </c>
      <c r="E618" t="s">
        <v>15078</v>
      </c>
      <c r="G618" t="s">
        <v>15079</v>
      </c>
      <c r="H618" s="9">
        <v>44685</v>
      </c>
    </row>
    <row r="619" spans="1:8" x14ac:dyDescent="0.45">
      <c r="A619" t="s">
        <v>2154</v>
      </c>
      <c r="B619" t="s">
        <v>15080</v>
      </c>
      <c r="C619" t="s">
        <v>15081</v>
      </c>
      <c r="E619" t="s">
        <v>8221</v>
      </c>
      <c r="G619" t="s">
        <v>15082</v>
      </c>
      <c r="H619" s="9">
        <v>44685</v>
      </c>
    </row>
    <row r="620" spans="1:8" x14ac:dyDescent="0.45">
      <c r="A620" t="s">
        <v>15083</v>
      </c>
      <c r="B620" t="s">
        <v>15084</v>
      </c>
      <c r="C620" t="s">
        <v>15085</v>
      </c>
      <c r="E620" t="s">
        <v>15086</v>
      </c>
      <c r="G620" t="s">
        <v>15087</v>
      </c>
      <c r="H620" s="9">
        <v>44678</v>
      </c>
    </row>
    <row r="621" spans="1:8" x14ac:dyDescent="0.45">
      <c r="A621" t="s">
        <v>4056</v>
      </c>
      <c r="B621" t="s">
        <v>15088</v>
      </c>
      <c r="C621" t="s">
        <v>15089</v>
      </c>
      <c r="E621" t="s">
        <v>15090</v>
      </c>
      <c r="G621" t="s">
        <v>15091</v>
      </c>
      <c r="H621" s="9">
        <v>44677</v>
      </c>
    </row>
    <row r="622" spans="1:8" x14ac:dyDescent="0.45">
      <c r="A622" t="s">
        <v>14106</v>
      </c>
      <c r="B622" t="s">
        <v>15092</v>
      </c>
      <c r="C622" t="s">
        <v>15093</v>
      </c>
      <c r="E622" t="s">
        <v>15094</v>
      </c>
      <c r="G622" t="s">
        <v>15095</v>
      </c>
      <c r="H622" s="9">
        <v>44677</v>
      </c>
    </row>
    <row r="623" spans="1:8" x14ac:dyDescent="0.45">
      <c r="A623" t="s">
        <v>15096</v>
      </c>
      <c r="B623" t="s">
        <v>15097</v>
      </c>
      <c r="C623" t="s">
        <v>15098</v>
      </c>
      <c r="E623" t="s">
        <v>15099</v>
      </c>
      <c r="G623" t="s">
        <v>3559</v>
      </c>
      <c r="H623" s="9">
        <v>44677</v>
      </c>
    </row>
    <row r="624" spans="1:8" x14ac:dyDescent="0.45">
      <c r="A624" t="s">
        <v>15100</v>
      </c>
      <c r="B624" t="s">
        <v>11138</v>
      </c>
      <c r="C624" t="s">
        <v>15101</v>
      </c>
      <c r="E624" t="s">
        <v>15102</v>
      </c>
      <c r="G624" t="s">
        <v>15103</v>
      </c>
      <c r="H624" s="9">
        <v>44669</v>
      </c>
    </row>
    <row r="625" spans="1:8" x14ac:dyDescent="0.45">
      <c r="A625" t="s">
        <v>15104</v>
      </c>
      <c r="B625" t="s">
        <v>15105</v>
      </c>
      <c r="C625" t="s">
        <v>15106</v>
      </c>
      <c r="E625" t="s">
        <v>15107</v>
      </c>
      <c r="G625" t="s">
        <v>15108</v>
      </c>
      <c r="H625" s="9">
        <v>44652</v>
      </c>
    </row>
    <row r="626" spans="1:8" x14ac:dyDescent="0.45">
      <c r="A626" t="s">
        <v>3968</v>
      </c>
      <c r="B626" t="s">
        <v>3960</v>
      </c>
      <c r="C626" t="s">
        <v>15109</v>
      </c>
      <c r="E626" t="s">
        <v>15110</v>
      </c>
      <c r="G626" t="s">
        <v>15111</v>
      </c>
      <c r="H626" s="9">
        <v>44652</v>
      </c>
    </row>
    <row r="627" spans="1:8" x14ac:dyDescent="0.45">
      <c r="A627" t="s">
        <v>15112</v>
      </c>
      <c r="B627" t="s">
        <v>15113</v>
      </c>
      <c r="C627" t="s">
        <v>15114</v>
      </c>
      <c r="E627" t="s">
        <v>15115</v>
      </c>
      <c r="G627" t="s">
        <v>15116</v>
      </c>
      <c r="H627" s="9">
        <v>44652</v>
      </c>
    </row>
    <row r="628" spans="1:8" x14ac:dyDescent="0.45">
      <c r="A628" t="s">
        <v>2191</v>
      </c>
      <c r="B628" t="s">
        <v>15117</v>
      </c>
      <c r="C628" t="s">
        <v>15118</v>
      </c>
      <c r="E628" t="s">
        <v>15119</v>
      </c>
      <c r="G628" t="s">
        <v>1964</v>
      </c>
      <c r="H628" s="9">
        <v>44650</v>
      </c>
    </row>
    <row r="629" spans="1:8" x14ac:dyDescent="0.45">
      <c r="A629" t="s">
        <v>15120</v>
      </c>
      <c r="B629" t="s">
        <v>15121</v>
      </c>
      <c r="C629" t="s">
        <v>15122</v>
      </c>
      <c r="E629" t="s">
        <v>15123</v>
      </c>
      <c r="G629" t="s">
        <v>15124</v>
      </c>
      <c r="H629" s="9">
        <v>44649</v>
      </c>
    </row>
    <row r="630" spans="1:8" x14ac:dyDescent="0.45">
      <c r="A630" t="s">
        <v>2625</v>
      </c>
      <c r="B630" t="s">
        <v>2699</v>
      </c>
      <c r="C630" t="s">
        <v>15125</v>
      </c>
      <c r="E630" t="s">
        <v>15126</v>
      </c>
      <c r="G630" t="s">
        <v>15127</v>
      </c>
      <c r="H630" s="9">
        <v>44644</v>
      </c>
    </row>
    <row r="631" spans="1:8" x14ac:dyDescent="0.45">
      <c r="A631" t="s">
        <v>15128</v>
      </c>
      <c r="B631" t="s">
        <v>3146</v>
      </c>
      <c r="C631" t="s">
        <v>15129</v>
      </c>
      <c r="E631" t="s">
        <v>15130</v>
      </c>
      <c r="G631" t="s">
        <v>15131</v>
      </c>
      <c r="H631" s="9">
        <v>44643</v>
      </c>
    </row>
    <row r="632" spans="1:8" x14ac:dyDescent="0.45">
      <c r="A632" t="s">
        <v>1772</v>
      </c>
      <c r="B632" t="s">
        <v>15132</v>
      </c>
      <c r="C632" t="s">
        <v>15133</v>
      </c>
      <c r="E632" t="s">
        <v>15134</v>
      </c>
      <c r="G632" t="s">
        <v>15135</v>
      </c>
      <c r="H632" s="9">
        <v>44643</v>
      </c>
    </row>
    <row r="633" spans="1:8" x14ac:dyDescent="0.45">
      <c r="A633" t="s">
        <v>15136</v>
      </c>
      <c r="B633" t="s">
        <v>15137</v>
      </c>
      <c r="C633" t="s">
        <v>15138</v>
      </c>
      <c r="E633" t="s">
        <v>15139</v>
      </c>
      <c r="G633" t="s">
        <v>15140</v>
      </c>
      <c r="H633" s="9">
        <v>44640</v>
      </c>
    </row>
    <row r="634" spans="1:8" x14ac:dyDescent="0.45">
      <c r="A634" t="s">
        <v>1551</v>
      </c>
      <c r="B634" t="s">
        <v>12059</v>
      </c>
      <c r="C634" t="s">
        <v>15141</v>
      </c>
      <c r="E634" t="s">
        <v>15142</v>
      </c>
      <c r="G634" t="s">
        <v>15143</v>
      </c>
      <c r="H634" s="9">
        <v>44638</v>
      </c>
    </row>
    <row r="635" spans="1:8" x14ac:dyDescent="0.45">
      <c r="A635" t="s">
        <v>1460</v>
      </c>
      <c r="B635" t="s">
        <v>15144</v>
      </c>
      <c r="C635" t="s">
        <v>15145</v>
      </c>
      <c r="E635" t="s">
        <v>15146</v>
      </c>
      <c r="G635" t="s">
        <v>10415</v>
      </c>
      <c r="H635" s="9">
        <v>44636</v>
      </c>
    </row>
    <row r="636" spans="1:8" x14ac:dyDescent="0.45">
      <c r="A636" t="s">
        <v>1612</v>
      </c>
      <c r="B636" t="s">
        <v>4502</v>
      </c>
      <c r="C636" t="s">
        <v>15147</v>
      </c>
      <c r="E636" t="s">
        <v>15148</v>
      </c>
      <c r="G636" t="s">
        <v>15149</v>
      </c>
      <c r="H636" s="9">
        <v>44630</v>
      </c>
    </row>
    <row r="637" spans="1:8" x14ac:dyDescent="0.45">
      <c r="A637" t="s">
        <v>2400</v>
      </c>
      <c r="B637" t="s">
        <v>3280</v>
      </c>
      <c r="C637" t="s">
        <v>15150</v>
      </c>
      <c r="E637" t="s">
        <v>1105</v>
      </c>
      <c r="G637" t="s">
        <v>15151</v>
      </c>
      <c r="H637" s="9">
        <v>44629</v>
      </c>
    </row>
    <row r="638" spans="1:8" x14ac:dyDescent="0.45">
      <c r="A638" t="s">
        <v>1772</v>
      </c>
      <c r="B638" t="s">
        <v>15152</v>
      </c>
      <c r="C638" t="s">
        <v>15153</v>
      </c>
      <c r="E638" t="s">
        <v>14904</v>
      </c>
      <c r="G638" t="s">
        <v>15154</v>
      </c>
      <c r="H638" s="9">
        <v>44629</v>
      </c>
    </row>
    <row r="639" spans="1:8" x14ac:dyDescent="0.45">
      <c r="A639" t="s">
        <v>2461</v>
      </c>
      <c r="B639" t="s">
        <v>4446</v>
      </c>
      <c r="C639" t="s">
        <v>15155</v>
      </c>
      <c r="E639" t="s">
        <v>13303</v>
      </c>
      <c r="G639" t="s">
        <v>1529</v>
      </c>
      <c r="H639" s="9">
        <v>44627</v>
      </c>
    </row>
    <row r="640" spans="1:8" x14ac:dyDescent="0.45">
      <c r="A640" t="s">
        <v>15156</v>
      </c>
      <c r="B640" t="s">
        <v>15157</v>
      </c>
      <c r="C640" t="s">
        <v>15158</v>
      </c>
      <c r="E640" t="s">
        <v>15159</v>
      </c>
      <c r="G640" t="s">
        <v>15160</v>
      </c>
      <c r="H640" s="9">
        <v>44626</v>
      </c>
    </row>
    <row r="641" spans="1:8" x14ac:dyDescent="0.45">
      <c r="A641" t="s">
        <v>3034</v>
      </c>
      <c r="B641" t="s">
        <v>15161</v>
      </c>
      <c r="C641" t="s">
        <v>15162</v>
      </c>
      <c r="E641" t="s">
        <v>15163</v>
      </c>
      <c r="G641" t="s">
        <v>15164</v>
      </c>
      <c r="H641" s="9">
        <v>44626</v>
      </c>
    </row>
    <row r="642" spans="1:8" x14ac:dyDescent="0.45">
      <c r="A642" t="s">
        <v>15165</v>
      </c>
      <c r="B642" t="s">
        <v>15166</v>
      </c>
      <c r="C642" t="s">
        <v>15167</v>
      </c>
      <c r="E642" t="s">
        <v>15168</v>
      </c>
      <c r="G642" t="s">
        <v>15169</v>
      </c>
      <c r="H642" s="9">
        <v>44624</v>
      </c>
    </row>
    <row r="643" spans="1:8" x14ac:dyDescent="0.45">
      <c r="A643" t="s">
        <v>2497</v>
      </c>
      <c r="B643" t="s">
        <v>2498</v>
      </c>
      <c r="C643" t="s">
        <v>15170</v>
      </c>
      <c r="E643" t="s">
        <v>14697</v>
      </c>
      <c r="G643" t="s">
        <v>1933</v>
      </c>
      <c r="H643" s="9">
        <v>44621</v>
      </c>
    </row>
    <row r="644" spans="1:8" x14ac:dyDescent="0.45">
      <c r="A644" t="s">
        <v>15171</v>
      </c>
      <c r="B644" t="s">
        <v>12128</v>
      </c>
      <c r="C644" t="s">
        <v>15172</v>
      </c>
      <c r="E644" t="s">
        <v>352</v>
      </c>
      <c r="G644" t="s">
        <v>15173</v>
      </c>
      <c r="H644" s="9">
        <v>44614</v>
      </c>
    </row>
    <row r="645" spans="1:8" x14ac:dyDescent="0.45">
      <c r="A645" t="s">
        <v>15174</v>
      </c>
      <c r="B645" t="s">
        <v>15175</v>
      </c>
      <c r="C645" t="s">
        <v>15176</v>
      </c>
      <c r="E645" t="s">
        <v>15177</v>
      </c>
      <c r="G645" t="s">
        <v>15178</v>
      </c>
      <c r="H645" s="9">
        <v>44614</v>
      </c>
    </row>
    <row r="646" spans="1:8" x14ac:dyDescent="0.45">
      <c r="A646" t="s">
        <v>14634</v>
      </c>
      <c r="B646" t="s">
        <v>15179</v>
      </c>
      <c r="C646" t="s">
        <v>15180</v>
      </c>
      <c r="E646" t="s">
        <v>15181</v>
      </c>
      <c r="G646" t="s">
        <v>1964</v>
      </c>
      <c r="H646" s="9">
        <v>44610</v>
      </c>
    </row>
    <row r="647" spans="1:8" x14ac:dyDescent="0.45">
      <c r="A647" t="s">
        <v>3329</v>
      </c>
      <c r="B647" t="s">
        <v>15182</v>
      </c>
      <c r="C647" t="s">
        <v>15183</v>
      </c>
      <c r="E647" t="s">
        <v>15184</v>
      </c>
      <c r="G647" t="s">
        <v>9553</v>
      </c>
      <c r="H647" s="9">
        <v>44610</v>
      </c>
    </row>
    <row r="648" spans="1:8" x14ac:dyDescent="0.45">
      <c r="A648" t="s">
        <v>3074</v>
      </c>
      <c r="B648" t="s">
        <v>15185</v>
      </c>
      <c r="C648" t="s">
        <v>15186</v>
      </c>
      <c r="E648" t="s">
        <v>15187</v>
      </c>
      <c r="G648" t="s">
        <v>15188</v>
      </c>
      <c r="H648" s="9">
        <v>44610</v>
      </c>
    </row>
    <row r="649" spans="1:8" x14ac:dyDescent="0.45">
      <c r="A649" t="s">
        <v>2183</v>
      </c>
      <c r="B649" t="s">
        <v>15189</v>
      </c>
      <c r="C649" t="s">
        <v>15190</v>
      </c>
      <c r="E649" t="s">
        <v>15191</v>
      </c>
      <c r="G649" t="s">
        <v>15192</v>
      </c>
      <c r="H649" s="9">
        <v>44610</v>
      </c>
    </row>
    <row r="650" spans="1:8" x14ac:dyDescent="0.45">
      <c r="A650" t="s">
        <v>15193</v>
      </c>
      <c r="B650" t="s">
        <v>15194</v>
      </c>
      <c r="C650" t="s">
        <v>15195</v>
      </c>
      <c r="E650" t="s">
        <v>15196</v>
      </c>
      <c r="G650" t="s">
        <v>1453</v>
      </c>
      <c r="H650" s="9">
        <v>44609</v>
      </c>
    </row>
    <row r="651" spans="1:8" x14ac:dyDescent="0.45">
      <c r="A651" t="s">
        <v>3034</v>
      </c>
      <c r="B651" t="s">
        <v>15197</v>
      </c>
      <c r="C651" t="s">
        <v>15198</v>
      </c>
      <c r="E651" t="s">
        <v>15199</v>
      </c>
      <c r="G651" t="s">
        <v>15200</v>
      </c>
      <c r="H651" s="9">
        <v>44607</v>
      </c>
    </row>
    <row r="652" spans="1:8" x14ac:dyDescent="0.45">
      <c r="A652" t="s">
        <v>15201</v>
      </c>
      <c r="B652" t="s">
        <v>15202</v>
      </c>
      <c r="C652" t="s">
        <v>15203</v>
      </c>
      <c r="E652" t="s">
        <v>15204</v>
      </c>
      <c r="G652" t="s">
        <v>15205</v>
      </c>
      <c r="H652" s="9">
        <v>44607</v>
      </c>
    </row>
    <row r="653" spans="1:8" x14ac:dyDescent="0.45">
      <c r="A653" t="s">
        <v>15206</v>
      </c>
      <c r="B653" t="s">
        <v>15207</v>
      </c>
      <c r="C653" t="s">
        <v>15208</v>
      </c>
      <c r="E653" t="s">
        <v>15209</v>
      </c>
      <c r="G653" t="s">
        <v>1558</v>
      </c>
      <c r="H653" s="9">
        <v>44606</v>
      </c>
    </row>
    <row r="654" spans="1:8" x14ac:dyDescent="0.45">
      <c r="A654" t="s">
        <v>2183</v>
      </c>
      <c r="B654" t="s">
        <v>15210</v>
      </c>
      <c r="C654" t="s">
        <v>15211</v>
      </c>
      <c r="E654" t="s">
        <v>15212</v>
      </c>
      <c r="G654" t="s">
        <v>15213</v>
      </c>
      <c r="H654" s="9">
        <v>44602</v>
      </c>
    </row>
    <row r="655" spans="1:8" x14ac:dyDescent="0.45">
      <c r="A655" t="s">
        <v>1750</v>
      </c>
      <c r="B655" t="s">
        <v>15214</v>
      </c>
      <c r="C655" t="s">
        <v>15215</v>
      </c>
      <c r="E655" t="s">
        <v>13015</v>
      </c>
      <c r="G655" t="s">
        <v>15216</v>
      </c>
      <c r="H655" s="9">
        <v>44602</v>
      </c>
    </row>
    <row r="656" spans="1:8" x14ac:dyDescent="0.45">
      <c r="A656" t="s">
        <v>2520</v>
      </c>
      <c r="B656" t="s">
        <v>15210</v>
      </c>
      <c r="C656" t="s">
        <v>15217</v>
      </c>
      <c r="E656" t="s">
        <v>15218</v>
      </c>
      <c r="G656" t="s">
        <v>13327</v>
      </c>
      <c r="H656" s="9">
        <v>44600</v>
      </c>
    </row>
    <row r="657" spans="1:8" x14ac:dyDescent="0.45">
      <c r="A657" t="s">
        <v>12662</v>
      </c>
      <c r="B657" t="s">
        <v>15219</v>
      </c>
      <c r="C657" t="s">
        <v>15220</v>
      </c>
      <c r="E657" t="s">
        <v>14173</v>
      </c>
      <c r="G657" t="s">
        <v>15221</v>
      </c>
      <c r="H657" s="9">
        <v>44592</v>
      </c>
    </row>
    <row r="658" spans="1:8" x14ac:dyDescent="0.45">
      <c r="A658" t="s">
        <v>15222</v>
      </c>
      <c r="B658" t="s">
        <v>2240</v>
      </c>
      <c r="C658" t="s">
        <v>15223</v>
      </c>
      <c r="E658" t="s">
        <v>15224</v>
      </c>
      <c r="G658" t="s">
        <v>3559</v>
      </c>
      <c r="H658" s="9">
        <v>44592</v>
      </c>
    </row>
    <row r="659" spans="1:8" x14ac:dyDescent="0.45">
      <c r="A659" t="s">
        <v>1874</v>
      </c>
      <c r="B659" t="s">
        <v>15225</v>
      </c>
      <c r="C659" t="s">
        <v>15226</v>
      </c>
      <c r="E659" t="s">
        <v>15227</v>
      </c>
      <c r="G659" t="s">
        <v>15228</v>
      </c>
      <c r="H659" s="9">
        <v>44590</v>
      </c>
    </row>
    <row r="660" spans="1:8" x14ac:dyDescent="0.45">
      <c r="A660" t="s">
        <v>1978</v>
      </c>
      <c r="B660" t="s">
        <v>10277</v>
      </c>
      <c r="C660" t="s">
        <v>15229</v>
      </c>
      <c r="E660" t="s">
        <v>14173</v>
      </c>
      <c r="G660" t="s">
        <v>15230</v>
      </c>
      <c r="H660" s="9">
        <v>44587</v>
      </c>
    </row>
    <row r="661" spans="1:8" x14ac:dyDescent="0.45">
      <c r="A661" t="s">
        <v>2520</v>
      </c>
      <c r="B661" t="s">
        <v>15231</v>
      </c>
      <c r="C661" t="s">
        <v>15232</v>
      </c>
      <c r="E661" t="s">
        <v>15233</v>
      </c>
      <c r="G661" t="s">
        <v>15234</v>
      </c>
      <c r="H661" s="9">
        <v>44586</v>
      </c>
    </row>
    <row r="662" spans="1:8" x14ac:dyDescent="0.45">
      <c r="A662" t="s">
        <v>1655</v>
      </c>
      <c r="B662" t="s">
        <v>1656</v>
      </c>
      <c r="C662" t="s">
        <v>15235</v>
      </c>
      <c r="E662" t="s">
        <v>15236</v>
      </c>
      <c r="G662" t="s">
        <v>1453</v>
      </c>
      <c r="H662" s="9">
        <v>44586</v>
      </c>
    </row>
    <row r="663" spans="1:8" x14ac:dyDescent="0.45">
      <c r="A663" t="s">
        <v>2154</v>
      </c>
      <c r="B663" t="s">
        <v>15237</v>
      </c>
      <c r="C663" t="s">
        <v>15238</v>
      </c>
      <c r="E663" t="s">
        <v>15239</v>
      </c>
      <c r="G663" t="s">
        <v>15240</v>
      </c>
      <c r="H663" s="9">
        <v>44586</v>
      </c>
    </row>
    <row r="664" spans="1:8" x14ac:dyDescent="0.45">
      <c r="A664" t="s">
        <v>4282</v>
      </c>
      <c r="B664" t="s">
        <v>1433</v>
      </c>
      <c r="C664" t="s">
        <v>15241</v>
      </c>
      <c r="E664" t="s">
        <v>15242</v>
      </c>
      <c r="G664" t="s">
        <v>14555</v>
      </c>
      <c r="H664" s="9">
        <v>44586</v>
      </c>
    </row>
    <row r="665" spans="1:8" x14ac:dyDescent="0.45">
      <c r="A665" t="s">
        <v>1973</v>
      </c>
      <c r="B665" t="s">
        <v>4527</v>
      </c>
      <c r="C665" t="s">
        <v>15243</v>
      </c>
      <c r="E665" t="s">
        <v>15244</v>
      </c>
      <c r="G665" t="s">
        <v>15245</v>
      </c>
      <c r="H665" s="9">
        <v>44584</v>
      </c>
    </row>
    <row r="666" spans="1:8" x14ac:dyDescent="0.45">
      <c r="A666" t="s">
        <v>15246</v>
      </c>
      <c r="B666" t="s">
        <v>15247</v>
      </c>
      <c r="C666" t="s">
        <v>15248</v>
      </c>
      <c r="E666" t="s">
        <v>15249</v>
      </c>
      <c r="G666" t="s">
        <v>15250</v>
      </c>
      <c r="H666" s="9">
        <v>44580</v>
      </c>
    </row>
    <row r="667" spans="1:8" x14ac:dyDescent="0.45">
      <c r="A667" t="s">
        <v>2088</v>
      </c>
      <c r="B667" t="s">
        <v>15251</v>
      </c>
      <c r="C667" t="s">
        <v>15252</v>
      </c>
      <c r="E667" t="s">
        <v>15253</v>
      </c>
      <c r="G667" t="s">
        <v>15254</v>
      </c>
      <c r="H667" s="9">
        <v>44580</v>
      </c>
    </row>
    <row r="668" spans="1:8" x14ac:dyDescent="0.45">
      <c r="A668" t="s">
        <v>9676</v>
      </c>
      <c r="B668" t="s">
        <v>4357</v>
      </c>
      <c r="C668" t="s">
        <v>15255</v>
      </c>
      <c r="E668" t="s">
        <v>15256</v>
      </c>
      <c r="G668" t="s">
        <v>15257</v>
      </c>
      <c r="H668" s="9">
        <v>44579</v>
      </c>
    </row>
    <row r="669" spans="1:8" x14ac:dyDescent="0.45">
      <c r="A669" t="s">
        <v>15258</v>
      </c>
      <c r="B669" t="s">
        <v>15259</v>
      </c>
      <c r="C669" t="s">
        <v>15260</v>
      </c>
      <c r="D669" t="s">
        <v>15261</v>
      </c>
      <c r="E669" t="s">
        <v>15262</v>
      </c>
      <c r="G669" t="s">
        <v>15263</v>
      </c>
      <c r="H669" s="9">
        <v>44569</v>
      </c>
    </row>
    <row r="670" spans="1:8" x14ac:dyDescent="0.45">
      <c r="A670" t="s">
        <v>15264</v>
      </c>
      <c r="B670" t="s">
        <v>15265</v>
      </c>
      <c r="C670" t="s">
        <v>15266</v>
      </c>
      <c r="E670" t="s">
        <v>15267</v>
      </c>
      <c r="G670" t="s">
        <v>15268</v>
      </c>
      <c r="H670" s="9">
        <v>44569</v>
      </c>
    </row>
    <row r="671" spans="1:8" x14ac:dyDescent="0.45">
      <c r="A671" t="s">
        <v>3483</v>
      </c>
      <c r="B671" t="s">
        <v>2501</v>
      </c>
      <c r="C671" t="s">
        <v>15269</v>
      </c>
      <c r="E671" t="s">
        <v>15270</v>
      </c>
      <c r="G671" t="s">
        <v>15271</v>
      </c>
      <c r="H671" s="9">
        <v>44569</v>
      </c>
    </row>
    <row r="672" spans="1:8" x14ac:dyDescent="0.45">
      <c r="A672" t="s">
        <v>1840</v>
      </c>
      <c r="B672" t="s">
        <v>15272</v>
      </c>
      <c r="C672" t="s">
        <v>15273</v>
      </c>
      <c r="E672" t="s">
        <v>15274</v>
      </c>
      <c r="G672" t="s">
        <v>15275</v>
      </c>
      <c r="H672" s="9">
        <v>44563</v>
      </c>
    </row>
    <row r="673" spans="1:8" x14ac:dyDescent="0.45">
      <c r="A673" t="s">
        <v>15276</v>
      </c>
      <c r="B673" t="s">
        <v>15277</v>
      </c>
      <c r="C673" t="s">
        <v>15278</v>
      </c>
      <c r="E673" t="s">
        <v>15279</v>
      </c>
      <c r="G673" t="s">
        <v>1447</v>
      </c>
      <c r="H673" s="9">
        <v>44563</v>
      </c>
    </row>
    <row r="674" spans="1:8" x14ac:dyDescent="0.45">
      <c r="A674" t="s">
        <v>1845</v>
      </c>
      <c r="B674" t="s">
        <v>15280</v>
      </c>
      <c r="C674" t="s">
        <v>15281</v>
      </c>
      <c r="E674" t="s">
        <v>15282</v>
      </c>
      <c r="G674" t="s">
        <v>15283</v>
      </c>
      <c r="H674" s="9">
        <v>44558</v>
      </c>
    </row>
    <row r="675" spans="1:8" x14ac:dyDescent="0.45">
      <c r="A675" t="s">
        <v>15284</v>
      </c>
      <c r="B675" t="s">
        <v>15285</v>
      </c>
      <c r="C675" t="s">
        <v>15286</v>
      </c>
      <c r="E675" t="s">
        <v>15287</v>
      </c>
      <c r="G675" t="s">
        <v>15288</v>
      </c>
      <c r="H675" s="9">
        <v>44556</v>
      </c>
    </row>
    <row r="676" spans="1:8" x14ac:dyDescent="0.45">
      <c r="A676" t="s">
        <v>3785</v>
      </c>
      <c r="B676" t="s">
        <v>1449</v>
      </c>
      <c r="C676" t="s">
        <v>15289</v>
      </c>
      <c r="E676" t="s">
        <v>15290</v>
      </c>
      <c r="G676" t="s">
        <v>1602</v>
      </c>
      <c r="H676" s="9">
        <v>44553</v>
      </c>
    </row>
    <row r="677" spans="1:8" x14ac:dyDescent="0.45">
      <c r="A677" t="s">
        <v>15291</v>
      </c>
      <c r="B677" t="s">
        <v>15292</v>
      </c>
      <c r="C677" t="s">
        <v>15293</v>
      </c>
      <c r="E677" t="s">
        <v>15294</v>
      </c>
      <c r="G677" t="s">
        <v>15295</v>
      </c>
      <c r="H677" s="9">
        <v>44553</v>
      </c>
    </row>
    <row r="678" spans="1:8" x14ac:dyDescent="0.45">
      <c r="A678" t="s">
        <v>3034</v>
      </c>
      <c r="B678" t="s">
        <v>15296</v>
      </c>
      <c r="C678" t="s">
        <v>15297</v>
      </c>
      <c r="E678" t="s">
        <v>15298</v>
      </c>
      <c r="G678" t="s">
        <v>15299</v>
      </c>
      <c r="H678" s="9">
        <v>44553</v>
      </c>
    </row>
    <row r="679" spans="1:8" x14ac:dyDescent="0.45">
      <c r="A679" t="s">
        <v>15300</v>
      </c>
      <c r="B679" t="s">
        <v>15301</v>
      </c>
      <c r="C679" t="s">
        <v>15302</v>
      </c>
      <c r="E679" t="s">
        <v>15303</v>
      </c>
      <c r="G679" t="s">
        <v>15304</v>
      </c>
      <c r="H679" s="9">
        <v>44553</v>
      </c>
    </row>
    <row r="680" spans="1:8" x14ac:dyDescent="0.45">
      <c r="A680" t="s">
        <v>15305</v>
      </c>
      <c r="B680" t="s">
        <v>15306</v>
      </c>
      <c r="C680" t="s">
        <v>15307</v>
      </c>
      <c r="E680" t="s">
        <v>15308</v>
      </c>
      <c r="G680" t="s">
        <v>15309</v>
      </c>
      <c r="H680" s="9">
        <v>44547</v>
      </c>
    </row>
    <row r="681" spans="1:8" x14ac:dyDescent="0.45">
      <c r="A681" t="s">
        <v>15310</v>
      </c>
      <c r="B681" t="s">
        <v>15311</v>
      </c>
      <c r="C681" t="s">
        <v>15312</v>
      </c>
      <c r="E681" t="s">
        <v>15313</v>
      </c>
      <c r="G681" t="s">
        <v>13053</v>
      </c>
      <c r="H681" s="9">
        <v>44547</v>
      </c>
    </row>
    <row r="682" spans="1:8" x14ac:dyDescent="0.45">
      <c r="A682" t="s">
        <v>3785</v>
      </c>
      <c r="B682" t="s">
        <v>3786</v>
      </c>
      <c r="C682" t="s">
        <v>15314</v>
      </c>
      <c r="E682" t="s">
        <v>15315</v>
      </c>
      <c r="G682" t="s">
        <v>1529</v>
      </c>
      <c r="H682" s="9">
        <v>44547</v>
      </c>
    </row>
    <row r="683" spans="1:8" x14ac:dyDescent="0.45">
      <c r="A683" t="s">
        <v>3892</v>
      </c>
      <c r="B683" t="s">
        <v>3893</v>
      </c>
      <c r="C683" t="s">
        <v>15316</v>
      </c>
      <c r="E683" t="s">
        <v>15317</v>
      </c>
      <c r="G683" t="s">
        <v>15318</v>
      </c>
      <c r="H683" s="9">
        <v>44547</v>
      </c>
    </row>
    <row r="684" spans="1:8" x14ac:dyDescent="0.45">
      <c r="A684" t="s">
        <v>9617</v>
      </c>
      <c r="B684" t="s">
        <v>2327</v>
      </c>
      <c r="C684" t="s">
        <v>15319</v>
      </c>
      <c r="E684" t="s">
        <v>15320</v>
      </c>
      <c r="G684" t="s">
        <v>15321</v>
      </c>
      <c r="H684" s="9">
        <v>44545</v>
      </c>
    </row>
    <row r="685" spans="1:8" x14ac:dyDescent="0.45">
      <c r="A685" t="s">
        <v>12662</v>
      </c>
      <c r="B685" t="s">
        <v>15322</v>
      </c>
      <c r="C685" t="s">
        <v>15323</v>
      </c>
      <c r="E685" t="s">
        <v>15324</v>
      </c>
      <c r="G685" t="s">
        <v>15325</v>
      </c>
      <c r="H685" s="9">
        <v>44543</v>
      </c>
    </row>
    <row r="686" spans="1:8" x14ac:dyDescent="0.45">
      <c r="A686" t="s">
        <v>3544</v>
      </c>
      <c r="B686" t="s">
        <v>15326</v>
      </c>
      <c r="C686" t="s">
        <v>15327</v>
      </c>
      <c r="E686" t="s">
        <v>15328</v>
      </c>
      <c r="G686" t="s">
        <v>15329</v>
      </c>
      <c r="H686" s="9">
        <v>44534</v>
      </c>
    </row>
    <row r="687" spans="1:8" x14ac:dyDescent="0.45">
      <c r="A687" t="s">
        <v>12105</v>
      </c>
      <c r="B687" t="s">
        <v>15330</v>
      </c>
      <c r="C687" t="s">
        <v>15331</v>
      </c>
      <c r="E687" t="s">
        <v>15332</v>
      </c>
      <c r="G687" t="s">
        <v>15333</v>
      </c>
      <c r="H687" s="9">
        <v>44534</v>
      </c>
    </row>
    <row r="688" spans="1:8" x14ac:dyDescent="0.45">
      <c r="A688" t="s">
        <v>15334</v>
      </c>
      <c r="B688" t="s">
        <v>15335</v>
      </c>
      <c r="C688" t="s">
        <v>15336</v>
      </c>
      <c r="E688" t="s">
        <v>15337</v>
      </c>
      <c r="G688" t="s">
        <v>13073</v>
      </c>
      <c r="H688" s="9">
        <v>44534</v>
      </c>
    </row>
    <row r="689" spans="1:8" x14ac:dyDescent="0.45">
      <c r="A689" t="s">
        <v>15338</v>
      </c>
      <c r="B689" t="s">
        <v>15339</v>
      </c>
      <c r="C689" t="s">
        <v>15340</v>
      </c>
      <c r="E689" t="s">
        <v>15341</v>
      </c>
      <c r="G689" t="s">
        <v>15342</v>
      </c>
      <c r="H689" s="9">
        <v>44534</v>
      </c>
    </row>
    <row r="690" spans="1:8" x14ac:dyDescent="0.45">
      <c r="A690" t="s">
        <v>12172</v>
      </c>
      <c r="B690" t="s">
        <v>15343</v>
      </c>
      <c r="C690" t="s">
        <v>15344</v>
      </c>
      <c r="E690" t="s">
        <v>15345</v>
      </c>
      <c r="G690" t="s">
        <v>1529</v>
      </c>
      <c r="H690" s="9">
        <v>44533</v>
      </c>
    </row>
    <row r="691" spans="1:8" x14ac:dyDescent="0.45">
      <c r="A691" t="s">
        <v>15346</v>
      </c>
      <c r="B691" t="s">
        <v>15347</v>
      </c>
      <c r="C691" t="s">
        <v>15348</v>
      </c>
      <c r="E691" t="s">
        <v>15349</v>
      </c>
      <c r="G691" t="s">
        <v>15350</v>
      </c>
      <c r="H691" s="9">
        <v>44530</v>
      </c>
    </row>
    <row r="692" spans="1:8" x14ac:dyDescent="0.45">
      <c r="A692" t="s">
        <v>15351</v>
      </c>
      <c r="B692" t="s">
        <v>12707</v>
      </c>
      <c r="C692" t="s">
        <v>15352</v>
      </c>
      <c r="E692" t="s">
        <v>15142</v>
      </c>
      <c r="G692" t="s">
        <v>1453</v>
      </c>
      <c r="H692" s="9">
        <v>44530</v>
      </c>
    </row>
    <row r="693" spans="1:8" x14ac:dyDescent="0.45">
      <c r="A693" t="s">
        <v>12652</v>
      </c>
      <c r="B693" t="s">
        <v>15353</v>
      </c>
      <c r="C693" t="s">
        <v>15354</v>
      </c>
      <c r="E693" t="s">
        <v>14627</v>
      </c>
      <c r="G693" t="s">
        <v>15355</v>
      </c>
      <c r="H693" s="9">
        <v>44529</v>
      </c>
    </row>
    <row r="694" spans="1:8" x14ac:dyDescent="0.45">
      <c r="A694" t="s">
        <v>2331</v>
      </c>
      <c r="B694" t="s">
        <v>15356</v>
      </c>
      <c r="C694" t="s">
        <v>15357</v>
      </c>
      <c r="E694" t="s">
        <v>15358</v>
      </c>
      <c r="G694" t="s">
        <v>15359</v>
      </c>
      <c r="H694" s="9">
        <v>44529</v>
      </c>
    </row>
    <row r="695" spans="1:8" x14ac:dyDescent="0.45">
      <c r="A695" t="s">
        <v>3329</v>
      </c>
      <c r="B695" t="s">
        <v>15360</v>
      </c>
      <c r="C695" t="s">
        <v>15361</v>
      </c>
      <c r="E695" t="s">
        <v>15362</v>
      </c>
      <c r="G695" t="s">
        <v>15363</v>
      </c>
      <c r="H695" s="9">
        <v>44529</v>
      </c>
    </row>
    <row r="696" spans="1:8" x14ac:dyDescent="0.45">
      <c r="A696" t="s">
        <v>15364</v>
      </c>
      <c r="B696" t="s">
        <v>2062</v>
      </c>
      <c r="C696" t="s">
        <v>15365</v>
      </c>
      <c r="E696" t="s">
        <v>15366</v>
      </c>
      <c r="G696" t="s">
        <v>15367</v>
      </c>
      <c r="H696" s="9">
        <v>44527</v>
      </c>
    </row>
    <row r="697" spans="1:8" x14ac:dyDescent="0.45">
      <c r="A697" t="s">
        <v>2088</v>
      </c>
      <c r="B697" t="s">
        <v>15368</v>
      </c>
      <c r="C697" t="s">
        <v>15369</v>
      </c>
      <c r="E697" t="s">
        <v>15370</v>
      </c>
      <c r="G697" t="s">
        <v>2010</v>
      </c>
      <c r="H697" s="9">
        <v>44526</v>
      </c>
    </row>
    <row r="698" spans="1:8" x14ac:dyDescent="0.45">
      <c r="A698" t="s">
        <v>1929</v>
      </c>
      <c r="B698" t="s">
        <v>15371</v>
      </c>
      <c r="C698" t="s">
        <v>15372</v>
      </c>
      <c r="E698" t="s">
        <v>15373</v>
      </c>
      <c r="G698" t="s">
        <v>2038</v>
      </c>
      <c r="H698" s="9">
        <v>44526</v>
      </c>
    </row>
    <row r="699" spans="1:8" x14ac:dyDescent="0.45">
      <c r="A699" t="s">
        <v>1929</v>
      </c>
      <c r="B699" t="s">
        <v>15374</v>
      </c>
      <c r="C699" t="s">
        <v>15375</v>
      </c>
      <c r="E699" t="s">
        <v>15376</v>
      </c>
      <c r="G699" t="s">
        <v>15377</v>
      </c>
      <c r="H699" s="9">
        <v>44516</v>
      </c>
    </row>
    <row r="700" spans="1:8" x14ac:dyDescent="0.45">
      <c r="A700" t="s">
        <v>3051</v>
      </c>
      <c r="B700" t="s">
        <v>15378</v>
      </c>
      <c r="C700" t="s">
        <v>15379</v>
      </c>
      <c r="E700" t="s">
        <v>15380</v>
      </c>
      <c r="G700" t="s">
        <v>15381</v>
      </c>
      <c r="H700" s="9">
        <v>44516</v>
      </c>
    </row>
    <row r="701" spans="1:8" x14ac:dyDescent="0.45">
      <c r="A701" t="s">
        <v>15382</v>
      </c>
      <c r="B701" t="s">
        <v>15383</v>
      </c>
      <c r="C701" t="s">
        <v>15384</v>
      </c>
      <c r="E701" t="s">
        <v>15385</v>
      </c>
      <c r="G701" t="s">
        <v>15386</v>
      </c>
      <c r="H701" s="9">
        <v>44515</v>
      </c>
    </row>
    <row r="702" spans="1:8" x14ac:dyDescent="0.45">
      <c r="A702" t="s">
        <v>1476</v>
      </c>
      <c r="B702" t="s">
        <v>15387</v>
      </c>
      <c r="C702" t="s">
        <v>15388</v>
      </c>
      <c r="E702" t="s">
        <v>13715</v>
      </c>
      <c r="G702" t="s">
        <v>13957</v>
      </c>
      <c r="H702" s="9">
        <v>44509</v>
      </c>
    </row>
    <row r="703" spans="1:8" x14ac:dyDescent="0.45">
      <c r="A703" t="s">
        <v>1978</v>
      </c>
      <c r="B703" t="s">
        <v>15389</v>
      </c>
      <c r="C703" t="s">
        <v>15390</v>
      </c>
      <c r="E703" t="s">
        <v>15391</v>
      </c>
      <c r="G703" t="s">
        <v>1380</v>
      </c>
      <c r="H703" s="9">
        <v>44508</v>
      </c>
    </row>
    <row r="704" spans="1:8" x14ac:dyDescent="0.45">
      <c r="A704" t="s">
        <v>2555</v>
      </c>
      <c r="B704" t="s">
        <v>15392</v>
      </c>
      <c r="C704" t="s">
        <v>15393</v>
      </c>
      <c r="E704" t="s">
        <v>14978</v>
      </c>
      <c r="G704" t="s">
        <v>15394</v>
      </c>
      <c r="H704" s="9">
        <v>44497</v>
      </c>
    </row>
    <row r="705" spans="1:8" x14ac:dyDescent="0.45">
      <c r="A705" t="s">
        <v>3833</v>
      </c>
      <c r="B705" t="s">
        <v>15395</v>
      </c>
      <c r="C705" t="s">
        <v>15396</v>
      </c>
      <c r="E705" t="s">
        <v>15397</v>
      </c>
      <c r="G705" t="s">
        <v>15398</v>
      </c>
      <c r="H705" s="9">
        <v>44497</v>
      </c>
    </row>
    <row r="706" spans="1:8" x14ac:dyDescent="0.45">
      <c r="A706" t="s">
        <v>15399</v>
      </c>
      <c r="B706" t="s">
        <v>15400</v>
      </c>
      <c r="C706" t="s">
        <v>15401</v>
      </c>
      <c r="E706" t="s">
        <v>15402</v>
      </c>
      <c r="G706" t="s">
        <v>3559</v>
      </c>
      <c r="H706" s="9">
        <v>44497</v>
      </c>
    </row>
    <row r="707" spans="1:8" x14ac:dyDescent="0.45">
      <c r="A707" t="s">
        <v>15403</v>
      </c>
      <c r="B707" t="s">
        <v>13900</v>
      </c>
      <c r="C707" t="s">
        <v>15404</v>
      </c>
      <c r="E707" t="s">
        <v>15405</v>
      </c>
      <c r="G707" t="s">
        <v>15406</v>
      </c>
      <c r="H707" s="9">
        <v>44497</v>
      </c>
    </row>
    <row r="708" spans="1:8" x14ac:dyDescent="0.45">
      <c r="A708" t="s">
        <v>2541</v>
      </c>
      <c r="B708" t="s">
        <v>15407</v>
      </c>
      <c r="C708" t="s">
        <v>15408</v>
      </c>
      <c r="E708" t="s">
        <v>15409</v>
      </c>
      <c r="G708" t="s">
        <v>15410</v>
      </c>
      <c r="H708" s="9">
        <v>44497</v>
      </c>
    </row>
    <row r="709" spans="1:8" x14ac:dyDescent="0.45">
      <c r="A709" t="s">
        <v>2088</v>
      </c>
      <c r="B709" t="s">
        <v>15411</v>
      </c>
      <c r="C709" t="s">
        <v>15412</v>
      </c>
      <c r="E709" t="s">
        <v>15413</v>
      </c>
      <c r="G709" t="s">
        <v>15414</v>
      </c>
      <c r="H709" s="9">
        <v>44497</v>
      </c>
    </row>
    <row r="710" spans="1:8" x14ac:dyDescent="0.45">
      <c r="A710" t="s">
        <v>15415</v>
      </c>
      <c r="B710" t="s">
        <v>1542</v>
      </c>
      <c r="C710" t="s">
        <v>15416</v>
      </c>
      <c r="E710" t="s">
        <v>15417</v>
      </c>
      <c r="G710" t="s">
        <v>15418</v>
      </c>
      <c r="H710" s="9">
        <v>44483</v>
      </c>
    </row>
    <row r="711" spans="1:8" x14ac:dyDescent="0.45">
      <c r="A711" t="s">
        <v>2630</v>
      </c>
      <c r="B711" t="s">
        <v>15419</v>
      </c>
      <c r="C711" t="s">
        <v>15420</v>
      </c>
      <c r="E711" t="s">
        <v>15421</v>
      </c>
      <c r="G711" t="s">
        <v>15422</v>
      </c>
      <c r="H711" s="9">
        <v>44483</v>
      </c>
    </row>
    <row r="712" spans="1:8" x14ac:dyDescent="0.45">
      <c r="A712" t="s">
        <v>1978</v>
      </c>
      <c r="B712" t="s">
        <v>11536</v>
      </c>
      <c r="C712" t="s">
        <v>15423</v>
      </c>
      <c r="E712" t="s">
        <v>15424</v>
      </c>
      <c r="G712" t="s">
        <v>15425</v>
      </c>
      <c r="H712" s="9">
        <v>44482</v>
      </c>
    </row>
    <row r="713" spans="1:8" x14ac:dyDescent="0.45">
      <c r="A713" t="s">
        <v>15426</v>
      </c>
      <c r="B713" t="s">
        <v>13651</v>
      </c>
      <c r="C713" t="s">
        <v>15427</v>
      </c>
      <c r="E713" t="s">
        <v>1247</v>
      </c>
      <c r="G713" t="s">
        <v>1416</v>
      </c>
      <c r="H713" s="9">
        <v>44482</v>
      </c>
    </row>
    <row r="714" spans="1:8" x14ac:dyDescent="0.45">
      <c r="A714" t="s">
        <v>15428</v>
      </c>
      <c r="B714" t="s">
        <v>2892</v>
      </c>
      <c r="C714" t="s">
        <v>15429</v>
      </c>
      <c r="E714" t="s">
        <v>15430</v>
      </c>
      <c r="G714" t="s">
        <v>15431</v>
      </c>
      <c r="H714" s="9">
        <v>44482</v>
      </c>
    </row>
    <row r="715" spans="1:8" x14ac:dyDescent="0.45">
      <c r="A715" t="s">
        <v>2066</v>
      </c>
      <c r="B715" t="s">
        <v>10391</v>
      </c>
      <c r="C715" t="s">
        <v>15432</v>
      </c>
      <c r="E715" t="s">
        <v>15433</v>
      </c>
      <c r="G715" t="s">
        <v>15434</v>
      </c>
      <c r="H715" s="9">
        <v>44482</v>
      </c>
    </row>
    <row r="716" spans="1:8" x14ac:dyDescent="0.45">
      <c r="A716" t="s">
        <v>2693</v>
      </c>
      <c r="B716" t="s">
        <v>12108</v>
      </c>
      <c r="C716" t="s">
        <v>15435</v>
      </c>
      <c r="E716" t="s">
        <v>9387</v>
      </c>
      <c r="G716" t="s">
        <v>15436</v>
      </c>
      <c r="H716" s="9">
        <v>44481</v>
      </c>
    </row>
    <row r="717" spans="1:8" x14ac:dyDescent="0.45">
      <c r="A717" t="s">
        <v>1642</v>
      </c>
      <c r="B717" t="s">
        <v>15437</v>
      </c>
      <c r="C717" t="s">
        <v>15438</v>
      </c>
      <c r="E717" t="s">
        <v>15439</v>
      </c>
      <c r="G717" t="s">
        <v>15440</v>
      </c>
      <c r="H717" s="9">
        <v>44477</v>
      </c>
    </row>
    <row r="718" spans="1:8" x14ac:dyDescent="0.45">
      <c r="A718" t="s">
        <v>12677</v>
      </c>
      <c r="B718" t="s">
        <v>12230</v>
      </c>
      <c r="C718" t="s">
        <v>15441</v>
      </c>
      <c r="E718" t="s">
        <v>15442</v>
      </c>
      <c r="G718" t="s">
        <v>15443</v>
      </c>
      <c r="H718" s="9">
        <v>44477</v>
      </c>
    </row>
    <row r="719" spans="1:8" x14ac:dyDescent="0.45">
      <c r="A719" t="s">
        <v>15444</v>
      </c>
      <c r="B719" t="s">
        <v>15445</v>
      </c>
      <c r="C719" t="s">
        <v>15446</v>
      </c>
      <c r="E719" t="s">
        <v>15447</v>
      </c>
      <c r="G719" t="s">
        <v>15448</v>
      </c>
      <c r="H719" s="9">
        <v>44477</v>
      </c>
    </row>
    <row r="720" spans="1:8" x14ac:dyDescent="0.45">
      <c r="A720" t="s">
        <v>15449</v>
      </c>
      <c r="B720" t="s">
        <v>15450</v>
      </c>
      <c r="C720" t="s">
        <v>15451</v>
      </c>
      <c r="E720" t="s">
        <v>15452</v>
      </c>
      <c r="G720" t="s">
        <v>15453</v>
      </c>
      <c r="H720" s="9">
        <v>44477</v>
      </c>
    </row>
    <row r="721" spans="1:8" x14ac:dyDescent="0.45">
      <c r="A721" t="s">
        <v>1515</v>
      </c>
      <c r="B721" t="s">
        <v>15454</v>
      </c>
      <c r="C721" t="s">
        <v>15455</v>
      </c>
      <c r="E721" t="s">
        <v>15456</v>
      </c>
      <c r="G721" t="s">
        <v>15457</v>
      </c>
      <c r="H721" s="9">
        <v>44470</v>
      </c>
    </row>
    <row r="722" spans="1:8" x14ac:dyDescent="0.45">
      <c r="A722" t="s">
        <v>10461</v>
      </c>
      <c r="B722" t="s">
        <v>10988</v>
      </c>
      <c r="C722" t="s">
        <v>15458</v>
      </c>
      <c r="E722" t="s">
        <v>15459</v>
      </c>
      <c r="G722" t="s">
        <v>15460</v>
      </c>
      <c r="H722" s="9">
        <v>44469</v>
      </c>
    </row>
    <row r="723" spans="1:8" x14ac:dyDescent="0.45">
      <c r="A723" t="s">
        <v>14034</v>
      </c>
      <c r="B723" t="s">
        <v>15461</v>
      </c>
      <c r="C723" t="s">
        <v>15462</v>
      </c>
      <c r="E723" t="s">
        <v>15463</v>
      </c>
      <c r="G723" t="s">
        <v>15464</v>
      </c>
      <c r="H723" s="9">
        <v>44469</v>
      </c>
    </row>
    <row r="724" spans="1:8" x14ac:dyDescent="0.45">
      <c r="A724" t="s">
        <v>3683</v>
      </c>
      <c r="B724" t="s">
        <v>3684</v>
      </c>
      <c r="C724" t="s">
        <v>15465</v>
      </c>
      <c r="E724" t="s">
        <v>15466</v>
      </c>
      <c r="G724" t="s">
        <v>3687</v>
      </c>
      <c r="H724" s="9">
        <v>44469</v>
      </c>
    </row>
    <row r="725" spans="1:8" x14ac:dyDescent="0.45">
      <c r="A725" t="s">
        <v>15467</v>
      </c>
      <c r="B725" t="s">
        <v>15468</v>
      </c>
      <c r="C725" t="s">
        <v>15469</v>
      </c>
      <c r="E725" t="s">
        <v>15470</v>
      </c>
      <c r="G725" t="s">
        <v>15471</v>
      </c>
      <c r="H725" s="9">
        <v>44469</v>
      </c>
    </row>
    <row r="726" spans="1:8" x14ac:dyDescent="0.45">
      <c r="A726" t="s">
        <v>1515</v>
      </c>
      <c r="B726" t="s">
        <v>15472</v>
      </c>
      <c r="C726" t="s">
        <v>15473</v>
      </c>
      <c r="E726" t="s">
        <v>15474</v>
      </c>
      <c r="G726" t="s">
        <v>15475</v>
      </c>
      <c r="H726" s="9">
        <v>44469</v>
      </c>
    </row>
    <row r="727" spans="1:8" x14ac:dyDescent="0.45">
      <c r="A727" t="s">
        <v>3468</v>
      </c>
      <c r="B727" t="s">
        <v>15476</v>
      </c>
      <c r="C727" t="s">
        <v>15477</v>
      </c>
      <c r="E727" t="s">
        <v>15478</v>
      </c>
      <c r="G727" t="s">
        <v>15479</v>
      </c>
      <c r="H727" s="9">
        <v>44452</v>
      </c>
    </row>
    <row r="728" spans="1:8" x14ac:dyDescent="0.45">
      <c r="A728" t="s">
        <v>3468</v>
      </c>
      <c r="B728" t="s">
        <v>3469</v>
      </c>
      <c r="C728" t="s">
        <v>15480</v>
      </c>
      <c r="E728" t="s">
        <v>15481</v>
      </c>
      <c r="G728" t="s">
        <v>1480</v>
      </c>
      <c r="H728" s="9">
        <v>44449</v>
      </c>
    </row>
    <row r="729" spans="1:8" x14ac:dyDescent="0.45">
      <c r="A729" t="s">
        <v>1923</v>
      </c>
      <c r="B729" t="s">
        <v>12601</v>
      </c>
      <c r="C729" t="s">
        <v>15482</v>
      </c>
      <c r="E729" t="s">
        <v>15483</v>
      </c>
      <c r="G729" t="s">
        <v>15484</v>
      </c>
      <c r="H729" s="9">
        <v>44445</v>
      </c>
    </row>
    <row r="730" spans="1:8" x14ac:dyDescent="0.45">
      <c r="A730" t="s">
        <v>9636</v>
      </c>
      <c r="B730" t="s">
        <v>15485</v>
      </c>
      <c r="C730" t="s">
        <v>15486</v>
      </c>
      <c r="E730" t="s">
        <v>15487</v>
      </c>
      <c r="G730" t="s">
        <v>15488</v>
      </c>
      <c r="H730" s="9">
        <v>44443</v>
      </c>
    </row>
    <row r="731" spans="1:8" x14ac:dyDescent="0.45">
      <c r="A731" t="s">
        <v>11217</v>
      </c>
      <c r="B731" t="s">
        <v>15489</v>
      </c>
      <c r="C731" t="s">
        <v>15490</v>
      </c>
      <c r="E731" t="s">
        <v>15491</v>
      </c>
      <c r="G731" t="s">
        <v>15492</v>
      </c>
      <c r="H731" s="9">
        <v>44442</v>
      </c>
    </row>
    <row r="732" spans="1:8" x14ac:dyDescent="0.45">
      <c r="A732" t="s">
        <v>15493</v>
      </c>
      <c r="B732" t="s">
        <v>15494</v>
      </c>
      <c r="C732" t="s">
        <v>15495</v>
      </c>
      <c r="E732" t="s">
        <v>13588</v>
      </c>
      <c r="G732" t="s">
        <v>15496</v>
      </c>
      <c r="H732" s="9">
        <v>44435</v>
      </c>
    </row>
    <row r="733" spans="1:8" x14ac:dyDescent="0.45">
      <c r="A733" t="s">
        <v>1978</v>
      </c>
      <c r="B733" t="s">
        <v>15497</v>
      </c>
      <c r="C733" t="s">
        <v>15498</v>
      </c>
      <c r="E733" t="s">
        <v>15466</v>
      </c>
      <c r="G733" t="s">
        <v>15499</v>
      </c>
      <c r="H733" s="9">
        <v>44417</v>
      </c>
    </row>
    <row r="734" spans="1:8" x14ac:dyDescent="0.45">
      <c r="A734" t="s">
        <v>15500</v>
      </c>
      <c r="B734" t="s">
        <v>15501</v>
      </c>
      <c r="C734" t="s">
        <v>15502</v>
      </c>
      <c r="E734" t="s">
        <v>15503</v>
      </c>
      <c r="G734" t="s">
        <v>15504</v>
      </c>
      <c r="H734" s="9">
        <v>44417</v>
      </c>
    </row>
    <row r="735" spans="1:8" x14ac:dyDescent="0.45">
      <c r="A735" t="s">
        <v>15505</v>
      </c>
      <c r="B735" t="s">
        <v>15506</v>
      </c>
      <c r="C735" t="s">
        <v>15507</v>
      </c>
      <c r="E735" t="s">
        <v>14530</v>
      </c>
      <c r="G735" t="s">
        <v>15508</v>
      </c>
      <c r="H735" s="9">
        <v>44417</v>
      </c>
    </row>
    <row r="736" spans="1:8" x14ac:dyDescent="0.45">
      <c r="A736" t="s">
        <v>15509</v>
      </c>
      <c r="B736" t="s">
        <v>15510</v>
      </c>
      <c r="C736" t="s">
        <v>15511</v>
      </c>
      <c r="E736" t="s">
        <v>14173</v>
      </c>
      <c r="G736" t="s">
        <v>13257</v>
      </c>
      <c r="H736" s="9">
        <v>44417</v>
      </c>
    </row>
    <row r="737" spans="1:8" x14ac:dyDescent="0.45">
      <c r="A737" t="s">
        <v>3088</v>
      </c>
      <c r="B737" t="s">
        <v>15512</v>
      </c>
      <c r="C737" t="s">
        <v>15513</v>
      </c>
      <c r="E737" t="s">
        <v>15146</v>
      </c>
      <c r="G737" t="s">
        <v>15514</v>
      </c>
      <c r="H737" s="9">
        <v>44390</v>
      </c>
    </row>
    <row r="738" spans="1:8" x14ac:dyDescent="0.45">
      <c r="A738" t="s">
        <v>3582</v>
      </c>
      <c r="B738" t="s">
        <v>15515</v>
      </c>
      <c r="C738" t="s">
        <v>15516</v>
      </c>
      <c r="E738" t="s">
        <v>15517</v>
      </c>
      <c r="G738" t="s">
        <v>15518</v>
      </c>
      <c r="H738" s="9">
        <v>44384</v>
      </c>
    </row>
    <row r="739" spans="1:8" x14ac:dyDescent="0.45">
      <c r="A739" t="s">
        <v>1786</v>
      </c>
      <c r="B739" t="s">
        <v>15519</v>
      </c>
      <c r="C739" t="s">
        <v>15520</v>
      </c>
      <c r="E739" t="s">
        <v>15521</v>
      </c>
      <c r="G739" t="s">
        <v>2165</v>
      </c>
      <c r="H739" s="9">
        <v>44384</v>
      </c>
    </row>
    <row r="740" spans="1:8" x14ac:dyDescent="0.45">
      <c r="A740" t="s">
        <v>15522</v>
      </c>
      <c r="B740" t="s">
        <v>3212</v>
      </c>
      <c r="C740" t="s">
        <v>15523</v>
      </c>
      <c r="E740" t="s">
        <v>15524</v>
      </c>
      <c r="G740" t="s">
        <v>15525</v>
      </c>
      <c r="H740" s="9">
        <v>44375</v>
      </c>
    </row>
    <row r="741" spans="1:8" x14ac:dyDescent="0.45">
      <c r="A741" t="s">
        <v>2555</v>
      </c>
      <c r="B741" t="s">
        <v>15526</v>
      </c>
      <c r="C741" t="s">
        <v>15527</v>
      </c>
      <c r="D741" t="s">
        <v>15528</v>
      </c>
      <c r="E741" t="s">
        <v>687</v>
      </c>
      <c r="G741" t="s">
        <v>15529</v>
      </c>
      <c r="H741" s="9">
        <v>44372</v>
      </c>
    </row>
    <row r="742" spans="1:8" x14ac:dyDescent="0.45">
      <c r="A742" t="s">
        <v>2759</v>
      </c>
      <c r="B742" t="s">
        <v>15530</v>
      </c>
      <c r="C742" t="s">
        <v>15531</v>
      </c>
      <c r="E742" t="s">
        <v>13303</v>
      </c>
      <c r="G742" t="s">
        <v>1447</v>
      </c>
      <c r="H742" s="9">
        <v>44356</v>
      </c>
    </row>
    <row r="743" spans="1:8" x14ac:dyDescent="0.45">
      <c r="A743" t="s">
        <v>1725</v>
      </c>
      <c r="B743" t="s">
        <v>15532</v>
      </c>
      <c r="C743" t="s">
        <v>15533</v>
      </c>
      <c r="E743" t="s">
        <v>15534</v>
      </c>
      <c r="G743" t="s">
        <v>15535</v>
      </c>
      <c r="H743" s="9">
        <v>44354</v>
      </c>
    </row>
    <row r="744" spans="1:8" x14ac:dyDescent="0.45">
      <c r="A744" t="s">
        <v>15536</v>
      </c>
      <c r="B744" t="s">
        <v>15537</v>
      </c>
      <c r="C744" t="s">
        <v>15538</v>
      </c>
      <c r="E744" t="s">
        <v>15539</v>
      </c>
      <c r="G744" t="s">
        <v>13647</v>
      </c>
      <c r="H744" s="9">
        <v>44350</v>
      </c>
    </row>
    <row r="745" spans="1:8" x14ac:dyDescent="0.45">
      <c r="A745" t="s">
        <v>2044</v>
      </c>
      <c r="B745" t="s">
        <v>15540</v>
      </c>
      <c r="C745" t="s">
        <v>15541</v>
      </c>
      <c r="E745" t="s">
        <v>15542</v>
      </c>
      <c r="G745" t="s">
        <v>15543</v>
      </c>
      <c r="H745" s="9">
        <v>44350</v>
      </c>
    </row>
    <row r="746" spans="1:8" x14ac:dyDescent="0.45">
      <c r="A746" t="s">
        <v>15544</v>
      </c>
      <c r="B746" t="s">
        <v>2119</v>
      </c>
      <c r="C746" t="s">
        <v>15545</v>
      </c>
      <c r="E746" t="s">
        <v>15546</v>
      </c>
      <c r="G746" t="s">
        <v>15547</v>
      </c>
      <c r="H746" s="9">
        <v>44349</v>
      </c>
    </row>
    <row r="747" spans="1:8" x14ac:dyDescent="0.45">
      <c r="A747" t="s">
        <v>15548</v>
      </c>
      <c r="B747" t="s">
        <v>15549</v>
      </c>
      <c r="C747" t="s">
        <v>15550</v>
      </c>
      <c r="E747" t="s">
        <v>15551</v>
      </c>
      <c r="G747" t="s">
        <v>15552</v>
      </c>
      <c r="H747" s="9">
        <v>44339</v>
      </c>
    </row>
    <row r="748" spans="1:8" x14ac:dyDescent="0.45">
      <c r="A748" t="s">
        <v>1621</v>
      </c>
      <c r="B748" t="s">
        <v>15553</v>
      </c>
      <c r="C748" t="s">
        <v>15554</v>
      </c>
      <c r="E748" t="s">
        <v>15555</v>
      </c>
      <c r="G748" t="s">
        <v>13228</v>
      </c>
      <c r="H748" s="9">
        <v>44319</v>
      </c>
    </row>
    <row r="749" spans="1:8" x14ac:dyDescent="0.45">
      <c r="A749" t="s">
        <v>15556</v>
      </c>
      <c r="B749" t="s">
        <v>15557</v>
      </c>
      <c r="C749" t="s">
        <v>15558</v>
      </c>
      <c r="E749" t="s">
        <v>15559</v>
      </c>
      <c r="G749" t="s">
        <v>15560</v>
      </c>
      <c r="H749" s="9">
        <v>44316</v>
      </c>
    </row>
    <row r="750" spans="1:8" x14ac:dyDescent="0.45">
      <c r="A750" t="s">
        <v>3873</v>
      </c>
      <c r="B750" t="s">
        <v>15561</v>
      </c>
      <c r="C750" t="s">
        <v>15562</v>
      </c>
      <c r="E750" t="s">
        <v>15563</v>
      </c>
      <c r="G750" t="s">
        <v>15564</v>
      </c>
      <c r="H750" s="9">
        <v>44316</v>
      </c>
    </row>
    <row r="751" spans="1:8" x14ac:dyDescent="0.45">
      <c r="A751" t="s">
        <v>1786</v>
      </c>
      <c r="B751" t="s">
        <v>2062</v>
      </c>
      <c r="C751" t="s">
        <v>15565</v>
      </c>
      <c r="E751" t="s">
        <v>15566</v>
      </c>
      <c r="G751" t="s">
        <v>13504</v>
      </c>
      <c r="H751" s="9">
        <v>44316</v>
      </c>
    </row>
    <row r="752" spans="1:8" x14ac:dyDescent="0.45">
      <c r="A752" t="s">
        <v>2166</v>
      </c>
      <c r="B752" t="s">
        <v>15567</v>
      </c>
      <c r="C752" t="s">
        <v>15568</v>
      </c>
      <c r="E752" t="s">
        <v>15569</v>
      </c>
      <c r="G752" t="s">
        <v>15570</v>
      </c>
      <c r="H752" s="9">
        <v>44316</v>
      </c>
    </row>
    <row r="753" spans="1:8" x14ac:dyDescent="0.45">
      <c r="A753" t="s">
        <v>2405</v>
      </c>
      <c r="B753" t="s">
        <v>15571</v>
      </c>
      <c r="C753" t="s">
        <v>15572</v>
      </c>
      <c r="E753" t="s">
        <v>15573</v>
      </c>
      <c r="G753" t="s">
        <v>15574</v>
      </c>
      <c r="H753" s="9">
        <v>44316</v>
      </c>
    </row>
    <row r="754" spans="1:8" x14ac:dyDescent="0.45">
      <c r="A754" t="s">
        <v>15575</v>
      </c>
      <c r="B754" t="s">
        <v>15576</v>
      </c>
      <c r="C754" t="s">
        <v>15577</v>
      </c>
      <c r="E754" t="s">
        <v>15578</v>
      </c>
      <c r="G754" t="s">
        <v>15579</v>
      </c>
      <c r="H754" s="9">
        <v>44316</v>
      </c>
    </row>
    <row r="755" spans="1:8" x14ac:dyDescent="0.45">
      <c r="A755" t="s">
        <v>3706</v>
      </c>
      <c r="B755" t="s">
        <v>15580</v>
      </c>
      <c r="C755" t="s">
        <v>15581</v>
      </c>
      <c r="D755" t="s">
        <v>15582</v>
      </c>
      <c r="E755" t="s">
        <v>15583</v>
      </c>
      <c r="G755" t="s">
        <v>15584</v>
      </c>
      <c r="H755" s="9">
        <v>44316</v>
      </c>
    </row>
    <row r="756" spans="1:8" x14ac:dyDescent="0.45">
      <c r="A756" t="s">
        <v>15585</v>
      </c>
      <c r="B756" t="s">
        <v>15586</v>
      </c>
      <c r="C756" t="s">
        <v>15587</v>
      </c>
      <c r="E756" t="s">
        <v>15588</v>
      </c>
      <c r="G756" t="s">
        <v>15589</v>
      </c>
      <c r="H756" s="9">
        <v>44315</v>
      </c>
    </row>
    <row r="757" spans="1:8" x14ac:dyDescent="0.45">
      <c r="A757" t="s">
        <v>15590</v>
      </c>
      <c r="B757" t="s">
        <v>15591</v>
      </c>
      <c r="C757" t="s">
        <v>15592</v>
      </c>
      <c r="E757" t="s">
        <v>15593</v>
      </c>
      <c r="G757" t="s">
        <v>15594</v>
      </c>
      <c r="H757" s="9">
        <v>44309</v>
      </c>
    </row>
    <row r="758" spans="1:8" x14ac:dyDescent="0.45">
      <c r="A758" t="s">
        <v>2093</v>
      </c>
      <c r="B758" t="s">
        <v>15595</v>
      </c>
      <c r="C758" t="s">
        <v>15596</v>
      </c>
      <c r="E758" t="s">
        <v>15597</v>
      </c>
      <c r="G758" t="s">
        <v>15598</v>
      </c>
      <c r="H758" s="9">
        <v>44309</v>
      </c>
    </row>
    <row r="759" spans="1:8" x14ac:dyDescent="0.45">
      <c r="A759" t="s">
        <v>2778</v>
      </c>
      <c r="B759" t="s">
        <v>2701</v>
      </c>
      <c r="C759" t="s">
        <v>15599</v>
      </c>
      <c r="E759" t="s">
        <v>14173</v>
      </c>
      <c r="G759" t="s">
        <v>15600</v>
      </c>
      <c r="H759" s="9">
        <v>44309</v>
      </c>
    </row>
    <row r="760" spans="1:8" x14ac:dyDescent="0.45">
      <c r="A760" t="s">
        <v>2044</v>
      </c>
      <c r="B760" t="s">
        <v>15601</v>
      </c>
      <c r="C760" t="s">
        <v>15602</v>
      </c>
      <c r="E760" t="s">
        <v>15603</v>
      </c>
      <c r="G760" t="s">
        <v>15604</v>
      </c>
      <c r="H760" s="9">
        <v>44307</v>
      </c>
    </row>
    <row r="761" spans="1:8" x14ac:dyDescent="0.45">
      <c r="A761" t="s">
        <v>1376</v>
      </c>
      <c r="B761" t="s">
        <v>15515</v>
      </c>
      <c r="C761" t="s">
        <v>15605</v>
      </c>
      <c r="E761" t="s">
        <v>15606</v>
      </c>
      <c r="G761" t="s">
        <v>15607</v>
      </c>
      <c r="H761" s="9">
        <v>44307</v>
      </c>
    </row>
    <row r="762" spans="1:8" x14ac:dyDescent="0.45">
      <c r="A762" t="s">
        <v>15608</v>
      </c>
      <c r="B762" t="s">
        <v>15609</v>
      </c>
      <c r="C762" t="s">
        <v>15610</v>
      </c>
      <c r="E762" t="s">
        <v>11794</v>
      </c>
      <c r="G762" t="s">
        <v>1480</v>
      </c>
      <c r="H762" s="9">
        <v>44307</v>
      </c>
    </row>
    <row r="763" spans="1:8" x14ac:dyDescent="0.45">
      <c r="A763" t="s">
        <v>15611</v>
      </c>
      <c r="B763" t="s">
        <v>15612</v>
      </c>
      <c r="C763" t="s">
        <v>15613</v>
      </c>
      <c r="E763" t="s">
        <v>15478</v>
      </c>
      <c r="G763" t="s">
        <v>15614</v>
      </c>
      <c r="H763" s="9">
        <v>44301</v>
      </c>
    </row>
    <row r="764" spans="1:8" x14ac:dyDescent="0.45">
      <c r="A764" t="s">
        <v>15615</v>
      </c>
      <c r="B764" t="s">
        <v>15616</v>
      </c>
      <c r="C764" t="s">
        <v>15617</v>
      </c>
      <c r="E764" t="s">
        <v>15618</v>
      </c>
      <c r="G764" t="s">
        <v>15619</v>
      </c>
      <c r="H764" s="9">
        <v>44300</v>
      </c>
    </row>
    <row r="765" spans="1:8" x14ac:dyDescent="0.45">
      <c r="A765" t="s">
        <v>2390</v>
      </c>
      <c r="B765" t="s">
        <v>15620</v>
      </c>
      <c r="C765" t="s">
        <v>15621</v>
      </c>
      <c r="E765" t="s">
        <v>15622</v>
      </c>
      <c r="G765" t="s">
        <v>15623</v>
      </c>
      <c r="H765" s="9">
        <v>44299</v>
      </c>
    </row>
    <row r="766" spans="1:8" x14ac:dyDescent="0.45">
      <c r="A766" t="s">
        <v>11829</v>
      </c>
      <c r="B766" t="s">
        <v>15624</v>
      </c>
      <c r="C766" t="s">
        <v>15625</v>
      </c>
      <c r="E766" t="s">
        <v>15626</v>
      </c>
      <c r="G766" t="s">
        <v>15627</v>
      </c>
      <c r="H766" s="9">
        <v>44299</v>
      </c>
    </row>
    <row r="767" spans="1:8" x14ac:dyDescent="0.45">
      <c r="A767" t="s">
        <v>3544</v>
      </c>
      <c r="B767" t="s">
        <v>15628</v>
      </c>
      <c r="C767" t="s">
        <v>15629</v>
      </c>
      <c r="E767" t="s">
        <v>15630</v>
      </c>
      <c r="G767" t="s">
        <v>15631</v>
      </c>
      <c r="H767" s="9">
        <v>44296</v>
      </c>
    </row>
    <row r="768" spans="1:8" x14ac:dyDescent="0.45">
      <c r="A768" t="s">
        <v>15632</v>
      </c>
      <c r="B768" t="s">
        <v>15633</v>
      </c>
      <c r="C768" t="s">
        <v>15634</v>
      </c>
      <c r="E768" t="s">
        <v>15635</v>
      </c>
      <c r="G768" t="s">
        <v>15636</v>
      </c>
      <c r="H768" s="9">
        <v>44295</v>
      </c>
    </row>
    <row r="769" spans="1:8" x14ac:dyDescent="0.45">
      <c r="A769" t="s">
        <v>3739</v>
      </c>
      <c r="B769" t="s">
        <v>1947</v>
      </c>
      <c r="C769" t="s">
        <v>15637</v>
      </c>
      <c r="E769" t="s">
        <v>15638</v>
      </c>
      <c r="G769" t="s">
        <v>15639</v>
      </c>
      <c r="H769" s="9">
        <v>44294</v>
      </c>
    </row>
    <row r="770" spans="1:8" x14ac:dyDescent="0.45">
      <c r="A770" t="s">
        <v>3479</v>
      </c>
      <c r="B770" t="s">
        <v>2930</v>
      </c>
      <c r="C770" t="s">
        <v>15640</v>
      </c>
      <c r="E770" t="s">
        <v>15641</v>
      </c>
      <c r="G770" t="s">
        <v>15642</v>
      </c>
      <c r="H770" s="9">
        <v>44294</v>
      </c>
    </row>
    <row r="771" spans="1:8" x14ac:dyDescent="0.45">
      <c r="A771" t="s">
        <v>3334</v>
      </c>
      <c r="B771" t="s">
        <v>15643</v>
      </c>
      <c r="C771" t="s">
        <v>15644</v>
      </c>
      <c r="E771" t="s">
        <v>15645</v>
      </c>
      <c r="G771" t="s">
        <v>15646</v>
      </c>
      <c r="H771" s="9">
        <v>44294</v>
      </c>
    </row>
    <row r="772" spans="1:8" x14ac:dyDescent="0.45">
      <c r="A772" t="s">
        <v>2118</v>
      </c>
      <c r="B772" t="s">
        <v>12271</v>
      </c>
      <c r="C772" t="s">
        <v>15647</v>
      </c>
      <c r="E772" t="s">
        <v>15648</v>
      </c>
      <c r="G772" t="s">
        <v>15649</v>
      </c>
      <c r="H772" s="9">
        <v>44292</v>
      </c>
    </row>
    <row r="773" spans="1:8" x14ac:dyDescent="0.45">
      <c r="A773" t="s">
        <v>1367</v>
      </c>
      <c r="B773" t="s">
        <v>15650</v>
      </c>
      <c r="C773" t="s">
        <v>15651</v>
      </c>
      <c r="E773" t="s">
        <v>14152</v>
      </c>
      <c r="G773" t="s">
        <v>13358</v>
      </c>
      <c r="H773" s="9">
        <v>44287</v>
      </c>
    </row>
    <row r="774" spans="1:8" x14ac:dyDescent="0.45">
      <c r="A774" t="s">
        <v>2616</v>
      </c>
      <c r="B774" t="s">
        <v>15652</v>
      </c>
      <c r="C774" t="s">
        <v>15653</v>
      </c>
      <c r="E774" t="s">
        <v>15654</v>
      </c>
      <c r="G774" t="s">
        <v>15655</v>
      </c>
      <c r="H774" s="9">
        <v>44287</v>
      </c>
    </row>
    <row r="775" spans="1:8" x14ac:dyDescent="0.45">
      <c r="A775" t="s">
        <v>2464</v>
      </c>
      <c r="B775" t="s">
        <v>12070</v>
      </c>
      <c r="C775" t="s">
        <v>15656</v>
      </c>
      <c r="E775" t="s">
        <v>15657</v>
      </c>
      <c r="G775" t="s">
        <v>15658</v>
      </c>
      <c r="H775" s="9">
        <v>44287</v>
      </c>
    </row>
    <row r="776" spans="1:8" x14ac:dyDescent="0.45">
      <c r="A776" t="s">
        <v>3329</v>
      </c>
      <c r="B776" t="s">
        <v>15659</v>
      </c>
      <c r="C776" t="s">
        <v>15660</v>
      </c>
      <c r="E776" t="s">
        <v>14173</v>
      </c>
      <c r="G776" t="s">
        <v>15661</v>
      </c>
      <c r="H776" s="9">
        <v>44286</v>
      </c>
    </row>
    <row r="777" spans="1:8" x14ac:dyDescent="0.45">
      <c r="A777" t="s">
        <v>3582</v>
      </c>
      <c r="B777" t="s">
        <v>14078</v>
      </c>
      <c r="C777" t="s">
        <v>15662</v>
      </c>
      <c r="E777" t="s">
        <v>9268</v>
      </c>
      <c r="G777" t="s">
        <v>15663</v>
      </c>
      <c r="H777" s="9">
        <v>44285</v>
      </c>
    </row>
    <row r="778" spans="1:8" x14ac:dyDescent="0.45">
      <c r="A778" t="s">
        <v>1448</v>
      </c>
      <c r="B778" t="s">
        <v>15664</v>
      </c>
      <c r="C778" t="s">
        <v>15665</v>
      </c>
      <c r="E778" t="s">
        <v>15666</v>
      </c>
      <c r="G778" t="s">
        <v>15667</v>
      </c>
      <c r="H778" s="9">
        <v>44285</v>
      </c>
    </row>
    <row r="779" spans="1:8" x14ac:dyDescent="0.45">
      <c r="A779" t="s">
        <v>15668</v>
      </c>
      <c r="B779" t="s">
        <v>15669</v>
      </c>
      <c r="C779" t="s">
        <v>15670</v>
      </c>
      <c r="E779" t="s">
        <v>15671</v>
      </c>
      <c r="G779" t="s">
        <v>15672</v>
      </c>
      <c r="H779" s="9">
        <v>44285</v>
      </c>
    </row>
    <row r="780" spans="1:8" x14ac:dyDescent="0.45">
      <c r="A780" t="s">
        <v>3034</v>
      </c>
      <c r="B780" t="s">
        <v>15673</v>
      </c>
      <c r="C780" t="s">
        <v>15674</v>
      </c>
      <c r="E780" t="s">
        <v>15675</v>
      </c>
      <c r="G780" t="s">
        <v>15676</v>
      </c>
      <c r="H780" s="9">
        <v>44284</v>
      </c>
    </row>
    <row r="781" spans="1:8" x14ac:dyDescent="0.45">
      <c r="A781" t="s">
        <v>2093</v>
      </c>
      <c r="B781" t="s">
        <v>15677</v>
      </c>
      <c r="C781" t="s">
        <v>15678</v>
      </c>
      <c r="D781" t="s">
        <v>15679</v>
      </c>
      <c r="E781" t="s">
        <v>15680</v>
      </c>
      <c r="G781" t="s">
        <v>15681</v>
      </c>
      <c r="H781" s="9">
        <v>44284</v>
      </c>
    </row>
    <row r="782" spans="1:8" x14ac:dyDescent="0.45">
      <c r="A782" t="s">
        <v>15682</v>
      </c>
      <c r="B782" t="s">
        <v>15683</v>
      </c>
      <c r="C782" t="s">
        <v>15684</v>
      </c>
      <c r="E782" t="s">
        <v>15685</v>
      </c>
      <c r="G782" t="s">
        <v>15686</v>
      </c>
      <c r="H782" s="9">
        <v>44283</v>
      </c>
    </row>
    <row r="783" spans="1:8" x14ac:dyDescent="0.45">
      <c r="A783" t="s">
        <v>4392</v>
      </c>
      <c r="B783" t="s">
        <v>15687</v>
      </c>
      <c r="C783" t="s">
        <v>15688</v>
      </c>
      <c r="E783" t="s">
        <v>15689</v>
      </c>
      <c r="G783" t="s">
        <v>15690</v>
      </c>
      <c r="H783" s="9">
        <v>44283</v>
      </c>
    </row>
    <row r="784" spans="1:8" x14ac:dyDescent="0.45">
      <c r="A784" t="s">
        <v>1519</v>
      </c>
      <c r="B784" t="s">
        <v>3212</v>
      </c>
      <c r="C784" t="s">
        <v>15691</v>
      </c>
      <c r="E784" t="s">
        <v>15692</v>
      </c>
      <c r="G784" t="s">
        <v>15693</v>
      </c>
      <c r="H784" s="9">
        <v>44283</v>
      </c>
    </row>
    <row r="785" spans="1:8" x14ac:dyDescent="0.45">
      <c r="A785" t="s">
        <v>3941</v>
      </c>
      <c r="B785" t="s">
        <v>3080</v>
      </c>
      <c r="C785" t="s">
        <v>15694</v>
      </c>
      <c r="E785" t="s">
        <v>15695</v>
      </c>
      <c r="G785" t="s">
        <v>15696</v>
      </c>
      <c r="H785" s="9">
        <v>44283</v>
      </c>
    </row>
    <row r="786" spans="1:8" x14ac:dyDescent="0.45">
      <c r="A786" t="s">
        <v>15536</v>
      </c>
      <c r="B786" t="s">
        <v>2059</v>
      </c>
      <c r="C786" t="s">
        <v>15697</v>
      </c>
      <c r="E786" t="s">
        <v>15698</v>
      </c>
      <c r="G786" t="s">
        <v>15699</v>
      </c>
      <c r="H786" s="9">
        <v>44283</v>
      </c>
    </row>
    <row r="787" spans="1:8" x14ac:dyDescent="0.45">
      <c r="A787" t="s">
        <v>3544</v>
      </c>
      <c r="B787" t="s">
        <v>15700</v>
      </c>
      <c r="C787" t="s">
        <v>15701</v>
      </c>
      <c r="E787" t="s">
        <v>15702</v>
      </c>
      <c r="G787" t="s">
        <v>15703</v>
      </c>
      <c r="H787" s="9">
        <v>44282</v>
      </c>
    </row>
    <row r="788" spans="1:8" x14ac:dyDescent="0.45">
      <c r="A788" t="s">
        <v>2924</v>
      </c>
      <c r="B788" t="s">
        <v>15704</v>
      </c>
      <c r="C788" t="s">
        <v>15705</v>
      </c>
      <c r="E788" t="s">
        <v>1613</v>
      </c>
      <c r="G788" t="s">
        <v>15706</v>
      </c>
      <c r="H788" s="9">
        <v>44281</v>
      </c>
    </row>
    <row r="789" spans="1:8" x14ac:dyDescent="0.45">
      <c r="A789" t="s">
        <v>1710</v>
      </c>
      <c r="B789" t="s">
        <v>15707</v>
      </c>
      <c r="C789" t="s">
        <v>15708</v>
      </c>
      <c r="E789" t="s">
        <v>15709</v>
      </c>
      <c r="G789" t="s">
        <v>13477</v>
      </c>
      <c r="H789" s="9">
        <v>44279</v>
      </c>
    </row>
    <row r="790" spans="1:8" x14ac:dyDescent="0.45">
      <c r="A790" t="s">
        <v>2881</v>
      </c>
      <c r="B790" t="s">
        <v>15710</v>
      </c>
      <c r="C790" t="s">
        <v>15711</v>
      </c>
      <c r="E790" t="s">
        <v>15712</v>
      </c>
      <c r="G790" t="s">
        <v>15713</v>
      </c>
      <c r="H790" s="9">
        <v>44279</v>
      </c>
    </row>
    <row r="791" spans="1:8" x14ac:dyDescent="0.45">
      <c r="A791" t="s">
        <v>1372</v>
      </c>
      <c r="B791" t="s">
        <v>15714</v>
      </c>
      <c r="C791" t="s">
        <v>15715</v>
      </c>
      <c r="E791" t="s">
        <v>15716</v>
      </c>
      <c r="G791" t="s">
        <v>15717</v>
      </c>
      <c r="H791" s="9">
        <v>44279</v>
      </c>
    </row>
    <row r="792" spans="1:8" x14ac:dyDescent="0.45">
      <c r="A792" t="s">
        <v>1978</v>
      </c>
      <c r="B792" t="s">
        <v>15718</v>
      </c>
      <c r="C792" t="s">
        <v>15719</v>
      </c>
      <c r="E792" t="s">
        <v>15720</v>
      </c>
      <c r="G792" t="s">
        <v>10415</v>
      </c>
      <c r="H792" s="9">
        <v>44279</v>
      </c>
    </row>
    <row r="793" spans="1:8" x14ac:dyDescent="0.45">
      <c r="A793" t="s">
        <v>4698</v>
      </c>
      <c r="B793" t="s">
        <v>4237</v>
      </c>
      <c r="C793" t="s">
        <v>15721</v>
      </c>
      <c r="E793" t="s">
        <v>15722</v>
      </c>
      <c r="G793" t="s">
        <v>15723</v>
      </c>
      <c r="H793" s="9">
        <v>44278</v>
      </c>
    </row>
    <row r="794" spans="1:8" x14ac:dyDescent="0.45">
      <c r="A794" t="s">
        <v>2616</v>
      </c>
      <c r="B794" t="s">
        <v>15724</v>
      </c>
      <c r="C794" t="s">
        <v>15725</v>
      </c>
      <c r="E794" t="s">
        <v>15726</v>
      </c>
      <c r="G794" t="s">
        <v>15727</v>
      </c>
      <c r="H794" s="9">
        <v>44278</v>
      </c>
    </row>
    <row r="795" spans="1:8" x14ac:dyDescent="0.45">
      <c r="A795" t="s">
        <v>2649</v>
      </c>
      <c r="B795" t="s">
        <v>4694</v>
      </c>
      <c r="C795" t="s">
        <v>15728</v>
      </c>
      <c r="E795" t="s">
        <v>15729</v>
      </c>
      <c r="G795" t="s">
        <v>15730</v>
      </c>
      <c r="H795" s="9">
        <v>44278</v>
      </c>
    </row>
    <row r="796" spans="1:8" x14ac:dyDescent="0.45">
      <c r="A796" t="s">
        <v>3334</v>
      </c>
      <c r="B796" t="s">
        <v>15731</v>
      </c>
      <c r="C796" t="s">
        <v>15732</v>
      </c>
      <c r="E796" t="s">
        <v>15733</v>
      </c>
      <c r="G796" t="s">
        <v>15734</v>
      </c>
      <c r="H796" s="9">
        <v>44277</v>
      </c>
    </row>
    <row r="797" spans="1:8" x14ac:dyDescent="0.45">
      <c r="A797" t="s">
        <v>15735</v>
      </c>
      <c r="B797" t="s">
        <v>15736</v>
      </c>
      <c r="C797" t="s">
        <v>15737</v>
      </c>
      <c r="E797" t="s">
        <v>15738</v>
      </c>
      <c r="G797" t="s">
        <v>15739</v>
      </c>
      <c r="H797" s="9">
        <v>44277</v>
      </c>
    </row>
    <row r="798" spans="1:8" x14ac:dyDescent="0.45">
      <c r="A798" t="s">
        <v>3034</v>
      </c>
      <c r="B798" t="s">
        <v>15740</v>
      </c>
      <c r="C798" t="s">
        <v>15741</v>
      </c>
      <c r="E798" t="s">
        <v>15742</v>
      </c>
      <c r="G798" t="s">
        <v>15743</v>
      </c>
      <c r="H798" s="9">
        <v>44277</v>
      </c>
    </row>
    <row r="799" spans="1:8" x14ac:dyDescent="0.45">
      <c r="A799" t="s">
        <v>15744</v>
      </c>
      <c r="B799" t="s">
        <v>15745</v>
      </c>
      <c r="C799" t="s">
        <v>15746</v>
      </c>
      <c r="E799" t="s">
        <v>15747</v>
      </c>
      <c r="G799" t="s">
        <v>15748</v>
      </c>
      <c r="H799" s="9">
        <v>44277</v>
      </c>
    </row>
    <row r="800" spans="1:8" x14ac:dyDescent="0.45">
      <c r="A800" t="s">
        <v>15749</v>
      </c>
      <c r="B800" t="s">
        <v>15750</v>
      </c>
      <c r="C800" t="s">
        <v>15751</v>
      </c>
      <c r="E800" t="s">
        <v>13267</v>
      </c>
      <c r="G800" t="s">
        <v>15263</v>
      </c>
      <c r="H800" s="9">
        <v>44277</v>
      </c>
    </row>
    <row r="801" spans="1:8" x14ac:dyDescent="0.45">
      <c r="A801" t="s">
        <v>2555</v>
      </c>
      <c r="B801" t="s">
        <v>14474</v>
      </c>
      <c r="C801" t="s">
        <v>15752</v>
      </c>
      <c r="E801" t="s">
        <v>15753</v>
      </c>
      <c r="G801" t="s">
        <v>15754</v>
      </c>
      <c r="H801" s="9">
        <v>44277</v>
      </c>
    </row>
    <row r="802" spans="1:8" x14ac:dyDescent="0.45">
      <c r="A802" t="s">
        <v>2853</v>
      </c>
      <c r="B802" t="s">
        <v>15755</v>
      </c>
      <c r="C802" t="s">
        <v>15756</v>
      </c>
      <c r="E802" t="s">
        <v>15757</v>
      </c>
      <c r="G802" t="s">
        <v>15758</v>
      </c>
      <c r="H802" s="9">
        <v>44277</v>
      </c>
    </row>
    <row r="803" spans="1:8" x14ac:dyDescent="0.45">
      <c r="A803" t="s">
        <v>2520</v>
      </c>
      <c r="B803" t="s">
        <v>15759</v>
      </c>
      <c r="C803" t="s">
        <v>15760</v>
      </c>
      <c r="E803" t="s">
        <v>15478</v>
      </c>
      <c r="G803" t="s">
        <v>1741</v>
      </c>
      <c r="H803" s="9">
        <v>44274</v>
      </c>
    </row>
    <row r="804" spans="1:8" x14ac:dyDescent="0.45">
      <c r="A804" t="s">
        <v>12573</v>
      </c>
      <c r="B804" t="s">
        <v>4307</v>
      </c>
      <c r="C804" t="s">
        <v>15761</v>
      </c>
      <c r="E804" t="s">
        <v>15762</v>
      </c>
      <c r="G804" t="s">
        <v>1529</v>
      </c>
      <c r="H804" s="9">
        <v>44274</v>
      </c>
    </row>
    <row r="805" spans="1:8" x14ac:dyDescent="0.45">
      <c r="A805" t="s">
        <v>15763</v>
      </c>
      <c r="B805" t="s">
        <v>15764</v>
      </c>
      <c r="C805" t="s">
        <v>15765</v>
      </c>
      <c r="E805" t="s">
        <v>15766</v>
      </c>
      <c r="G805" t="s">
        <v>15767</v>
      </c>
      <c r="H805" s="9">
        <v>44267</v>
      </c>
    </row>
    <row r="806" spans="1:8" x14ac:dyDescent="0.45">
      <c r="A806" t="s">
        <v>2520</v>
      </c>
      <c r="B806" t="s">
        <v>15768</v>
      </c>
      <c r="C806" t="s">
        <v>15769</v>
      </c>
      <c r="E806" t="s">
        <v>15770</v>
      </c>
      <c r="G806" t="s">
        <v>15771</v>
      </c>
      <c r="H806" s="9">
        <v>44266</v>
      </c>
    </row>
    <row r="807" spans="1:8" x14ac:dyDescent="0.45">
      <c r="A807" t="s">
        <v>1519</v>
      </c>
      <c r="B807" t="s">
        <v>15772</v>
      </c>
      <c r="C807" t="s">
        <v>15773</v>
      </c>
      <c r="E807" t="s">
        <v>15774</v>
      </c>
      <c r="G807" t="s">
        <v>1889</v>
      </c>
      <c r="H807" s="9">
        <v>44266</v>
      </c>
    </row>
    <row r="808" spans="1:8" x14ac:dyDescent="0.45">
      <c r="A808" t="s">
        <v>12105</v>
      </c>
      <c r="B808" t="s">
        <v>15775</v>
      </c>
      <c r="C808" t="s">
        <v>15776</v>
      </c>
      <c r="E808" t="s">
        <v>15777</v>
      </c>
      <c r="G808" t="s">
        <v>15778</v>
      </c>
      <c r="H808" s="9">
        <v>44265</v>
      </c>
    </row>
    <row r="809" spans="1:8" x14ac:dyDescent="0.45">
      <c r="A809" t="s">
        <v>2390</v>
      </c>
      <c r="B809" t="s">
        <v>15779</v>
      </c>
      <c r="C809" t="s">
        <v>15780</v>
      </c>
      <c r="E809" t="s">
        <v>15781</v>
      </c>
      <c r="G809" t="s">
        <v>15782</v>
      </c>
      <c r="H809" s="9">
        <v>44265</v>
      </c>
    </row>
    <row r="810" spans="1:8" x14ac:dyDescent="0.45">
      <c r="A810" t="s">
        <v>2771</v>
      </c>
      <c r="B810" t="s">
        <v>14752</v>
      </c>
      <c r="C810" t="s">
        <v>15783</v>
      </c>
      <c r="E810" t="s">
        <v>14944</v>
      </c>
      <c r="G810" t="s">
        <v>15784</v>
      </c>
      <c r="H810" s="9">
        <v>44265</v>
      </c>
    </row>
    <row r="811" spans="1:8" x14ac:dyDescent="0.45">
      <c r="A811" t="s">
        <v>15785</v>
      </c>
      <c r="B811" t="s">
        <v>15786</v>
      </c>
      <c r="C811" t="s">
        <v>15787</v>
      </c>
      <c r="E811" t="s">
        <v>15006</v>
      </c>
      <c r="G811" t="s">
        <v>15788</v>
      </c>
      <c r="H811" s="9">
        <v>44265</v>
      </c>
    </row>
    <row r="812" spans="1:8" x14ac:dyDescent="0.45">
      <c r="A812" t="s">
        <v>3912</v>
      </c>
      <c r="B812" t="s">
        <v>15789</v>
      </c>
      <c r="C812" t="s">
        <v>15790</v>
      </c>
      <c r="E812" t="s">
        <v>15791</v>
      </c>
      <c r="G812" t="s">
        <v>15792</v>
      </c>
      <c r="H812" s="9">
        <v>44263</v>
      </c>
    </row>
    <row r="813" spans="1:8" x14ac:dyDescent="0.45">
      <c r="A813" t="s">
        <v>15793</v>
      </c>
      <c r="B813" t="s">
        <v>15794</v>
      </c>
      <c r="C813" t="s">
        <v>15795</v>
      </c>
      <c r="E813" t="s">
        <v>15796</v>
      </c>
      <c r="G813" t="s">
        <v>15797</v>
      </c>
      <c r="H813" s="9">
        <v>44259</v>
      </c>
    </row>
    <row r="814" spans="1:8" x14ac:dyDescent="0.45">
      <c r="A814" t="s">
        <v>15798</v>
      </c>
      <c r="B814" t="s">
        <v>15799</v>
      </c>
      <c r="C814" t="s">
        <v>15800</v>
      </c>
      <c r="E814" t="s">
        <v>15362</v>
      </c>
      <c r="G814" t="s">
        <v>15801</v>
      </c>
      <c r="H814" s="9">
        <v>44259</v>
      </c>
    </row>
    <row r="815" spans="1:8" x14ac:dyDescent="0.45">
      <c r="A815" t="s">
        <v>3859</v>
      </c>
      <c r="B815" t="s">
        <v>14001</v>
      </c>
      <c r="C815" t="s">
        <v>15802</v>
      </c>
      <c r="E815" t="s">
        <v>15803</v>
      </c>
      <c r="G815" t="s">
        <v>1480</v>
      </c>
      <c r="H815" s="9">
        <v>44250</v>
      </c>
    </row>
    <row r="816" spans="1:8" x14ac:dyDescent="0.45">
      <c r="A816" t="s">
        <v>15804</v>
      </c>
      <c r="B816" t="s">
        <v>15805</v>
      </c>
      <c r="C816" t="s">
        <v>15806</v>
      </c>
      <c r="D816" t="s">
        <v>15807</v>
      </c>
      <c r="E816" t="s">
        <v>9315</v>
      </c>
      <c r="G816" t="s">
        <v>15808</v>
      </c>
      <c r="H816" s="9">
        <v>44250</v>
      </c>
    </row>
    <row r="817" spans="1:8" x14ac:dyDescent="0.45">
      <c r="A817" t="s">
        <v>15809</v>
      </c>
      <c r="B817" t="s">
        <v>15810</v>
      </c>
      <c r="C817" t="s">
        <v>15811</v>
      </c>
      <c r="E817" t="s">
        <v>15812</v>
      </c>
      <c r="G817" t="s">
        <v>13327</v>
      </c>
      <c r="H817" s="9">
        <v>44246</v>
      </c>
    </row>
    <row r="818" spans="1:8" x14ac:dyDescent="0.45">
      <c r="A818" t="s">
        <v>1460</v>
      </c>
      <c r="B818" t="s">
        <v>15813</v>
      </c>
      <c r="C818" t="s">
        <v>15814</v>
      </c>
      <c r="E818" t="s">
        <v>15815</v>
      </c>
      <c r="G818" t="s">
        <v>15816</v>
      </c>
      <c r="H818" s="9">
        <v>44246</v>
      </c>
    </row>
    <row r="819" spans="1:8" x14ac:dyDescent="0.45">
      <c r="A819" t="s">
        <v>2183</v>
      </c>
      <c r="B819" t="s">
        <v>15817</v>
      </c>
      <c r="C819" t="s">
        <v>15818</v>
      </c>
      <c r="E819" t="s">
        <v>15819</v>
      </c>
      <c r="G819" t="s">
        <v>14830</v>
      </c>
      <c r="H819" s="9">
        <v>44246</v>
      </c>
    </row>
    <row r="820" spans="1:8" x14ac:dyDescent="0.45">
      <c r="A820" t="s">
        <v>1978</v>
      </c>
      <c r="B820" t="s">
        <v>15820</v>
      </c>
      <c r="C820" t="s">
        <v>15821</v>
      </c>
      <c r="E820" t="s">
        <v>15822</v>
      </c>
      <c r="G820" t="s">
        <v>15823</v>
      </c>
      <c r="H820" s="9">
        <v>44246</v>
      </c>
    </row>
    <row r="821" spans="1:8" x14ac:dyDescent="0.45">
      <c r="A821" t="s">
        <v>1772</v>
      </c>
      <c r="B821" t="s">
        <v>15824</v>
      </c>
      <c r="C821" t="s">
        <v>15825</v>
      </c>
      <c r="E821" t="s">
        <v>15826</v>
      </c>
      <c r="G821" t="s">
        <v>15827</v>
      </c>
      <c r="H821" s="9">
        <v>44246</v>
      </c>
    </row>
    <row r="822" spans="1:8" x14ac:dyDescent="0.45">
      <c r="A822" t="s">
        <v>1402</v>
      </c>
      <c r="B822" t="s">
        <v>15828</v>
      </c>
      <c r="C822" t="s">
        <v>15829</v>
      </c>
      <c r="E822" t="s">
        <v>15830</v>
      </c>
      <c r="G822" t="s">
        <v>15831</v>
      </c>
      <c r="H822" s="9">
        <v>44246</v>
      </c>
    </row>
    <row r="823" spans="1:8" x14ac:dyDescent="0.45">
      <c r="A823" t="s">
        <v>15832</v>
      </c>
      <c r="B823" t="s">
        <v>15833</v>
      </c>
      <c r="C823" t="s">
        <v>15834</v>
      </c>
      <c r="E823" t="s">
        <v>15835</v>
      </c>
      <c r="G823" t="s">
        <v>12961</v>
      </c>
      <c r="H823" s="9">
        <v>44242</v>
      </c>
    </row>
    <row r="824" spans="1:8" x14ac:dyDescent="0.45">
      <c r="A824" t="s">
        <v>1519</v>
      </c>
      <c r="B824" t="s">
        <v>15836</v>
      </c>
      <c r="C824" t="s">
        <v>15837</v>
      </c>
      <c r="E824" t="s">
        <v>15838</v>
      </c>
      <c r="G824" t="s">
        <v>15839</v>
      </c>
      <c r="H824" s="9">
        <v>44242</v>
      </c>
    </row>
    <row r="825" spans="1:8" x14ac:dyDescent="0.45">
      <c r="A825" t="s">
        <v>11378</v>
      </c>
      <c r="B825" t="s">
        <v>12972</v>
      </c>
      <c r="C825" t="s">
        <v>15840</v>
      </c>
      <c r="E825" t="s">
        <v>15841</v>
      </c>
      <c r="G825" t="s">
        <v>15842</v>
      </c>
      <c r="H825" s="9">
        <v>44242</v>
      </c>
    </row>
    <row r="826" spans="1:8" x14ac:dyDescent="0.45">
      <c r="A826" t="s">
        <v>15843</v>
      </c>
      <c r="B826" t="s">
        <v>15844</v>
      </c>
      <c r="C826" t="s">
        <v>15845</v>
      </c>
      <c r="E826" t="s">
        <v>15846</v>
      </c>
      <c r="G826" t="s">
        <v>15847</v>
      </c>
      <c r="H826" s="9">
        <v>44242</v>
      </c>
    </row>
    <row r="827" spans="1:8" x14ac:dyDescent="0.45">
      <c r="A827" t="s">
        <v>1840</v>
      </c>
      <c r="B827" t="s">
        <v>11599</v>
      </c>
      <c r="C827" t="s">
        <v>15848</v>
      </c>
      <c r="E827" t="s">
        <v>15849</v>
      </c>
      <c r="G827" t="s">
        <v>15850</v>
      </c>
      <c r="H827" s="9">
        <v>44242</v>
      </c>
    </row>
    <row r="828" spans="1:8" x14ac:dyDescent="0.45">
      <c r="A828" t="s">
        <v>11691</v>
      </c>
      <c r="B828" t="s">
        <v>15851</v>
      </c>
      <c r="C828" t="s">
        <v>15852</v>
      </c>
      <c r="E828" t="s">
        <v>1105</v>
      </c>
      <c r="G828" t="s">
        <v>15853</v>
      </c>
      <c r="H828" s="9">
        <v>44239</v>
      </c>
    </row>
    <row r="829" spans="1:8" x14ac:dyDescent="0.45">
      <c r="A829" t="s">
        <v>2616</v>
      </c>
      <c r="B829" t="s">
        <v>15854</v>
      </c>
      <c r="C829" t="s">
        <v>15855</v>
      </c>
      <c r="E829" t="s">
        <v>15478</v>
      </c>
      <c r="G829" t="s">
        <v>1380</v>
      </c>
      <c r="H829" s="9">
        <v>44236</v>
      </c>
    </row>
    <row r="830" spans="1:8" x14ac:dyDescent="0.45">
      <c r="A830" t="s">
        <v>2118</v>
      </c>
      <c r="B830" t="s">
        <v>2914</v>
      </c>
      <c r="C830" t="s">
        <v>15856</v>
      </c>
      <c r="E830" t="s">
        <v>15857</v>
      </c>
      <c r="G830" t="s">
        <v>15858</v>
      </c>
      <c r="H830" s="9">
        <v>44236</v>
      </c>
    </row>
    <row r="831" spans="1:8" x14ac:dyDescent="0.45">
      <c r="A831" t="s">
        <v>1929</v>
      </c>
      <c r="B831" t="s">
        <v>2004</v>
      </c>
      <c r="C831" t="s">
        <v>15859</v>
      </c>
      <c r="E831" t="s">
        <v>15860</v>
      </c>
      <c r="G831" t="s">
        <v>15861</v>
      </c>
      <c r="H831" s="9">
        <v>44235</v>
      </c>
    </row>
    <row r="832" spans="1:8" x14ac:dyDescent="0.45">
      <c r="A832" t="s">
        <v>3912</v>
      </c>
      <c r="B832" t="s">
        <v>15862</v>
      </c>
      <c r="C832" t="s">
        <v>15863</v>
      </c>
      <c r="E832" t="s">
        <v>15864</v>
      </c>
      <c r="G832" t="s">
        <v>15865</v>
      </c>
      <c r="H832" s="9">
        <v>44235</v>
      </c>
    </row>
    <row r="833" spans="1:8" x14ac:dyDescent="0.45">
      <c r="A833" t="s">
        <v>2044</v>
      </c>
      <c r="B833" t="s">
        <v>10983</v>
      </c>
      <c r="C833" t="s">
        <v>15866</v>
      </c>
      <c r="E833" t="s">
        <v>15867</v>
      </c>
      <c r="G833" t="s">
        <v>2467</v>
      </c>
      <c r="H833" s="9">
        <v>44229</v>
      </c>
    </row>
    <row r="834" spans="1:8" x14ac:dyDescent="0.45">
      <c r="A834" t="s">
        <v>1890</v>
      </c>
      <c r="B834" t="s">
        <v>15868</v>
      </c>
      <c r="C834" t="s">
        <v>15869</v>
      </c>
      <c r="E834" t="s">
        <v>15870</v>
      </c>
      <c r="G834" t="s">
        <v>15871</v>
      </c>
      <c r="H834" s="9">
        <v>44229</v>
      </c>
    </row>
    <row r="835" spans="1:8" x14ac:dyDescent="0.45">
      <c r="A835" t="s">
        <v>14745</v>
      </c>
      <c r="B835" t="s">
        <v>15872</v>
      </c>
      <c r="C835" t="s">
        <v>15873</v>
      </c>
      <c r="E835" t="s">
        <v>15874</v>
      </c>
      <c r="G835" t="s">
        <v>13337</v>
      </c>
      <c r="H835" s="9">
        <v>44228</v>
      </c>
    </row>
    <row r="836" spans="1:8" x14ac:dyDescent="0.45">
      <c r="A836" t="s">
        <v>3639</v>
      </c>
      <c r="B836" t="s">
        <v>15875</v>
      </c>
      <c r="C836" t="s">
        <v>15876</v>
      </c>
      <c r="E836" t="s">
        <v>15877</v>
      </c>
      <c r="G836" t="s">
        <v>2020</v>
      </c>
      <c r="H836" s="9">
        <v>44228</v>
      </c>
    </row>
    <row r="837" spans="1:8" x14ac:dyDescent="0.45">
      <c r="A837" t="s">
        <v>2154</v>
      </c>
      <c r="B837" t="s">
        <v>15878</v>
      </c>
      <c r="C837" t="s">
        <v>15879</v>
      </c>
      <c r="E837" t="s">
        <v>15880</v>
      </c>
      <c r="G837" t="s">
        <v>15881</v>
      </c>
      <c r="H837" s="9">
        <v>44225</v>
      </c>
    </row>
    <row r="838" spans="1:8" x14ac:dyDescent="0.45">
      <c r="A838" t="s">
        <v>2058</v>
      </c>
      <c r="B838" t="s">
        <v>2207</v>
      </c>
      <c r="C838" t="s">
        <v>15882</v>
      </c>
      <c r="E838" t="s">
        <v>15883</v>
      </c>
      <c r="G838" t="s">
        <v>15884</v>
      </c>
      <c r="H838" s="9">
        <v>44223</v>
      </c>
    </row>
    <row r="839" spans="1:8" x14ac:dyDescent="0.45">
      <c r="A839" t="s">
        <v>10207</v>
      </c>
      <c r="B839" t="s">
        <v>10658</v>
      </c>
      <c r="C839" t="s">
        <v>15885</v>
      </c>
      <c r="E839" t="s">
        <v>15886</v>
      </c>
      <c r="G839" t="s">
        <v>15887</v>
      </c>
      <c r="H839" s="9">
        <v>44222</v>
      </c>
    </row>
    <row r="840" spans="1:8" x14ac:dyDescent="0.45">
      <c r="A840" t="s">
        <v>1551</v>
      </c>
      <c r="B840" t="s">
        <v>10418</v>
      </c>
      <c r="C840" t="s">
        <v>15888</v>
      </c>
      <c r="E840" t="s">
        <v>15889</v>
      </c>
      <c r="G840" t="s">
        <v>15890</v>
      </c>
      <c r="H840" s="9">
        <v>44222</v>
      </c>
    </row>
    <row r="841" spans="1:8" x14ac:dyDescent="0.45">
      <c r="A841" t="s">
        <v>2509</v>
      </c>
      <c r="B841" t="s">
        <v>3794</v>
      </c>
      <c r="C841" t="s">
        <v>15891</v>
      </c>
      <c r="E841" t="s">
        <v>15892</v>
      </c>
      <c r="G841" t="s">
        <v>15893</v>
      </c>
      <c r="H841" s="9">
        <v>44222</v>
      </c>
    </row>
    <row r="842" spans="1:8" x14ac:dyDescent="0.45">
      <c r="A842" t="s">
        <v>15894</v>
      </c>
      <c r="B842" t="s">
        <v>15895</v>
      </c>
      <c r="C842" t="s">
        <v>15896</v>
      </c>
      <c r="E842" t="s">
        <v>15897</v>
      </c>
      <c r="G842" t="s">
        <v>15898</v>
      </c>
      <c r="H842" s="9">
        <v>44218</v>
      </c>
    </row>
    <row r="843" spans="1:8" x14ac:dyDescent="0.45">
      <c r="H843" s="9">
        <v>44216</v>
      </c>
    </row>
    <row r="844" spans="1:8" x14ac:dyDescent="0.45">
      <c r="A844" t="s">
        <v>2270</v>
      </c>
      <c r="B844" t="s">
        <v>15899</v>
      </c>
      <c r="C844" t="s">
        <v>15900</v>
      </c>
      <c r="E844" t="s">
        <v>15901</v>
      </c>
      <c r="G844" t="s">
        <v>15902</v>
      </c>
      <c r="H844" s="9">
        <v>44214</v>
      </c>
    </row>
    <row r="845" spans="1:8" x14ac:dyDescent="0.45">
      <c r="A845" t="s">
        <v>4515</v>
      </c>
      <c r="B845" t="s">
        <v>15903</v>
      </c>
      <c r="C845" t="s">
        <v>15904</v>
      </c>
      <c r="E845" t="s">
        <v>15905</v>
      </c>
      <c r="G845" t="s">
        <v>13327</v>
      </c>
      <c r="H845" s="9">
        <v>44210</v>
      </c>
    </row>
    <row r="846" spans="1:8" x14ac:dyDescent="0.45">
      <c r="A846" t="s">
        <v>10326</v>
      </c>
      <c r="B846" t="s">
        <v>15906</v>
      </c>
      <c r="C846" t="s">
        <v>15907</v>
      </c>
      <c r="E846" t="s">
        <v>6271</v>
      </c>
      <c r="G846" t="s">
        <v>15908</v>
      </c>
      <c r="H846" s="9">
        <v>44209</v>
      </c>
    </row>
    <row r="847" spans="1:8" x14ac:dyDescent="0.45">
      <c r="A847" t="s">
        <v>1750</v>
      </c>
      <c r="B847" t="s">
        <v>15909</v>
      </c>
      <c r="C847" t="s">
        <v>15910</v>
      </c>
      <c r="E847" t="s">
        <v>15911</v>
      </c>
      <c r="G847" t="s">
        <v>15912</v>
      </c>
      <c r="H847" s="9">
        <v>44209</v>
      </c>
    </row>
    <row r="848" spans="1:8" x14ac:dyDescent="0.45">
      <c r="A848" t="s">
        <v>15913</v>
      </c>
      <c r="B848" t="s">
        <v>15914</v>
      </c>
      <c r="C848" t="s">
        <v>15915</v>
      </c>
      <c r="D848" t="s">
        <v>15916</v>
      </c>
      <c r="E848" t="s">
        <v>15917</v>
      </c>
      <c r="G848" t="s">
        <v>15918</v>
      </c>
      <c r="H848" s="9">
        <v>44207</v>
      </c>
    </row>
    <row r="849" spans="1:8" x14ac:dyDescent="0.45">
      <c r="A849" t="s">
        <v>2058</v>
      </c>
      <c r="B849" t="s">
        <v>11500</v>
      </c>
      <c r="C849" t="s">
        <v>15919</v>
      </c>
      <c r="D849" t="s">
        <v>15920</v>
      </c>
      <c r="E849" t="s">
        <v>15921</v>
      </c>
      <c r="G849" t="s">
        <v>15922</v>
      </c>
      <c r="H849" s="9">
        <v>44207</v>
      </c>
    </row>
    <row r="850" spans="1:8" x14ac:dyDescent="0.45">
      <c r="A850" t="s">
        <v>2555</v>
      </c>
      <c r="B850" t="s">
        <v>3295</v>
      </c>
      <c r="C850" t="s">
        <v>15923</v>
      </c>
      <c r="E850" t="s">
        <v>14761</v>
      </c>
      <c r="G850" t="s">
        <v>15924</v>
      </c>
      <c r="H850" s="9">
        <v>44204</v>
      </c>
    </row>
    <row r="851" spans="1:8" x14ac:dyDescent="0.45">
      <c r="A851" t="s">
        <v>1923</v>
      </c>
      <c r="B851" t="s">
        <v>2896</v>
      </c>
      <c r="C851" t="s">
        <v>15925</v>
      </c>
      <c r="E851" t="s">
        <v>15926</v>
      </c>
      <c r="G851" t="s">
        <v>15927</v>
      </c>
      <c r="H851" s="9">
        <v>44203</v>
      </c>
    </row>
    <row r="852" spans="1:8" x14ac:dyDescent="0.45">
      <c r="A852" t="s">
        <v>1710</v>
      </c>
      <c r="B852" t="s">
        <v>4425</v>
      </c>
      <c r="C852" t="s">
        <v>15928</v>
      </c>
      <c r="E852" t="s">
        <v>15929</v>
      </c>
      <c r="G852" t="s">
        <v>15930</v>
      </c>
      <c r="H852" s="9">
        <v>44201</v>
      </c>
    </row>
    <row r="853" spans="1:8" x14ac:dyDescent="0.45">
      <c r="A853" t="s">
        <v>2088</v>
      </c>
      <c r="B853" t="s">
        <v>10418</v>
      </c>
      <c r="C853" t="s">
        <v>15931</v>
      </c>
      <c r="E853" t="s">
        <v>15932</v>
      </c>
      <c r="G853" t="s">
        <v>1755</v>
      </c>
      <c r="H853" s="9">
        <v>44200</v>
      </c>
    </row>
    <row r="854" spans="1:8" x14ac:dyDescent="0.45">
      <c r="H854" s="9">
        <v>44194</v>
      </c>
    </row>
    <row r="855" spans="1:8" x14ac:dyDescent="0.45">
      <c r="A855" t="s">
        <v>3912</v>
      </c>
      <c r="B855" t="s">
        <v>15933</v>
      </c>
      <c r="C855" t="s">
        <v>15934</v>
      </c>
      <c r="E855" t="s">
        <v>15935</v>
      </c>
      <c r="G855" t="s">
        <v>15936</v>
      </c>
      <c r="H855" s="9">
        <v>44194</v>
      </c>
    </row>
    <row r="856" spans="1:8" x14ac:dyDescent="0.45">
      <c r="A856" t="s">
        <v>9617</v>
      </c>
      <c r="B856" t="s">
        <v>15937</v>
      </c>
      <c r="C856" t="s">
        <v>15938</v>
      </c>
      <c r="D856" t="s">
        <v>15939</v>
      </c>
      <c r="E856" t="s">
        <v>15940</v>
      </c>
      <c r="G856" t="s">
        <v>13550</v>
      </c>
      <c r="H856" s="9">
        <v>44194</v>
      </c>
    </row>
    <row r="857" spans="1:8" x14ac:dyDescent="0.45">
      <c r="A857" t="s">
        <v>2630</v>
      </c>
      <c r="B857" t="s">
        <v>15941</v>
      </c>
      <c r="C857" t="s">
        <v>15942</v>
      </c>
      <c r="D857" t="s">
        <v>15943</v>
      </c>
      <c r="E857" t="s">
        <v>15944</v>
      </c>
      <c r="G857" t="s">
        <v>15945</v>
      </c>
      <c r="H857" s="9">
        <v>44194</v>
      </c>
    </row>
    <row r="858" spans="1:8" x14ac:dyDescent="0.45">
      <c r="A858" t="s">
        <v>12479</v>
      </c>
      <c r="B858" t="s">
        <v>15946</v>
      </c>
      <c r="C858" t="s">
        <v>15947</v>
      </c>
      <c r="E858" t="s">
        <v>15948</v>
      </c>
      <c r="G858" t="s">
        <v>15949</v>
      </c>
      <c r="H858" s="9">
        <v>44194</v>
      </c>
    </row>
    <row r="859" spans="1:8" x14ac:dyDescent="0.45">
      <c r="A859" t="s">
        <v>2363</v>
      </c>
      <c r="B859" t="s">
        <v>2699</v>
      </c>
      <c r="C859" t="s">
        <v>15950</v>
      </c>
      <c r="D859" t="s">
        <v>15951</v>
      </c>
      <c r="E859" t="s">
        <v>15952</v>
      </c>
      <c r="G859" t="s">
        <v>15953</v>
      </c>
      <c r="H859" s="9">
        <v>44194</v>
      </c>
    </row>
    <row r="860" spans="1:8" x14ac:dyDescent="0.45">
      <c r="A860" t="s">
        <v>10264</v>
      </c>
      <c r="B860" t="s">
        <v>3764</v>
      </c>
      <c r="C860" t="s">
        <v>15954</v>
      </c>
      <c r="E860" t="s">
        <v>15955</v>
      </c>
      <c r="G860" t="s">
        <v>3925</v>
      </c>
      <c r="H860" s="9">
        <v>44185</v>
      </c>
    </row>
    <row r="861" spans="1:8" x14ac:dyDescent="0.45">
      <c r="A861" t="s">
        <v>1612</v>
      </c>
      <c r="B861" t="s">
        <v>15956</v>
      </c>
      <c r="C861" t="s">
        <v>15957</v>
      </c>
      <c r="E861" t="s">
        <v>15958</v>
      </c>
      <c r="G861" t="s">
        <v>15959</v>
      </c>
      <c r="H861" s="9">
        <v>44185</v>
      </c>
    </row>
    <row r="862" spans="1:8" x14ac:dyDescent="0.45">
      <c r="A862" t="s">
        <v>12189</v>
      </c>
      <c r="B862" t="s">
        <v>15960</v>
      </c>
      <c r="C862" t="s">
        <v>15961</v>
      </c>
      <c r="E862" t="s">
        <v>15962</v>
      </c>
      <c r="G862" t="s">
        <v>15963</v>
      </c>
      <c r="H862" s="9">
        <v>44185</v>
      </c>
    </row>
    <row r="863" spans="1:8" x14ac:dyDescent="0.45">
      <c r="A863" t="s">
        <v>1929</v>
      </c>
      <c r="B863" t="s">
        <v>15964</v>
      </c>
      <c r="C863" t="s">
        <v>15965</v>
      </c>
      <c r="E863" t="s">
        <v>15966</v>
      </c>
      <c r="G863" t="s">
        <v>15734</v>
      </c>
      <c r="H863" s="9">
        <v>44181</v>
      </c>
    </row>
    <row r="864" spans="1:8" x14ac:dyDescent="0.45">
      <c r="A864" t="s">
        <v>3174</v>
      </c>
      <c r="B864" t="s">
        <v>15967</v>
      </c>
      <c r="C864" t="s">
        <v>15968</v>
      </c>
      <c r="E864" t="s">
        <v>15969</v>
      </c>
      <c r="G864" t="s">
        <v>15970</v>
      </c>
      <c r="H864" s="9">
        <v>44180</v>
      </c>
    </row>
    <row r="865" spans="1:8" x14ac:dyDescent="0.45">
      <c r="A865" t="s">
        <v>15971</v>
      </c>
      <c r="B865" t="s">
        <v>15972</v>
      </c>
      <c r="C865" t="s">
        <v>15973</v>
      </c>
      <c r="E865" t="s">
        <v>15974</v>
      </c>
      <c r="G865" t="s">
        <v>13327</v>
      </c>
      <c r="H865" s="9">
        <v>44177</v>
      </c>
    </row>
    <row r="866" spans="1:8" x14ac:dyDescent="0.45">
      <c r="A866" t="s">
        <v>15975</v>
      </c>
      <c r="B866" t="s">
        <v>15976</v>
      </c>
      <c r="C866" t="s">
        <v>15977</v>
      </c>
      <c r="E866" t="s">
        <v>15978</v>
      </c>
      <c r="G866" t="s">
        <v>15979</v>
      </c>
      <c r="H866" s="9">
        <v>44176</v>
      </c>
    </row>
    <row r="867" spans="1:8" x14ac:dyDescent="0.45">
      <c r="H867" s="9">
        <v>44175</v>
      </c>
    </row>
    <row r="868" spans="1:8" x14ac:dyDescent="0.45">
      <c r="A868" t="s">
        <v>11726</v>
      </c>
      <c r="B868" t="s">
        <v>15980</v>
      </c>
      <c r="C868" t="s">
        <v>15981</v>
      </c>
      <c r="E868" t="s">
        <v>15982</v>
      </c>
      <c r="G868" t="s">
        <v>15983</v>
      </c>
      <c r="H868" s="9">
        <v>44175</v>
      </c>
    </row>
    <row r="869" spans="1:8" x14ac:dyDescent="0.45">
      <c r="A869" t="s">
        <v>11515</v>
      </c>
      <c r="B869" t="s">
        <v>15984</v>
      </c>
      <c r="C869" t="s">
        <v>15985</v>
      </c>
      <c r="E869" t="s">
        <v>15986</v>
      </c>
      <c r="G869" t="s">
        <v>15987</v>
      </c>
      <c r="H869" s="9">
        <v>44172</v>
      </c>
    </row>
    <row r="870" spans="1:8" x14ac:dyDescent="0.45">
      <c r="A870" t="s">
        <v>15988</v>
      </c>
      <c r="B870" t="s">
        <v>15989</v>
      </c>
      <c r="C870" t="s">
        <v>15990</v>
      </c>
      <c r="E870" t="s">
        <v>15991</v>
      </c>
      <c r="G870" t="s">
        <v>15992</v>
      </c>
      <c r="H870" s="9">
        <v>44169</v>
      </c>
    </row>
    <row r="871" spans="1:8" x14ac:dyDescent="0.45">
      <c r="A871" t="s">
        <v>1592</v>
      </c>
      <c r="B871" t="s">
        <v>15993</v>
      </c>
      <c r="C871" t="s">
        <v>15994</v>
      </c>
      <c r="E871" t="s">
        <v>15991</v>
      </c>
      <c r="G871" t="s">
        <v>15995</v>
      </c>
      <c r="H871" s="9">
        <v>44169</v>
      </c>
    </row>
    <row r="872" spans="1:8" x14ac:dyDescent="0.45">
      <c r="A872" t="s">
        <v>12702</v>
      </c>
      <c r="B872" t="s">
        <v>15996</v>
      </c>
      <c r="C872" t="s">
        <v>15997</v>
      </c>
      <c r="E872" t="s">
        <v>15998</v>
      </c>
      <c r="G872" t="s">
        <v>15999</v>
      </c>
      <c r="H872" s="9">
        <v>44168</v>
      </c>
    </row>
    <row r="873" spans="1:8" x14ac:dyDescent="0.45">
      <c r="A873" t="s">
        <v>16000</v>
      </c>
      <c r="B873" t="s">
        <v>16001</v>
      </c>
      <c r="C873" t="s">
        <v>16002</v>
      </c>
      <c r="E873" t="s">
        <v>16003</v>
      </c>
      <c r="G873" t="s">
        <v>16004</v>
      </c>
      <c r="H873" s="9">
        <v>44159</v>
      </c>
    </row>
    <row r="874" spans="1:8" x14ac:dyDescent="0.45">
      <c r="A874" t="s">
        <v>3174</v>
      </c>
      <c r="B874" t="s">
        <v>16005</v>
      </c>
      <c r="C874" t="s">
        <v>16006</v>
      </c>
      <c r="E874" t="s">
        <v>16007</v>
      </c>
      <c r="G874" t="s">
        <v>1453</v>
      </c>
      <c r="H874" s="9">
        <v>44159</v>
      </c>
    </row>
    <row r="875" spans="1:8" x14ac:dyDescent="0.45">
      <c r="A875" t="s">
        <v>2061</v>
      </c>
      <c r="B875" t="s">
        <v>16008</v>
      </c>
      <c r="C875" t="s">
        <v>16009</v>
      </c>
      <c r="E875" t="s">
        <v>16010</v>
      </c>
      <c r="G875" t="s">
        <v>3122</v>
      </c>
      <c r="H875" s="9">
        <v>44155</v>
      </c>
    </row>
    <row r="876" spans="1:8" x14ac:dyDescent="0.45">
      <c r="A876" t="s">
        <v>2076</v>
      </c>
      <c r="B876" t="s">
        <v>16011</v>
      </c>
      <c r="C876" t="s">
        <v>16012</v>
      </c>
      <c r="E876" t="s">
        <v>16013</v>
      </c>
      <c r="G876" t="s">
        <v>16014</v>
      </c>
      <c r="H876" s="9">
        <v>44155</v>
      </c>
    </row>
    <row r="877" spans="1:8" x14ac:dyDescent="0.45">
      <c r="A877" t="s">
        <v>1786</v>
      </c>
      <c r="B877" t="s">
        <v>16015</v>
      </c>
      <c r="C877" t="s">
        <v>16016</v>
      </c>
      <c r="E877" t="s">
        <v>16017</v>
      </c>
      <c r="G877" t="s">
        <v>16018</v>
      </c>
      <c r="H877" s="9">
        <v>44150</v>
      </c>
    </row>
    <row r="878" spans="1:8" x14ac:dyDescent="0.45">
      <c r="A878" t="s">
        <v>12694</v>
      </c>
      <c r="B878" t="s">
        <v>16019</v>
      </c>
      <c r="C878" t="s">
        <v>16020</v>
      </c>
      <c r="E878" t="s">
        <v>13562</v>
      </c>
      <c r="G878" t="s">
        <v>16021</v>
      </c>
      <c r="H878" s="9">
        <v>44150</v>
      </c>
    </row>
    <row r="879" spans="1:8" x14ac:dyDescent="0.45">
      <c r="A879" t="s">
        <v>2778</v>
      </c>
      <c r="B879" t="s">
        <v>16022</v>
      </c>
      <c r="C879" t="s">
        <v>16023</v>
      </c>
      <c r="E879" t="s">
        <v>9408</v>
      </c>
      <c r="G879" t="s">
        <v>16024</v>
      </c>
      <c r="H879" s="9">
        <v>44150</v>
      </c>
    </row>
    <row r="880" spans="1:8" x14ac:dyDescent="0.45">
      <c r="A880" t="s">
        <v>1372</v>
      </c>
      <c r="B880" t="s">
        <v>16025</v>
      </c>
      <c r="C880" t="s">
        <v>16026</v>
      </c>
      <c r="E880" t="s">
        <v>16027</v>
      </c>
      <c r="G880" t="s">
        <v>16028</v>
      </c>
      <c r="H880" s="9">
        <v>44150</v>
      </c>
    </row>
    <row r="881" spans="1:8" x14ac:dyDescent="0.45">
      <c r="A881" t="s">
        <v>2044</v>
      </c>
      <c r="B881" t="s">
        <v>16029</v>
      </c>
      <c r="C881" t="s">
        <v>16030</v>
      </c>
      <c r="E881" t="s">
        <v>16031</v>
      </c>
      <c r="G881" t="s">
        <v>16032</v>
      </c>
      <c r="H881" s="9">
        <v>44150</v>
      </c>
    </row>
    <row r="882" spans="1:8" x14ac:dyDescent="0.45">
      <c r="A882" t="s">
        <v>16033</v>
      </c>
      <c r="B882" t="s">
        <v>16034</v>
      </c>
      <c r="C882" t="s">
        <v>16035</v>
      </c>
      <c r="E882" t="s">
        <v>13123</v>
      </c>
      <c r="G882" t="s">
        <v>2561</v>
      </c>
      <c r="H882" s="9">
        <v>44145</v>
      </c>
    </row>
    <row r="883" spans="1:8" x14ac:dyDescent="0.45">
      <c r="A883" t="s">
        <v>1871</v>
      </c>
      <c r="B883" t="s">
        <v>16036</v>
      </c>
      <c r="C883" t="s">
        <v>16037</v>
      </c>
      <c r="E883" t="s">
        <v>16038</v>
      </c>
      <c r="G883" t="s">
        <v>16039</v>
      </c>
      <c r="H883" s="9">
        <v>44144</v>
      </c>
    </row>
    <row r="884" spans="1:8" x14ac:dyDescent="0.45">
      <c r="A884" t="s">
        <v>2154</v>
      </c>
      <c r="B884" t="s">
        <v>16040</v>
      </c>
      <c r="C884" t="s">
        <v>16041</v>
      </c>
      <c r="E884" t="s">
        <v>16042</v>
      </c>
      <c r="G884" t="s">
        <v>16043</v>
      </c>
      <c r="H884" s="9">
        <v>44140</v>
      </c>
    </row>
    <row r="885" spans="1:8" x14ac:dyDescent="0.45">
      <c r="A885" t="s">
        <v>16044</v>
      </c>
      <c r="B885" t="s">
        <v>16045</v>
      </c>
      <c r="C885" t="s">
        <v>16046</v>
      </c>
      <c r="E885" t="s">
        <v>16047</v>
      </c>
      <c r="G885" t="s">
        <v>16048</v>
      </c>
      <c r="H885" s="9">
        <v>44140</v>
      </c>
    </row>
    <row r="886" spans="1:8" x14ac:dyDescent="0.45">
      <c r="A886" t="s">
        <v>2947</v>
      </c>
      <c r="B886" t="s">
        <v>2948</v>
      </c>
      <c r="C886" t="s">
        <v>16049</v>
      </c>
      <c r="E886" t="s">
        <v>16050</v>
      </c>
      <c r="G886" t="s">
        <v>16051</v>
      </c>
      <c r="H886" s="9">
        <v>44140</v>
      </c>
    </row>
    <row r="887" spans="1:8" x14ac:dyDescent="0.45">
      <c r="A887" t="s">
        <v>1491</v>
      </c>
      <c r="B887" t="s">
        <v>16052</v>
      </c>
      <c r="C887" t="s">
        <v>16053</v>
      </c>
      <c r="E887" t="s">
        <v>16054</v>
      </c>
      <c r="G887" t="s">
        <v>16055</v>
      </c>
      <c r="H887" s="9">
        <v>44136</v>
      </c>
    </row>
    <row r="888" spans="1:8" x14ac:dyDescent="0.45">
      <c r="A888" t="s">
        <v>4141</v>
      </c>
      <c r="B888" t="s">
        <v>16056</v>
      </c>
      <c r="C888" t="s">
        <v>16057</v>
      </c>
      <c r="E888" t="s">
        <v>1065</v>
      </c>
      <c r="G888" t="s">
        <v>16058</v>
      </c>
      <c r="H888" s="9">
        <v>44134</v>
      </c>
    </row>
    <row r="889" spans="1:8" x14ac:dyDescent="0.45">
      <c r="A889" t="s">
        <v>2088</v>
      </c>
      <c r="B889" t="s">
        <v>16059</v>
      </c>
      <c r="C889" t="s">
        <v>16060</v>
      </c>
      <c r="E889" t="s">
        <v>13819</v>
      </c>
      <c r="G889" t="s">
        <v>16061</v>
      </c>
      <c r="H889" s="9">
        <v>44133</v>
      </c>
    </row>
    <row r="890" spans="1:8" x14ac:dyDescent="0.45">
      <c r="A890" t="s">
        <v>16062</v>
      </c>
      <c r="B890" t="s">
        <v>16063</v>
      </c>
      <c r="C890" t="s">
        <v>16064</v>
      </c>
      <c r="E890" t="s">
        <v>16065</v>
      </c>
      <c r="G890" t="s">
        <v>16066</v>
      </c>
      <c r="H890" s="9">
        <v>44132</v>
      </c>
    </row>
    <row r="891" spans="1:8" x14ac:dyDescent="0.45">
      <c r="A891" t="s">
        <v>1871</v>
      </c>
      <c r="B891" t="s">
        <v>16067</v>
      </c>
      <c r="C891" t="s">
        <v>16068</v>
      </c>
      <c r="E891" t="s">
        <v>14627</v>
      </c>
      <c r="G891" t="s">
        <v>1529</v>
      </c>
      <c r="H891" s="9">
        <v>44132</v>
      </c>
    </row>
    <row r="892" spans="1:8" x14ac:dyDescent="0.45">
      <c r="A892" t="s">
        <v>16069</v>
      </c>
      <c r="B892" t="s">
        <v>16070</v>
      </c>
      <c r="C892" t="s">
        <v>16071</v>
      </c>
      <c r="E892" t="s">
        <v>16072</v>
      </c>
      <c r="G892" t="s">
        <v>16073</v>
      </c>
      <c r="H892" s="9">
        <v>44127</v>
      </c>
    </row>
    <row r="893" spans="1:8" x14ac:dyDescent="0.45">
      <c r="A893" t="s">
        <v>16074</v>
      </c>
      <c r="B893" t="s">
        <v>16075</v>
      </c>
      <c r="C893" t="s">
        <v>16076</v>
      </c>
      <c r="D893" t="s">
        <v>16077</v>
      </c>
      <c r="E893" t="s">
        <v>16078</v>
      </c>
      <c r="G893" t="s">
        <v>16079</v>
      </c>
      <c r="H893" s="9">
        <v>44126</v>
      </c>
    </row>
    <row r="894" spans="1:8" x14ac:dyDescent="0.45">
      <c r="A894" t="s">
        <v>2591</v>
      </c>
      <c r="B894" t="s">
        <v>12680</v>
      </c>
      <c r="C894" t="s">
        <v>16080</v>
      </c>
      <c r="E894" t="s">
        <v>16081</v>
      </c>
      <c r="G894" t="s">
        <v>16082</v>
      </c>
      <c r="H894" s="9">
        <v>44124</v>
      </c>
    </row>
    <row r="895" spans="1:8" x14ac:dyDescent="0.45">
      <c r="A895" t="s">
        <v>4642</v>
      </c>
      <c r="B895" t="s">
        <v>3692</v>
      </c>
      <c r="C895" t="s">
        <v>16083</v>
      </c>
      <c r="E895" t="s">
        <v>1146</v>
      </c>
      <c r="G895" t="s">
        <v>16084</v>
      </c>
      <c r="H895" s="9">
        <v>44124</v>
      </c>
    </row>
    <row r="896" spans="1:8" x14ac:dyDescent="0.45">
      <c r="A896" t="s">
        <v>14893</v>
      </c>
      <c r="B896" t="s">
        <v>16085</v>
      </c>
      <c r="C896" t="s">
        <v>16086</v>
      </c>
      <c r="E896" t="s">
        <v>15115</v>
      </c>
      <c r="G896" t="s">
        <v>16087</v>
      </c>
      <c r="H896" s="9">
        <v>44124</v>
      </c>
    </row>
    <row r="897" spans="1:8" x14ac:dyDescent="0.45">
      <c r="A897" t="s">
        <v>1934</v>
      </c>
      <c r="B897" t="s">
        <v>16088</v>
      </c>
      <c r="C897" t="s">
        <v>16089</v>
      </c>
      <c r="E897" t="s">
        <v>16090</v>
      </c>
      <c r="G897" t="s">
        <v>16091</v>
      </c>
      <c r="H897" s="9">
        <v>44124</v>
      </c>
    </row>
    <row r="898" spans="1:8" x14ac:dyDescent="0.45">
      <c r="A898" t="s">
        <v>10264</v>
      </c>
      <c r="B898" t="s">
        <v>16092</v>
      </c>
      <c r="C898" t="s">
        <v>16093</v>
      </c>
      <c r="E898" t="s">
        <v>16094</v>
      </c>
      <c r="G898" t="s">
        <v>16095</v>
      </c>
      <c r="H898" s="9">
        <v>44124</v>
      </c>
    </row>
    <row r="899" spans="1:8" x14ac:dyDescent="0.45">
      <c r="A899" t="s">
        <v>1491</v>
      </c>
      <c r="B899" t="s">
        <v>16096</v>
      </c>
      <c r="C899" t="s">
        <v>16097</v>
      </c>
      <c r="E899" t="s">
        <v>16098</v>
      </c>
      <c r="G899" t="s">
        <v>16099</v>
      </c>
      <c r="H899" s="9">
        <v>44124</v>
      </c>
    </row>
    <row r="900" spans="1:8" x14ac:dyDescent="0.45">
      <c r="A900" t="s">
        <v>16100</v>
      </c>
      <c r="B900" t="s">
        <v>16101</v>
      </c>
      <c r="C900" t="s">
        <v>16102</v>
      </c>
      <c r="E900" t="s">
        <v>16103</v>
      </c>
      <c r="G900" t="s">
        <v>16104</v>
      </c>
      <c r="H900" s="9">
        <v>44124</v>
      </c>
    </row>
    <row r="901" spans="1:8" x14ac:dyDescent="0.45">
      <c r="A901" t="s">
        <v>3468</v>
      </c>
      <c r="B901" t="s">
        <v>16105</v>
      </c>
      <c r="C901" t="s">
        <v>16106</v>
      </c>
      <c r="E901" t="s">
        <v>16107</v>
      </c>
      <c r="G901" t="s">
        <v>16108</v>
      </c>
      <c r="H901" s="9">
        <v>44124</v>
      </c>
    </row>
    <row r="902" spans="1:8" x14ac:dyDescent="0.45">
      <c r="A902" t="s">
        <v>12612</v>
      </c>
      <c r="B902" t="s">
        <v>16109</v>
      </c>
      <c r="C902" t="s">
        <v>16110</v>
      </c>
      <c r="E902" t="s">
        <v>16111</v>
      </c>
      <c r="G902" t="s">
        <v>16112</v>
      </c>
      <c r="H902" s="9">
        <v>44124</v>
      </c>
    </row>
    <row r="903" spans="1:8" x14ac:dyDescent="0.45">
      <c r="A903" t="s">
        <v>16113</v>
      </c>
      <c r="B903" t="s">
        <v>16114</v>
      </c>
      <c r="C903" t="s">
        <v>16115</v>
      </c>
      <c r="E903" t="s">
        <v>16116</v>
      </c>
      <c r="G903" t="s">
        <v>12961</v>
      </c>
      <c r="H903" s="9">
        <v>44124</v>
      </c>
    </row>
    <row r="904" spans="1:8" x14ac:dyDescent="0.45">
      <c r="A904" t="s">
        <v>16117</v>
      </c>
      <c r="B904" t="s">
        <v>11333</v>
      </c>
      <c r="C904" t="s">
        <v>16118</v>
      </c>
      <c r="E904" t="s">
        <v>16119</v>
      </c>
      <c r="G904" t="s">
        <v>16120</v>
      </c>
      <c r="H904" s="9">
        <v>44118</v>
      </c>
    </row>
    <row r="905" spans="1:8" x14ac:dyDescent="0.45">
      <c r="A905" t="s">
        <v>16121</v>
      </c>
      <c r="B905" t="s">
        <v>16122</v>
      </c>
      <c r="C905" t="s">
        <v>16123</v>
      </c>
      <c r="E905" t="s">
        <v>16121</v>
      </c>
      <c r="G905" t="s">
        <v>16124</v>
      </c>
      <c r="H905" s="9">
        <v>44118</v>
      </c>
    </row>
    <row r="906" spans="1:8" x14ac:dyDescent="0.45">
      <c r="A906" t="s">
        <v>10282</v>
      </c>
      <c r="B906" t="s">
        <v>16125</v>
      </c>
      <c r="C906" t="s">
        <v>16126</v>
      </c>
      <c r="E906" t="s">
        <v>3960</v>
      </c>
      <c r="G906" t="s">
        <v>16127</v>
      </c>
      <c r="H906" s="9">
        <v>44118</v>
      </c>
    </row>
    <row r="907" spans="1:8" x14ac:dyDescent="0.45">
      <c r="A907" t="s">
        <v>3713</v>
      </c>
      <c r="B907" t="s">
        <v>16128</v>
      </c>
      <c r="C907" t="s">
        <v>16129</v>
      </c>
      <c r="E907" t="s">
        <v>16130</v>
      </c>
      <c r="G907" t="s">
        <v>1771</v>
      </c>
      <c r="H907" s="9">
        <v>44116</v>
      </c>
    </row>
    <row r="908" spans="1:8" x14ac:dyDescent="0.45">
      <c r="A908" t="s">
        <v>1929</v>
      </c>
      <c r="B908" t="s">
        <v>16131</v>
      </c>
      <c r="C908" t="s">
        <v>16132</v>
      </c>
      <c r="D908" t="s">
        <v>16133</v>
      </c>
      <c r="E908" t="s">
        <v>16134</v>
      </c>
      <c r="G908" t="s">
        <v>16135</v>
      </c>
      <c r="H908" s="9">
        <v>44116</v>
      </c>
    </row>
    <row r="909" spans="1:8" x14ac:dyDescent="0.45">
      <c r="A909" t="s">
        <v>4295</v>
      </c>
      <c r="B909" t="s">
        <v>16136</v>
      </c>
      <c r="C909" t="s">
        <v>16137</v>
      </c>
      <c r="E909" t="s">
        <v>16138</v>
      </c>
      <c r="G909" t="s">
        <v>13327</v>
      </c>
      <c r="H909" s="9">
        <v>44115</v>
      </c>
    </row>
    <row r="910" spans="1:8" x14ac:dyDescent="0.45">
      <c r="A910" t="s">
        <v>2250</v>
      </c>
      <c r="B910" t="s">
        <v>12634</v>
      </c>
      <c r="C910" t="s">
        <v>16139</v>
      </c>
      <c r="E910" t="s">
        <v>16140</v>
      </c>
      <c r="G910" t="s">
        <v>16141</v>
      </c>
      <c r="H910" s="9">
        <v>44114</v>
      </c>
    </row>
    <row r="911" spans="1:8" x14ac:dyDescent="0.45">
      <c r="A911" t="s">
        <v>10264</v>
      </c>
      <c r="B911" t="s">
        <v>11569</v>
      </c>
      <c r="C911" t="s">
        <v>16142</v>
      </c>
      <c r="E911" t="s">
        <v>16143</v>
      </c>
      <c r="G911" t="s">
        <v>16144</v>
      </c>
      <c r="H911" s="9">
        <v>44113</v>
      </c>
    </row>
    <row r="912" spans="1:8" x14ac:dyDescent="0.45">
      <c r="A912" t="s">
        <v>15419</v>
      </c>
      <c r="B912" t="s">
        <v>16145</v>
      </c>
      <c r="C912" t="s">
        <v>16146</v>
      </c>
      <c r="E912" t="s">
        <v>16147</v>
      </c>
      <c r="G912" t="s">
        <v>16148</v>
      </c>
      <c r="H912" s="9">
        <v>44113</v>
      </c>
    </row>
    <row r="913" spans="1:8" x14ac:dyDescent="0.45">
      <c r="A913" t="s">
        <v>16149</v>
      </c>
      <c r="B913" t="s">
        <v>16150</v>
      </c>
      <c r="C913" t="s">
        <v>16151</v>
      </c>
      <c r="E913" t="s">
        <v>13588</v>
      </c>
      <c r="G913" t="s">
        <v>16152</v>
      </c>
      <c r="H913" s="9">
        <v>44113</v>
      </c>
    </row>
    <row r="914" spans="1:8" x14ac:dyDescent="0.45">
      <c r="A914" t="s">
        <v>16153</v>
      </c>
      <c r="B914" t="s">
        <v>16154</v>
      </c>
      <c r="C914" t="s">
        <v>16155</v>
      </c>
      <c r="E914" t="s">
        <v>16156</v>
      </c>
      <c r="G914" t="s">
        <v>16157</v>
      </c>
      <c r="H914" s="9">
        <v>44112</v>
      </c>
    </row>
    <row r="915" spans="1:8" x14ac:dyDescent="0.45">
      <c r="A915" t="s">
        <v>1750</v>
      </c>
      <c r="B915" t="s">
        <v>16158</v>
      </c>
      <c r="C915" t="s">
        <v>16159</v>
      </c>
      <c r="E915" t="s">
        <v>13588</v>
      </c>
      <c r="G915" t="s">
        <v>16160</v>
      </c>
      <c r="H915" s="9">
        <v>44112</v>
      </c>
    </row>
    <row r="916" spans="1:8" x14ac:dyDescent="0.45">
      <c r="A916" t="s">
        <v>3161</v>
      </c>
      <c r="B916" t="s">
        <v>16161</v>
      </c>
      <c r="C916" t="s">
        <v>16162</v>
      </c>
      <c r="E916" t="s">
        <v>13588</v>
      </c>
      <c r="G916" t="s">
        <v>16163</v>
      </c>
      <c r="H916" s="9">
        <v>44112</v>
      </c>
    </row>
    <row r="917" spans="1:8" x14ac:dyDescent="0.45">
      <c r="A917" t="s">
        <v>2160</v>
      </c>
      <c r="B917" t="s">
        <v>16164</v>
      </c>
      <c r="C917" t="s">
        <v>16165</v>
      </c>
      <c r="E917" t="s">
        <v>15998</v>
      </c>
      <c r="G917" t="s">
        <v>15406</v>
      </c>
      <c r="H917" s="9">
        <v>44112</v>
      </c>
    </row>
    <row r="918" spans="1:8" x14ac:dyDescent="0.45">
      <c r="A918" t="s">
        <v>16166</v>
      </c>
      <c r="B918" t="s">
        <v>10478</v>
      </c>
      <c r="C918" t="s">
        <v>16167</v>
      </c>
      <c r="D918" t="s">
        <v>16168</v>
      </c>
      <c r="E918" t="s">
        <v>16169</v>
      </c>
      <c r="G918" t="s">
        <v>16170</v>
      </c>
      <c r="H918" s="9">
        <v>44111</v>
      </c>
    </row>
    <row r="919" spans="1:8" x14ac:dyDescent="0.45">
      <c r="A919" t="s">
        <v>16171</v>
      </c>
      <c r="B919" t="s">
        <v>16172</v>
      </c>
      <c r="C919" t="s">
        <v>16173</v>
      </c>
      <c r="E919" t="s">
        <v>16174</v>
      </c>
      <c r="G919" t="s">
        <v>16175</v>
      </c>
      <c r="H919" s="9">
        <v>44111</v>
      </c>
    </row>
    <row r="920" spans="1:8" x14ac:dyDescent="0.45">
      <c r="A920" t="s">
        <v>2025</v>
      </c>
      <c r="B920" t="s">
        <v>2896</v>
      </c>
      <c r="C920" t="s">
        <v>16176</v>
      </c>
      <c r="E920" t="s">
        <v>16177</v>
      </c>
      <c r="G920" t="s">
        <v>16178</v>
      </c>
      <c r="H920" s="9">
        <v>44111</v>
      </c>
    </row>
    <row r="921" spans="1:8" x14ac:dyDescent="0.45">
      <c r="A921" t="s">
        <v>4557</v>
      </c>
      <c r="B921" t="s">
        <v>16179</v>
      </c>
      <c r="C921" t="s">
        <v>16180</v>
      </c>
      <c r="E921" t="s">
        <v>14029</v>
      </c>
      <c r="G921" t="s">
        <v>16181</v>
      </c>
      <c r="H921" s="9">
        <v>44110</v>
      </c>
    </row>
    <row r="922" spans="1:8" x14ac:dyDescent="0.45">
      <c r="A922" t="s">
        <v>2726</v>
      </c>
      <c r="B922" t="s">
        <v>16182</v>
      </c>
      <c r="C922" t="s">
        <v>16183</v>
      </c>
      <c r="E922" t="s">
        <v>16184</v>
      </c>
      <c r="G922" t="s">
        <v>16185</v>
      </c>
      <c r="H922" s="9">
        <v>44110</v>
      </c>
    </row>
    <row r="923" spans="1:8" x14ac:dyDescent="0.45">
      <c r="A923" t="s">
        <v>1710</v>
      </c>
      <c r="B923" t="s">
        <v>2055</v>
      </c>
      <c r="C923" t="s">
        <v>16186</v>
      </c>
      <c r="E923" t="s">
        <v>7744</v>
      </c>
      <c r="G923" t="s">
        <v>16187</v>
      </c>
      <c r="H923" s="9">
        <v>44110</v>
      </c>
    </row>
    <row r="924" spans="1:8" x14ac:dyDescent="0.45">
      <c r="A924" t="s">
        <v>2520</v>
      </c>
      <c r="B924" t="s">
        <v>16188</v>
      </c>
      <c r="C924" t="s">
        <v>16189</v>
      </c>
      <c r="E924" t="s">
        <v>16190</v>
      </c>
      <c r="G924" t="s">
        <v>16191</v>
      </c>
      <c r="H924" s="9">
        <v>44102</v>
      </c>
    </row>
    <row r="925" spans="1:8" x14ac:dyDescent="0.45">
      <c r="A925" t="s">
        <v>2183</v>
      </c>
      <c r="B925" t="s">
        <v>16192</v>
      </c>
      <c r="C925" t="s">
        <v>16193</v>
      </c>
      <c r="E925" t="s">
        <v>16194</v>
      </c>
      <c r="G925" t="s">
        <v>16195</v>
      </c>
      <c r="H925" s="9">
        <v>44102</v>
      </c>
    </row>
    <row r="926" spans="1:8" x14ac:dyDescent="0.45">
      <c r="A926" t="s">
        <v>1372</v>
      </c>
      <c r="B926" t="s">
        <v>16196</v>
      </c>
      <c r="C926" t="s">
        <v>16197</v>
      </c>
      <c r="E926" t="s">
        <v>16198</v>
      </c>
      <c r="G926" t="s">
        <v>16199</v>
      </c>
      <c r="H926" s="9">
        <v>44102</v>
      </c>
    </row>
    <row r="927" spans="1:8" x14ac:dyDescent="0.45">
      <c r="A927" t="s">
        <v>16200</v>
      </c>
      <c r="B927" t="s">
        <v>9919</v>
      </c>
      <c r="C927" t="s">
        <v>16201</v>
      </c>
      <c r="E927" t="s">
        <v>16202</v>
      </c>
      <c r="G927" t="s">
        <v>16203</v>
      </c>
      <c r="H927" s="9">
        <v>44098</v>
      </c>
    </row>
    <row r="928" spans="1:8" x14ac:dyDescent="0.45">
      <c r="A928" t="s">
        <v>3329</v>
      </c>
      <c r="B928" t="s">
        <v>12137</v>
      </c>
      <c r="C928" t="s">
        <v>16204</v>
      </c>
      <c r="D928" t="s">
        <v>16205</v>
      </c>
      <c r="E928" t="s">
        <v>16206</v>
      </c>
      <c r="G928" t="s">
        <v>1480</v>
      </c>
      <c r="H928" s="9">
        <v>44098</v>
      </c>
    </row>
    <row r="929" spans="1:8" x14ac:dyDescent="0.45">
      <c r="A929" t="s">
        <v>1847</v>
      </c>
      <c r="B929" t="s">
        <v>16207</v>
      </c>
      <c r="C929" t="s">
        <v>16208</v>
      </c>
      <c r="E929" t="s">
        <v>16207</v>
      </c>
      <c r="G929" t="s">
        <v>16209</v>
      </c>
      <c r="H929" s="9">
        <v>44098</v>
      </c>
    </row>
    <row r="930" spans="1:8" x14ac:dyDescent="0.45">
      <c r="A930" t="s">
        <v>3334</v>
      </c>
      <c r="B930" t="s">
        <v>16210</v>
      </c>
      <c r="C930" t="s">
        <v>16211</v>
      </c>
      <c r="E930" t="s">
        <v>16212</v>
      </c>
      <c r="G930" t="s">
        <v>16213</v>
      </c>
      <c r="H930" s="9">
        <v>44098</v>
      </c>
    </row>
    <row r="931" spans="1:8" x14ac:dyDescent="0.45">
      <c r="H931" s="9">
        <v>44097</v>
      </c>
    </row>
    <row r="932" spans="1:8" x14ac:dyDescent="0.45">
      <c r="A932" t="s">
        <v>1392</v>
      </c>
      <c r="B932" t="s">
        <v>2914</v>
      </c>
      <c r="C932" t="s">
        <v>16214</v>
      </c>
      <c r="E932" t="s">
        <v>16215</v>
      </c>
      <c r="G932" t="s">
        <v>16216</v>
      </c>
      <c r="H932" s="9">
        <v>44094</v>
      </c>
    </row>
    <row r="933" spans="1:8" x14ac:dyDescent="0.45">
      <c r="A933" t="s">
        <v>2497</v>
      </c>
      <c r="B933" t="s">
        <v>16217</v>
      </c>
      <c r="C933" t="s">
        <v>16218</v>
      </c>
      <c r="E933" t="s">
        <v>16219</v>
      </c>
      <c r="G933" t="s">
        <v>16220</v>
      </c>
      <c r="H933" s="9">
        <v>44094</v>
      </c>
    </row>
    <row r="934" spans="1:8" x14ac:dyDescent="0.45">
      <c r="A934" t="s">
        <v>16221</v>
      </c>
      <c r="B934" t="s">
        <v>16222</v>
      </c>
      <c r="C934" t="s">
        <v>16223</v>
      </c>
      <c r="E934" t="s">
        <v>16224</v>
      </c>
      <c r="G934" t="s">
        <v>16225</v>
      </c>
      <c r="H934" s="9">
        <v>44094</v>
      </c>
    </row>
    <row r="935" spans="1:8" x14ac:dyDescent="0.45">
      <c r="A935" t="s">
        <v>11474</v>
      </c>
      <c r="B935" t="s">
        <v>16226</v>
      </c>
      <c r="C935" t="s">
        <v>16227</v>
      </c>
      <c r="D935" t="s">
        <v>16228</v>
      </c>
      <c r="E935" t="s">
        <v>112</v>
      </c>
      <c r="G935" t="s">
        <v>16229</v>
      </c>
      <c r="H935" s="9">
        <v>44094</v>
      </c>
    </row>
    <row r="936" spans="1:8" x14ac:dyDescent="0.45">
      <c r="A936" t="s">
        <v>13794</v>
      </c>
      <c r="B936" t="s">
        <v>16230</v>
      </c>
      <c r="C936" t="s">
        <v>16231</v>
      </c>
      <c r="E936" t="s">
        <v>16232</v>
      </c>
      <c r="G936" t="s">
        <v>9583</v>
      </c>
      <c r="H936" s="9">
        <v>44094</v>
      </c>
    </row>
    <row r="937" spans="1:8" x14ac:dyDescent="0.45">
      <c r="A937" t="s">
        <v>2800</v>
      </c>
      <c r="B937" t="s">
        <v>15472</v>
      </c>
      <c r="C937" t="s">
        <v>16233</v>
      </c>
      <c r="E937" t="s">
        <v>16234</v>
      </c>
      <c r="G937" t="s">
        <v>16235</v>
      </c>
      <c r="H937" s="9">
        <v>44091</v>
      </c>
    </row>
    <row r="938" spans="1:8" x14ac:dyDescent="0.45">
      <c r="A938" t="s">
        <v>2047</v>
      </c>
      <c r="B938" t="s">
        <v>4327</v>
      </c>
      <c r="C938" t="s">
        <v>16236</v>
      </c>
      <c r="E938" t="s">
        <v>16237</v>
      </c>
      <c r="G938" t="s">
        <v>16238</v>
      </c>
      <c r="H938" s="9">
        <v>44090</v>
      </c>
    </row>
    <row r="939" spans="1:8" x14ac:dyDescent="0.45">
      <c r="A939" t="s">
        <v>16239</v>
      </c>
      <c r="B939" t="s">
        <v>16240</v>
      </c>
      <c r="C939" t="s">
        <v>16241</v>
      </c>
      <c r="E939" t="s">
        <v>16242</v>
      </c>
      <c r="G939" t="s">
        <v>16243</v>
      </c>
      <c r="H939" s="9">
        <v>44090</v>
      </c>
    </row>
    <row r="940" spans="1:8" x14ac:dyDescent="0.45">
      <c r="A940" t="s">
        <v>12200</v>
      </c>
      <c r="B940" t="s">
        <v>16244</v>
      </c>
      <c r="C940" t="s">
        <v>16245</v>
      </c>
      <c r="E940" t="s">
        <v>16246</v>
      </c>
      <c r="G940" t="s">
        <v>16247</v>
      </c>
      <c r="H940" s="9">
        <v>44089</v>
      </c>
    </row>
    <row r="941" spans="1:8" x14ac:dyDescent="0.45">
      <c r="A941" t="s">
        <v>2118</v>
      </c>
      <c r="B941" t="s">
        <v>16248</v>
      </c>
      <c r="C941" t="s">
        <v>16249</v>
      </c>
      <c r="E941" t="s">
        <v>16250</v>
      </c>
      <c r="G941" t="s">
        <v>16251</v>
      </c>
      <c r="H941" s="9">
        <v>44085</v>
      </c>
    </row>
    <row r="942" spans="1:8" x14ac:dyDescent="0.45">
      <c r="A942" t="s">
        <v>4246</v>
      </c>
      <c r="B942" t="s">
        <v>16252</v>
      </c>
      <c r="C942" t="s">
        <v>16253</v>
      </c>
      <c r="E942" t="s">
        <v>16254</v>
      </c>
      <c r="G942" t="s">
        <v>3559</v>
      </c>
      <c r="H942" s="9">
        <v>44085</v>
      </c>
    </row>
    <row r="943" spans="1:8" x14ac:dyDescent="0.45">
      <c r="A943" t="s">
        <v>16255</v>
      </c>
      <c r="B943" t="s">
        <v>16256</v>
      </c>
      <c r="C943" t="s">
        <v>16257</v>
      </c>
      <c r="E943" t="s">
        <v>16258</v>
      </c>
      <c r="G943" t="s">
        <v>16259</v>
      </c>
      <c r="H943" s="9">
        <v>44085</v>
      </c>
    </row>
    <row r="944" spans="1:8" x14ac:dyDescent="0.45">
      <c r="A944" t="s">
        <v>1840</v>
      </c>
      <c r="B944" t="s">
        <v>3816</v>
      </c>
      <c r="C944" t="s">
        <v>16260</v>
      </c>
      <c r="E944" t="s">
        <v>13371</v>
      </c>
      <c r="G944" t="s">
        <v>16261</v>
      </c>
      <c r="H944" s="9">
        <v>44085</v>
      </c>
    </row>
    <row r="945" spans="1:8" x14ac:dyDescent="0.45">
      <c r="A945" t="s">
        <v>16262</v>
      </c>
      <c r="B945" t="s">
        <v>16263</v>
      </c>
      <c r="C945" t="s">
        <v>16264</v>
      </c>
      <c r="E945" t="s">
        <v>16265</v>
      </c>
      <c r="G945" t="s">
        <v>16266</v>
      </c>
      <c r="H945" s="9">
        <v>44081</v>
      </c>
    </row>
    <row r="946" spans="1:8" x14ac:dyDescent="0.45">
      <c r="H946" s="9">
        <v>44081</v>
      </c>
    </row>
    <row r="947" spans="1:8" x14ac:dyDescent="0.45">
      <c r="A947" t="s">
        <v>16267</v>
      </c>
      <c r="B947" t="s">
        <v>3692</v>
      </c>
      <c r="C947" t="s">
        <v>16268</v>
      </c>
      <c r="E947" t="s">
        <v>16254</v>
      </c>
      <c r="G947" t="s">
        <v>16269</v>
      </c>
      <c r="H947" s="9">
        <v>44081</v>
      </c>
    </row>
    <row r="948" spans="1:8" x14ac:dyDescent="0.45">
      <c r="A948" t="s">
        <v>16270</v>
      </c>
      <c r="B948" t="s">
        <v>16271</v>
      </c>
      <c r="C948" t="s">
        <v>16272</v>
      </c>
      <c r="E948" t="s">
        <v>16273</v>
      </c>
      <c r="G948" t="s">
        <v>16274</v>
      </c>
      <c r="H948" s="9">
        <v>44075</v>
      </c>
    </row>
    <row r="949" spans="1:8" x14ac:dyDescent="0.45">
      <c r="A949" t="s">
        <v>16275</v>
      </c>
      <c r="B949" t="s">
        <v>16276</v>
      </c>
      <c r="C949" t="s">
        <v>16277</v>
      </c>
      <c r="E949" t="s">
        <v>16278</v>
      </c>
      <c r="G949" t="s">
        <v>16279</v>
      </c>
      <c r="H949" s="9">
        <v>44075</v>
      </c>
    </row>
    <row r="950" spans="1:8" x14ac:dyDescent="0.45">
      <c r="A950" t="s">
        <v>2058</v>
      </c>
      <c r="B950" t="s">
        <v>3146</v>
      </c>
      <c r="C950" t="s">
        <v>16280</v>
      </c>
      <c r="E950" t="s">
        <v>16281</v>
      </c>
      <c r="G950" t="s">
        <v>16282</v>
      </c>
      <c r="H950" s="9">
        <v>44073</v>
      </c>
    </row>
    <row r="951" spans="1:8" x14ac:dyDescent="0.45">
      <c r="A951" t="s">
        <v>2183</v>
      </c>
      <c r="B951" t="s">
        <v>16283</v>
      </c>
      <c r="C951" t="s">
        <v>16284</v>
      </c>
      <c r="E951" t="s">
        <v>16285</v>
      </c>
      <c r="G951" t="s">
        <v>16286</v>
      </c>
      <c r="H951" s="9">
        <v>44071</v>
      </c>
    </row>
    <row r="952" spans="1:8" x14ac:dyDescent="0.45">
      <c r="A952" t="s">
        <v>1683</v>
      </c>
      <c r="B952" t="s">
        <v>16287</v>
      </c>
      <c r="C952" t="s">
        <v>16288</v>
      </c>
      <c r="E952" t="s">
        <v>16289</v>
      </c>
      <c r="G952" t="s">
        <v>16290</v>
      </c>
      <c r="H952" s="9">
        <v>44071</v>
      </c>
    </row>
    <row r="953" spans="1:8" x14ac:dyDescent="0.45">
      <c r="A953" t="s">
        <v>1486</v>
      </c>
      <c r="B953" t="s">
        <v>16291</v>
      </c>
      <c r="C953" t="s">
        <v>16292</v>
      </c>
      <c r="E953" t="s">
        <v>16293</v>
      </c>
      <c r="G953" t="s">
        <v>16294</v>
      </c>
      <c r="H953" s="9">
        <v>44071</v>
      </c>
    </row>
    <row r="954" spans="1:8" x14ac:dyDescent="0.45">
      <c r="A954" t="s">
        <v>3892</v>
      </c>
      <c r="B954" t="s">
        <v>16295</v>
      </c>
      <c r="C954" t="s">
        <v>16296</v>
      </c>
      <c r="E954" t="s">
        <v>16297</v>
      </c>
      <c r="G954" t="s">
        <v>16298</v>
      </c>
      <c r="H954" s="9">
        <v>44070</v>
      </c>
    </row>
    <row r="955" spans="1:8" x14ac:dyDescent="0.45">
      <c r="A955" t="s">
        <v>16299</v>
      </c>
      <c r="B955" t="s">
        <v>16300</v>
      </c>
      <c r="C955" t="s">
        <v>16301</v>
      </c>
      <c r="E955" t="s">
        <v>16302</v>
      </c>
      <c r="G955" t="s">
        <v>16303</v>
      </c>
      <c r="H955" s="9">
        <v>44070</v>
      </c>
    </row>
    <row r="956" spans="1:8" x14ac:dyDescent="0.45">
      <c r="A956" t="s">
        <v>4124</v>
      </c>
      <c r="B956" t="s">
        <v>16304</v>
      </c>
      <c r="C956" t="s">
        <v>16305</v>
      </c>
      <c r="E956" t="s">
        <v>16306</v>
      </c>
      <c r="G956" t="s">
        <v>16307</v>
      </c>
      <c r="H956" s="9">
        <v>44070</v>
      </c>
    </row>
    <row r="957" spans="1:8" x14ac:dyDescent="0.45">
      <c r="A957" t="s">
        <v>15246</v>
      </c>
      <c r="B957" t="s">
        <v>16308</v>
      </c>
      <c r="C957" t="s">
        <v>16309</v>
      </c>
      <c r="E957" t="s">
        <v>16310</v>
      </c>
      <c r="G957" t="s">
        <v>16311</v>
      </c>
      <c r="H957" s="9">
        <v>44070</v>
      </c>
    </row>
    <row r="958" spans="1:8" x14ac:dyDescent="0.45">
      <c r="A958" t="s">
        <v>13405</v>
      </c>
      <c r="B958" t="s">
        <v>4486</v>
      </c>
      <c r="C958" t="s">
        <v>16312</v>
      </c>
      <c r="E958" t="s">
        <v>16313</v>
      </c>
      <c r="G958" t="s">
        <v>2678</v>
      </c>
      <c r="H958" s="9">
        <v>44069</v>
      </c>
    </row>
    <row r="959" spans="1:8" x14ac:dyDescent="0.45">
      <c r="A959" t="s">
        <v>2245</v>
      </c>
      <c r="B959" t="s">
        <v>16314</v>
      </c>
      <c r="C959" t="s">
        <v>16315</v>
      </c>
      <c r="E959" t="s">
        <v>16316</v>
      </c>
      <c r="G959" t="s">
        <v>16317</v>
      </c>
      <c r="H959" s="9">
        <v>44069</v>
      </c>
    </row>
    <row r="960" spans="1:8" x14ac:dyDescent="0.45">
      <c r="A960" t="s">
        <v>1612</v>
      </c>
      <c r="B960" t="s">
        <v>11630</v>
      </c>
      <c r="C960" t="s">
        <v>16318</v>
      </c>
      <c r="E960" t="s">
        <v>16319</v>
      </c>
      <c r="G960" t="s">
        <v>16320</v>
      </c>
      <c r="H960" s="9">
        <v>44069</v>
      </c>
    </row>
    <row r="961" spans="1:8" x14ac:dyDescent="0.45">
      <c r="A961" t="s">
        <v>1840</v>
      </c>
      <c r="B961" t="s">
        <v>16321</v>
      </c>
      <c r="C961" t="s">
        <v>16322</v>
      </c>
      <c r="E961" t="s">
        <v>16323</v>
      </c>
      <c r="G961" t="s">
        <v>16324</v>
      </c>
      <c r="H961" s="9">
        <v>44069</v>
      </c>
    </row>
    <row r="962" spans="1:8" x14ac:dyDescent="0.45">
      <c r="A962" t="s">
        <v>16325</v>
      </c>
      <c r="B962" t="s">
        <v>11848</v>
      </c>
      <c r="C962" t="s">
        <v>16326</v>
      </c>
      <c r="E962" t="s">
        <v>16327</v>
      </c>
      <c r="G962" t="s">
        <v>16328</v>
      </c>
      <c r="H962" s="9">
        <v>44069</v>
      </c>
    </row>
    <row r="963" spans="1:8" x14ac:dyDescent="0.45">
      <c r="A963" t="s">
        <v>16329</v>
      </c>
      <c r="B963" t="s">
        <v>16330</v>
      </c>
      <c r="C963" t="s">
        <v>16331</v>
      </c>
      <c r="E963" t="s">
        <v>9328</v>
      </c>
      <c r="G963" t="s">
        <v>16332</v>
      </c>
      <c r="H963" s="9">
        <v>44069</v>
      </c>
    </row>
    <row r="964" spans="1:8" x14ac:dyDescent="0.45">
      <c r="A964" t="s">
        <v>2118</v>
      </c>
      <c r="B964" t="s">
        <v>14718</v>
      </c>
      <c r="C964" t="s">
        <v>16333</v>
      </c>
      <c r="E964" t="s">
        <v>16334</v>
      </c>
      <c r="G964" t="s">
        <v>16335</v>
      </c>
      <c r="H964" s="9">
        <v>44069</v>
      </c>
    </row>
    <row r="965" spans="1:8" x14ac:dyDescent="0.45">
      <c r="A965" t="s">
        <v>16336</v>
      </c>
      <c r="B965" t="s">
        <v>16337</v>
      </c>
      <c r="C965" t="s">
        <v>16338</v>
      </c>
      <c r="E965" t="s">
        <v>16339</v>
      </c>
      <c r="G965" t="s">
        <v>3925</v>
      </c>
      <c r="H965" s="9">
        <v>44069</v>
      </c>
    </row>
    <row r="966" spans="1:8" x14ac:dyDescent="0.45">
      <c r="A966" t="s">
        <v>16340</v>
      </c>
      <c r="B966" t="s">
        <v>16341</v>
      </c>
      <c r="C966" t="s">
        <v>16342</v>
      </c>
      <c r="E966" t="s">
        <v>16343</v>
      </c>
      <c r="G966" t="s">
        <v>1703</v>
      </c>
      <c r="H966" s="9">
        <v>44060</v>
      </c>
    </row>
    <row r="967" spans="1:8" x14ac:dyDescent="0.45">
      <c r="A967" t="s">
        <v>16344</v>
      </c>
      <c r="B967" t="s">
        <v>16345</v>
      </c>
      <c r="C967" t="s">
        <v>16346</v>
      </c>
      <c r="E967" t="s">
        <v>16347</v>
      </c>
      <c r="G967" t="s">
        <v>16348</v>
      </c>
      <c r="H967" s="9">
        <v>44060</v>
      </c>
    </row>
    <row r="968" spans="1:8" x14ac:dyDescent="0.45">
      <c r="A968" t="s">
        <v>16349</v>
      </c>
      <c r="B968" t="s">
        <v>12415</v>
      </c>
      <c r="C968" t="s">
        <v>16350</v>
      </c>
      <c r="E968" t="s">
        <v>16351</v>
      </c>
      <c r="G968" t="s">
        <v>13668</v>
      </c>
      <c r="H968" s="9">
        <v>44059</v>
      </c>
    </row>
    <row r="969" spans="1:8" x14ac:dyDescent="0.45">
      <c r="A969" t="s">
        <v>2800</v>
      </c>
      <c r="B969" t="s">
        <v>2801</v>
      </c>
      <c r="C969" t="s">
        <v>16352</v>
      </c>
      <c r="E969" t="s">
        <v>8903</v>
      </c>
      <c r="G969" t="s">
        <v>16353</v>
      </c>
      <c r="H969" s="9">
        <v>44053</v>
      </c>
    </row>
    <row r="970" spans="1:8" x14ac:dyDescent="0.45">
      <c r="A970" t="s">
        <v>3272</v>
      </c>
      <c r="B970" t="s">
        <v>16354</v>
      </c>
      <c r="C970" t="s">
        <v>16355</v>
      </c>
      <c r="E970" t="s">
        <v>16356</v>
      </c>
      <c r="G970" t="s">
        <v>16357</v>
      </c>
      <c r="H970" s="9">
        <v>44053</v>
      </c>
    </row>
    <row r="971" spans="1:8" x14ac:dyDescent="0.45">
      <c r="A971" t="s">
        <v>10207</v>
      </c>
      <c r="B971" t="s">
        <v>4002</v>
      </c>
      <c r="C971" t="s">
        <v>16358</v>
      </c>
      <c r="E971" t="s">
        <v>16359</v>
      </c>
      <c r="G971" t="s">
        <v>1964</v>
      </c>
      <c r="H971" s="9">
        <v>44047</v>
      </c>
    </row>
    <row r="972" spans="1:8" x14ac:dyDescent="0.45">
      <c r="A972" t="s">
        <v>3628</v>
      </c>
      <c r="B972" t="s">
        <v>11059</v>
      </c>
      <c r="C972" t="s">
        <v>16360</v>
      </c>
      <c r="E972" t="s">
        <v>16361</v>
      </c>
      <c r="G972" t="s">
        <v>15087</v>
      </c>
      <c r="H972" s="9">
        <v>44047</v>
      </c>
    </row>
    <row r="973" spans="1:8" x14ac:dyDescent="0.45">
      <c r="A973" t="s">
        <v>3476</v>
      </c>
      <c r="B973" t="s">
        <v>11447</v>
      </c>
      <c r="C973" t="s">
        <v>16362</v>
      </c>
      <c r="E973" t="s">
        <v>13380</v>
      </c>
      <c r="G973" t="s">
        <v>16363</v>
      </c>
      <c r="H973" s="9">
        <v>44047</v>
      </c>
    </row>
    <row r="974" spans="1:8" x14ac:dyDescent="0.45">
      <c r="A974" t="s">
        <v>16364</v>
      </c>
      <c r="B974" t="s">
        <v>16365</v>
      </c>
      <c r="C974" t="s">
        <v>16366</v>
      </c>
      <c r="E974" t="s">
        <v>16367</v>
      </c>
      <c r="G974" t="s">
        <v>3925</v>
      </c>
      <c r="H974" s="9">
        <v>44044</v>
      </c>
    </row>
    <row r="975" spans="1:8" x14ac:dyDescent="0.45">
      <c r="A975" t="s">
        <v>16368</v>
      </c>
      <c r="B975" t="s">
        <v>16369</v>
      </c>
      <c r="C975" t="s">
        <v>16370</v>
      </c>
      <c r="E975" t="s">
        <v>16371</v>
      </c>
      <c r="G975" t="s">
        <v>16372</v>
      </c>
      <c r="H975" s="9">
        <v>44044</v>
      </c>
    </row>
    <row r="976" spans="1:8" x14ac:dyDescent="0.45">
      <c r="A976" t="s">
        <v>16373</v>
      </c>
      <c r="B976" t="s">
        <v>16374</v>
      </c>
      <c r="C976" t="s">
        <v>16375</v>
      </c>
      <c r="E976" t="s">
        <v>16376</v>
      </c>
      <c r="G976" t="s">
        <v>16377</v>
      </c>
      <c r="H976" s="9">
        <v>44042</v>
      </c>
    </row>
    <row r="977" spans="1:8" x14ac:dyDescent="0.45">
      <c r="A977" t="s">
        <v>4008</v>
      </c>
      <c r="B977" t="s">
        <v>16378</v>
      </c>
      <c r="C977" t="s">
        <v>16379</v>
      </c>
      <c r="D977" t="s">
        <v>16380</v>
      </c>
      <c r="E977" t="s">
        <v>16381</v>
      </c>
      <c r="G977" t="s">
        <v>16382</v>
      </c>
      <c r="H977" s="9">
        <v>44041</v>
      </c>
    </row>
    <row r="978" spans="1:8" x14ac:dyDescent="0.45">
      <c r="A978" t="s">
        <v>3151</v>
      </c>
      <c r="B978" t="s">
        <v>16383</v>
      </c>
      <c r="C978" t="s">
        <v>16384</v>
      </c>
      <c r="E978" t="s">
        <v>15324</v>
      </c>
      <c r="G978" t="s">
        <v>16385</v>
      </c>
      <c r="H978" s="9">
        <v>44041</v>
      </c>
    </row>
    <row r="979" spans="1:8" x14ac:dyDescent="0.45">
      <c r="A979" t="s">
        <v>2279</v>
      </c>
      <c r="B979" t="s">
        <v>16386</v>
      </c>
      <c r="C979" t="s">
        <v>16387</v>
      </c>
      <c r="E979" t="s">
        <v>16388</v>
      </c>
      <c r="G979" t="s">
        <v>16389</v>
      </c>
      <c r="H979" s="9">
        <v>44036</v>
      </c>
    </row>
    <row r="980" spans="1:8" x14ac:dyDescent="0.45">
      <c r="A980" t="s">
        <v>12615</v>
      </c>
      <c r="B980" t="s">
        <v>16390</v>
      </c>
      <c r="C980" t="s">
        <v>16391</v>
      </c>
      <c r="E980" t="s">
        <v>16392</v>
      </c>
      <c r="G980" t="s">
        <v>16393</v>
      </c>
      <c r="H980" s="9">
        <v>44036</v>
      </c>
    </row>
    <row r="981" spans="1:8" x14ac:dyDescent="0.45">
      <c r="A981" t="s">
        <v>16394</v>
      </c>
      <c r="B981" t="s">
        <v>16395</v>
      </c>
      <c r="C981" t="s">
        <v>16396</v>
      </c>
      <c r="E981" t="s">
        <v>16397</v>
      </c>
      <c r="G981" t="s">
        <v>16398</v>
      </c>
      <c r="H981" s="9">
        <v>44034</v>
      </c>
    </row>
    <row r="982" spans="1:8" x14ac:dyDescent="0.45">
      <c r="A982" t="s">
        <v>1965</v>
      </c>
      <c r="B982" t="s">
        <v>12349</v>
      </c>
      <c r="C982" t="s">
        <v>16399</v>
      </c>
      <c r="E982" t="s">
        <v>16400</v>
      </c>
      <c r="G982" t="s">
        <v>16401</v>
      </c>
      <c r="H982" s="9">
        <v>44034</v>
      </c>
    </row>
    <row r="983" spans="1:8" x14ac:dyDescent="0.45">
      <c r="A983" t="s">
        <v>1973</v>
      </c>
      <c r="B983" t="s">
        <v>11941</v>
      </c>
      <c r="C983" t="s">
        <v>16402</v>
      </c>
      <c r="E983" t="s">
        <v>16403</v>
      </c>
      <c r="G983" t="s">
        <v>16404</v>
      </c>
      <c r="H983" s="9">
        <v>44034</v>
      </c>
    </row>
    <row r="984" spans="1:8" x14ac:dyDescent="0.45">
      <c r="A984" t="s">
        <v>16405</v>
      </c>
      <c r="B984" t="s">
        <v>16406</v>
      </c>
      <c r="C984" t="s">
        <v>16407</v>
      </c>
      <c r="E984" t="s">
        <v>16408</v>
      </c>
      <c r="G984" t="s">
        <v>16409</v>
      </c>
      <c r="H984" s="9">
        <v>44034</v>
      </c>
    </row>
    <row r="985" spans="1:8" x14ac:dyDescent="0.45">
      <c r="A985" t="s">
        <v>2390</v>
      </c>
      <c r="B985" t="s">
        <v>16410</v>
      </c>
      <c r="C985" t="s">
        <v>16411</v>
      </c>
      <c r="E985" t="s">
        <v>13092</v>
      </c>
      <c r="G985" t="s">
        <v>3078</v>
      </c>
      <c r="H985" s="9">
        <v>44034</v>
      </c>
    </row>
    <row r="986" spans="1:8" x14ac:dyDescent="0.45">
      <c r="A986" t="s">
        <v>11651</v>
      </c>
      <c r="B986" t="s">
        <v>12616</v>
      </c>
      <c r="C986" t="s">
        <v>16412</v>
      </c>
      <c r="E986" t="s">
        <v>16413</v>
      </c>
      <c r="G986" t="s">
        <v>16414</v>
      </c>
      <c r="H986" s="9">
        <v>44034</v>
      </c>
    </row>
    <row r="987" spans="1:8" x14ac:dyDescent="0.45">
      <c r="A987" t="s">
        <v>3608</v>
      </c>
      <c r="B987" t="s">
        <v>16415</v>
      </c>
      <c r="C987" t="s">
        <v>16416</v>
      </c>
      <c r="E987" t="s">
        <v>16417</v>
      </c>
      <c r="G987" t="s">
        <v>16418</v>
      </c>
      <c r="H987" s="9">
        <v>44034</v>
      </c>
    </row>
    <row r="988" spans="1:8" x14ac:dyDescent="0.45">
      <c r="A988" t="s">
        <v>2497</v>
      </c>
      <c r="B988" t="s">
        <v>13134</v>
      </c>
      <c r="C988" t="s">
        <v>16419</v>
      </c>
      <c r="E988" t="s">
        <v>16297</v>
      </c>
      <c r="G988" t="s">
        <v>16420</v>
      </c>
      <c r="H988" s="9">
        <v>44027</v>
      </c>
    </row>
    <row r="989" spans="1:8" x14ac:dyDescent="0.45">
      <c r="A989" t="s">
        <v>16421</v>
      </c>
      <c r="B989" t="s">
        <v>16422</v>
      </c>
      <c r="C989" t="s">
        <v>16423</v>
      </c>
      <c r="E989" t="s">
        <v>16424</v>
      </c>
      <c r="G989" t="s">
        <v>16425</v>
      </c>
      <c r="H989" s="9">
        <v>44026</v>
      </c>
    </row>
    <row r="990" spans="1:8" x14ac:dyDescent="0.45">
      <c r="A990" t="s">
        <v>2066</v>
      </c>
      <c r="B990" t="s">
        <v>16426</v>
      </c>
      <c r="C990" t="s">
        <v>16427</v>
      </c>
      <c r="E990" t="s">
        <v>16428</v>
      </c>
      <c r="G990" t="s">
        <v>16429</v>
      </c>
      <c r="H990" s="9">
        <v>44026</v>
      </c>
    </row>
    <row r="991" spans="1:8" x14ac:dyDescent="0.45">
      <c r="A991" t="s">
        <v>1460</v>
      </c>
      <c r="B991" t="s">
        <v>16067</v>
      </c>
      <c r="C991" t="s">
        <v>16430</v>
      </c>
      <c r="E991" t="s">
        <v>13806</v>
      </c>
      <c r="G991" t="s">
        <v>16431</v>
      </c>
      <c r="H991" s="9">
        <v>44026</v>
      </c>
    </row>
    <row r="992" spans="1:8" x14ac:dyDescent="0.45">
      <c r="A992" t="s">
        <v>2076</v>
      </c>
      <c r="B992" t="s">
        <v>16432</v>
      </c>
      <c r="C992" t="s">
        <v>16433</v>
      </c>
      <c r="E992" t="s">
        <v>16434</v>
      </c>
      <c r="G992" t="s">
        <v>16435</v>
      </c>
      <c r="H992" s="9">
        <v>44026</v>
      </c>
    </row>
    <row r="993" spans="1:8" x14ac:dyDescent="0.45">
      <c r="A993" t="s">
        <v>1422</v>
      </c>
      <c r="B993" t="s">
        <v>4679</v>
      </c>
      <c r="C993" t="s">
        <v>16436</v>
      </c>
      <c r="E993" t="s">
        <v>16437</v>
      </c>
      <c r="G993" t="s">
        <v>16438</v>
      </c>
      <c r="H993" s="9">
        <v>44026</v>
      </c>
    </row>
    <row r="994" spans="1:8" x14ac:dyDescent="0.45">
      <c r="A994" t="s">
        <v>15128</v>
      </c>
      <c r="B994" t="s">
        <v>1868</v>
      </c>
      <c r="C994" t="s">
        <v>16439</v>
      </c>
      <c r="E994" t="s">
        <v>16440</v>
      </c>
      <c r="G994" t="s">
        <v>13073</v>
      </c>
      <c r="H994" s="9">
        <v>44026</v>
      </c>
    </row>
    <row r="995" spans="1:8" x14ac:dyDescent="0.45">
      <c r="A995" t="s">
        <v>16441</v>
      </c>
      <c r="B995" t="s">
        <v>16442</v>
      </c>
      <c r="C995" t="s">
        <v>16443</v>
      </c>
      <c r="E995" t="s">
        <v>16444</v>
      </c>
      <c r="G995" t="s">
        <v>16445</v>
      </c>
      <c r="H995" s="9">
        <v>44026</v>
      </c>
    </row>
    <row r="996" spans="1:8" x14ac:dyDescent="0.45">
      <c r="A996" t="s">
        <v>16446</v>
      </c>
      <c r="B996" t="s">
        <v>16447</v>
      </c>
      <c r="C996" t="s">
        <v>16448</v>
      </c>
      <c r="E996" t="s">
        <v>16449</v>
      </c>
      <c r="G996" t="s">
        <v>16450</v>
      </c>
      <c r="H996" s="9">
        <v>44026</v>
      </c>
    </row>
    <row r="997" spans="1:8" x14ac:dyDescent="0.45">
      <c r="A997" t="s">
        <v>3145</v>
      </c>
      <c r="B997" t="s">
        <v>16451</v>
      </c>
      <c r="C997" t="s">
        <v>16452</v>
      </c>
      <c r="E997" t="s">
        <v>16453</v>
      </c>
      <c r="G997" t="s">
        <v>2043</v>
      </c>
      <c r="H997" s="9">
        <v>44026</v>
      </c>
    </row>
    <row r="998" spans="1:8" x14ac:dyDescent="0.45">
      <c r="A998" t="s">
        <v>2771</v>
      </c>
      <c r="B998" t="s">
        <v>16454</v>
      </c>
      <c r="C998" t="s">
        <v>16455</v>
      </c>
      <c r="E998" t="s">
        <v>14944</v>
      </c>
      <c r="G998" t="s">
        <v>16456</v>
      </c>
      <c r="H998" s="9">
        <v>44026</v>
      </c>
    </row>
    <row r="999" spans="1:8" x14ac:dyDescent="0.45">
      <c r="A999" t="s">
        <v>3513</v>
      </c>
      <c r="B999" t="s">
        <v>16457</v>
      </c>
      <c r="C999" t="s">
        <v>16458</v>
      </c>
      <c r="E999" t="s">
        <v>9302</v>
      </c>
      <c r="G999" t="s">
        <v>1703</v>
      </c>
      <c r="H999" s="9">
        <v>44026</v>
      </c>
    </row>
    <row r="1000" spans="1:8" x14ac:dyDescent="0.45">
      <c r="A1000" t="s">
        <v>4124</v>
      </c>
      <c r="B1000" t="s">
        <v>10735</v>
      </c>
      <c r="C1000" t="s">
        <v>16459</v>
      </c>
      <c r="E1000" t="s">
        <v>16460</v>
      </c>
      <c r="G1000" t="s">
        <v>1964</v>
      </c>
      <c r="H1000" s="9">
        <v>44026</v>
      </c>
    </row>
    <row r="1001" spans="1:8" x14ac:dyDescent="0.45">
      <c r="A1001" t="s">
        <v>11353</v>
      </c>
      <c r="B1001" t="s">
        <v>2896</v>
      </c>
      <c r="C1001" t="s">
        <v>16461</v>
      </c>
      <c r="E1001" t="s">
        <v>1019</v>
      </c>
      <c r="G1001" t="s">
        <v>16462</v>
      </c>
      <c r="H1001" s="9">
        <v>44026</v>
      </c>
    </row>
    <row r="1002" spans="1:8" x14ac:dyDescent="0.45">
      <c r="A1002" t="s">
        <v>1495</v>
      </c>
      <c r="B1002" t="s">
        <v>16463</v>
      </c>
      <c r="C1002" t="s">
        <v>16464</v>
      </c>
      <c r="E1002" t="s">
        <v>16465</v>
      </c>
      <c r="G1002" t="s">
        <v>16466</v>
      </c>
      <c r="H1002" s="9">
        <v>44026</v>
      </c>
    </row>
    <row r="1003" spans="1:8" x14ac:dyDescent="0.45">
      <c r="A1003" t="s">
        <v>12547</v>
      </c>
      <c r="B1003" t="s">
        <v>4089</v>
      </c>
      <c r="C1003" t="s">
        <v>16467</v>
      </c>
      <c r="E1003" t="s">
        <v>16468</v>
      </c>
      <c r="G1003" t="s">
        <v>16469</v>
      </c>
      <c r="H1003" s="9">
        <v>44026</v>
      </c>
    </row>
    <row r="1004" spans="1:8" x14ac:dyDescent="0.45">
      <c r="A1004" t="s">
        <v>16470</v>
      </c>
      <c r="B1004" t="s">
        <v>10449</v>
      </c>
      <c r="C1004" t="s">
        <v>16471</v>
      </c>
      <c r="E1004" t="s">
        <v>16472</v>
      </c>
      <c r="G1004" t="s">
        <v>16473</v>
      </c>
      <c r="H1004" s="9">
        <v>44026</v>
      </c>
    </row>
    <row r="1005" spans="1:8" x14ac:dyDescent="0.45">
      <c r="A1005" t="s">
        <v>16474</v>
      </c>
      <c r="B1005" t="s">
        <v>16475</v>
      </c>
      <c r="C1005" t="s">
        <v>16476</v>
      </c>
      <c r="E1005" t="s">
        <v>16477</v>
      </c>
      <c r="G1005" t="s">
        <v>16478</v>
      </c>
      <c r="H1005" s="9">
        <v>44026</v>
      </c>
    </row>
    <row r="1006" spans="1:8" x14ac:dyDescent="0.45">
      <c r="A1006" t="s">
        <v>1448</v>
      </c>
      <c r="B1006" t="s">
        <v>9914</v>
      </c>
      <c r="C1006" t="s">
        <v>16479</v>
      </c>
      <c r="E1006" t="s">
        <v>1140</v>
      </c>
      <c r="G1006" t="s">
        <v>15723</v>
      </c>
      <c r="H1006" s="9">
        <v>44026</v>
      </c>
    </row>
    <row r="1007" spans="1:8" x14ac:dyDescent="0.45">
      <c r="A1007" t="s">
        <v>16480</v>
      </c>
      <c r="B1007" t="s">
        <v>16481</v>
      </c>
      <c r="C1007" t="s">
        <v>16482</v>
      </c>
      <c r="E1007" t="s">
        <v>16483</v>
      </c>
      <c r="G1007" t="s">
        <v>16484</v>
      </c>
      <c r="H1007" s="9">
        <v>44026</v>
      </c>
    </row>
    <row r="1008" spans="1:8" x14ac:dyDescent="0.45">
      <c r="A1008" t="s">
        <v>3941</v>
      </c>
      <c r="B1008" t="s">
        <v>9914</v>
      </c>
      <c r="C1008" t="s">
        <v>16485</v>
      </c>
      <c r="E1008" t="s">
        <v>9081</v>
      </c>
      <c r="G1008" t="s">
        <v>16486</v>
      </c>
      <c r="H1008" s="9">
        <v>44026</v>
      </c>
    </row>
    <row r="1009" spans="1:8" x14ac:dyDescent="0.45">
      <c r="A1009" t="s">
        <v>2987</v>
      </c>
      <c r="B1009" t="s">
        <v>16487</v>
      </c>
      <c r="C1009" t="s">
        <v>16488</v>
      </c>
      <c r="E1009" t="s">
        <v>16489</v>
      </c>
      <c r="G1009" t="s">
        <v>1411</v>
      </c>
      <c r="H1009" s="9">
        <v>44026</v>
      </c>
    </row>
    <row r="1010" spans="1:8" x14ac:dyDescent="0.45">
      <c r="A1010" t="s">
        <v>12694</v>
      </c>
      <c r="B1010" t="s">
        <v>4176</v>
      </c>
      <c r="C1010" t="s">
        <v>16490</v>
      </c>
      <c r="E1010" t="s">
        <v>16491</v>
      </c>
      <c r="G1010" t="s">
        <v>16492</v>
      </c>
      <c r="H1010" s="9">
        <v>44026</v>
      </c>
    </row>
    <row r="1011" spans="1:8" x14ac:dyDescent="0.45">
      <c r="A1011" t="s">
        <v>11691</v>
      </c>
      <c r="B1011" t="s">
        <v>16493</v>
      </c>
      <c r="C1011" t="s">
        <v>16494</v>
      </c>
      <c r="D1011" t="s">
        <v>16495</v>
      </c>
      <c r="E1011" t="s">
        <v>16496</v>
      </c>
      <c r="G1011" t="s">
        <v>16497</v>
      </c>
      <c r="H1011" s="9">
        <v>44026</v>
      </c>
    </row>
    <row r="1012" spans="1:8" x14ac:dyDescent="0.45">
      <c r="A1012" t="s">
        <v>16349</v>
      </c>
      <c r="B1012" t="s">
        <v>2207</v>
      </c>
      <c r="C1012" t="s">
        <v>16498</v>
      </c>
      <c r="E1012" t="s">
        <v>16499</v>
      </c>
      <c r="G1012" t="s">
        <v>16500</v>
      </c>
      <c r="H1012" s="9">
        <v>44026</v>
      </c>
    </row>
    <row r="1013" spans="1:8" x14ac:dyDescent="0.45">
      <c r="A1013" t="s">
        <v>2616</v>
      </c>
      <c r="B1013" t="s">
        <v>16501</v>
      </c>
      <c r="C1013" t="s">
        <v>16502</v>
      </c>
      <c r="E1013" t="s">
        <v>16503</v>
      </c>
      <c r="G1013" t="s">
        <v>16504</v>
      </c>
      <c r="H1013" s="9">
        <v>44022</v>
      </c>
    </row>
    <row r="1014" spans="1:8" x14ac:dyDescent="0.45">
      <c r="A1014" t="s">
        <v>3912</v>
      </c>
      <c r="B1014" t="s">
        <v>16505</v>
      </c>
      <c r="C1014" t="s">
        <v>16506</v>
      </c>
      <c r="E1014" t="s">
        <v>16507</v>
      </c>
      <c r="G1014" t="s">
        <v>2467</v>
      </c>
      <c r="H1014" s="9">
        <v>44021</v>
      </c>
    </row>
    <row r="1015" spans="1:8" x14ac:dyDescent="0.45">
      <c r="A1015" t="s">
        <v>12573</v>
      </c>
      <c r="B1015" t="s">
        <v>16508</v>
      </c>
      <c r="C1015" t="s">
        <v>16509</v>
      </c>
      <c r="E1015" t="s">
        <v>16510</v>
      </c>
      <c r="G1015" t="s">
        <v>13647</v>
      </c>
      <c r="H1015" s="9">
        <v>44021</v>
      </c>
    </row>
    <row r="1016" spans="1:8" x14ac:dyDescent="0.45">
      <c r="A1016" t="s">
        <v>16511</v>
      </c>
      <c r="B1016" t="s">
        <v>16512</v>
      </c>
      <c r="C1016" t="s">
        <v>16513</v>
      </c>
      <c r="E1016" t="s">
        <v>16514</v>
      </c>
      <c r="G1016" t="s">
        <v>16515</v>
      </c>
      <c r="H1016" s="9">
        <v>44021</v>
      </c>
    </row>
    <row r="1017" spans="1:8" x14ac:dyDescent="0.45">
      <c r="A1017" t="s">
        <v>3079</v>
      </c>
      <c r="B1017" t="s">
        <v>16516</v>
      </c>
      <c r="C1017" t="s">
        <v>16517</v>
      </c>
      <c r="E1017" t="s">
        <v>16518</v>
      </c>
      <c r="G1017" t="s">
        <v>16519</v>
      </c>
      <c r="H1017" s="9">
        <v>44021</v>
      </c>
    </row>
    <row r="1018" spans="1:8" x14ac:dyDescent="0.45">
      <c r="A1018" t="s">
        <v>16520</v>
      </c>
      <c r="B1018" t="s">
        <v>1679</v>
      </c>
      <c r="C1018" t="s">
        <v>16521</v>
      </c>
      <c r="E1018" t="s">
        <v>16522</v>
      </c>
      <c r="G1018" t="s">
        <v>16523</v>
      </c>
      <c r="H1018" s="9">
        <v>44021</v>
      </c>
    </row>
    <row r="1019" spans="1:8" x14ac:dyDescent="0.45">
      <c r="A1019" t="s">
        <v>16524</v>
      </c>
      <c r="B1019" t="s">
        <v>16525</v>
      </c>
      <c r="C1019" t="s">
        <v>16526</v>
      </c>
      <c r="E1019" t="s">
        <v>16527</v>
      </c>
      <c r="G1019" t="s">
        <v>16528</v>
      </c>
      <c r="H1019" s="9">
        <v>44021</v>
      </c>
    </row>
    <row r="1020" spans="1:8" x14ac:dyDescent="0.45">
      <c r="A1020" t="s">
        <v>1381</v>
      </c>
      <c r="B1020" t="s">
        <v>3780</v>
      </c>
      <c r="C1020" t="s">
        <v>16529</v>
      </c>
      <c r="E1020" t="s">
        <v>16530</v>
      </c>
      <c r="G1020" t="s">
        <v>16531</v>
      </c>
      <c r="H1020" s="9">
        <v>44021</v>
      </c>
    </row>
    <row r="1021" spans="1:8" x14ac:dyDescent="0.45">
      <c r="A1021" t="s">
        <v>16532</v>
      </c>
      <c r="B1021" t="s">
        <v>16533</v>
      </c>
      <c r="C1021" t="s">
        <v>16534</v>
      </c>
      <c r="E1021" t="s">
        <v>16535</v>
      </c>
      <c r="G1021" t="s">
        <v>16536</v>
      </c>
      <c r="H1021" s="9">
        <v>44020</v>
      </c>
    </row>
    <row r="1022" spans="1:8" x14ac:dyDescent="0.45">
      <c r="A1022" t="s">
        <v>16537</v>
      </c>
      <c r="B1022" t="s">
        <v>16538</v>
      </c>
      <c r="C1022" t="s">
        <v>16539</v>
      </c>
      <c r="E1022" t="s">
        <v>16540</v>
      </c>
      <c r="G1022" t="s">
        <v>13788</v>
      </c>
      <c r="H1022" s="9">
        <v>44019</v>
      </c>
    </row>
    <row r="1023" spans="1:8" x14ac:dyDescent="0.45">
      <c r="A1023" t="s">
        <v>14577</v>
      </c>
      <c r="B1023" t="s">
        <v>16541</v>
      </c>
      <c r="C1023" t="s">
        <v>16542</v>
      </c>
      <c r="E1023" t="s">
        <v>16543</v>
      </c>
      <c r="G1023" t="s">
        <v>16544</v>
      </c>
      <c r="H1023" s="9">
        <v>44019</v>
      </c>
    </row>
    <row r="1024" spans="1:8" x14ac:dyDescent="0.45">
      <c r="A1024" t="s">
        <v>2716</v>
      </c>
      <c r="B1024" t="s">
        <v>16545</v>
      </c>
      <c r="C1024" t="s">
        <v>16546</v>
      </c>
      <c r="D1024" t="s">
        <v>16547</v>
      </c>
      <c r="E1024" t="s">
        <v>16548</v>
      </c>
      <c r="G1024" t="s">
        <v>12961</v>
      </c>
      <c r="H1024" s="9">
        <v>44018</v>
      </c>
    </row>
    <row r="1025" spans="1:8" x14ac:dyDescent="0.45">
      <c r="A1025" t="s">
        <v>11548</v>
      </c>
      <c r="B1025" t="s">
        <v>12059</v>
      </c>
      <c r="C1025" t="s">
        <v>16549</v>
      </c>
      <c r="E1025" t="s">
        <v>16550</v>
      </c>
      <c r="G1025" t="s">
        <v>16551</v>
      </c>
      <c r="H1025" s="9">
        <v>44018</v>
      </c>
    </row>
    <row r="1026" spans="1:8" x14ac:dyDescent="0.45">
      <c r="A1026" t="s">
        <v>16552</v>
      </c>
      <c r="B1026" t="s">
        <v>16553</v>
      </c>
      <c r="C1026" t="s">
        <v>16554</v>
      </c>
      <c r="E1026" t="s">
        <v>16555</v>
      </c>
      <c r="G1026" t="s">
        <v>16556</v>
      </c>
      <c r="H1026" s="9">
        <v>44016</v>
      </c>
    </row>
    <row r="1027" spans="1:8" x14ac:dyDescent="0.45">
      <c r="A1027" t="s">
        <v>3079</v>
      </c>
      <c r="B1027" t="s">
        <v>16557</v>
      </c>
      <c r="C1027" t="s">
        <v>16558</v>
      </c>
      <c r="E1027" t="s">
        <v>16559</v>
      </c>
      <c r="G1027" t="s">
        <v>16560</v>
      </c>
      <c r="H1027" s="9">
        <v>44016</v>
      </c>
    </row>
    <row r="1028" spans="1:8" x14ac:dyDescent="0.45">
      <c r="A1028" t="s">
        <v>16561</v>
      </c>
      <c r="B1028" t="s">
        <v>16562</v>
      </c>
      <c r="C1028" t="s">
        <v>16563</v>
      </c>
      <c r="E1028" t="s">
        <v>16564</v>
      </c>
      <c r="G1028" t="s">
        <v>16565</v>
      </c>
      <c r="H1028" s="9">
        <v>44016</v>
      </c>
    </row>
    <row r="1029" spans="1:8" x14ac:dyDescent="0.45">
      <c r="A1029" t="s">
        <v>16566</v>
      </c>
      <c r="B1029" t="s">
        <v>16567</v>
      </c>
      <c r="C1029" t="s">
        <v>16568</v>
      </c>
      <c r="E1029" t="s">
        <v>16569</v>
      </c>
      <c r="G1029" t="s">
        <v>16570</v>
      </c>
      <c r="H1029" s="9">
        <v>44013</v>
      </c>
    </row>
    <row r="1030" spans="1:8" x14ac:dyDescent="0.45">
      <c r="A1030" t="s">
        <v>16571</v>
      </c>
      <c r="B1030" t="s">
        <v>16572</v>
      </c>
      <c r="C1030" t="s">
        <v>16573</v>
      </c>
      <c r="E1030" t="s">
        <v>16574</v>
      </c>
      <c r="G1030" t="s">
        <v>16575</v>
      </c>
      <c r="H1030" s="9">
        <v>44011</v>
      </c>
    </row>
    <row r="1031" spans="1:8" x14ac:dyDescent="0.45">
      <c r="A1031" t="s">
        <v>16576</v>
      </c>
      <c r="B1031" t="s">
        <v>16577</v>
      </c>
      <c r="C1031" t="s">
        <v>16578</v>
      </c>
      <c r="E1031" t="s">
        <v>16579</v>
      </c>
      <c r="G1031" t="s">
        <v>16580</v>
      </c>
      <c r="H1031" s="9">
        <v>44011</v>
      </c>
    </row>
    <row r="1032" spans="1:8" x14ac:dyDescent="0.45">
      <c r="A1032" t="s">
        <v>12932</v>
      </c>
      <c r="B1032" t="s">
        <v>16581</v>
      </c>
      <c r="C1032" t="s">
        <v>16582</v>
      </c>
      <c r="E1032" t="s">
        <v>16583</v>
      </c>
      <c r="G1032" t="s">
        <v>16584</v>
      </c>
      <c r="H1032" s="9">
        <v>44011</v>
      </c>
    </row>
    <row r="1033" spans="1:8" x14ac:dyDescent="0.45">
      <c r="A1033" t="s">
        <v>1912</v>
      </c>
      <c r="B1033" t="s">
        <v>3853</v>
      </c>
      <c r="C1033" t="s">
        <v>16585</v>
      </c>
      <c r="E1033" t="s">
        <v>16586</v>
      </c>
      <c r="G1033" t="s">
        <v>3559</v>
      </c>
      <c r="H1033" s="9">
        <v>44011</v>
      </c>
    </row>
    <row r="1034" spans="1:8" x14ac:dyDescent="0.45">
      <c r="A1034" t="s">
        <v>10595</v>
      </c>
      <c r="B1034" t="s">
        <v>9977</v>
      </c>
      <c r="C1034" t="s">
        <v>16587</v>
      </c>
      <c r="E1034" t="s">
        <v>16588</v>
      </c>
      <c r="G1034" t="s">
        <v>16589</v>
      </c>
      <c r="H1034" s="9">
        <v>44009</v>
      </c>
    </row>
    <row r="1035" spans="1:8" x14ac:dyDescent="0.45">
      <c r="A1035" t="s">
        <v>2220</v>
      </c>
      <c r="B1035" t="s">
        <v>3366</v>
      </c>
      <c r="C1035" t="s">
        <v>16590</v>
      </c>
      <c r="E1035" t="s">
        <v>16591</v>
      </c>
      <c r="G1035" t="s">
        <v>16592</v>
      </c>
      <c r="H1035" s="9">
        <v>44008</v>
      </c>
    </row>
    <row r="1036" spans="1:8" x14ac:dyDescent="0.45">
      <c r="A1036" t="s">
        <v>2154</v>
      </c>
      <c r="B1036" t="s">
        <v>16593</v>
      </c>
      <c r="C1036" t="s">
        <v>16594</v>
      </c>
      <c r="E1036" t="s">
        <v>15921</v>
      </c>
      <c r="G1036" t="s">
        <v>16595</v>
      </c>
      <c r="H1036" s="9">
        <v>44004</v>
      </c>
    </row>
    <row r="1037" spans="1:8" x14ac:dyDescent="0.45">
      <c r="A1037" t="s">
        <v>16596</v>
      </c>
      <c r="B1037" t="s">
        <v>16597</v>
      </c>
      <c r="C1037" t="s">
        <v>16598</v>
      </c>
      <c r="E1037" t="s">
        <v>16599</v>
      </c>
      <c r="G1037" t="s">
        <v>16600</v>
      </c>
      <c r="H1037" s="9">
        <v>44003</v>
      </c>
    </row>
    <row r="1038" spans="1:8" x14ac:dyDescent="0.45">
      <c r="A1038" t="s">
        <v>1515</v>
      </c>
      <c r="B1038" t="s">
        <v>13932</v>
      </c>
      <c r="C1038" t="s">
        <v>16601</v>
      </c>
      <c r="E1038" t="s">
        <v>16602</v>
      </c>
      <c r="G1038" t="s">
        <v>16603</v>
      </c>
      <c r="H1038" s="9">
        <v>44003</v>
      </c>
    </row>
    <row r="1039" spans="1:8" x14ac:dyDescent="0.45">
      <c r="A1039" t="s">
        <v>13780</v>
      </c>
      <c r="B1039" t="s">
        <v>16604</v>
      </c>
      <c r="C1039" t="s">
        <v>16605</v>
      </c>
      <c r="E1039" t="s">
        <v>16606</v>
      </c>
      <c r="G1039" t="s">
        <v>1371</v>
      </c>
      <c r="H1039" s="9">
        <v>44003</v>
      </c>
    </row>
    <row r="1040" spans="1:8" x14ac:dyDescent="0.45">
      <c r="A1040" t="s">
        <v>2154</v>
      </c>
      <c r="B1040" t="s">
        <v>16607</v>
      </c>
      <c r="C1040" t="s">
        <v>16608</v>
      </c>
      <c r="E1040" t="s">
        <v>16609</v>
      </c>
      <c r="G1040" t="s">
        <v>16610</v>
      </c>
      <c r="H1040" s="9">
        <v>44000</v>
      </c>
    </row>
    <row r="1041" spans="1:8" x14ac:dyDescent="0.45">
      <c r="A1041" t="s">
        <v>3151</v>
      </c>
      <c r="B1041" t="s">
        <v>10538</v>
      </c>
      <c r="C1041" t="s">
        <v>16611</v>
      </c>
      <c r="E1041" t="s">
        <v>16612</v>
      </c>
      <c r="G1041" t="s">
        <v>16613</v>
      </c>
      <c r="H1041" s="9">
        <v>43999</v>
      </c>
    </row>
    <row r="1042" spans="1:8" x14ac:dyDescent="0.45">
      <c r="A1042" t="s">
        <v>4683</v>
      </c>
      <c r="B1042" t="s">
        <v>3530</v>
      </c>
      <c r="C1042" t="s">
        <v>16614</v>
      </c>
      <c r="E1042" t="s">
        <v>16615</v>
      </c>
      <c r="G1042" t="s">
        <v>13500</v>
      </c>
      <c r="H1042" s="9">
        <v>43999</v>
      </c>
    </row>
    <row r="1043" spans="1:8" x14ac:dyDescent="0.45">
      <c r="A1043" t="s">
        <v>13924</v>
      </c>
      <c r="B1043" t="s">
        <v>16616</v>
      </c>
      <c r="C1043" t="s">
        <v>16617</v>
      </c>
      <c r="E1043" t="s">
        <v>16618</v>
      </c>
      <c r="G1043" t="s">
        <v>16619</v>
      </c>
      <c r="H1043" s="9">
        <v>43999</v>
      </c>
    </row>
    <row r="1044" spans="1:8" x14ac:dyDescent="0.45">
      <c r="A1044" t="s">
        <v>1612</v>
      </c>
      <c r="B1044" t="s">
        <v>16620</v>
      </c>
      <c r="C1044" t="s">
        <v>16621</v>
      </c>
      <c r="E1044" t="s">
        <v>16622</v>
      </c>
      <c r="G1044" t="s">
        <v>16623</v>
      </c>
      <c r="H1044" s="9">
        <v>43999</v>
      </c>
    </row>
    <row r="1045" spans="1:8" x14ac:dyDescent="0.45">
      <c r="A1045" t="s">
        <v>16624</v>
      </c>
      <c r="B1045" t="s">
        <v>16625</v>
      </c>
      <c r="C1045" t="s">
        <v>16626</v>
      </c>
      <c r="E1045" t="s">
        <v>16624</v>
      </c>
      <c r="G1045" t="s">
        <v>1371</v>
      </c>
      <c r="H1045" s="9">
        <v>43999</v>
      </c>
    </row>
    <row r="1046" spans="1:8" x14ac:dyDescent="0.45">
      <c r="A1046" t="s">
        <v>3145</v>
      </c>
      <c r="B1046" t="s">
        <v>10652</v>
      </c>
      <c r="C1046" t="s">
        <v>16627</v>
      </c>
      <c r="E1046" t="s">
        <v>16628</v>
      </c>
      <c r="G1046" t="s">
        <v>16629</v>
      </c>
      <c r="H1046" s="9">
        <v>43985</v>
      </c>
    </row>
    <row r="1047" spans="1:8" x14ac:dyDescent="0.45">
      <c r="A1047" t="s">
        <v>16153</v>
      </c>
      <c r="B1047" t="s">
        <v>16630</v>
      </c>
      <c r="C1047" t="s">
        <v>16631</v>
      </c>
      <c r="E1047" t="s">
        <v>16632</v>
      </c>
      <c r="G1047" t="s">
        <v>16633</v>
      </c>
      <c r="H1047" s="9">
        <v>43985</v>
      </c>
    </row>
    <row r="1048" spans="1:8" x14ac:dyDescent="0.45">
      <c r="A1048" t="s">
        <v>3034</v>
      </c>
      <c r="B1048" t="s">
        <v>16634</v>
      </c>
      <c r="C1048" t="s">
        <v>16635</v>
      </c>
      <c r="E1048" t="s">
        <v>16636</v>
      </c>
      <c r="G1048" t="s">
        <v>16637</v>
      </c>
      <c r="H1048" s="9">
        <v>43978</v>
      </c>
    </row>
    <row r="1049" spans="1:8" x14ac:dyDescent="0.45">
      <c r="A1049" t="s">
        <v>16638</v>
      </c>
      <c r="B1049" t="s">
        <v>16639</v>
      </c>
      <c r="C1049" t="s">
        <v>16640</v>
      </c>
      <c r="E1049" t="s">
        <v>16641</v>
      </c>
      <c r="G1049" t="s">
        <v>16642</v>
      </c>
      <c r="H1049" s="9">
        <v>43976</v>
      </c>
    </row>
    <row r="1050" spans="1:8" x14ac:dyDescent="0.45">
      <c r="A1050" t="s">
        <v>16643</v>
      </c>
      <c r="B1050" t="s">
        <v>16644</v>
      </c>
      <c r="C1050" t="s">
        <v>16645</v>
      </c>
      <c r="E1050" t="s">
        <v>16646</v>
      </c>
      <c r="G1050" t="s">
        <v>16647</v>
      </c>
      <c r="H1050" s="9">
        <v>43976</v>
      </c>
    </row>
    <row r="1051" spans="1:8" x14ac:dyDescent="0.45">
      <c r="A1051" t="s">
        <v>16648</v>
      </c>
      <c r="B1051" t="s">
        <v>11414</v>
      </c>
      <c r="C1051" t="s">
        <v>16649</v>
      </c>
      <c r="E1051" t="s">
        <v>16650</v>
      </c>
      <c r="G1051" t="s">
        <v>16651</v>
      </c>
      <c r="H1051" s="9">
        <v>43973</v>
      </c>
    </row>
    <row r="1052" spans="1:8" x14ac:dyDescent="0.45">
      <c r="A1052" t="s">
        <v>16652</v>
      </c>
      <c r="B1052" t="s">
        <v>3366</v>
      </c>
      <c r="C1052" t="s">
        <v>16653</v>
      </c>
      <c r="E1052" t="s">
        <v>16654</v>
      </c>
      <c r="G1052" t="s">
        <v>13327</v>
      </c>
      <c r="H1052" s="9">
        <v>43973</v>
      </c>
    </row>
    <row r="1053" spans="1:8" x14ac:dyDescent="0.45">
      <c r="H1053" s="9">
        <v>43973</v>
      </c>
    </row>
    <row r="1054" spans="1:8" x14ac:dyDescent="0.45">
      <c r="A1054" t="s">
        <v>13272</v>
      </c>
      <c r="B1054" t="s">
        <v>16655</v>
      </c>
      <c r="C1054" t="s">
        <v>16656</v>
      </c>
      <c r="E1054" t="s">
        <v>16657</v>
      </c>
      <c r="G1054" t="s">
        <v>1447</v>
      </c>
      <c r="H1054" s="9">
        <v>43973</v>
      </c>
    </row>
    <row r="1055" spans="1:8" x14ac:dyDescent="0.45">
      <c r="A1055" t="s">
        <v>2088</v>
      </c>
      <c r="B1055" t="s">
        <v>3429</v>
      </c>
      <c r="C1055" t="s">
        <v>16658</v>
      </c>
      <c r="E1055" t="s">
        <v>16659</v>
      </c>
      <c r="G1055" t="s">
        <v>2038</v>
      </c>
      <c r="H1055" s="9">
        <v>43973</v>
      </c>
    </row>
    <row r="1056" spans="1:8" x14ac:dyDescent="0.45">
      <c r="A1056" t="s">
        <v>2413</v>
      </c>
      <c r="B1056" t="s">
        <v>16660</v>
      </c>
      <c r="C1056" t="s">
        <v>16661</v>
      </c>
      <c r="E1056" t="s">
        <v>16662</v>
      </c>
      <c r="G1056" t="s">
        <v>16663</v>
      </c>
      <c r="H1056" s="9">
        <v>43969</v>
      </c>
    </row>
    <row r="1057" spans="1:8" x14ac:dyDescent="0.45">
      <c r="A1057" t="s">
        <v>16664</v>
      </c>
      <c r="B1057" t="s">
        <v>16665</v>
      </c>
      <c r="C1057" t="s">
        <v>16666</v>
      </c>
      <c r="E1057" t="s">
        <v>16667</v>
      </c>
      <c r="G1057" t="s">
        <v>16668</v>
      </c>
      <c r="H1057" s="9">
        <v>43966</v>
      </c>
    </row>
    <row r="1058" spans="1:8" x14ac:dyDescent="0.45">
      <c r="A1058" t="s">
        <v>3941</v>
      </c>
      <c r="B1058" t="s">
        <v>16669</v>
      </c>
      <c r="C1058" t="s">
        <v>16670</v>
      </c>
      <c r="E1058" t="s">
        <v>16671</v>
      </c>
      <c r="G1058" t="s">
        <v>16672</v>
      </c>
      <c r="H1058" s="9">
        <v>43966</v>
      </c>
    </row>
    <row r="1059" spans="1:8" x14ac:dyDescent="0.45">
      <c r="A1059" t="s">
        <v>12418</v>
      </c>
      <c r="B1059" t="s">
        <v>16673</v>
      </c>
      <c r="C1059" t="s">
        <v>16674</v>
      </c>
      <c r="E1059" t="s">
        <v>16675</v>
      </c>
      <c r="G1059" t="s">
        <v>3559</v>
      </c>
      <c r="H1059" s="9">
        <v>43966</v>
      </c>
    </row>
    <row r="1060" spans="1:8" x14ac:dyDescent="0.45">
      <c r="A1060" t="s">
        <v>3912</v>
      </c>
      <c r="B1060" t="s">
        <v>16676</v>
      </c>
      <c r="C1060" t="s">
        <v>16677</v>
      </c>
      <c r="D1060" t="s">
        <v>16678</v>
      </c>
      <c r="E1060" t="s">
        <v>16679</v>
      </c>
      <c r="G1060" t="s">
        <v>2038</v>
      </c>
      <c r="H1060" s="9">
        <v>43964</v>
      </c>
    </row>
    <row r="1061" spans="1:8" x14ac:dyDescent="0.45">
      <c r="A1061" t="s">
        <v>16680</v>
      </c>
      <c r="B1061" t="s">
        <v>16681</v>
      </c>
      <c r="C1061" t="s">
        <v>16682</v>
      </c>
      <c r="E1061" t="s">
        <v>16683</v>
      </c>
      <c r="G1061" t="s">
        <v>16684</v>
      </c>
      <c r="H1061" s="9">
        <v>43964</v>
      </c>
    </row>
    <row r="1062" spans="1:8" x14ac:dyDescent="0.45">
      <c r="A1062" t="s">
        <v>16685</v>
      </c>
      <c r="B1062" t="s">
        <v>16686</v>
      </c>
      <c r="C1062" t="s">
        <v>16687</v>
      </c>
      <c r="E1062" t="s">
        <v>16688</v>
      </c>
      <c r="G1062" t="s">
        <v>16689</v>
      </c>
      <c r="H1062" s="9">
        <v>43964</v>
      </c>
    </row>
    <row r="1063" spans="1:8" x14ac:dyDescent="0.45">
      <c r="A1063" t="s">
        <v>4442</v>
      </c>
      <c r="B1063" t="s">
        <v>14142</v>
      </c>
      <c r="C1063" t="s">
        <v>16690</v>
      </c>
      <c r="E1063" t="s">
        <v>16691</v>
      </c>
      <c r="G1063" t="s">
        <v>16692</v>
      </c>
      <c r="H1063" s="9">
        <v>43964</v>
      </c>
    </row>
    <row r="1064" spans="1:8" x14ac:dyDescent="0.45">
      <c r="A1064" t="s">
        <v>3125</v>
      </c>
      <c r="B1064" t="s">
        <v>16693</v>
      </c>
      <c r="C1064" t="s">
        <v>16694</v>
      </c>
      <c r="E1064" t="s">
        <v>16695</v>
      </c>
      <c r="G1064" t="s">
        <v>16696</v>
      </c>
      <c r="H1064" s="9">
        <v>43961</v>
      </c>
    </row>
    <row r="1065" spans="1:8" x14ac:dyDescent="0.45">
      <c r="A1065" t="s">
        <v>16697</v>
      </c>
      <c r="B1065" t="s">
        <v>16698</v>
      </c>
      <c r="C1065" t="s">
        <v>16699</v>
      </c>
      <c r="E1065" t="s">
        <v>16700</v>
      </c>
      <c r="G1065" t="s">
        <v>16701</v>
      </c>
      <c r="H1065" s="9">
        <v>43961</v>
      </c>
    </row>
    <row r="1066" spans="1:8" x14ac:dyDescent="0.45">
      <c r="A1066" t="s">
        <v>1725</v>
      </c>
      <c r="B1066" t="s">
        <v>16702</v>
      </c>
      <c r="C1066" t="s">
        <v>16703</v>
      </c>
      <c r="E1066" t="s">
        <v>16704</v>
      </c>
      <c r="G1066" t="s">
        <v>16705</v>
      </c>
      <c r="H1066" s="9">
        <v>43961</v>
      </c>
    </row>
    <row r="1067" spans="1:8" x14ac:dyDescent="0.45">
      <c r="A1067" t="s">
        <v>16706</v>
      </c>
      <c r="B1067" t="s">
        <v>16707</v>
      </c>
      <c r="C1067" t="s">
        <v>16708</v>
      </c>
      <c r="E1067" t="s">
        <v>15324</v>
      </c>
      <c r="G1067" t="s">
        <v>16709</v>
      </c>
      <c r="H1067" s="9">
        <v>43961</v>
      </c>
    </row>
    <row r="1068" spans="1:8" x14ac:dyDescent="0.45">
      <c r="A1068" t="s">
        <v>3576</v>
      </c>
      <c r="B1068" t="s">
        <v>16710</v>
      </c>
      <c r="C1068" t="s">
        <v>16711</v>
      </c>
      <c r="E1068" t="s">
        <v>16712</v>
      </c>
      <c r="G1068" t="s">
        <v>16713</v>
      </c>
      <c r="H1068" s="9">
        <v>43959</v>
      </c>
    </row>
    <row r="1069" spans="1:8" x14ac:dyDescent="0.45">
      <c r="A1069" t="s">
        <v>4612</v>
      </c>
      <c r="B1069" t="s">
        <v>16714</v>
      </c>
      <c r="C1069" t="s">
        <v>16715</v>
      </c>
      <c r="E1069" t="s">
        <v>16716</v>
      </c>
      <c r="G1069" t="s">
        <v>16717</v>
      </c>
      <c r="H1069" s="9">
        <v>43959</v>
      </c>
    </row>
    <row r="1070" spans="1:8" x14ac:dyDescent="0.45">
      <c r="A1070" t="s">
        <v>3046</v>
      </c>
      <c r="B1070" t="s">
        <v>12017</v>
      </c>
      <c r="C1070" t="s">
        <v>16718</v>
      </c>
      <c r="E1070" t="s">
        <v>14007</v>
      </c>
      <c r="G1070" t="s">
        <v>16719</v>
      </c>
      <c r="H1070" s="9">
        <v>43959</v>
      </c>
    </row>
    <row r="1071" spans="1:8" x14ac:dyDescent="0.45">
      <c r="A1071" t="s">
        <v>16720</v>
      </c>
      <c r="B1071" t="s">
        <v>16721</v>
      </c>
      <c r="C1071" t="s">
        <v>16722</v>
      </c>
      <c r="E1071" t="s">
        <v>16723</v>
      </c>
      <c r="G1071" t="s">
        <v>16724</v>
      </c>
      <c r="H1071" s="9">
        <v>43956</v>
      </c>
    </row>
    <row r="1072" spans="1:8" x14ac:dyDescent="0.45">
      <c r="A1072" t="s">
        <v>2771</v>
      </c>
      <c r="B1072" t="s">
        <v>16725</v>
      </c>
      <c r="C1072" t="s">
        <v>16726</v>
      </c>
      <c r="E1072" t="s">
        <v>14117</v>
      </c>
      <c r="G1072" t="s">
        <v>16727</v>
      </c>
      <c r="H1072" s="9">
        <v>43956</v>
      </c>
    </row>
    <row r="1073" spans="1:8" x14ac:dyDescent="0.45">
      <c r="A1073" t="s">
        <v>1704</v>
      </c>
      <c r="B1073" t="s">
        <v>12444</v>
      </c>
      <c r="C1073" t="s">
        <v>16728</v>
      </c>
      <c r="E1073" t="s">
        <v>16729</v>
      </c>
      <c r="G1073" t="s">
        <v>16730</v>
      </c>
      <c r="H1073" s="9">
        <v>43956</v>
      </c>
    </row>
    <row r="1074" spans="1:8" x14ac:dyDescent="0.45">
      <c r="A1074" t="s">
        <v>3329</v>
      </c>
      <c r="B1074" t="s">
        <v>16731</v>
      </c>
      <c r="C1074" t="s">
        <v>16732</v>
      </c>
      <c r="E1074" t="s">
        <v>13380</v>
      </c>
      <c r="G1074" t="s">
        <v>16733</v>
      </c>
      <c r="H1074" s="9">
        <v>43951</v>
      </c>
    </row>
    <row r="1075" spans="1:8" x14ac:dyDescent="0.45">
      <c r="A1075" t="s">
        <v>3803</v>
      </c>
      <c r="B1075" t="s">
        <v>16734</v>
      </c>
      <c r="C1075" t="s">
        <v>16735</v>
      </c>
      <c r="E1075" t="s">
        <v>16736</v>
      </c>
      <c r="G1075" t="s">
        <v>16737</v>
      </c>
      <c r="H1075" s="9">
        <v>43950</v>
      </c>
    </row>
    <row r="1076" spans="1:8" x14ac:dyDescent="0.45">
      <c r="A1076" t="s">
        <v>2616</v>
      </c>
      <c r="B1076" t="s">
        <v>11274</v>
      </c>
      <c r="C1076" t="s">
        <v>16738</v>
      </c>
      <c r="E1076" t="s">
        <v>16739</v>
      </c>
      <c r="G1076" t="s">
        <v>1384</v>
      </c>
      <c r="H1076" s="9">
        <v>43950</v>
      </c>
    </row>
    <row r="1077" spans="1:8" x14ac:dyDescent="0.45">
      <c r="A1077" t="s">
        <v>16740</v>
      </c>
      <c r="B1077" t="s">
        <v>2806</v>
      </c>
      <c r="C1077" t="s">
        <v>16741</v>
      </c>
      <c r="E1077" t="s">
        <v>16742</v>
      </c>
      <c r="G1077" t="s">
        <v>16743</v>
      </c>
      <c r="H1077" s="9">
        <v>43948</v>
      </c>
    </row>
    <row r="1078" spans="1:8" x14ac:dyDescent="0.45">
      <c r="A1078" t="s">
        <v>16744</v>
      </c>
      <c r="B1078" t="s">
        <v>16745</v>
      </c>
      <c r="C1078" t="s">
        <v>16746</v>
      </c>
      <c r="E1078" t="s">
        <v>16747</v>
      </c>
      <c r="G1078" t="s">
        <v>16748</v>
      </c>
      <c r="H1078" s="9">
        <v>43947</v>
      </c>
    </row>
    <row r="1079" spans="1:8" x14ac:dyDescent="0.45">
      <c r="A1079" t="s">
        <v>4503</v>
      </c>
      <c r="B1079" t="s">
        <v>16749</v>
      </c>
      <c r="C1079" t="s">
        <v>16750</v>
      </c>
      <c r="E1079" t="s">
        <v>16751</v>
      </c>
      <c r="G1079" t="s">
        <v>16752</v>
      </c>
      <c r="H1079" s="9">
        <v>43946</v>
      </c>
    </row>
    <row r="1080" spans="1:8" x14ac:dyDescent="0.45">
      <c r="A1080" t="s">
        <v>1890</v>
      </c>
      <c r="B1080" t="s">
        <v>3366</v>
      </c>
      <c r="C1080" t="s">
        <v>16753</v>
      </c>
      <c r="E1080" t="s">
        <v>16754</v>
      </c>
      <c r="G1080" t="s">
        <v>16755</v>
      </c>
      <c r="H1080" s="9">
        <v>43945</v>
      </c>
    </row>
    <row r="1081" spans="1:8" x14ac:dyDescent="0.45">
      <c r="A1081" t="s">
        <v>16756</v>
      </c>
      <c r="B1081" t="s">
        <v>16757</v>
      </c>
      <c r="C1081" t="s">
        <v>16758</v>
      </c>
      <c r="E1081" t="s">
        <v>9408</v>
      </c>
      <c r="G1081" t="s">
        <v>16759</v>
      </c>
      <c r="H1081" s="9">
        <v>43943</v>
      </c>
    </row>
    <row r="1082" spans="1:8" x14ac:dyDescent="0.45">
      <c r="A1082" t="s">
        <v>16760</v>
      </c>
      <c r="B1082" t="s">
        <v>16761</v>
      </c>
      <c r="C1082" t="s">
        <v>16762</v>
      </c>
      <c r="E1082" t="s">
        <v>16763</v>
      </c>
      <c r="G1082" t="s">
        <v>16764</v>
      </c>
      <c r="H1082" s="9">
        <v>43941</v>
      </c>
    </row>
    <row r="1083" spans="1:8" x14ac:dyDescent="0.45">
      <c r="A1083" t="s">
        <v>10041</v>
      </c>
      <c r="B1083" t="s">
        <v>13509</v>
      </c>
      <c r="C1083" t="s">
        <v>16765</v>
      </c>
      <c r="E1083" t="s">
        <v>16766</v>
      </c>
      <c r="G1083" t="s">
        <v>16767</v>
      </c>
      <c r="H1083" s="9">
        <v>43941</v>
      </c>
    </row>
    <row r="1084" spans="1:8" x14ac:dyDescent="0.45">
      <c r="A1084" t="s">
        <v>3358</v>
      </c>
      <c r="B1084" t="s">
        <v>16768</v>
      </c>
      <c r="C1084" t="s">
        <v>16769</v>
      </c>
      <c r="E1084" t="s">
        <v>16770</v>
      </c>
      <c r="G1084" t="s">
        <v>16771</v>
      </c>
      <c r="H1084" s="9">
        <v>43939</v>
      </c>
    </row>
    <row r="1085" spans="1:8" x14ac:dyDescent="0.45">
      <c r="A1085" t="s">
        <v>2400</v>
      </c>
      <c r="B1085" t="s">
        <v>16772</v>
      </c>
      <c r="C1085" t="s">
        <v>16773</v>
      </c>
      <c r="E1085" t="s">
        <v>16774</v>
      </c>
      <c r="G1085" t="s">
        <v>16775</v>
      </c>
      <c r="H1085" s="9">
        <v>43938</v>
      </c>
    </row>
    <row r="1086" spans="1:8" x14ac:dyDescent="0.45">
      <c r="A1086" t="s">
        <v>2586</v>
      </c>
      <c r="B1086" t="s">
        <v>16776</v>
      </c>
      <c r="C1086" t="s">
        <v>16777</v>
      </c>
      <c r="E1086" t="s">
        <v>16778</v>
      </c>
      <c r="G1086" t="s">
        <v>16779</v>
      </c>
      <c r="H1086" s="9">
        <v>43930</v>
      </c>
    </row>
    <row r="1087" spans="1:8" x14ac:dyDescent="0.45">
      <c r="A1087" t="s">
        <v>16780</v>
      </c>
      <c r="B1087" t="s">
        <v>16781</v>
      </c>
      <c r="C1087" t="s">
        <v>16782</v>
      </c>
      <c r="E1087" t="s">
        <v>16783</v>
      </c>
      <c r="G1087" t="s">
        <v>16784</v>
      </c>
      <c r="H1087" s="9">
        <v>43929</v>
      </c>
    </row>
    <row r="1088" spans="1:8" x14ac:dyDescent="0.45">
      <c r="A1088" t="s">
        <v>16785</v>
      </c>
      <c r="B1088" t="s">
        <v>14005</v>
      </c>
      <c r="C1088" t="s">
        <v>16786</v>
      </c>
      <c r="E1088" t="s">
        <v>16787</v>
      </c>
      <c r="G1088" t="s">
        <v>14060</v>
      </c>
      <c r="H1088" s="9">
        <v>43929</v>
      </c>
    </row>
    <row r="1089" spans="1:8" x14ac:dyDescent="0.45">
      <c r="A1089" t="s">
        <v>2044</v>
      </c>
      <c r="B1089" t="s">
        <v>16788</v>
      </c>
      <c r="C1089" t="s">
        <v>16789</v>
      </c>
      <c r="E1089" t="s">
        <v>16790</v>
      </c>
      <c r="G1089" t="s">
        <v>16791</v>
      </c>
      <c r="H1089" s="9">
        <v>43928</v>
      </c>
    </row>
    <row r="1090" spans="1:8" x14ac:dyDescent="0.45">
      <c r="A1090" t="s">
        <v>16792</v>
      </c>
      <c r="B1090" t="s">
        <v>16793</v>
      </c>
      <c r="C1090" t="s">
        <v>16794</v>
      </c>
      <c r="E1090" t="s">
        <v>16795</v>
      </c>
      <c r="G1090" t="s">
        <v>16796</v>
      </c>
      <c r="H1090" s="9">
        <v>43928</v>
      </c>
    </row>
    <row r="1091" spans="1:8" x14ac:dyDescent="0.45">
      <c r="A1091" t="s">
        <v>13700</v>
      </c>
      <c r="B1091" t="s">
        <v>2207</v>
      </c>
      <c r="C1091" t="s">
        <v>16797</v>
      </c>
      <c r="E1091" t="s">
        <v>16798</v>
      </c>
      <c r="G1091" t="s">
        <v>1964</v>
      </c>
      <c r="H1091" s="9">
        <v>43927</v>
      </c>
    </row>
    <row r="1092" spans="1:8" x14ac:dyDescent="0.45">
      <c r="A1092" t="s">
        <v>3329</v>
      </c>
      <c r="B1092" t="s">
        <v>16799</v>
      </c>
      <c r="C1092" t="s">
        <v>16800</v>
      </c>
      <c r="E1092" t="s">
        <v>1167</v>
      </c>
      <c r="G1092" t="s">
        <v>16801</v>
      </c>
      <c r="H1092" s="9">
        <v>43923</v>
      </c>
    </row>
    <row r="1093" spans="1:8" x14ac:dyDescent="0.45">
      <c r="A1093" t="s">
        <v>2061</v>
      </c>
      <c r="B1093" t="s">
        <v>16802</v>
      </c>
      <c r="C1093" t="s">
        <v>16803</v>
      </c>
      <c r="E1093" t="s">
        <v>16804</v>
      </c>
      <c r="G1093" t="s">
        <v>16805</v>
      </c>
      <c r="H1093" s="9">
        <v>43922</v>
      </c>
    </row>
    <row r="1094" spans="1:8" x14ac:dyDescent="0.45">
      <c r="A1094" t="s">
        <v>16806</v>
      </c>
      <c r="B1094" t="s">
        <v>16807</v>
      </c>
      <c r="C1094" t="s">
        <v>16808</v>
      </c>
      <c r="E1094" t="s">
        <v>9317</v>
      </c>
      <c r="G1094" t="s">
        <v>16809</v>
      </c>
      <c r="H1094" s="9">
        <v>43922</v>
      </c>
    </row>
    <row r="1095" spans="1:8" x14ac:dyDescent="0.45">
      <c r="A1095" t="s">
        <v>10326</v>
      </c>
      <c r="B1095" t="s">
        <v>16810</v>
      </c>
      <c r="C1095" t="s">
        <v>16811</v>
      </c>
      <c r="E1095" t="s">
        <v>16812</v>
      </c>
      <c r="G1095" t="s">
        <v>16813</v>
      </c>
      <c r="H1095" s="9">
        <v>43921</v>
      </c>
    </row>
    <row r="1096" spans="1:8" x14ac:dyDescent="0.45">
      <c r="A1096" t="s">
        <v>16814</v>
      </c>
      <c r="B1096" t="s">
        <v>16815</v>
      </c>
      <c r="C1096" t="s">
        <v>16816</v>
      </c>
      <c r="E1096" t="s">
        <v>13426</v>
      </c>
      <c r="G1096" t="s">
        <v>16817</v>
      </c>
      <c r="H1096" s="9">
        <v>43921</v>
      </c>
    </row>
    <row r="1097" spans="1:8" x14ac:dyDescent="0.45">
      <c r="A1097" t="s">
        <v>16818</v>
      </c>
      <c r="B1097" t="s">
        <v>16819</v>
      </c>
      <c r="C1097" t="s">
        <v>16820</v>
      </c>
      <c r="E1097" t="s">
        <v>670</v>
      </c>
      <c r="G1097" t="s">
        <v>16821</v>
      </c>
      <c r="H1097" s="9">
        <v>43921</v>
      </c>
    </row>
    <row r="1098" spans="1:8" x14ac:dyDescent="0.45">
      <c r="A1098" t="s">
        <v>2286</v>
      </c>
      <c r="B1098" t="s">
        <v>16822</v>
      </c>
      <c r="C1098" t="s">
        <v>16823</v>
      </c>
      <c r="E1098" t="s">
        <v>16824</v>
      </c>
      <c r="G1098" t="s">
        <v>16825</v>
      </c>
      <c r="H1098" s="9">
        <v>43921</v>
      </c>
    </row>
    <row r="1099" spans="1:8" x14ac:dyDescent="0.45">
      <c r="A1099" t="s">
        <v>15467</v>
      </c>
      <c r="B1099" t="s">
        <v>14316</v>
      </c>
      <c r="C1099" t="s">
        <v>16826</v>
      </c>
      <c r="E1099" t="s">
        <v>16827</v>
      </c>
      <c r="G1099" t="s">
        <v>16828</v>
      </c>
      <c r="H1099" s="9">
        <v>43915</v>
      </c>
    </row>
    <row r="1100" spans="1:8" x14ac:dyDescent="0.45">
      <c r="A1100" t="s">
        <v>16829</v>
      </c>
      <c r="B1100" t="s">
        <v>16830</v>
      </c>
      <c r="C1100" t="s">
        <v>16831</v>
      </c>
      <c r="H1100" s="9">
        <v>43914</v>
      </c>
    </row>
    <row r="1101" spans="1:8" x14ac:dyDescent="0.45">
      <c r="A1101" t="s">
        <v>1586</v>
      </c>
      <c r="B1101" t="s">
        <v>16832</v>
      </c>
      <c r="C1101" t="s">
        <v>16833</v>
      </c>
      <c r="E1101" t="s">
        <v>16834</v>
      </c>
      <c r="G1101" t="s">
        <v>2467</v>
      </c>
      <c r="H1101" s="9">
        <v>43913</v>
      </c>
    </row>
    <row r="1102" spans="1:8" x14ac:dyDescent="0.45">
      <c r="A1102" t="s">
        <v>1642</v>
      </c>
      <c r="B1102" t="s">
        <v>16835</v>
      </c>
      <c r="C1102" t="s">
        <v>16836</v>
      </c>
      <c r="E1102" t="s">
        <v>14177</v>
      </c>
      <c r="G1102" t="s">
        <v>16837</v>
      </c>
      <c r="H1102" s="9">
        <v>43913</v>
      </c>
    </row>
    <row r="1103" spans="1:8" x14ac:dyDescent="0.45">
      <c r="A1103" t="s">
        <v>9636</v>
      </c>
      <c r="B1103" t="s">
        <v>3530</v>
      </c>
      <c r="C1103" t="s">
        <v>16838</v>
      </c>
      <c r="E1103" t="s">
        <v>16839</v>
      </c>
      <c r="G1103" t="s">
        <v>1529</v>
      </c>
      <c r="H1103" s="9">
        <v>43913</v>
      </c>
    </row>
    <row r="1104" spans="1:8" x14ac:dyDescent="0.45">
      <c r="A1104" t="s">
        <v>2541</v>
      </c>
      <c r="B1104" t="s">
        <v>16840</v>
      </c>
      <c r="C1104" t="s">
        <v>16841</v>
      </c>
      <c r="E1104" t="s">
        <v>16842</v>
      </c>
      <c r="G1104" t="s">
        <v>16843</v>
      </c>
      <c r="H1104" s="9">
        <v>43913</v>
      </c>
    </row>
    <row r="1105" spans="1:8" x14ac:dyDescent="0.45">
      <c r="A1105" t="s">
        <v>3329</v>
      </c>
      <c r="B1105" t="s">
        <v>16844</v>
      </c>
      <c r="C1105" t="s">
        <v>16845</v>
      </c>
      <c r="E1105" t="s">
        <v>16846</v>
      </c>
      <c r="G1105" t="s">
        <v>16847</v>
      </c>
      <c r="H1105" s="9">
        <v>43913</v>
      </c>
    </row>
    <row r="1106" spans="1:8" x14ac:dyDescent="0.45">
      <c r="A1106" t="s">
        <v>1750</v>
      </c>
      <c r="B1106" t="s">
        <v>16848</v>
      </c>
      <c r="C1106" t="s">
        <v>16849</v>
      </c>
      <c r="E1106" t="s">
        <v>16850</v>
      </c>
      <c r="G1106" t="s">
        <v>16851</v>
      </c>
      <c r="H1106" s="9">
        <v>43910</v>
      </c>
    </row>
    <row r="1107" spans="1:8" x14ac:dyDescent="0.45">
      <c r="A1107" t="s">
        <v>16852</v>
      </c>
      <c r="B1107" t="s">
        <v>16853</v>
      </c>
      <c r="C1107" t="s">
        <v>16854</v>
      </c>
      <c r="E1107" t="s">
        <v>16855</v>
      </c>
      <c r="G1107" t="s">
        <v>16856</v>
      </c>
      <c r="H1107" s="9">
        <v>43908</v>
      </c>
    </row>
    <row r="1108" spans="1:8" x14ac:dyDescent="0.45">
      <c r="A1108" t="s">
        <v>1750</v>
      </c>
      <c r="B1108" t="s">
        <v>16857</v>
      </c>
      <c r="C1108" t="s">
        <v>16858</v>
      </c>
      <c r="E1108" t="s">
        <v>16859</v>
      </c>
      <c r="G1108" t="s">
        <v>16860</v>
      </c>
      <c r="H1108" s="9">
        <v>43907</v>
      </c>
    </row>
    <row r="1109" spans="1:8" x14ac:dyDescent="0.45">
      <c r="A1109" t="s">
        <v>16861</v>
      </c>
      <c r="B1109" t="s">
        <v>2093</v>
      </c>
      <c r="C1109" t="s">
        <v>16862</v>
      </c>
      <c r="E1109" t="s">
        <v>16863</v>
      </c>
      <c r="G1109" t="s">
        <v>16864</v>
      </c>
      <c r="H1109" s="9">
        <v>43907</v>
      </c>
    </row>
    <row r="1110" spans="1:8" x14ac:dyDescent="0.45">
      <c r="A1110" t="s">
        <v>2047</v>
      </c>
      <c r="B1110" t="s">
        <v>16865</v>
      </c>
      <c r="C1110" t="s">
        <v>16866</v>
      </c>
      <c r="E1110" t="s">
        <v>16867</v>
      </c>
      <c r="G1110" t="s">
        <v>16868</v>
      </c>
      <c r="H1110" s="9">
        <v>43907</v>
      </c>
    </row>
    <row r="1111" spans="1:8" x14ac:dyDescent="0.45">
      <c r="A1111" t="s">
        <v>4442</v>
      </c>
      <c r="B1111" t="s">
        <v>16869</v>
      </c>
      <c r="C1111" t="s">
        <v>16870</v>
      </c>
      <c r="E1111" t="s">
        <v>14468</v>
      </c>
      <c r="G1111" t="s">
        <v>14469</v>
      </c>
      <c r="H1111" s="9">
        <v>43902</v>
      </c>
    </row>
    <row r="1112" spans="1:8" x14ac:dyDescent="0.45">
      <c r="A1112" t="s">
        <v>3252</v>
      </c>
      <c r="B1112" t="s">
        <v>16871</v>
      </c>
      <c r="C1112" t="s">
        <v>16872</v>
      </c>
      <c r="E1112" t="s">
        <v>16873</v>
      </c>
      <c r="G1112" t="s">
        <v>16874</v>
      </c>
      <c r="H1112" s="9">
        <v>43899</v>
      </c>
    </row>
    <row r="1113" spans="1:8" x14ac:dyDescent="0.45">
      <c r="A1113" t="s">
        <v>15804</v>
      </c>
      <c r="B1113" t="s">
        <v>16875</v>
      </c>
      <c r="C1113" t="s">
        <v>16876</v>
      </c>
      <c r="E1113" t="s">
        <v>16877</v>
      </c>
      <c r="G1113" t="s">
        <v>16878</v>
      </c>
      <c r="H1113" s="9">
        <v>43898</v>
      </c>
    </row>
    <row r="1114" spans="1:8" x14ac:dyDescent="0.45">
      <c r="A1114" t="s">
        <v>10528</v>
      </c>
      <c r="B1114" t="s">
        <v>16879</v>
      </c>
      <c r="C1114" t="s">
        <v>16880</v>
      </c>
      <c r="E1114" t="s">
        <v>16881</v>
      </c>
      <c r="G1114" t="s">
        <v>16882</v>
      </c>
      <c r="H1114" s="9">
        <v>43897</v>
      </c>
    </row>
    <row r="1115" spans="1:8" x14ac:dyDescent="0.45">
      <c r="A1115" t="s">
        <v>16883</v>
      </c>
      <c r="B1115" t="s">
        <v>16884</v>
      </c>
      <c r="C1115" t="s">
        <v>16885</v>
      </c>
      <c r="E1115" t="s">
        <v>16886</v>
      </c>
      <c r="G1115" t="s">
        <v>16887</v>
      </c>
      <c r="H1115" s="9">
        <v>43896</v>
      </c>
    </row>
    <row r="1116" spans="1:8" x14ac:dyDescent="0.45">
      <c r="A1116" t="s">
        <v>1988</v>
      </c>
      <c r="B1116" t="s">
        <v>16888</v>
      </c>
      <c r="C1116" t="s">
        <v>16889</v>
      </c>
      <c r="E1116" t="s">
        <v>16890</v>
      </c>
      <c r="G1116" t="s">
        <v>16891</v>
      </c>
      <c r="H1116" s="9">
        <v>43896</v>
      </c>
    </row>
    <row r="1117" spans="1:8" x14ac:dyDescent="0.45">
      <c r="A1117" t="s">
        <v>16892</v>
      </c>
      <c r="B1117" t="s">
        <v>16893</v>
      </c>
      <c r="C1117" t="s">
        <v>16894</v>
      </c>
      <c r="E1117" t="s">
        <v>16895</v>
      </c>
      <c r="G1117" t="s">
        <v>14664</v>
      </c>
      <c r="H1117" s="9">
        <v>43896</v>
      </c>
    </row>
    <row r="1118" spans="1:8" x14ac:dyDescent="0.45">
      <c r="A1118" t="s">
        <v>16806</v>
      </c>
      <c r="B1118" t="s">
        <v>2081</v>
      </c>
      <c r="C1118" t="s">
        <v>16896</v>
      </c>
      <c r="E1118" t="s">
        <v>16897</v>
      </c>
      <c r="G1118" t="s">
        <v>16898</v>
      </c>
      <c r="H1118" s="9">
        <v>43895</v>
      </c>
    </row>
    <row r="1119" spans="1:8" x14ac:dyDescent="0.45">
      <c r="A1119" t="s">
        <v>16899</v>
      </c>
      <c r="B1119" t="s">
        <v>16900</v>
      </c>
      <c r="C1119" t="s">
        <v>16901</v>
      </c>
      <c r="E1119" t="s">
        <v>16902</v>
      </c>
      <c r="G1119" t="s">
        <v>13271</v>
      </c>
      <c r="H1119" s="9">
        <v>43895</v>
      </c>
    </row>
    <row r="1120" spans="1:8" x14ac:dyDescent="0.45">
      <c r="A1120" t="s">
        <v>2118</v>
      </c>
      <c r="B1120" t="s">
        <v>11589</v>
      </c>
      <c r="C1120" t="s">
        <v>16903</v>
      </c>
      <c r="E1120" t="s">
        <v>16904</v>
      </c>
      <c r="G1120" t="s">
        <v>16905</v>
      </c>
      <c r="H1120" s="9">
        <v>43895</v>
      </c>
    </row>
    <row r="1121" spans="1:8" x14ac:dyDescent="0.45">
      <c r="A1121" t="s">
        <v>2942</v>
      </c>
      <c r="B1121" t="s">
        <v>16906</v>
      </c>
      <c r="C1121" t="s">
        <v>16907</v>
      </c>
      <c r="E1121" t="s">
        <v>16908</v>
      </c>
      <c r="G1121" t="s">
        <v>16909</v>
      </c>
      <c r="H1121" s="9">
        <v>43892</v>
      </c>
    </row>
    <row r="1122" spans="1:8" x14ac:dyDescent="0.45">
      <c r="A1122" t="s">
        <v>2390</v>
      </c>
      <c r="B1122" t="s">
        <v>14413</v>
      </c>
      <c r="C1122" t="s">
        <v>16910</v>
      </c>
      <c r="E1122" t="s">
        <v>8206</v>
      </c>
      <c r="G1122" t="s">
        <v>16911</v>
      </c>
      <c r="H1122" s="9">
        <v>43892</v>
      </c>
    </row>
    <row r="1123" spans="1:8" x14ac:dyDescent="0.45">
      <c r="A1123" t="s">
        <v>16912</v>
      </c>
      <c r="B1123" t="s">
        <v>16913</v>
      </c>
      <c r="C1123" t="s">
        <v>16914</v>
      </c>
      <c r="E1123" t="s">
        <v>16915</v>
      </c>
      <c r="G1123" t="s">
        <v>16916</v>
      </c>
      <c r="H1123" s="9">
        <v>43892</v>
      </c>
    </row>
    <row r="1124" spans="1:8" x14ac:dyDescent="0.45">
      <c r="A1124" t="s">
        <v>16917</v>
      </c>
      <c r="B1124" t="s">
        <v>11138</v>
      </c>
      <c r="C1124" t="s">
        <v>16918</v>
      </c>
      <c r="E1124" t="s">
        <v>16919</v>
      </c>
      <c r="G1124" t="s">
        <v>16920</v>
      </c>
      <c r="H1124" s="9">
        <v>43892</v>
      </c>
    </row>
    <row r="1125" spans="1:8" x14ac:dyDescent="0.45">
      <c r="A1125" t="s">
        <v>16921</v>
      </c>
      <c r="B1125" t="s">
        <v>16922</v>
      </c>
      <c r="C1125" t="s">
        <v>16923</v>
      </c>
      <c r="E1125" t="s">
        <v>16924</v>
      </c>
      <c r="G1125" t="s">
        <v>16925</v>
      </c>
      <c r="H1125" s="9">
        <v>43888</v>
      </c>
    </row>
    <row r="1126" spans="1:8" x14ac:dyDescent="0.45">
      <c r="A1126" t="s">
        <v>1541</v>
      </c>
      <c r="B1126" t="s">
        <v>16926</v>
      </c>
      <c r="C1126" t="s">
        <v>16927</v>
      </c>
      <c r="E1126" t="s">
        <v>16928</v>
      </c>
      <c r="G1126" t="s">
        <v>16929</v>
      </c>
      <c r="H1126" s="9">
        <v>43887</v>
      </c>
    </row>
    <row r="1127" spans="1:8" x14ac:dyDescent="0.45">
      <c r="A1127" t="s">
        <v>1612</v>
      </c>
      <c r="B1127" t="s">
        <v>16930</v>
      </c>
      <c r="C1127" t="s">
        <v>16931</v>
      </c>
      <c r="E1127" t="s">
        <v>16932</v>
      </c>
      <c r="G1127" t="s">
        <v>16933</v>
      </c>
      <c r="H1127" s="9">
        <v>43886</v>
      </c>
    </row>
    <row r="1128" spans="1:8" x14ac:dyDescent="0.45">
      <c r="A1128" t="s">
        <v>15403</v>
      </c>
      <c r="B1128" t="s">
        <v>16934</v>
      </c>
      <c r="C1128" t="s">
        <v>16935</v>
      </c>
      <c r="E1128" t="s">
        <v>16936</v>
      </c>
      <c r="G1128" t="s">
        <v>16937</v>
      </c>
      <c r="H1128" s="9">
        <v>43886</v>
      </c>
    </row>
    <row r="1129" spans="1:8" x14ac:dyDescent="0.45">
      <c r="A1129" t="s">
        <v>16938</v>
      </c>
      <c r="B1129" t="s">
        <v>16939</v>
      </c>
      <c r="C1129" t="s">
        <v>16940</v>
      </c>
      <c r="E1129" t="s">
        <v>16941</v>
      </c>
      <c r="G1129" t="s">
        <v>16942</v>
      </c>
      <c r="H1129" s="9">
        <v>43886</v>
      </c>
    </row>
    <row r="1130" spans="1:8" x14ac:dyDescent="0.45">
      <c r="A1130" t="s">
        <v>16943</v>
      </c>
      <c r="B1130" t="s">
        <v>16944</v>
      </c>
      <c r="C1130" t="s">
        <v>16945</v>
      </c>
      <c r="E1130" t="s">
        <v>16946</v>
      </c>
      <c r="G1130" t="s">
        <v>13395</v>
      </c>
      <c r="H1130" s="9">
        <v>43884</v>
      </c>
    </row>
    <row r="1131" spans="1:8" x14ac:dyDescent="0.45">
      <c r="A1131" t="s">
        <v>1890</v>
      </c>
      <c r="B1131" t="s">
        <v>2211</v>
      </c>
      <c r="C1131" t="s">
        <v>16947</v>
      </c>
      <c r="D1131" t="s">
        <v>16948</v>
      </c>
      <c r="E1131" t="s">
        <v>16949</v>
      </c>
      <c r="G1131" t="s">
        <v>16950</v>
      </c>
      <c r="H1131" s="9">
        <v>43884</v>
      </c>
    </row>
    <row r="1132" spans="1:8" x14ac:dyDescent="0.45">
      <c r="A1132" t="s">
        <v>2174</v>
      </c>
      <c r="B1132" t="s">
        <v>16951</v>
      </c>
      <c r="C1132" t="s">
        <v>16952</v>
      </c>
      <c r="E1132" t="s">
        <v>16953</v>
      </c>
      <c r="G1132" t="s">
        <v>1380</v>
      </c>
      <c r="H1132" s="9">
        <v>43882</v>
      </c>
    </row>
    <row r="1133" spans="1:8" x14ac:dyDescent="0.45">
      <c r="A1133" t="s">
        <v>1515</v>
      </c>
      <c r="B1133" t="s">
        <v>16954</v>
      </c>
      <c r="C1133" t="s">
        <v>16955</v>
      </c>
      <c r="E1133" t="s">
        <v>16956</v>
      </c>
      <c r="G1133" t="s">
        <v>1384</v>
      </c>
      <c r="H1133" s="9">
        <v>43882</v>
      </c>
    </row>
    <row r="1134" spans="1:8" x14ac:dyDescent="0.45">
      <c r="A1134" t="s">
        <v>11446</v>
      </c>
      <c r="B1134" t="s">
        <v>16957</v>
      </c>
      <c r="C1134" t="s">
        <v>16958</v>
      </c>
      <c r="E1134" t="s">
        <v>9256</v>
      </c>
      <c r="G1134" t="s">
        <v>16959</v>
      </c>
      <c r="H1134" s="9">
        <v>43881</v>
      </c>
    </row>
    <row r="1135" spans="1:8" x14ac:dyDescent="0.45">
      <c r="A1135" t="s">
        <v>4698</v>
      </c>
      <c r="B1135" t="s">
        <v>16960</v>
      </c>
      <c r="C1135" t="s">
        <v>16961</v>
      </c>
      <c r="E1135" t="s">
        <v>16962</v>
      </c>
      <c r="G1135" t="s">
        <v>16963</v>
      </c>
      <c r="H1135" s="9">
        <v>43879</v>
      </c>
    </row>
    <row r="1136" spans="1:8" x14ac:dyDescent="0.45">
      <c r="A1136" t="s">
        <v>16964</v>
      </c>
      <c r="B1136" t="s">
        <v>16965</v>
      </c>
      <c r="C1136" t="s">
        <v>16966</v>
      </c>
      <c r="E1136" t="s">
        <v>16967</v>
      </c>
      <c r="G1136" t="s">
        <v>16968</v>
      </c>
      <c r="H1136" s="9">
        <v>43875</v>
      </c>
    </row>
    <row r="1137" spans="1:8" x14ac:dyDescent="0.45">
      <c r="A1137" t="s">
        <v>2924</v>
      </c>
      <c r="B1137" t="s">
        <v>16969</v>
      </c>
      <c r="C1137" t="s">
        <v>16970</v>
      </c>
      <c r="E1137" t="s">
        <v>16971</v>
      </c>
      <c r="G1137" t="s">
        <v>13668</v>
      </c>
      <c r="H1137" s="9">
        <v>43874</v>
      </c>
    </row>
    <row r="1138" spans="1:8" x14ac:dyDescent="0.45">
      <c r="A1138" t="s">
        <v>2127</v>
      </c>
      <c r="B1138" t="s">
        <v>16972</v>
      </c>
      <c r="C1138" t="s">
        <v>16973</v>
      </c>
      <c r="E1138" t="s">
        <v>16974</v>
      </c>
      <c r="G1138" t="s">
        <v>14060</v>
      </c>
      <c r="H1138" s="9">
        <v>43874</v>
      </c>
    </row>
    <row r="1139" spans="1:8" x14ac:dyDescent="0.45">
      <c r="A1139" t="s">
        <v>1612</v>
      </c>
      <c r="B1139" t="s">
        <v>16975</v>
      </c>
      <c r="C1139" t="s">
        <v>16976</v>
      </c>
      <c r="E1139" t="s">
        <v>16977</v>
      </c>
      <c r="G1139" t="s">
        <v>16978</v>
      </c>
      <c r="H1139" s="9">
        <v>43874</v>
      </c>
    </row>
    <row r="1140" spans="1:8" x14ac:dyDescent="0.45">
      <c r="A1140" t="s">
        <v>11598</v>
      </c>
      <c r="B1140" t="s">
        <v>16979</v>
      </c>
      <c r="C1140" t="s">
        <v>16980</v>
      </c>
      <c r="E1140" t="s">
        <v>16981</v>
      </c>
      <c r="G1140" t="s">
        <v>16982</v>
      </c>
      <c r="H1140" s="9">
        <v>43874</v>
      </c>
    </row>
    <row r="1141" spans="1:8" x14ac:dyDescent="0.45">
      <c r="A1141" t="s">
        <v>2183</v>
      </c>
      <c r="B1141" t="s">
        <v>16983</v>
      </c>
      <c r="C1141" t="s">
        <v>16984</v>
      </c>
      <c r="E1141" t="s">
        <v>16985</v>
      </c>
      <c r="G1141" t="s">
        <v>16986</v>
      </c>
      <c r="H1141" s="9">
        <v>43872</v>
      </c>
    </row>
    <row r="1142" spans="1:8" x14ac:dyDescent="0.45">
      <c r="A1142" t="s">
        <v>16987</v>
      </c>
      <c r="B1142" t="s">
        <v>16988</v>
      </c>
      <c r="C1142" t="s">
        <v>16989</v>
      </c>
      <c r="E1142" t="s">
        <v>16990</v>
      </c>
      <c r="G1142" t="s">
        <v>2038</v>
      </c>
      <c r="H1142" s="9">
        <v>43872</v>
      </c>
    </row>
    <row r="1143" spans="1:8" x14ac:dyDescent="0.45">
      <c r="A1143" t="s">
        <v>16991</v>
      </c>
      <c r="B1143" t="s">
        <v>2097</v>
      </c>
      <c r="C1143" t="s">
        <v>16992</v>
      </c>
      <c r="E1143" t="s">
        <v>16993</v>
      </c>
      <c r="G1143" t="s">
        <v>12948</v>
      </c>
      <c r="H1143" s="9">
        <v>43872</v>
      </c>
    </row>
    <row r="1144" spans="1:8" x14ac:dyDescent="0.45">
      <c r="A1144" t="s">
        <v>2390</v>
      </c>
      <c r="B1144" t="s">
        <v>16994</v>
      </c>
      <c r="C1144" t="s">
        <v>16995</v>
      </c>
      <c r="E1144" t="s">
        <v>16996</v>
      </c>
      <c r="G1144" t="s">
        <v>3559</v>
      </c>
      <c r="H1144" s="9">
        <v>43872</v>
      </c>
    </row>
    <row r="1145" spans="1:8" x14ac:dyDescent="0.45">
      <c r="A1145" t="s">
        <v>1890</v>
      </c>
      <c r="B1145" t="s">
        <v>14752</v>
      </c>
      <c r="C1145" t="s">
        <v>16997</v>
      </c>
      <c r="E1145" t="s">
        <v>16998</v>
      </c>
      <c r="G1145" t="s">
        <v>16999</v>
      </c>
      <c r="H1145" s="9">
        <v>43872</v>
      </c>
    </row>
    <row r="1146" spans="1:8" x14ac:dyDescent="0.45">
      <c r="A1146" t="s">
        <v>2621</v>
      </c>
      <c r="B1146" t="s">
        <v>17000</v>
      </c>
      <c r="C1146" t="s">
        <v>17001</v>
      </c>
      <c r="E1146" t="s">
        <v>17002</v>
      </c>
      <c r="G1146" t="s">
        <v>1703</v>
      </c>
      <c r="H1146" s="9">
        <v>43872</v>
      </c>
    </row>
    <row r="1147" spans="1:8" x14ac:dyDescent="0.45">
      <c r="A1147" t="s">
        <v>2520</v>
      </c>
      <c r="B1147" t="s">
        <v>11511</v>
      </c>
      <c r="C1147" t="s">
        <v>17003</v>
      </c>
      <c r="E1147" t="s">
        <v>17004</v>
      </c>
      <c r="G1147" t="s">
        <v>17005</v>
      </c>
      <c r="H1147" s="9">
        <v>43872</v>
      </c>
    </row>
    <row r="1148" spans="1:8" x14ac:dyDescent="0.45">
      <c r="A1148" t="s">
        <v>1923</v>
      </c>
      <c r="B1148" t="s">
        <v>12945</v>
      </c>
      <c r="C1148" t="s">
        <v>17006</v>
      </c>
      <c r="E1148" t="s">
        <v>17007</v>
      </c>
      <c r="G1148" t="s">
        <v>17008</v>
      </c>
      <c r="H1148" s="9">
        <v>43871</v>
      </c>
    </row>
    <row r="1149" spans="1:8" x14ac:dyDescent="0.45">
      <c r="A1149" t="s">
        <v>3763</v>
      </c>
      <c r="B1149" t="s">
        <v>17009</v>
      </c>
      <c r="C1149" t="s">
        <v>17010</v>
      </c>
      <c r="E1149" t="s">
        <v>17011</v>
      </c>
      <c r="G1149" t="s">
        <v>17012</v>
      </c>
      <c r="H1149" s="9">
        <v>43870</v>
      </c>
    </row>
    <row r="1150" spans="1:8" x14ac:dyDescent="0.45">
      <c r="A1150" t="s">
        <v>17013</v>
      </c>
      <c r="B1150" t="s">
        <v>17014</v>
      </c>
      <c r="C1150" t="s">
        <v>17015</v>
      </c>
      <c r="E1150" t="s">
        <v>17016</v>
      </c>
      <c r="G1150" t="s">
        <v>17017</v>
      </c>
      <c r="H1150" s="9">
        <v>43870</v>
      </c>
    </row>
    <row r="1151" spans="1:8" x14ac:dyDescent="0.45">
      <c r="A1151" t="s">
        <v>1978</v>
      </c>
      <c r="B1151" t="s">
        <v>10478</v>
      </c>
      <c r="C1151" t="s">
        <v>17018</v>
      </c>
      <c r="E1151" t="s">
        <v>17019</v>
      </c>
      <c r="G1151" t="s">
        <v>17020</v>
      </c>
      <c r="H1151" s="9">
        <v>43870</v>
      </c>
    </row>
    <row r="1152" spans="1:8" x14ac:dyDescent="0.45">
      <c r="A1152" t="s">
        <v>17021</v>
      </c>
      <c r="B1152" t="s">
        <v>17022</v>
      </c>
      <c r="C1152" t="s">
        <v>17023</v>
      </c>
      <c r="E1152" t="s">
        <v>17024</v>
      </c>
      <c r="G1152" t="s">
        <v>17025</v>
      </c>
      <c r="H1152" s="9">
        <v>43870</v>
      </c>
    </row>
    <row r="1153" spans="1:8" x14ac:dyDescent="0.45">
      <c r="A1153" t="s">
        <v>17026</v>
      </c>
      <c r="B1153" t="s">
        <v>17027</v>
      </c>
      <c r="C1153" t="s">
        <v>17028</v>
      </c>
      <c r="E1153" t="s">
        <v>17029</v>
      </c>
      <c r="G1153" t="s">
        <v>17030</v>
      </c>
      <c r="H1153" s="9">
        <v>43869</v>
      </c>
    </row>
    <row r="1154" spans="1:8" x14ac:dyDescent="0.45">
      <c r="A1154" t="s">
        <v>17031</v>
      </c>
      <c r="B1154" t="s">
        <v>17032</v>
      </c>
      <c r="C1154" t="s">
        <v>17033</v>
      </c>
      <c r="E1154" t="s">
        <v>17034</v>
      </c>
      <c r="G1154" t="s">
        <v>1371</v>
      </c>
      <c r="H1154" s="9">
        <v>43869</v>
      </c>
    </row>
    <row r="1155" spans="1:8" x14ac:dyDescent="0.45">
      <c r="A1155" t="s">
        <v>2044</v>
      </c>
      <c r="B1155" t="s">
        <v>11963</v>
      </c>
      <c r="C1155" t="s">
        <v>17035</v>
      </c>
      <c r="E1155" t="s">
        <v>2044</v>
      </c>
      <c r="G1155" t="s">
        <v>2044</v>
      </c>
      <c r="H1155" s="9">
        <v>43869</v>
      </c>
    </row>
    <row r="1156" spans="1:8" x14ac:dyDescent="0.45">
      <c r="A1156" t="s">
        <v>2061</v>
      </c>
      <c r="B1156" t="s">
        <v>17036</v>
      </c>
      <c r="C1156" t="s">
        <v>17037</v>
      </c>
      <c r="E1156" t="s">
        <v>17038</v>
      </c>
      <c r="G1156" t="s">
        <v>17039</v>
      </c>
      <c r="H1156" s="9">
        <v>43867</v>
      </c>
    </row>
    <row r="1157" spans="1:8" x14ac:dyDescent="0.45">
      <c r="A1157" t="s">
        <v>17040</v>
      </c>
      <c r="B1157" t="s">
        <v>17041</v>
      </c>
      <c r="C1157" t="s">
        <v>17042</v>
      </c>
      <c r="E1157" t="s">
        <v>17043</v>
      </c>
      <c r="G1157" t="s">
        <v>17044</v>
      </c>
      <c r="H1157" s="9">
        <v>43867</v>
      </c>
    </row>
    <row r="1158" spans="1:8" x14ac:dyDescent="0.45">
      <c r="A1158" t="s">
        <v>1929</v>
      </c>
      <c r="B1158" t="s">
        <v>17045</v>
      </c>
      <c r="C1158" t="s">
        <v>17046</v>
      </c>
      <c r="E1158" t="s">
        <v>17047</v>
      </c>
      <c r="G1158" t="s">
        <v>17048</v>
      </c>
      <c r="H1158" s="9">
        <v>43867</v>
      </c>
    </row>
    <row r="1159" spans="1:8" x14ac:dyDescent="0.45">
      <c r="A1159" t="s">
        <v>3476</v>
      </c>
      <c r="B1159" t="s">
        <v>17049</v>
      </c>
      <c r="C1159" t="s">
        <v>17050</v>
      </c>
      <c r="E1159" t="s">
        <v>17051</v>
      </c>
      <c r="G1159" t="s">
        <v>13358</v>
      </c>
      <c r="H1159" s="9">
        <v>43865</v>
      </c>
    </row>
    <row r="1160" spans="1:8" x14ac:dyDescent="0.45">
      <c r="A1160" t="s">
        <v>2938</v>
      </c>
      <c r="B1160" t="s">
        <v>17052</v>
      </c>
      <c r="C1160" t="s">
        <v>17053</v>
      </c>
      <c r="E1160" t="s">
        <v>17054</v>
      </c>
      <c r="G1160" t="s">
        <v>17055</v>
      </c>
      <c r="H1160" s="9">
        <v>43864</v>
      </c>
    </row>
    <row r="1161" spans="1:8" x14ac:dyDescent="0.45">
      <c r="A1161" t="s">
        <v>17056</v>
      </c>
      <c r="B1161" t="s">
        <v>17057</v>
      </c>
      <c r="C1161" t="s">
        <v>17058</v>
      </c>
      <c r="E1161" t="s">
        <v>17059</v>
      </c>
      <c r="G1161" t="s">
        <v>17060</v>
      </c>
      <c r="H1161" s="9">
        <v>43864</v>
      </c>
    </row>
    <row r="1162" spans="1:8" x14ac:dyDescent="0.45">
      <c r="A1162" t="s">
        <v>17061</v>
      </c>
      <c r="B1162" t="s">
        <v>17062</v>
      </c>
      <c r="C1162" t="s">
        <v>17063</v>
      </c>
      <c r="E1162" t="s">
        <v>17064</v>
      </c>
      <c r="G1162" t="s">
        <v>17065</v>
      </c>
      <c r="H1162" s="9">
        <v>43860</v>
      </c>
    </row>
    <row r="1163" spans="1:8" x14ac:dyDescent="0.45">
      <c r="A1163" t="s">
        <v>17066</v>
      </c>
      <c r="B1163" t="s">
        <v>17067</v>
      </c>
      <c r="C1163" t="s">
        <v>17068</v>
      </c>
      <c r="E1163" t="s">
        <v>7499</v>
      </c>
      <c r="G1163" t="s">
        <v>17069</v>
      </c>
      <c r="H1163" s="9">
        <v>43860</v>
      </c>
    </row>
    <row r="1164" spans="1:8" x14ac:dyDescent="0.45">
      <c r="A1164" t="s">
        <v>3770</v>
      </c>
      <c r="B1164" t="s">
        <v>17070</v>
      </c>
      <c r="C1164" t="s">
        <v>17071</v>
      </c>
      <c r="E1164" t="s">
        <v>17072</v>
      </c>
      <c r="G1164" t="s">
        <v>17073</v>
      </c>
      <c r="H1164" s="9">
        <v>43859</v>
      </c>
    </row>
    <row r="1165" spans="1:8" x14ac:dyDescent="0.45">
      <c r="A1165" t="s">
        <v>17074</v>
      </c>
      <c r="B1165" t="s">
        <v>17075</v>
      </c>
      <c r="C1165" t="s">
        <v>17076</v>
      </c>
      <c r="D1165" t="s">
        <v>17077</v>
      </c>
      <c r="E1165" t="s">
        <v>17078</v>
      </c>
      <c r="G1165" t="s">
        <v>1453</v>
      </c>
      <c r="H1165" s="9">
        <v>43859</v>
      </c>
    </row>
    <row r="1166" spans="1:8" x14ac:dyDescent="0.45">
      <c r="A1166" t="s">
        <v>3365</v>
      </c>
      <c r="B1166" t="s">
        <v>17079</v>
      </c>
      <c r="C1166" t="s">
        <v>17080</v>
      </c>
      <c r="E1166" t="s">
        <v>15566</v>
      </c>
      <c r="G1166" t="s">
        <v>17081</v>
      </c>
      <c r="H1166" s="9">
        <v>43859</v>
      </c>
    </row>
    <row r="1167" spans="1:8" x14ac:dyDescent="0.45">
      <c r="A1167" t="s">
        <v>17082</v>
      </c>
      <c r="B1167" t="s">
        <v>4142</v>
      </c>
      <c r="C1167" t="s">
        <v>17083</v>
      </c>
      <c r="E1167" t="s">
        <v>17084</v>
      </c>
      <c r="G1167" t="s">
        <v>17085</v>
      </c>
      <c r="H1167" s="9">
        <v>43859</v>
      </c>
    </row>
    <row r="1168" spans="1:8" x14ac:dyDescent="0.45">
      <c r="A1168" t="s">
        <v>2693</v>
      </c>
      <c r="B1168" t="s">
        <v>17086</v>
      </c>
      <c r="C1168" t="s">
        <v>17087</v>
      </c>
      <c r="E1168" t="s">
        <v>17088</v>
      </c>
      <c r="G1168" t="s">
        <v>17089</v>
      </c>
      <c r="H1168" s="9">
        <v>43856</v>
      </c>
    </row>
    <row r="1169" spans="1:8" x14ac:dyDescent="0.45">
      <c r="A1169" t="s">
        <v>2225</v>
      </c>
      <c r="B1169" t="s">
        <v>17090</v>
      </c>
      <c r="C1169" t="s">
        <v>17091</v>
      </c>
      <c r="E1169" t="s">
        <v>17092</v>
      </c>
      <c r="G1169" t="s">
        <v>17093</v>
      </c>
      <c r="H1169" s="9">
        <v>43856</v>
      </c>
    </row>
    <row r="1170" spans="1:8" x14ac:dyDescent="0.45">
      <c r="A1170" t="s">
        <v>16062</v>
      </c>
      <c r="B1170" t="s">
        <v>3208</v>
      </c>
      <c r="C1170" t="s">
        <v>17094</v>
      </c>
      <c r="E1170" t="s">
        <v>17095</v>
      </c>
      <c r="G1170" t="s">
        <v>2122</v>
      </c>
      <c r="H1170" s="9">
        <v>43853</v>
      </c>
    </row>
    <row r="1171" spans="1:8" x14ac:dyDescent="0.45">
      <c r="A1171" t="s">
        <v>1612</v>
      </c>
      <c r="B1171" t="s">
        <v>17096</v>
      </c>
      <c r="C1171" t="s">
        <v>17097</v>
      </c>
      <c r="E1171" t="s">
        <v>17098</v>
      </c>
      <c r="G1171" t="s">
        <v>17099</v>
      </c>
      <c r="H1171" s="9">
        <v>43853</v>
      </c>
    </row>
    <row r="1172" spans="1:8" x14ac:dyDescent="0.45">
      <c r="A1172" t="s">
        <v>1978</v>
      </c>
      <c r="B1172" t="s">
        <v>17100</v>
      </c>
      <c r="C1172" t="s">
        <v>17101</v>
      </c>
      <c r="E1172" t="s">
        <v>17102</v>
      </c>
      <c r="G1172" t="s">
        <v>1384</v>
      </c>
      <c r="H1172" s="9">
        <v>43852</v>
      </c>
    </row>
    <row r="1173" spans="1:8" x14ac:dyDescent="0.45">
      <c r="A1173" t="s">
        <v>3079</v>
      </c>
      <c r="B1173" t="s">
        <v>17103</v>
      </c>
      <c r="C1173" t="s">
        <v>17104</v>
      </c>
      <c r="E1173" t="s">
        <v>17105</v>
      </c>
      <c r="G1173" t="s">
        <v>17106</v>
      </c>
      <c r="H1173" s="9">
        <v>43852</v>
      </c>
    </row>
    <row r="1174" spans="1:8" x14ac:dyDescent="0.45">
      <c r="A1174" t="s">
        <v>1525</v>
      </c>
      <c r="B1174" t="s">
        <v>2062</v>
      </c>
      <c r="C1174" t="s">
        <v>17107</v>
      </c>
      <c r="E1174" t="s">
        <v>17108</v>
      </c>
      <c r="G1174" t="s">
        <v>17109</v>
      </c>
      <c r="H1174" s="9">
        <v>43852</v>
      </c>
    </row>
    <row r="1175" spans="1:8" x14ac:dyDescent="0.45">
      <c r="A1175" t="s">
        <v>2047</v>
      </c>
      <c r="B1175" t="s">
        <v>17110</v>
      </c>
      <c r="C1175" t="s">
        <v>17111</v>
      </c>
      <c r="E1175" t="s">
        <v>17112</v>
      </c>
      <c r="G1175" t="s">
        <v>17113</v>
      </c>
      <c r="H1175" s="9">
        <v>43852</v>
      </c>
    </row>
    <row r="1176" spans="1:8" x14ac:dyDescent="0.45">
      <c r="A1176" t="s">
        <v>17114</v>
      </c>
      <c r="B1176" t="s">
        <v>11774</v>
      </c>
      <c r="C1176" t="s">
        <v>17115</v>
      </c>
      <c r="E1176" t="s">
        <v>17116</v>
      </c>
      <c r="G1176" t="s">
        <v>3559</v>
      </c>
      <c r="H1176" s="9">
        <v>43852</v>
      </c>
    </row>
    <row r="1177" spans="1:8" x14ac:dyDescent="0.45">
      <c r="A1177" t="s">
        <v>12728</v>
      </c>
      <c r="B1177" t="s">
        <v>17117</v>
      </c>
      <c r="C1177" t="s">
        <v>17118</v>
      </c>
      <c r="E1177" t="s">
        <v>16297</v>
      </c>
      <c r="G1177" t="s">
        <v>17119</v>
      </c>
      <c r="H1177" s="9">
        <v>43846</v>
      </c>
    </row>
    <row r="1178" spans="1:8" x14ac:dyDescent="0.45">
      <c r="A1178" t="s">
        <v>2947</v>
      </c>
      <c r="B1178" t="s">
        <v>17120</v>
      </c>
      <c r="C1178" t="s">
        <v>17121</v>
      </c>
      <c r="E1178" t="s">
        <v>17122</v>
      </c>
      <c r="G1178" t="s">
        <v>17123</v>
      </c>
      <c r="H1178" s="9">
        <v>43845</v>
      </c>
    </row>
    <row r="1179" spans="1:8" x14ac:dyDescent="0.45">
      <c r="A1179" t="s">
        <v>17124</v>
      </c>
      <c r="B1179" t="s">
        <v>17125</v>
      </c>
      <c r="C1179" t="s">
        <v>17126</v>
      </c>
      <c r="E1179" t="s">
        <v>17127</v>
      </c>
      <c r="G1179" t="s">
        <v>17128</v>
      </c>
      <c r="H1179" s="9">
        <v>43845</v>
      </c>
    </row>
    <row r="1180" spans="1:8" x14ac:dyDescent="0.45">
      <c r="A1180" t="s">
        <v>17129</v>
      </c>
      <c r="B1180" t="s">
        <v>17130</v>
      </c>
      <c r="C1180" t="s">
        <v>17131</v>
      </c>
      <c r="E1180" t="s">
        <v>17132</v>
      </c>
      <c r="G1180" t="s">
        <v>17133</v>
      </c>
      <c r="H1180" s="9">
        <v>43845</v>
      </c>
    </row>
    <row r="1181" spans="1:8" x14ac:dyDescent="0.45">
      <c r="A1181" t="s">
        <v>1448</v>
      </c>
      <c r="B1181" t="s">
        <v>17134</v>
      </c>
      <c r="C1181" t="s">
        <v>17135</v>
      </c>
      <c r="E1181" t="s">
        <v>17136</v>
      </c>
      <c r="G1181" t="s">
        <v>4001</v>
      </c>
      <c r="H1181" s="9">
        <v>43844</v>
      </c>
    </row>
    <row r="1182" spans="1:8" x14ac:dyDescent="0.45">
      <c r="A1182" t="s">
        <v>2295</v>
      </c>
      <c r="B1182" t="s">
        <v>10658</v>
      </c>
      <c r="C1182" t="s">
        <v>17137</v>
      </c>
      <c r="E1182" t="s">
        <v>17138</v>
      </c>
      <c r="G1182" t="s">
        <v>17139</v>
      </c>
      <c r="H1182" s="9">
        <v>43840</v>
      </c>
    </row>
    <row r="1183" spans="1:8" x14ac:dyDescent="0.45">
      <c r="A1183" t="s">
        <v>2547</v>
      </c>
      <c r="B1183" t="s">
        <v>17140</v>
      </c>
      <c r="C1183" t="s">
        <v>17141</v>
      </c>
      <c r="E1183" t="s">
        <v>112</v>
      </c>
      <c r="G1183" t="s">
        <v>17142</v>
      </c>
      <c r="H1183" s="9">
        <v>43838</v>
      </c>
    </row>
    <row r="1184" spans="1:8" x14ac:dyDescent="0.45">
      <c r="A1184" t="s">
        <v>17143</v>
      </c>
      <c r="B1184" t="s">
        <v>17144</v>
      </c>
      <c r="C1184" t="s">
        <v>17145</v>
      </c>
      <c r="E1184" t="s">
        <v>17146</v>
      </c>
      <c r="G1184" t="s">
        <v>17147</v>
      </c>
      <c r="H1184" s="9">
        <v>43838</v>
      </c>
    </row>
    <row r="1185" spans="1:8" x14ac:dyDescent="0.45">
      <c r="A1185" t="s">
        <v>17148</v>
      </c>
      <c r="B1185" t="s">
        <v>17149</v>
      </c>
      <c r="C1185" t="s">
        <v>17150</v>
      </c>
      <c r="E1185" t="s">
        <v>17151</v>
      </c>
      <c r="G1185" t="s">
        <v>17152</v>
      </c>
      <c r="H1185" s="9">
        <v>43832</v>
      </c>
    </row>
    <row r="1186" spans="1:8" x14ac:dyDescent="0.45">
      <c r="A1186" t="s">
        <v>16062</v>
      </c>
      <c r="B1186" t="s">
        <v>17153</v>
      </c>
      <c r="C1186" t="s">
        <v>17154</v>
      </c>
      <c r="E1186" t="s">
        <v>17155</v>
      </c>
      <c r="G1186" t="s">
        <v>2158</v>
      </c>
      <c r="H1186" s="9">
        <v>43826</v>
      </c>
    </row>
    <row r="1187" spans="1:8" x14ac:dyDescent="0.45">
      <c r="A1187" t="s">
        <v>10811</v>
      </c>
      <c r="B1187" t="s">
        <v>17156</v>
      </c>
      <c r="C1187" t="s">
        <v>17157</v>
      </c>
      <c r="E1187" t="s">
        <v>17158</v>
      </c>
      <c r="G1187" t="s">
        <v>17159</v>
      </c>
      <c r="H1187" s="9">
        <v>43826</v>
      </c>
    </row>
    <row r="1188" spans="1:8" x14ac:dyDescent="0.45">
      <c r="A1188" t="s">
        <v>1385</v>
      </c>
      <c r="B1188" t="s">
        <v>17160</v>
      </c>
      <c r="C1188" t="s">
        <v>17161</v>
      </c>
      <c r="E1188" t="s">
        <v>17162</v>
      </c>
      <c r="G1188" t="s">
        <v>17163</v>
      </c>
      <c r="H1188" s="9">
        <v>43826</v>
      </c>
    </row>
    <row r="1189" spans="1:8" x14ac:dyDescent="0.45">
      <c r="A1189" t="s">
        <v>2225</v>
      </c>
      <c r="B1189" t="s">
        <v>17164</v>
      </c>
      <c r="C1189" t="s">
        <v>17165</v>
      </c>
      <c r="E1189" t="s">
        <v>17166</v>
      </c>
      <c r="G1189" t="s">
        <v>17167</v>
      </c>
      <c r="H1189" s="9">
        <v>43817</v>
      </c>
    </row>
    <row r="1190" spans="1:8" x14ac:dyDescent="0.45">
      <c r="A1190" t="s">
        <v>1710</v>
      </c>
      <c r="B1190" t="s">
        <v>4679</v>
      </c>
      <c r="C1190" t="s">
        <v>17168</v>
      </c>
      <c r="E1190" t="s">
        <v>14896</v>
      </c>
      <c r="G1190" t="s">
        <v>1453</v>
      </c>
      <c r="H1190" s="9">
        <v>43816</v>
      </c>
    </row>
    <row r="1191" spans="1:8" x14ac:dyDescent="0.45">
      <c r="A1191" t="s">
        <v>17169</v>
      </c>
      <c r="B1191" t="s">
        <v>17170</v>
      </c>
      <c r="C1191" t="s">
        <v>17171</v>
      </c>
      <c r="E1191" t="s">
        <v>13715</v>
      </c>
      <c r="G1191" t="s">
        <v>17172</v>
      </c>
      <c r="H1191" s="9">
        <v>43810</v>
      </c>
    </row>
    <row r="1192" spans="1:8" x14ac:dyDescent="0.45">
      <c r="A1192" t="s">
        <v>2400</v>
      </c>
      <c r="B1192" t="s">
        <v>17173</v>
      </c>
      <c r="C1192" t="s">
        <v>17174</v>
      </c>
      <c r="E1192" t="s">
        <v>15774</v>
      </c>
      <c r="G1192" t="s">
        <v>17175</v>
      </c>
      <c r="H1192" s="9">
        <v>43805</v>
      </c>
    </row>
    <row r="1193" spans="1:8" x14ac:dyDescent="0.45">
      <c r="A1193" t="s">
        <v>2616</v>
      </c>
      <c r="B1193" t="s">
        <v>17176</v>
      </c>
      <c r="C1193" t="s">
        <v>17177</v>
      </c>
      <c r="E1193" t="s">
        <v>17178</v>
      </c>
      <c r="G1193" t="s">
        <v>17179</v>
      </c>
      <c r="H1193" s="9">
        <v>43805</v>
      </c>
    </row>
    <row r="1194" spans="1:8" x14ac:dyDescent="0.45">
      <c r="A1194" t="s">
        <v>2160</v>
      </c>
      <c r="B1194" t="s">
        <v>17180</v>
      </c>
      <c r="C1194" t="s">
        <v>17181</v>
      </c>
      <c r="E1194" t="s">
        <v>17182</v>
      </c>
      <c r="G1194" t="s">
        <v>17183</v>
      </c>
      <c r="H1194" s="9">
        <v>43805</v>
      </c>
    </row>
    <row r="1195" spans="1:8" x14ac:dyDescent="0.45">
      <c r="A1195" t="s">
        <v>17184</v>
      </c>
      <c r="B1195" t="s">
        <v>17185</v>
      </c>
      <c r="C1195" t="s">
        <v>17186</v>
      </c>
      <c r="E1195" t="s">
        <v>14117</v>
      </c>
      <c r="G1195" t="s">
        <v>17187</v>
      </c>
      <c r="H1195" s="9">
        <v>43802</v>
      </c>
    </row>
    <row r="1196" spans="1:8" x14ac:dyDescent="0.45">
      <c r="A1196" t="s">
        <v>2400</v>
      </c>
      <c r="B1196" t="s">
        <v>3429</v>
      </c>
      <c r="C1196" t="s">
        <v>17188</v>
      </c>
      <c r="E1196" t="s">
        <v>361</v>
      </c>
      <c r="G1196" t="s">
        <v>17189</v>
      </c>
      <c r="H1196" s="9">
        <v>43802</v>
      </c>
    </row>
    <row r="1197" spans="1:8" x14ac:dyDescent="0.45">
      <c r="A1197" t="s">
        <v>17190</v>
      </c>
      <c r="B1197" t="s">
        <v>17191</v>
      </c>
      <c r="C1197" t="s">
        <v>17192</v>
      </c>
      <c r="E1197" t="s">
        <v>16751</v>
      </c>
      <c r="G1197" t="s">
        <v>17193</v>
      </c>
      <c r="H1197" s="9">
        <v>43802</v>
      </c>
    </row>
    <row r="1198" spans="1:8" x14ac:dyDescent="0.45">
      <c r="A1198" t="s">
        <v>17194</v>
      </c>
      <c r="B1198" t="s">
        <v>17195</v>
      </c>
      <c r="C1198" t="s">
        <v>17196</v>
      </c>
      <c r="E1198" t="s">
        <v>17197</v>
      </c>
      <c r="G1198" t="s">
        <v>17198</v>
      </c>
      <c r="H1198" s="9">
        <v>43797</v>
      </c>
    </row>
    <row r="1199" spans="1:8" x14ac:dyDescent="0.45">
      <c r="A1199" t="s">
        <v>2295</v>
      </c>
      <c r="B1199" t="s">
        <v>2159</v>
      </c>
      <c r="C1199" t="s">
        <v>17199</v>
      </c>
      <c r="E1199" t="s">
        <v>15666</v>
      </c>
      <c r="G1199" t="s">
        <v>17200</v>
      </c>
      <c r="H1199" s="9">
        <v>43797</v>
      </c>
    </row>
    <row r="1200" spans="1:8" x14ac:dyDescent="0.45">
      <c r="A1200" t="s">
        <v>17201</v>
      </c>
      <c r="B1200" t="s">
        <v>4341</v>
      </c>
      <c r="C1200" t="s">
        <v>17202</v>
      </c>
      <c r="E1200" t="s">
        <v>17203</v>
      </c>
      <c r="G1200" t="s">
        <v>17204</v>
      </c>
      <c r="H1200" s="9">
        <v>43797</v>
      </c>
    </row>
    <row r="1201" spans="1:8" x14ac:dyDescent="0.45">
      <c r="A1201" t="s">
        <v>4642</v>
      </c>
      <c r="B1201" t="s">
        <v>2207</v>
      </c>
      <c r="C1201" t="s">
        <v>17205</v>
      </c>
      <c r="E1201" t="s">
        <v>17206</v>
      </c>
      <c r="G1201" t="s">
        <v>1480</v>
      </c>
      <c r="H1201" s="9">
        <v>43797</v>
      </c>
    </row>
    <row r="1202" spans="1:8" x14ac:dyDescent="0.45">
      <c r="A1202" t="s">
        <v>2762</v>
      </c>
      <c r="B1202" t="s">
        <v>17207</v>
      </c>
      <c r="C1202" t="s">
        <v>17208</v>
      </c>
      <c r="E1202" t="s">
        <v>15666</v>
      </c>
      <c r="G1202" t="s">
        <v>17209</v>
      </c>
      <c r="H1202" s="9">
        <v>43796</v>
      </c>
    </row>
    <row r="1203" spans="1:8" x14ac:dyDescent="0.45">
      <c r="A1203" t="s">
        <v>17210</v>
      </c>
      <c r="B1203" t="s">
        <v>17211</v>
      </c>
      <c r="C1203" t="s">
        <v>17212</v>
      </c>
      <c r="E1203" t="s">
        <v>17213</v>
      </c>
      <c r="G1203" t="s">
        <v>17214</v>
      </c>
      <c r="H1203" s="9">
        <v>43795</v>
      </c>
    </row>
    <row r="1204" spans="1:8" x14ac:dyDescent="0.45">
      <c r="A1204" t="s">
        <v>10595</v>
      </c>
      <c r="B1204" t="s">
        <v>1403</v>
      </c>
      <c r="C1204" t="s">
        <v>17215</v>
      </c>
      <c r="E1204" t="s">
        <v>17216</v>
      </c>
      <c r="G1204" t="s">
        <v>17217</v>
      </c>
      <c r="H1204" s="9">
        <v>43795</v>
      </c>
    </row>
    <row r="1205" spans="1:8" x14ac:dyDescent="0.45">
      <c r="A1205" t="s">
        <v>3334</v>
      </c>
      <c r="B1205" t="s">
        <v>17218</v>
      </c>
      <c r="C1205" t="s">
        <v>17219</v>
      </c>
      <c r="D1205" t="s">
        <v>17220</v>
      </c>
      <c r="E1205" t="s">
        <v>17221</v>
      </c>
      <c r="G1205" t="s">
        <v>17222</v>
      </c>
      <c r="H1205" s="9">
        <v>43795</v>
      </c>
    </row>
    <row r="1206" spans="1:8" x14ac:dyDescent="0.45">
      <c r="A1206" t="s">
        <v>1965</v>
      </c>
      <c r="B1206" t="s">
        <v>17223</v>
      </c>
      <c r="C1206" t="s">
        <v>17224</v>
      </c>
      <c r="E1206" t="s">
        <v>17225</v>
      </c>
      <c r="G1206" t="s">
        <v>17226</v>
      </c>
      <c r="H1206" s="9">
        <v>43792</v>
      </c>
    </row>
    <row r="1207" spans="1:8" x14ac:dyDescent="0.45">
      <c r="A1207" t="s">
        <v>17227</v>
      </c>
      <c r="B1207" t="s">
        <v>17228</v>
      </c>
      <c r="C1207" t="s">
        <v>17229</v>
      </c>
      <c r="E1207" t="s">
        <v>17230</v>
      </c>
      <c r="G1207" t="s">
        <v>13788</v>
      </c>
      <c r="H1207" s="9">
        <v>43792</v>
      </c>
    </row>
    <row r="1208" spans="1:8" x14ac:dyDescent="0.45">
      <c r="A1208" t="s">
        <v>3479</v>
      </c>
      <c r="B1208" t="s">
        <v>17231</v>
      </c>
      <c r="C1208" t="s">
        <v>17232</v>
      </c>
      <c r="E1208" t="s">
        <v>16212</v>
      </c>
      <c r="G1208" t="s">
        <v>17233</v>
      </c>
      <c r="H1208" s="9">
        <v>43792</v>
      </c>
    </row>
    <row r="1209" spans="1:8" x14ac:dyDescent="0.45">
      <c r="A1209" t="s">
        <v>1372</v>
      </c>
      <c r="B1209" t="s">
        <v>17234</v>
      </c>
      <c r="C1209" t="s">
        <v>17235</v>
      </c>
      <c r="E1209" t="s">
        <v>17236</v>
      </c>
      <c r="G1209" t="s">
        <v>17237</v>
      </c>
      <c r="H1209" s="9">
        <v>43787</v>
      </c>
    </row>
    <row r="1210" spans="1:8" x14ac:dyDescent="0.45">
      <c r="A1210" t="s">
        <v>12172</v>
      </c>
      <c r="B1210" t="s">
        <v>17238</v>
      </c>
      <c r="C1210" t="s">
        <v>17239</v>
      </c>
      <c r="E1210" t="s">
        <v>17240</v>
      </c>
      <c r="G1210" t="s">
        <v>13504</v>
      </c>
      <c r="H1210" s="9">
        <v>43782</v>
      </c>
    </row>
    <row r="1211" spans="1:8" x14ac:dyDescent="0.45">
      <c r="A1211" t="s">
        <v>3699</v>
      </c>
      <c r="B1211" t="s">
        <v>17241</v>
      </c>
      <c r="C1211" t="s">
        <v>17242</v>
      </c>
      <c r="E1211" t="s">
        <v>2330</v>
      </c>
      <c r="G1211" t="s">
        <v>17243</v>
      </c>
      <c r="H1211" s="9">
        <v>43782</v>
      </c>
    </row>
    <row r="1212" spans="1:8" x14ac:dyDescent="0.45">
      <c r="A1212" t="s">
        <v>2649</v>
      </c>
      <c r="B1212" t="s">
        <v>17244</v>
      </c>
      <c r="C1212" t="s">
        <v>17245</v>
      </c>
      <c r="E1212" t="s">
        <v>17246</v>
      </c>
      <c r="G1212" t="s">
        <v>17247</v>
      </c>
      <c r="H1212" s="9">
        <v>43782</v>
      </c>
    </row>
    <row r="1213" spans="1:8" x14ac:dyDescent="0.45">
      <c r="A1213" t="s">
        <v>1742</v>
      </c>
      <c r="B1213" t="s">
        <v>17248</v>
      </c>
      <c r="C1213" t="s">
        <v>17249</v>
      </c>
      <c r="E1213" t="s">
        <v>13380</v>
      </c>
      <c r="G1213" t="s">
        <v>16445</v>
      </c>
      <c r="H1213" s="9">
        <v>43782</v>
      </c>
    </row>
    <row r="1214" spans="1:8" x14ac:dyDescent="0.45">
      <c r="A1214" t="s">
        <v>16685</v>
      </c>
      <c r="B1214" t="s">
        <v>2100</v>
      </c>
      <c r="C1214" t="s">
        <v>17250</v>
      </c>
      <c r="E1214" t="s">
        <v>17251</v>
      </c>
      <c r="G1214" t="s">
        <v>17252</v>
      </c>
      <c r="H1214" s="9">
        <v>43782</v>
      </c>
    </row>
    <row r="1215" spans="1:8" x14ac:dyDescent="0.45">
      <c r="A1215" t="s">
        <v>12615</v>
      </c>
      <c r="B1215" t="s">
        <v>10707</v>
      </c>
      <c r="C1215" t="s">
        <v>17253</v>
      </c>
      <c r="E1215" t="s">
        <v>17254</v>
      </c>
      <c r="G1215" t="s">
        <v>1480</v>
      </c>
      <c r="H1215" s="9">
        <v>43782</v>
      </c>
    </row>
    <row r="1216" spans="1:8" x14ac:dyDescent="0.45">
      <c r="A1216" t="s">
        <v>2127</v>
      </c>
      <c r="B1216" t="s">
        <v>4428</v>
      </c>
      <c r="C1216" t="s">
        <v>17255</v>
      </c>
      <c r="E1216" t="s">
        <v>17256</v>
      </c>
      <c r="G1216" t="s">
        <v>17257</v>
      </c>
      <c r="H1216" s="9">
        <v>43782</v>
      </c>
    </row>
    <row r="1217" spans="1:8" x14ac:dyDescent="0.45">
      <c r="A1217" t="s">
        <v>3284</v>
      </c>
      <c r="B1217" t="s">
        <v>17258</v>
      </c>
      <c r="C1217" t="s">
        <v>17259</v>
      </c>
      <c r="E1217" t="s">
        <v>17260</v>
      </c>
      <c r="G1217" t="s">
        <v>17261</v>
      </c>
      <c r="H1217" s="9">
        <v>43768</v>
      </c>
    </row>
    <row r="1218" spans="1:8" x14ac:dyDescent="0.45">
      <c r="A1218" t="s">
        <v>17124</v>
      </c>
      <c r="B1218" t="s">
        <v>17262</v>
      </c>
      <c r="C1218" t="s">
        <v>17263</v>
      </c>
      <c r="E1218" t="s">
        <v>17264</v>
      </c>
      <c r="G1218" t="s">
        <v>17265</v>
      </c>
      <c r="H1218" s="9">
        <v>43768</v>
      </c>
    </row>
    <row r="1219" spans="1:8" x14ac:dyDescent="0.45">
      <c r="A1219" t="s">
        <v>11726</v>
      </c>
      <c r="B1219" t="s">
        <v>17266</v>
      </c>
      <c r="C1219" t="s">
        <v>17267</v>
      </c>
      <c r="E1219" t="s">
        <v>17268</v>
      </c>
      <c r="G1219" t="s">
        <v>17269</v>
      </c>
      <c r="H1219" s="9">
        <v>43767</v>
      </c>
    </row>
    <row r="1220" spans="1:8" x14ac:dyDescent="0.45">
      <c r="A1220" t="s">
        <v>17270</v>
      </c>
      <c r="B1220" t="s">
        <v>17271</v>
      </c>
      <c r="C1220" t="s">
        <v>17272</v>
      </c>
      <c r="E1220" t="s">
        <v>17273</v>
      </c>
      <c r="G1220" t="s">
        <v>17274</v>
      </c>
      <c r="H1220" s="9">
        <v>43767</v>
      </c>
    </row>
    <row r="1221" spans="1:8" x14ac:dyDescent="0.45">
      <c r="A1221" t="s">
        <v>16062</v>
      </c>
      <c r="B1221" t="s">
        <v>17275</v>
      </c>
      <c r="C1221" t="s">
        <v>17276</v>
      </c>
      <c r="E1221" t="s">
        <v>17277</v>
      </c>
      <c r="G1221" t="s">
        <v>17278</v>
      </c>
      <c r="H1221" s="9">
        <v>43767</v>
      </c>
    </row>
    <row r="1222" spans="1:8" x14ac:dyDescent="0.45">
      <c r="A1222" t="s">
        <v>17279</v>
      </c>
      <c r="B1222" t="s">
        <v>17280</v>
      </c>
      <c r="C1222" t="s">
        <v>17281</v>
      </c>
      <c r="E1222" t="s">
        <v>17282</v>
      </c>
      <c r="G1222" t="s">
        <v>17283</v>
      </c>
      <c r="H1222" s="9">
        <v>43766</v>
      </c>
    </row>
    <row r="1223" spans="1:8" x14ac:dyDescent="0.45">
      <c r="A1223" t="s">
        <v>1612</v>
      </c>
      <c r="B1223" t="s">
        <v>2877</v>
      </c>
      <c r="C1223" t="s">
        <v>17284</v>
      </c>
      <c r="E1223" t="s">
        <v>17285</v>
      </c>
      <c r="G1223" t="s">
        <v>17286</v>
      </c>
      <c r="H1223" s="9">
        <v>43765</v>
      </c>
    </row>
    <row r="1224" spans="1:8" x14ac:dyDescent="0.45">
      <c r="A1224" t="s">
        <v>2509</v>
      </c>
      <c r="B1224" t="s">
        <v>17287</v>
      </c>
      <c r="C1224" t="s">
        <v>17288</v>
      </c>
      <c r="E1224" t="s">
        <v>17289</v>
      </c>
      <c r="G1224" t="s">
        <v>17290</v>
      </c>
      <c r="H1224" s="9">
        <v>43762</v>
      </c>
    </row>
    <row r="1225" spans="1:8" x14ac:dyDescent="0.45">
      <c r="A1225" t="s">
        <v>1750</v>
      </c>
      <c r="B1225" t="s">
        <v>1837</v>
      </c>
      <c r="C1225" t="s">
        <v>17291</v>
      </c>
      <c r="E1225" t="s">
        <v>13303</v>
      </c>
      <c r="G1225" t="s">
        <v>1453</v>
      </c>
      <c r="H1225" s="9">
        <v>43762</v>
      </c>
    </row>
    <row r="1226" spans="1:8" x14ac:dyDescent="0.45">
      <c r="A1226" t="s">
        <v>17292</v>
      </c>
      <c r="B1226" t="s">
        <v>17293</v>
      </c>
      <c r="C1226" t="s">
        <v>17294</v>
      </c>
      <c r="D1226" t="s">
        <v>17295</v>
      </c>
      <c r="E1226" t="s">
        <v>17292</v>
      </c>
      <c r="G1226" t="s">
        <v>17296</v>
      </c>
      <c r="H1226" s="9">
        <v>43761</v>
      </c>
    </row>
    <row r="1227" spans="1:8" x14ac:dyDescent="0.45">
      <c r="A1227" t="s">
        <v>4282</v>
      </c>
      <c r="B1227" t="s">
        <v>15586</v>
      </c>
      <c r="C1227" t="s">
        <v>17297</v>
      </c>
      <c r="E1227" t="s">
        <v>17298</v>
      </c>
      <c r="G1227" t="s">
        <v>17299</v>
      </c>
      <c r="H1227" s="9">
        <v>43761</v>
      </c>
    </row>
    <row r="1228" spans="1:8" x14ac:dyDescent="0.45">
      <c r="A1228" t="s">
        <v>17300</v>
      </c>
      <c r="B1228" t="s">
        <v>3161</v>
      </c>
      <c r="C1228" t="s">
        <v>17301</v>
      </c>
      <c r="E1228" t="s">
        <v>17302</v>
      </c>
      <c r="G1228" t="s">
        <v>17303</v>
      </c>
      <c r="H1228" s="9">
        <v>43759</v>
      </c>
    </row>
    <row r="1229" spans="1:8" x14ac:dyDescent="0.45">
      <c r="A1229" t="s">
        <v>13231</v>
      </c>
      <c r="B1229" t="s">
        <v>17304</v>
      </c>
      <c r="C1229" t="s">
        <v>17305</v>
      </c>
      <c r="E1229" t="s">
        <v>17306</v>
      </c>
      <c r="G1229" t="s">
        <v>3559</v>
      </c>
      <c r="H1229" s="9">
        <v>43751</v>
      </c>
    </row>
    <row r="1230" spans="1:8" x14ac:dyDescent="0.45">
      <c r="A1230" t="s">
        <v>3334</v>
      </c>
      <c r="B1230" t="s">
        <v>17307</v>
      </c>
      <c r="C1230" t="s">
        <v>17308</v>
      </c>
      <c r="E1230" t="s">
        <v>17309</v>
      </c>
      <c r="G1230" t="s">
        <v>1480</v>
      </c>
      <c r="H1230" s="9">
        <v>43749</v>
      </c>
    </row>
    <row r="1231" spans="1:8" x14ac:dyDescent="0.45">
      <c r="A1231" t="s">
        <v>1546</v>
      </c>
      <c r="B1231" t="s">
        <v>17310</v>
      </c>
      <c r="C1231" t="s">
        <v>17311</v>
      </c>
      <c r="E1231" t="s">
        <v>15921</v>
      </c>
      <c r="G1231" t="s">
        <v>17312</v>
      </c>
      <c r="H1231" s="9">
        <v>43749</v>
      </c>
    </row>
    <row r="1232" spans="1:8" x14ac:dyDescent="0.45">
      <c r="A1232" t="s">
        <v>14484</v>
      </c>
      <c r="B1232" t="s">
        <v>12896</v>
      </c>
      <c r="C1232" t="s">
        <v>17313</v>
      </c>
      <c r="E1232" t="s">
        <v>17314</v>
      </c>
      <c r="G1232" t="s">
        <v>17315</v>
      </c>
      <c r="H1232" s="9">
        <v>43749</v>
      </c>
    </row>
    <row r="1233" spans="1:8" x14ac:dyDescent="0.45">
      <c r="A1233" t="s">
        <v>9859</v>
      </c>
      <c r="B1233" t="s">
        <v>17316</v>
      </c>
      <c r="C1233" t="s">
        <v>17317</v>
      </c>
      <c r="D1233" t="s">
        <v>17318</v>
      </c>
      <c r="E1233" t="s">
        <v>17319</v>
      </c>
      <c r="G1233" t="s">
        <v>17320</v>
      </c>
      <c r="H1233" s="9">
        <v>43748</v>
      </c>
    </row>
    <row r="1234" spans="1:8" x14ac:dyDescent="0.45">
      <c r="A1234" t="s">
        <v>3151</v>
      </c>
      <c r="B1234" t="s">
        <v>3052</v>
      </c>
      <c r="C1234" t="s">
        <v>17321</v>
      </c>
      <c r="E1234" t="s">
        <v>17322</v>
      </c>
      <c r="G1234" t="s">
        <v>17323</v>
      </c>
      <c r="H1234" s="9">
        <v>43748</v>
      </c>
    </row>
    <row r="1235" spans="1:8" x14ac:dyDescent="0.45">
      <c r="A1235" t="s">
        <v>2225</v>
      </c>
      <c r="B1235" t="s">
        <v>17324</v>
      </c>
      <c r="C1235" t="s">
        <v>17325</v>
      </c>
      <c r="E1235" t="s">
        <v>17326</v>
      </c>
      <c r="G1235" t="s">
        <v>13788</v>
      </c>
      <c r="H1235" s="9">
        <v>43748</v>
      </c>
    </row>
    <row r="1236" spans="1:8" x14ac:dyDescent="0.45">
      <c r="A1236" t="s">
        <v>12418</v>
      </c>
      <c r="B1236" t="s">
        <v>17327</v>
      </c>
      <c r="C1236" t="s">
        <v>17328</v>
      </c>
      <c r="D1236" t="s">
        <v>17329</v>
      </c>
      <c r="E1236" t="s">
        <v>17330</v>
      </c>
      <c r="G1236" t="s">
        <v>17331</v>
      </c>
      <c r="H1236" s="9">
        <v>43746</v>
      </c>
    </row>
    <row r="1237" spans="1:8" x14ac:dyDescent="0.45">
      <c r="A1237" t="s">
        <v>16943</v>
      </c>
      <c r="B1237" t="s">
        <v>17332</v>
      </c>
      <c r="C1237" t="s">
        <v>17333</v>
      </c>
      <c r="E1237" t="s">
        <v>17334</v>
      </c>
      <c r="G1237" t="s">
        <v>17335</v>
      </c>
      <c r="H1237" s="9">
        <v>43746</v>
      </c>
    </row>
    <row r="1238" spans="1:8" x14ac:dyDescent="0.45">
      <c r="A1238" t="s">
        <v>1486</v>
      </c>
      <c r="B1238" t="s">
        <v>17336</v>
      </c>
      <c r="C1238" t="s">
        <v>17337</v>
      </c>
      <c r="E1238" t="s">
        <v>101</v>
      </c>
      <c r="G1238" t="s">
        <v>16933</v>
      </c>
      <c r="H1238" s="9">
        <v>43746</v>
      </c>
    </row>
    <row r="1239" spans="1:8" x14ac:dyDescent="0.45">
      <c r="A1239" t="s">
        <v>1923</v>
      </c>
      <c r="B1239" t="s">
        <v>17338</v>
      </c>
      <c r="C1239" t="s">
        <v>17339</v>
      </c>
      <c r="D1239" t="s">
        <v>17340</v>
      </c>
      <c r="E1239" t="s">
        <v>13819</v>
      </c>
      <c r="G1239" t="s">
        <v>17341</v>
      </c>
      <c r="H1239" s="9">
        <v>43741</v>
      </c>
    </row>
    <row r="1240" spans="1:8" x14ac:dyDescent="0.45">
      <c r="A1240" t="s">
        <v>17342</v>
      </c>
      <c r="B1240" t="s">
        <v>17343</v>
      </c>
      <c r="C1240" t="s">
        <v>17344</v>
      </c>
      <c r="E1240" t="s">
        <v>17345</v>
      </c>
      <c r="G1240" t="s">
        <v>17346</v>
      </c>
      <c r="H1240" s="9">
        <v>43733</v>
      </c>
    </row>
    <row r="1241" spans="1:8" x14ac:dyDescent="0.45">
      <c r="A1241" t="s">
        <v>17347</v>
      </c>
      <c r="B1241" t="s">
        <v>17348</v>
      </c>
      <c r="C1241" t="s">
        <v>17349</v>
      </c>
      <c r="E1241" t="s">
        <v>17350</v>
      </c>
      <c r="G1241" t="s">
        <v>13647</v>
      </c>
      <c r="H1241" s="9">
        <v>43729</v>
      </c>
    </row>
    <row r="1242" spans="1:8" x14ac:dyDescent="0.45">
      <c r="A1242" t="s">
        <v>2088</v>
      </c>
      <c r="B1242" t="s">
        <v>17351</v>
      </c>
      <c r="C1242" t="s">
        <v>17352</v>
      </c>
      <c r="E1242" t="s">
        <v>17353</v>
      </c>
      <c r="G1242" t="s">
        <v>17189</v>
      </c>
      <c r="H1242" s="9">
        <v>43729</v>
      </c>
    </row>
    <row r="1243" spans="1:8" x14ac:dyDescent="0.45">
      <c r="A1243" t="s">
        <v>16652</v>
      </c>
      <c r="B1243" t="s">
        <v>17354</v>
      </c>
      <c r="C1243" t="s">
        <v>17355</v>
      </c>
      <c r="E1243" t="s">
        <v>17356</v>
      </c>
      <c r="G1243" t="s">
        <v>17357</v>
      </c>
      <c r="H1243" s="9">
        <v>43725</v>
      </c>
    </row>
    <row r="1244" spans="1:8" x14ac:dyDescent="0.45">
      <c r="A1244" t="s">
        <v>3040</v>
      </c>
      <c r="B1244" t="s">
        <v>17358</v>
      </c>
      <c r="C1244" t="s">
        <v>17359</v>
      </c>
      <c r="E1244" t="s">
        <v>17360</v>
      </c>
      <c r="G1244" t="s">
        <v>16701</v>
      </c>
      <c r="H1244" s="9">
        <v>43724</v>
      </c>
    </row>
    <row r="1245" spans="1:8" x14ac:dyDescent="0.45">
      <c r="A1245" t="s">
        <v>3360</v>
      </c>
      <c r="B1245" t="s">
        <v>4551</v>
      </c>
      <c r="C1245" t="s">
        <v>17361</v>
      </c>
      <c r="D1245" t="s">
        <v>17362</v>
      </c>
      <c r="E1245" t="s">
        <v>17363</v>
      </c>
      <c r="G1245" t="s">
        <v>17364</v>
      </c>
      <c r="H1245" s="9">
        <v>43713</v>
      </c>
    </row>
    <row r="1246" spans="1:8" x14ac:dyDescent="0.45">
      <c r="A1246" t="s">
        <v>17365</v>
      </c>
      <c r="B1246" t="s">
        <v>17366</v>
      </c>
      <c r="C1246" t="s">
        <v>17367</v>
      </c>
      <c r="E1246" t="s">
        <v>17368</v>
      </c>
      <c r="G1246" t="s">
        <v>17369</v>
      </c>
      <c r="H1246" s="9">
        <v>43711</v>
      </c>
    </row>
    <row r="1247" spans="1:8" x14ac:dyDescent="0.45">
      <c r="A1247" t="s">
        <v>13316</v>
      </c>
      <c r="B1247" t="s">
        <v>17370</v>
      </c>
      <c r="C1247" t="s">
        <v>17371</v>
      </c>
      <c r="E1247" t="s">
        <v>15313</v>
      </c>
      <c r="G1247" t="s">
        <v>17372</v>
      </c>
      <c r="H1247" s="9">
        <v>43711</v>
      </c>
    </row>
    <row r="1248" spans="1:8" x14ac:dyDescent="0.45">
      <c r="A1248" t="s">
        <v>1840</v>
      </c>
      <c r="B1248" t="s">
        <v>10097</v>
      </c>
      <c r="C1248" t="s">
        <v>17373</v>
      </c>
      <c r="E1248" t="s">
        <v>17374</v>
      </c>
      <c r="G1248" t="s">
        <v>1380</v>
      </c>
      <c r="H1248" s="9">
        <v>43703</v>
      </c>
    </row>
    <row r="1249" spans="1:8" x14ac:dyDescent="0.45">
      <c r="A1249" t="s">
        <v>2693</v>
      </c>
      <c r="B1249" t="s">
        <v>2062</v>
      </c>
      <c r="C1249" t="s">
        <v>17375</v>
      </c>
      <c r="E1249" t="s">
        <v>17376</v>
      </c>
      <c r="G1249" t="s">
        <v>17377</v>
      </c>
      <c r="H1249" s="9">
        <v>43703</v>
      </c>
    </row>
    <row r="1250" spans="1:8" x14ac:dyDescent="0.45">
      <c r="A1250" t="s">
        <v>4557</v>
      </c>
      <c r="B1250" t="s">
        <v>17378</v>
      </c>
      <c r="C1250" t="s">
        <v>17379</v>
      </c>
      <c r="E1250" t="s">
        <v>17380</v>
      </c>
      <c r="G1250" t="s">
        <v>17381</v>
      </c>
      <c r="H1250" s="9">
        <v>43703</v>
      </c>
    </row>
    <row r="1251" spans="1:8" x14ac:dyDescent="0.45">
      <c r="A1251" t="s">
        <v>1491</v>
      </c>
      <c r="B1251" t="s">
        <v>17382</v>
      </c>
      <c r="C1251" t="s">
        <v>17383</v>
      </c>
      <c r="E1251" t="s">
        <v>17384</v>
      </c>
      <c r="G1251" t="s">
        <v>17385</v>
      </c>
      <c r="H1251" s="9">
        <v>43703</v>
      </c>
    </row>
    <row r="1252" spans="1:8" x14ac:dyDescent="0.45">
      <c r="A1252" t="s">
        <v>17386</v>
      </c>
      <c r="B1252" t="s">
        <v>1688</v>
      </c>
      <c r="C1252" t="s">
        <v>17387</v>
      </c>
      <c r="E1252" t="s">
        <v>17388</v>
      </c>
      <c r="G1252" t="s">
        <v>17389</v>
      </c>
      <c r="H1252" s="9">
        <v>43698</v>
      </c>
    </row>
    <row r="1253" spans="1:8" x14ac:dyDescent="0.45">
      <c r="A1253" t="s">
        <v>1579</v>
      </c>
      <c r="B1253" t="s">
        <v>17390</v>
      </c>
      <c r="C1253" t="s">
        <v>17391</v>
      </c>
      <c r="E1253" t="s">
        <v>17392</v>
      </c>
      <c r="G1253" t="s">
        <v>16933</v>
      </c>
      <c r="H1253" s="9">
        <v>43697</v>
      </c>
    </row>
    <row r="1254" spans="1:8" x14ac:dyDescent="0.45">
      <c r="A1254" t="s">
        <v>1763</v>
      </c>
      <c r="B1254" t="s">
        <v>17393</v>
      </c>
      <c r="C1254" t="s">
        <v>17394</v>
      </c>
      <c r="E1254" t="s">
        <v>17395</v>
      </c>
      <c r="G1254" t="s">
        <v>1933</v>
      </c>
      <c r="H1254" s="9">
        <v>43697</v>
      </c>
    </row>
    <row r="1255" spans="1:8" x14ac:dyDescent="0.45">
      <c r="A1255" t="s">
        <v>3074</v>
      </c>
      <c r="B1255" t="s">
        <v>14661</v>
      </c>
      <c r="C1255" t="s">
        <v>17396</v>
      </c>
      <c r="E1255" t="s">
        <v>17397</v>
      </c>
      <c r="G1255" t="s">
        <v>17398</v>
      </c>
      <c r="H1255" s="9">
        <v>43692</v>
      </c>
    </row>
    <row r="1256" spans="1:8" x14ac:dyDescent="0.45">
      <c r="A1256" t="s">
        <v>17164</v>
      </c>
      <c r="B1256" t="s">
        <v>17399</v>
      </c>
      <c r="C1256" t="s">
        <v>17400</v>
      </c>
      <c r="E1256" t="s">
        <v>17401</v>
      </c>
      <c r="G1256" t="s">
        <v>3559</v>
      </c>
      <c r="H1256" s="9">
        <v>43689</v>
      </c>
    </row>
    <row r="1257" spans="1:8" x14ac:dyDescent="0.45">
      <c r="A1257" t="s">
        <v>1491</v>
      </c>
      <c r="B1257" t="s">
        <v>17402</v>
      </c>
      <c r="C1257" t="s">
        <v>17403</v>
      </c>
      <c r="E1257" t="s">
        <v>17404</v>
      </c>
      <c r="G1257" t="s">
        <v>17405</v>
      </c>
      <c r="H1257" s="9">
        <v>43688</v>
      </c>
    </row>
    <row r="1258" spans="1:8" x14ac:dyDescent="0.45">
      <c r="A1258" t="s">
        <v>1923</v>
      </c>
      <c r="B1258" t="s">
        <v>3845</v>
      </c>
      <c r="C1258" t="s">
        <v>17406</v>
      </c>
      <c r="E1258" t="s">
        <v>14975</v>
      </c>
      <c r="G1258" t="s">
        <v>13031</v>
      </c>
      <c r="H1258" s="9">
        <v>43686</v>
      </c>
    </row>
    <row r="1259" spans="1:8" x14ac:dyDescent="0.45">
      <c r="A1259" t="s">
        <v>17407</v>
      </c>
      <c r="B1259" t="s">
        <v>12424</v>
      </c>
      <c r="C1259" t="s">
        <v>17408</v>
      </c>
      <c r="E1259" t="s">
        <v>13842</v>
      </c>
      <c r="G1259" t="s">
        <v>17409</v>
      </c>
      <c r="H1259" s="9">
        <v>43684</v>
      </c>
    </row>
    <row r="1260" spans="1:8" x14ac:dyDescent="0.45">
      <c r="A1260" t="s">
        <v>17410</v>
      </c>
      <c r="B1260" t="s">
        <v>17411</v>
      </c>
      <c r="C1260" t="s">
        <v>17412</v>
      </c>
      <c r="E1260" t="s">
        <v>17413</v>
      </c>
      <c r="G1260" t="s">
        <v>17414</v>
      </c>
      <c r="H1260" s="9">
        <v>43684</v>
      </c>
    </row>
    <row r="1261" spans="1:8" x14ac:dyDescent="0.45">
      <c r="A1261" t="s">
        <v>2015</v>
      </c>
      <c r="B1261" t="s">
        <v>4694</v>
      </c>
      <c r="C1261" t="s">
        <v>17415</v>
      </c>
      <c r="E1261" t="s">
        <v>17416</v>
      </c>
      <c r="G1261" t="s">
        <v>17417</v>
      </c>
      <c r="H1261" s="9">
        <v>43684</v>
      </c>
    </row>
    <row r="1262" spans="1:8" x14ac:dyDescent="0.45">
      <c r="A1262" t="s">
        <v>3654</v>
      </c>
      <c r="B1262" t="s">
        <v>17418</v>
      </c>
      <c r="C1262" t="s">
        <v>17419</v>
      </c>
      <c r="E1262" t="s">
        <v>7540</v>
      </c>
      <c r="G1262" t="s">
        <v>1380</v>
      </c>
      <c r="H1262" s="9">
        <v>43684</v>
      </c>
    </row>
    <row r="1263" spans="1:8" x14ac:dyDescent="0.45">
      <c r="A1263" t="s">
        <v>17420</v>
      </c>
      <c r="B1263" t="s">
        <v>17421</v>
      </c>
      <c r="C1263" t="s">
        <v>17422</v>
      </c>
      <c r="E1263" t="s">
        <v>17423</v>
      </c>
      <c r="G1263" t="s">
        <v>17424</v>
      </c>
      <c r="H1263" s="9">
        <v>43683</v>
      </c>
    </row>
    <row r="1264" spans="1:8" x14ac:dyDescent="0.45">
      <c r="A1264" t="s">
        <v>2088</v>
      </c>
      <c r="B1264" t="s">
        <v>1861</v>
      </c>
      <c r="C1264" t="s">
        <v>17425</v>
      </c>
      <c r="E1264" t="s">
        <v>9407</v>
      </c>
      <c r="G1264" t="s">
        <v>10415</v>
      </c>
      <c r="H1264" s="9">
        <v>43681</v>
      </c>
    </row>
    <row r="1265" spans="1:8" x14ac:dyDescent="0.45">
      <c r="A1265" t="s">
        <v>17426</v>
      </c>
      <c r="B1265" t="s">
        <v>17427</v>
      </c>
      <c r="C1265" t="s">
        <v>17428</v>
      </c>
      <c r="E1265" t="s">
        <v>17429</v>
      </c>
      <c r="G1265" t="s">
        <v>17430</v>
      </c>
      <c r="H1265" s="9">
        <v>43678</v>
      </c>
    </row>
    <row r="1266" spans="1:8" x14ac:dyDescent="0.45">
      <c r="A1266" t="s">
        <v>17431</v>
      </c>
      <c r="B1266" t="s">
        <v>17432</v>
      </c>
      <c r="C1266" t="s">
        <v>17433</v>
      </c>
      <c r="D1266" t="s">
        <v>17434</v>
      </c>
      <c r="E1266" t="s">
        <v>17435</v>
      </c>
      <c r="G1266" t="s">
        <v>17436</v>
      </c>
      <c r="H1266" s="9">
        <v>43678</v>
      </c>
    </row>
    <row r="1267" spans="1:8" x14ac:dyDescent="0.45">
      <c r="A1267" t="s">
        <v>4124</v>
      </c>
      <c r="B1267" t="s">
        <v>16581</v>
      </c>
      <c r="C1267" t="s">
        <v>17437</v>
      </c>
      <c r="E1267" t="s">
        <v>17438</v>
      </c>
      <c r="G1267" t="s">
        <v>17439</v>
      </c>
      <c r="H1267" s="9">
        <v>43675</v>
      </c>
    </row>
    <row r="1268" spans="1:8" x14ac:dyDescent="0.45">
      <c r="A1268" t="s">
        <v>1789</v>
      </c>
      <c r="B1268" t="s">
        <v>17440</v>
      </c>
      <c r="C1268" t="s">
        <v>17441</v>
      </c>
      <c r="E1268" t="s">
        <v>17442</v>
      </c>
      <c r="G1268" t="s">
        <v>17443</v>
      </c>
      <c r="H1268" s="9">
        <v>43672</v>
      </c>
    </row>
    <row r="1269" spans="1:8" x14ac:dyDescent="0.45">
      <c r="A1269" t="s">
        <v>17444</v>
      </c>
      <c r="B1269" t="s">
        <v>2877</v>
      </c>
      <c r="C1269" t="s">
        <v>17445</v>
      </c>
      <c r="E1269" t="s">
        <v>17446</v>
      </c>
      <c r="G1269" t="s">
        <v>17447</v>
      </c>
      <c r="H1269" s="9">
        <v>43671</v>
      </c>
    </row>
    <row r="1270" spans="1:8" x14ac:dyDescent="0.45">
      <c r="A1270" t="s">
        <v>17448</v>
      </c>
      <c r="B1270" t="s">
        <v>17449</v>
      </c>
      <c r="C1270" t="s">
        <v>17450</v>
      </c>
      <c r="E1270" t="s">
        <v>17451</v>
      </c>
      <c r="G1270" t="s">
        <v>17452</v>
      </c>
      <c r="H1270" s="9">
        <v>43671</v>
      </c>
    </row>
    <row r="1271" spans="1:8" x14ac:dyDescent="0.45">
      <c r="A1271" t="s">
        <v>17453</v>
      </c>
      <c r="B1271" t="s">
        <v>17454</v>
      </c>
      <c r="C1271" t="s">
        <v>17455</v>
      </c>
      <c r="E1271" t="s">
        <v>17456</v>
      </c>
      <c r="G1271" t="s">
        <v>15381</v>
      </c>
      <c r="H1271" s="9">
        <v>43667</v>
      </c>
    </row>
    <row r="1272" spans="1:8" x14ac:dyDescent="0.45">
      <c r="A1272" t="s">
        <v>17457</v>
      </c>
      <c r="B1272" t="s">
        <v>17458</v>
      </c>
      <c r="C1272" t="s">
        <v>17459</v>
      </c>
      <c r="E1272" t="s">
        <v>16297</v>
      </c>
      <c r="G1272" t="s">
        <v>16672</v>
      </c>
      <c r="H1272" s="9">
        <v>43664</v>
      </c>
    </row>
    <row r="1273" spans="1:8" x14ac:dyDescent="0.45">
      <c r="H1273" s="9">
        <v>43663</v>
      </c>
    </row>
    <row r="1274" spans="1:8" x14ac:dyDescent="0.45">
      <c r="A1274" t="s">
        <v>1733</v>
      </c>
      <c r="B1274" t="s">
        <v>4351</v>
      </c>
      <c r="C1274" t="s">
        <v>17460</v>
      </c>
      <c r="E1274" t="s">
        <v>17461</v>
      </c>
      <c r="G1274" t="s">
        <v>17462</v>
      </c>
      <c r="H1274" s="9">
        <v>43662</v>
      </c>
    </row>
    <row r="1275" spans="1:8" x14ac:dyDescent="0.45">
      <c r="A1275" t="s">
        <v>14039</v>
      </c>
      <c r="B1275" t="s">
        <v>17463</v>
      </c>
      <c r="C1275" t="s">
        <v>17464</v>
      </c>
      <c r="E1275" t="s">
        <v>17465</v>
      </c>
      <c r="G1275" t="s">
        <v>17466</v>
      </c>
      <c r="H1275" s="9">
        <v>43657</v>
      </c>
    </row>
    <row r="1276" spans="1:8" x14ac:dyDescent="0.45">
      <c r="A1276" t="s">
        <v>17467</v>
      </c>
      <c r="B1276" t="s">
        <v>17468</v>
      </c>
      <c r="C1276" t="s">
        <v>17469</v>
      </c>
      <c r="E1276" t="s">
        <v>17470</v>
      </c>
      <c r="G1276" t="s">
        <v>1964</v>
      </c>
      <c r="H1276" s="9">
        <v>43656</v>
      </c>
    </row>
    <row r="1277" spans="1:8" x14ac:dyDescent="0.45">
      <c r="A1277" t="s">
        <v>4321</v>
      </c>
      <c r="B1277" t="s">
        <v>14741</v>
      </c>
      <c r="C1277" t="s">
        <v>17471</v>
      </c>
      <c r="D1277" t="s">
        <v>17472</v>
      </c>
      <c r="E1277" t="s">
        <v>9786</v>
      </c>
      <c r="G1277" t="s">
        <v>17473</v>
      </c>
      <c r="H1277" s="9">
        <v>43656</v>
      </c>
    </row>
    <row r="1278" spans="1:8" x14ac:dyDescent="0.45">
      <c r="A1278" t="s">
        <v>1460</v>
      </c>
      <c r="B1278" t="s">
        <v>17474</v>
      </c>
      <c r="C1278" t="s">
        <v>17475</v>
      </c>
      <c r="E1278" t="s">
        <v>15021</v>
      </c>
      <c r="G1278" t="s">
        <v>15200</v>
      </c>
      <c r="H1278" s="9">
        <v>43655</v>
      </c>
    </row>
    <row r="1279" spans="1:8" x14ac:dyDescent="0.45">
      <c r="A1279" t="s">
        <v>16760</v>
      </c>
      <c r="B1279" t="s">
        <v>17476</v>
      </c>
      <c r="C1279" t="s">
        <v>17477</v>
      </c>
      <c r="D1279" t="s">
        <v>17478</v>
      </c>
      <c r="E1279" t="s">
        <v>17479</v>
      </c>
      <c r="G1279" t="s">
        <v>17480</v>
      </c>
      <c r="H1279" s="9">
        <v>43655</v>
      </c>
    </row>
    <row r="1280" spans="1:8" x14ac:dyDescent="0.45">
      <c r="A1280" t="s">
        <v>4246</v>
      </c>
      <c r="B1280" t="s">
        <v>17481</v>
      </c>
      <c r="C1280" t="s">
        <v>17482</v>
      </c>
      <c r="D1280" t="s">
        <v>17483</v>
      </c>
      <c r="E1280" t="s">
        <v>17484</v>
      </c>
      <c r="G1280" t="s">
        <v>17485</v>
      </c>
      <c r="H1280" s="9">
        <v>43655</v>
      </c>
    </row>
    <row r="1281" spans="1:8" x14ac:dyDescent="0.45">
      <c r="A1281" t="s">
        <v>13906</v>
      </c>
      <c r="B1281" t="s">
        <v>17486</v>
      </c>
      <c r="C1281" t="s">
        <v>17487</v>
      </c>
      <c r="E1281" t="s">
        <v>17488</v>
      </c>
      <c r="G1281" t="s">
        <v>1453</v>
      </c>
      <c r="H1281" s="9">
        <v>43655</v>
      </c>
    </row>
    <row r="1282" spans="1:8" x14ac:dyDescent="0.45">
      <c r="A1282" t="s">
        <v>17489</v>
      </c>
      <c r="B1282" t="s">
        <v>17490</v>
      </c>
      <c r="C1282" t="s">
        <v>17491</v>
      </c>
      <c r="E1282" t="s">
        <v>16751</v>
      </c>
      <c r="G1282" t="s">
        <v>17492</v>
      </c>
      <c r="H1282" s="9">
        <v>43654</v>
      </c>
    </row>
    <row r="1283" spans="1:8" x14ac:dyDescent="0.45">
      <c r="A1283" t="s">
        <v>1525</v>
      </c>
      <c r="B1283" t="s">
        <v>1634</v>
      </c>
      <c r="C1283" t="s">
        <v>17493</v>
      </c>
      <c r="E1283" t="s">
        <v>13415</v>
      </c>
      <c r="G1283" t="s">
        <v>17494</v>
      </c>
      <c r="H1283" s="9">
        <v>43654</v>
      </c>
    </row>
    <row r="1284" spans="1:8" x14ac:dyDescent="0.45">
      <c r="A1284" t="s">
        <v>16524</v>
      </c>
      <c r="B1284" t="s">
        <v>17495</v>
      </c>
      <c r="C1284" t="s">
        <v>17496</v>
      </c>
      <c r="E1284" t="s">
        <v>17497</v>
      </c>
      <c r="G1284" t="s">
        <v>17498</v>
      </c>
      <c r="H1284" s="9">
        <v>43654</v>
      </c>
    </row>
    <row r="1285" spans="1:8" x14ac:dyDescent="0.45">
      <c r="A1285" t="s">
        <v>1973</v>
      </c>
      <c r="B1285" t="s">
        <v>17499</v>
      </c>
      <c r="C1285" t="s">
        <v>17500</v>
      </c>
      <c r="E1285" t="s">
        <v>16751</v>
      </c>
      <c r="G1285" t="s">
        <v>17501</v>
      </c>
      <c r="H1285" s="9">
        <v>43650</v>
      </c>
    </row>
    <row r="1286" spans="1:8" x14ac:dyDescent="0.45">
      <c r="A1286" t="s">
        <v>17502</v>
      </c>
      <c r="B1286" t="s">
        <v>17503</v>
      </c>
      <c r="C1286" t="s">
        <v>17504</v>
      </c>
      <c r="E1286" t="s">
        <v>17505</v>
      </c>
      <c r="G1286" t="s">
        <v>17506</v>
      </c>
      <c r="H1286" s="9">
        <v>43650</v>
      </c>
    </row>
    <row r="1287" spans="1:8" x14ac:dyDescent="0.45">
      <c r="A1287" t="s">
        <v>1789</v>
      </c>
      <c r="B1287" t="s">
        <v>17507</v>
      </c>
      <c r="C1287" t="s">
        <v>17508</v>
      </c>
      <c r="E1287" t="s">
        <v>17509</v>
      </c>
      <c r="G1287" t="s">
        <v>17510</v>
      </c>
      <c r="H1287" s="9">
        <v>43648</v>
      </c>
    </row>
    <row r="1288" spans="1:8" x14ac:dyDescent="0.45">
      <c r="A1288" t="s">
        <v>17511</v>
      </c>
      <c r="B1288" t="s">
        <v>17512</v>
      </c>
      <c r="C1288" t="s">
        <v>17513</v>
      </c>
      <c r="E1288" t="s">
        <v>17514</v>
      </c>
      <c r="G1288" t="s">
        <v>17515</v>
      </c>
      <c r="H1288" s="9">
        <v>43648</v>
      </c>
    </row>
    <row r="1289" spans="1:8" x14ac:dyDescent="0.45">
      <c r="A1289" t="s">
        <v>2400</v>
      </c>
      <c r="B1289" t="s">
        <v>17516</v>
      </c>
      <c r="C1289" t="s">
        <v>17517</v>
      </c>
      <c r="E1289" t="s">
        <v>17518</v>
      </c>
      <c r="G1289" t="s">
        <v>1480</v>
      </c>
      <c r="H1289" s="9">
        <v>43648</v>
      </c>
    </row>
    <row r="1290" spans="1:8" x14ac:dyDescent="0.45">
      <c r="A1290" t="s">
        <v>15843</v>
      </c>
      <c r="B1290" t="s">
        <v>3945</v>
      </c>
      <c r="C1290" t="s">
        <v>17519</v>
      </c>
      <c r="E1290" t="s">
        <v>17520</v>
      </c>
      <c r="G1290" t="s">
        <v>3559</v>
      </c>
      <c r="H1290" s="9">
        <v>43647</v>
      </c>
    </row>
    <row r="1291" spans="1:8" x14ac:dyDescent="0.45">
      <c r="A1291" t="s">
        <v>10282</v>
      </c>
      <c r="B1291" t="s">
        <v>9772</v>
      </c>
      <c r="C1291" t="s">
        <v>17521</v>
      </c>
      <c r="E1291" t="s">
        <v>14468</v>
      </c>
      <c r="G1291" t="s">
        <v>14469</v>
      </c>
      <c r="H1291" s="9">
        <v>43647</v>
      </c>
    </row>
    <row r="1292" spans="1:8" x14ac:dyDescent="0.45">
      <c r="A1292" t="s">
        <v>3506</v>
      </c>
      <c r="B1292" t="s">
        <v>17522</v>
      </c>
      <c r="C1292" t="s">
        <v>17523</v>
      </c>
      <c r="E1292" t="s">
        <v>17524</v>
      </c>
      <c r="G1292" t="s">
        <v>17525</v>
      </c>
      <c r="H1292" s="9">
        <v>43647</v>
      </c>
    </row>
    <row r="1293" spans="1:8" x14ac:dyDescent="0.45">
      <c r="A1293" t="s">
        <v>17526</v>
      </c>
      <c r="B1293" t="s">
        <v>17527</v>
      </c>
      <c r="C1293" t="s">
        <v>17528</v>
      </c>
      <c r="E1293" t="s">
        <v>14117</v>
      </c>
      <c r="G1293" t="s">
        <v>17529</v>
      </c>
      <c r="H1293" s="9">
        <v>43647</v>
      </c>
    </row>
    <row r="1294" spans="1:8" x14ac:dyDescent="0.45">
      <c r="A1294" t="s">
        <v>3074</v>
      </c>
      <c r="B1294" t="s">
        <v>17530</v>
      </c>
      <c r="C1294" t="s">
        <v>17531</v>
      </c>
      <c r="E1294" t="s">
        <v>17532</v>
      </c>
      <c r="G1294" t="s">
        <v>17533</v>
      </c>
      <c r="H1294" s="9">
        <v>43641</v>
      </c>
    </row>
    <row r="1295" spans="1:8" x14ac:dyDescent="0.45">
      <c r="A1295" t="s">
        <v>13899</v>
      </c>
      <c r="B1295" t="s">
        <v>17534</v>
      </c>
      <c r="C1295" t="s">
        <v>17535</v>
      </c>
      <c r="E1295" t="s">
        <v>17536</v>
      </c>
      <c r="G1295" t="s">
        <v>17537</v>
      </c>
      <c r="H1295" s="9">
        <v>43638</v>
      </c>
    </row>
    <row r="1296" spans="1:8" x14ac:dyDescent="0.45">
      <c r="A1296" t="s">
        <v>17538</v>
      </c>
      <c r="B1296" t="s">
        <v>17539</v>
      </c>
      <c r="C1296" t="s">
        <v>17540</v>
      </c>
      <c r="E1296" t="s">
        <v>17541</v>
      </c>
      <c r="G1296" t="s">
        <v>17542</v>
      </c>
      <c r="H1296" s="9">
        <v>43635</v>
      </c>
    </row>
    <row r="1297" spans="1:8" x14ac:dyDescent="0.45">
      <c r="A1297" t="s">
        <v>4642</v>
      </c>
      <c r="B1297" t="s">
        <v>17543</v>
      </c>
      <c r="C1297" t="s">
        <v>17544</v>
      </c>
      <c r="E1297" t="s">
        <v>17545</v>
      </c>
      <c r="G1297" t="s">
        <v>17546</v>
      </c>
      <c r="H1297" s="9">
        <v>43635</v>
      </c>
    </row>
    <row r="1298" spans="1:8" x14ac:dyDescent="0.45">
      <c r="A1298" t="s">
        <v>17547</v>
      </c>
      <c r="B1298" t="s">
        <v>15194</v>
      </c>
      <c r="C1298" t="s">
        <v>17548</v>
      </c>
      <c r="E1298" t="s">
        <v>17549</v>
      </c>
      <c r="G1298" t="s">
        <v>1741</v>
      </c>
      <c r="H1298" s="9">
        <v>43634</v>
      </c>
    </row>
    <row r="1299" spans="1:8" x14ac:dyDescent="0.45">
      <c r="A1299" t="s">
        <v>1923</v>
      </c>
      <c r="B1299" t="s">
        <v>17550</v>
      </c>
      <c r="C1299" t="s">
        <v>17551</v>
      </c>
      <c r="E1299" t="s">
        <v>17552</v>
      </c>
      <c r="G1299" t="s">
        <v>17553</v>
      </c>
      <c r="H1299" s="9">
        <v>43634</v>
      </c>
    </row>
    <row r="1300" spans="1:8" x14ac:dyDescent="0.45">
      <c r="A1300" t="s">
        <v>13899</v>
      </c>
      <c r="B1300" t="s">
        <v>15454</v>
      </c>
      <c r="C1300" t="s">
        <v>17554</v>
      </c>
      <c r="E1300" t="s">
        <v>17555</v>
      </c>
      <c r="G1300" t="s">
        <v>17556</v>
      </c>
      <c r="H1300" s="9">
        <v>43634</v>
      </c>
    </row>
    <row r="1301" spans="1:8" x14ac:dyDescent="0.45">
      <c r="A1301" t="s">
        <v>1612</v>
      </c>
      <c r="B1301" t="s">
        <v>17557</v>
      </c>
      <c r="C1301" t="s">
        <v>17558</v>
      </c>
      <c r="E1301" t="s">
        <v>17559</v>
      </c>
      <c r="G1301" t="s">
        <v>13550</v>
      </c>
      <c r="H1301" s="9">
        <v>43632</v>
      </c>
    </row>
    <row r="1302" spans="1:8" x14ac:dyDescent="0.45">
      <c r="A1302" t="s">
        <v>3334</v>
      </c>
      <c r="B1302" t="s">
        <v>17560</v>
      </c>
      <c r="C1302" t="s">
        <v>17561</v>
      </c>
      <c r="E1302" t="s">
        <v>17562</v>
      </c>
      <c r="G1302" t="s">
        <v>17563</v>
      </c>
      <c r="H1302" s="9">
        <v>43632</v>
      </c>
    </row>
    <row r="1303" spans="1:8" x14ac:dyDescent="0.45">
      <c r="A1303" t="s">
        <v>2154</v>
      </c>
      <c r="B1303" t="s">
        <v>2100</v>
      </c>
      <c r="C1303" t="s">
        <v>17564</v>
      </c>
      <c r="E1303" t="s">
        <v>17565</v>
      </c>
      <c r="G1303" t="s">
        <v>1964</v>
      </c>
      <c r="H1303" s="9">
        <v>43632</v>
      </c>
    </row>
    <row r="1304" spans="1:8" x14ac:dyDescent="0.45">
      <c r="A1304" t="s">
        <v>2118</v>
      </c>
      <c r="B1304" t="s">
        <v>17566</v>
      </c>
      <c r="C1304" t="s">
        <v>17567</v>
      </c>
      <c r="E1304" t="s">
        <v>17568</v>
      </c>
      <c r="G1304" t="s">
        <v>17569</v>
      </c>
      <c r="H1304" s="9">
        <v>43629</v>
      </c>
    </row>
    <row r="1305" spans="1:8" x14ac:dyDescent="0.45">
      <c r="A1305" t="s">
        <v>1998</v>
      </c>
      <c r="B1305" t="s">
        <v>17570</v>
      </c>
      <c r="C1305" t="s">
        <v>17571</v>
      </c>
      <c r="E1305" t="s">
        <v>17572</v>
      </c>
      <c r="G1305" t="s">
        <v>17573</v>
      </c>
      <c r="H1305" s="9">
        <v>43628</v>
      </c>
    </row>
    <row r="1306" spans="1:8" x14ac:dyDescent="0.45">
      <c r="A1306" t="s">
        <v>2980</v>
      </c>
      <c r="B1306" t="s">
        <v>10885</v>
      </c>
      <c r="C1306" t="s">
        <v>17574</v>
      </c>
      <c r="E1306" t="s">
        <v>17575</v>
      </c>
      <c r="G1306" t="s">
        <v>17576</v>
      </c>
      <c r="H1306" s="9">
        <v>43628</v>
      </c>
    </row>
    <row r="1307" spans="1:8" x14ac:dyDescent="0.45">
      <c r="A1307" t="s">
        <v>1789</v>
      </c>
      <c r="B1307" t="s">
        <v>17577</v>
      </c>
      <c r="C1307" t="s">
        <v>17578</v>
      </c>
      <c r="E1307" t="s">
        <v>17579</v>
      </c>
      <c r="G1307" t="s">
        <v>17580</v>
      </c>
      <c r="H1307" s="9">
        <v>43628</v>
      </c>
    </row>
    <row r="1308" spans="1:8" x14ac:dyDescent="0.45">
      <c r="A1308" t="s">
        <v>14053</v>
      </c>
      <c r="B1308" t="s">
        <v>16884</v>
      </c>
      <c r="C1308" t="s">
        <v>17581</v>
      </c>
      <c r="E1308" t="s">
        <v>1127</v>
      </c>
      <c r="G1308" t="s">
        <v>17582</v>
      </c>
      <c r="H1308" s="9">
        <v>43628</v>
      </c>
    </row>
    <row r="1309" spans="1:8" x14ac:dyDescent="0.45">
      <c r="A1309" t="s">
        <v>17583</v>
      </c>
      <c r="B1309" t="s">
        <v>2040</v>
      </c>
      <c r="C1309" t="s">
        <v>17584</v>
      </c>
      <c r="E1309" t="s">
        <v>17585</v>
      </c>
      <c r="G1309" t="s">
        <v>17586</v>
      </c>
      <c r="H1309" s="9">
        <v>43628</v>
      </c>
    </row>
    <row r="1310" spans="1:8" x14ac:dyDescent="0.45">
      <c r="H1310" s="9">
        <v>43623</v>
      </c>
    </row>
    <row r="1311" spans="1:8" x14ac:dyDescent="0.45">
      <c r="A1311" t="s">
        <v>2400</v>
      </c>
      <c r="B1311" t="s">
        <v>16983</v>
      </c>
      <c r="C1311" t="s">
        <v>17587</v>
      </c>
      <c r="E1311" t="s">
        <v>16555</v>
      </c>
      <c r="G1311" t="s">
        <v>17588</v>
      </c>
      <c r="H1311" s="9">
        <v>43622</v>
      </c>
    </row>
    <row r="1312" spans="1:8" x14ac:dyDescent="0.45">
      <c r="A1312" t="s">
        <v>17589</v>
      </c>
      <c r="B1312" t="s">
        <v>17590</v>
      </c>
      <c r="C1312" t="s">
        <v>17591</v>
      </c>
      <c r="E1312" t="s">
        <v>17592</v>
      </c>
      <c r="G1312" t="s">
        <v>17593</v>
      </c>
      <c r="H1312" s="9">
        <v>43614</v>
      </c>
    </row>
    <row r="1313" spans="1:8" x14ac:dyDescent="0.45">
      <c r="A1313" t="s">
        <v>1934</v>
      </c>
      <c r="B1313" t="s">
        <v>2699</v>
      </c>
      <c r="C1313" t="s">
        <v>17594</v>
      </c>
      <c r="E1313" t="s">
        <v>17595</v>
      </c>
      <c r="G1313" t="s">
        <v>17596</v>
      </c>
      <c r="H1313" s="9">
        <v>43613</v>
      </c>
    </row>
    <row r="1314" spans="1:8" x14ac:dyDescent="0.45">
      <c r="A1314" t="s">
        <v>17597</v>
      </c>
      <c r="B1314" t="s">
        <v>17598</v>
      </c>
      <c r="C1314" t="s">
        <v>17599</v>
      </c>
      <c r="E1314" t="s">
        <v>17600</v>
      </c>
      <c r="G1314" t="s">
        <v>17601</v>
      </c>
      <c r="H1314" s="9">
        <v>43613</v>
      </c>
    </row>
    <row r="1315" spans="1:8" x14ac:dyDescent="0.45">
      <c r="A1315" t="s">
        <v>2726</v>
      </c>
      <c r="B1315" t="s">
        <v>17602</v>
      </c>
      <c r="C1315" t="s">
        <v>17603</v>
      </c>
      <c r="E1315" t="s">
        <v>17604</v>
      </c>
      <c r="G1315" t="s">
        <v>14644</v>
      </c>
      <c r="H1315" s="9">
        <v>43613</v>
      </c>
    </row>
    <row r="1316" spans="1:8" x14ac:dyDescent="0.45">
      <c r="A1316" t="s">
        <v>17605</v>
      </c>
      <c r="B1316" t="s">
        <v>17606</v>
      </c>
      <c r="C1316" t="s">
        <v>17607</v>
      </c>
      <c r="E1316" t="s">
        <v>14241</v>
      </c>
      <c r="G1316" t="s">
        <v>17608</v>
      </c>
      <c r="H1316" s="9">
        <v>43613</v>
      </c>
    </row>
    <row r="1317" spans="1:8" x14ac:dyDescent="0.45">
      <c r="A1317" t="s">
        <v>17609</v>
      </c>
      <c r="B1317" t="s">
        <v>17610</v>
      </c>
      <c r="C1317" t="s">
        <v>17611</v>
      </c>
      <c r="D1317" t="s">
        <v>17612</v>
      </c>
      <c r="E1317" t="s">
        <v>17078</v>
      </c>
      <c r="G1317" t="s">
        <v>17613</v>
      </c>
      <c r="H1317" s="9">
        <v>43613</v>
      </c>
    </row>
    <row r="1318" spans="1:8" x14ac:dyDescent="0.45">
      <c r="A1318" t="s">
        <v>14118</v>
      </c>
      <c r="B1318" t="s">
        <v>17614</v>
      </c>
      <c r="C1318" t="s">
        <v>17615</v>
      </c>
      <c r="E1318" t="s">
        <v>17616</v>
      </c>
      <c r="G1318" t="s">
        <v>17617</v>
      </c>
      <c r="H1318" s="9">
        <v>43613</v>
      </c>
    </row>
    <row r="1319" spans="1:8" x14ac:dyDescent="0.45">
      <c r="A1319" t="s">
        <v>2847</v>
      </c>
      <c r="B1319" t="s">
        <v>17618</v>
      </c>
      <c r="C1319" t="s">
        <v>17619</v>
      </c>
      <c r="E1319" t="s">
        <v>17620</v>
      </c>
      <c r="G1319" t="s">
        <v>14681</v>
      </c>
      <c r="H1319" s="9">
        <v>43609</v>
      </c>
    </row>
    <row r="1320" spans="1:8" x14ac:dyDescent="0.45">
      <c r="A1320" t="s">
        <v>2820</v>
      </c>
      <c r="B1320" t="s">
        <v>17621</v>
      </c>
      <c r="C1320" t="s">
        <v>17622</v>
      </c>
      <c r="E1320" t="s">
        <v>17623</v>
      </c>
      <c r="G1320" t="s">
        <v>17624</v>
      </c>
      <c r="H1320" s="9">
        <v>43608</v>
      </c>
    </row>
    <row r="1321" spans="1:8" x14ac:dyDescent="0.45">
      <c r="A1321" t="s">
        <v>1973</v>
      </c>
      <c r="B1321" t="s">
        <v>17625</v>
      </c>
      <c r="C1321" t="s">
        <v>17626</v>
      </c>
      <c r="E1321" t="s">
        <v>17627</v>
      </c>
      <c r="G1321" t="s">
        <v>17628</v>
      </c>
      <c r="H1321" s="9">
        <v>43608</v>
      </c>
    </row>
    <row r="1322" spans="1:8" x14ac:dyDescent="0.45">
      <c r="A1322" t="s">
        <v>2047</v>
      </c>
      <c r="B1322" t="s">
        <v>17629</v>
      </c>
      <c r="C1322" t="s">
        <v>17630</v>
      </c>
      <c r="E1322" t="s">
        <v>17631</v>
      </c>
      <c r="G1322" t="s">
        <v>17632</v>
      </c>
      <c r="H1322" s="9">
        <v>43607</v>
      </c>
    </row>
    <row r="1323" spans="1:8" x14ac:dyDescent="0.45">
      <c r="A1323" t="s">
        <v>12105</v>
      </c>
      <c r="B1323" t="s">
        <v>17633</v>
      </c>
      <c r="C1323" t="s">
        <v>17634</v>
      </c>
      <c r="E1323" t="s">
        <v>17635</v>
      </c>
      <c r="G1323" t="s">
        <v>17636</v>
      </c>
      <c r="H1323" s="9">
        <v>43607</v>
      </c>
    </row>
    <row r="1324" spans="1:8" x14ac:dyDescent="0.45">
      <c r="A1324" t="s">
        <v>4683</v>
      </c>
      <c r="B1324" t="s">
        <v>1711</v>
      </c>
      <c r="C1324" t="s">
        <v>17637</v>
      </c>
      <c r="E1324" t="s">
        <v>17638</v>
      </c>
      <c r="G1324" t="s">
        <v>17639</v>
      </c>
      <c r="H1324" s="9">
        <v>43607</v>
      </c>
    </row>
    <row r="1325" spans="1:8" x14ac:dyDescent="0.45">
      <c r="A1325" t="s">
        <v>3145</v>
      </c>
      <c r="B1325" t="s">
        <v>17640</v>
      </c>
      <c r="C1325" t="s">
        <v>17641</v>
      </c>
      <c r="E1325" t="s">
        <v>17642</v>
      </c>
      <c r="G1325" t="s">
        <v>17643</v>
      </c>
      <c r="H1325" s="9">
        <v>43607</v>
      </c>
    </row>
    <row r="1326" spans="1:8" x14ac:dyDescent="0.45">
      <c r="A1326" t="s">
        <v>16806</v>
      </c>
      <c r="B1326" t="s">
        <v>17644</v>
      </c>
      <c r="C1326" t="s">
        <v>17645</v>
      </c>
      <c r="E1326" t="s">
        <v>17646</v>
      </c>
      <c r="G1326" t="s">
        <v>17647</v>
      </c>
      <c r="H1326" s="9">
        <v>43606</v>
      </c>
    </row>
    <row r="1327" spans="1:8" x14ac:dyDescent="0.45">
      <c r="A1327" t="s">
        <v>1929</v>
      </c>
      <c r="B1327" t="s">
        <v>17648</v>
      </c>
      <c r="C1327" t="s">
        <v>17649</v>
      </c>
      <c r="E1327" t="s">
        <v>17650</v>
      </c>
      <c r="G1327" t="s">
        <v>17651</v>
      </c>
      <c r="H1327" s="9">
        <v>43606</v>
      </c>
    </row>
    <row r="1328" spans="1:8" x14ac:dyDescent="0.45">
      <c r="A1328" t="s">
        <v>2088</v>
      </c>
      <c r="B1328" t="s">
        <v>17652</v>
      </c>
      <c r="C1328" t="s">
        <v>17653</v>
      </c>
      <c r="E1328" t="s">
        <v>7499</v>
      </c>
      <c r="G1328" t="s">
        <v>1380</v>
      </c>
      <c r="H1328" s="9">
        <v>43606</v>
      </c>
    </row>
    <row r="1329" spans="1:8" x14ac:dyDescent="0.45">
      <c r="A1329" t="s">
        <v>17654</v>
      </c>
      <c r="B1329" t="s">
        <v>17655</v>
      </c>
      <c r="C1329" t="s">
        <v>17656</v>
      </c>
      <c r="E1329" t="s">
        <v>17657</v>
      </c>
      <c r="G1329" t="s">
        <v>13788</v>
      </c>
      <c r="H1329" s="9">
        <v>43604</v>
      </c>
    </row>
    <row r="1330" spans="1:8" x14ac:dyDescent="0.45">
      <c r="A1330" t="s">
        <v>17658</v>
      </c>
      <c r="B1330" t="s">
        <v>17659</v>
      </c>
      <c r="C1330" t="s">
        <v>17660</v>
      </c>
      <c r="E1330" t="s">
        <v>17661</v>
      </c>
      <c r="G1330" t="s">
        <v>17662</v>
      </c>
      <c r="H1330" s="9">
        <v>43604</v>
      </c>
    </row>
    <row r="1331" spans="1:8" x14ac:dyDescent="0.45">
      <c r="A1331" t="s">
        <v>1710</v>
      </c>
      <c r="B1331" t="s">
        <v>17614</v>
      </c>
      <c r="C1331" t="s">
        <v>17663</v>
      </c>
      <c r="E1331" t="s">
        <v>17664</v>
      </c>
      <c r="G1331" t="s">
        <v>17665</v>
      </c>
      <c r="H1331" s="9">
        <v>43603</v>
      </c>
    </row>
    <row r="1332" spans="1:8" x14ac:dyDescent="0.45">
      <c r="A1332" t="s">
        <v>1733</v>
      </c>
      <c r="B1332" t="s">
        <v>17666</v>
      </c>
      <c r="C1332" t="s">
        <v>17667</v>
      </c>
      <c r="E1332" t="s">
        <v>17668</v>
      </c>
      <c r="G1332" t="s">
        <v>3559</v>
      </c>
      <c r="H1332" s="9">
        <v>43599</v>
      </c>
    </row>
    <row r="1333" spans="1:8" x14ac:dyDescent="0.45">
      <c r="A1333" t="s">
        <v>17669</v>
      </c>
      <c r="B1333" t="s">
        <v>1861</v>
      </c>
      <c r="C1333" t="s">
        <v>17670</v>
      </c>
      <c r="E1333" t="s">
        <v>17671</v>
      </c>
      <c r="G1333" t="s">
        <v>17672</v>
      </c>
      <c r="H1333" s="9">
        <v>43599</v>
      </c>
    </row>
    <row r="1334" spans="1:8" x14ac:dyDescent="0.45">
      <c r="A1334" t="s">
        <v>10461</v>
      </c>
      <c r="B1334" t="s">
        <v>17673</v>
      </c>
      <c r="C1334" t="s">
        <v>17674</v>
      </c>
      <c r="E1334" t="s">
        <v>17675</v>
      </c>
      <c r="G1334" t="s">
        <v>17676</v>
      </c>
      <c r="H1334" s="9">
        <v>43599</v>
      </c>
    </row>
    <row r="1335" spans="1:8" x14ac:dyDescent="0.45">
      <c r="A1335" t="s">
        <v>1938</v>
      </c>
      <c r="B1335" t="s">
        <v>2785</v>
      </c>
      <c r="C1335" t="s">
        <v>17677</v>
      </c>
      <c r="E1335" t="s">
        <v>17678</v>
      </c>
      <c r="G1335" t="s">
        <v>3559</v>
      </c>
      <c r="H1335" s="9">
        <v>43599</v>
      </c>
    </row>
    <row r="1336" spans="1:8" x14ac:dyDescent="0.45">
      <c r="A1336" t="s">
        <v>17679</v>
      </c>
      <c r="B1336" t="s">
        <v>17680</v>
      </c>
      <c r="C1336" t="s">
        <v>17681</v>
      </c>
      <c r="E1336" t="s">
        <v>17682</v>
      </c>
      <c r="G1336" t="s">
        <v>13327</v>
      </c>
      <c r="H1336" s="9">
        <v>43593</v>
      </c>
    </row>
    <row r="1337" spans="1:8" x14ac:dyDescent="0.45">
      <c r="A1337" t="s">
        <v>17683</v>
      </c>
      <c r="B1337" t="s">
        <v>17684</v>
      </c>
      <c r="C1337" t="s">
        <v>17685</v>
      </c>
      <c r="E1337" t="s">
        <v>17686</v>
      </c>
      <c r="G1337" t="s">
        <v>17687</v>
      </c>
      <c r="H1337" s="9">
        <v>43593</v>
      </c>
    </row>
    <row r="1338" spans="1:8" x14ac:dyDescent="0.45">
      <c r="A1338" t="s">
        <v>3763</v>
      </c>
      <c r="B1338" t="s">
        <v>17688</v>
      </c>
      <c r="C1338" t="s">
        <v>17689</v>
      </c>
      <c r="E1338" t="s">
        <v>17690</v>
      </c>
      <c r="G1338" t="s">
        <v>17691</v>
      </c>
      <c r="H1338" s="9">
        <v>43592</v>
      </c>
    </row>
    <row r="1339" spans="1:8" x14ac:dyDescent="0.45">
      <c r="A1339" t="s">
        <v>1402</v>
      </c>
      <c r="B1339" t="s">
        <v>12799</v>
      </c>
      <c r="C1339" t="s">
        <v>17692</v>
      </c>
      <c r="E1339" t="s">
        <v>17693</v>
      </c>
      <c r="G1339" t="s">
        <v>17694</v>
      </c>
      <c r="H1339" s="9">
        <v>43592</v>
      </c>
    </row>
    <row r="1340" spans="1:8" x14ac:dyDescent="0.45">
      <c r="A1340" t="s">
        <v>9617</v>
      </c>
      <c r="B1340" t="s">
        <v>10407</v>
      </c>
      <c r="C1340" t="s">
        <v>17695</v>
      </c>
      <c r="E1340" t="s">
        <v>17696</v>
      </c>
      <c r="G1340" t="s">
        <v>17697</v>
      </c>
      <c r="H1340" s="9">
        <v>43591</v>
      </c>
    </row>
    <row r="1341" spans="1:8" x14ac:dyDescent="0.45">
      <c r="A1341" t="s">
        <v>2771</v>
      </c>
      <c r="B1341" t="s">
        <v>14135</v>
      </c>
      <c r="C1341" t="s">
        <v>17698</v>
      </c>
      <c r="E1341" t="s">
        <v>17699</v>
      </c>
      <c r="G1341" t="s">
        <v>17700</v>
      </c>
      <c r="H1341" s="9">
        <v>43589</v>
      </c>
    </row>
    <row r="1342" spans="1:8" x14ac:dyDescent="0.45">
      <c r="A1342" t="s">
        <v>16760</v>
      </c>
      <c r="B1342" t="s">
        <v>17701</v>
      </c>
      <c r="C1342" t="s">
        <v>17702</v>
      </c>
      <c r="E1342" t="s">
        <v>17703</v>
      </c>
      <c r="G1342" t="s">
        <v>17704</v>
      </c>
      <c r="H1342" s="9">
        <v>43587</v>
      </c>
    </row>
    <row r="1343" spans="1:8" x14ac:dyDescent="0.45">
      <c r="A1343" t="s">
        <v>17705</v>
      </c>
      <c r="B1343" t="s">
        <v>17706</v>
      </c>
      <c r="C1343" t="s">
        <v>17707</v>
      </c>
      <c r="E1343" t="s">
        <v>17708</v>
      </c>
      <c r="G1343" t="s">
        <v>17709</v>
      </c>
      <c r="H1343" s="9">
        <v>43586</v>
      </c>
    </row>
    <row r="1344" spans="1:8" x14ac:dyDescent="0.45">
      <c r="A1344" t="s">
        <v>3079</v>
      </c>
      <c r="B1344" t="s">
        <v>17710</v>
      </c>
      <c r="C1344" t="s">
        <v>17711</v>
      </c>
      <c r="E1344" t="s">
        <v>17712</v>
      </c>
      <c r="G1344" t="s">
        <v>17713</v>
      </c>
      <c r="H1344" s="9">
        <v>43585</v>
      </c>
    </row>
    <row r="1345" spans="1:8" x14ac:dyDescent="0.45">
      <c r="A1345" t="s">
        <v>17714</v>
      </c>
      <c r="B1345" t="s">
        <v>17715</v>
      </c>
      <c r="C1345" t="s">
        <v>17716</v>
      </c>
      <c r="E1345" t="s">
        <v>17717</v>
      </c>
      <c r="G1345" t="s">
        <v>17718</v>
      </c>
      <c r="H1345" s="9">
        <v>43584</v>
      </c>
    </row>
    <row r="1346" spans="1:8" x14ac:dyDescent="0.45">
      <c r="A1346" t="s">
        <v>3334</v>
      </c>
      <c r="B1346" t="s">
        <v>17719</v>
      </c>
      <c r="C1346" t="s">
        <v>17720</v>
      </c>
      <c r="E1346" t="s">
        <v>9531</v>
      </c>
      <c r="G1346" t="s">
        <v>17721</v>
      </c>
      <c r="H1346" s="9">
        <v>43584</v>
      </c>
    </row>
    <row r="1347" spans="1:8" x14ac:dyDescent="0.45">
      <c r="A1347" t="s">
        <v>15749</v>
      </c>
      <c r="B1347" t="s">
        <v>17722</v>
      </c>
      <c r="C1347" t="s">
        <v>17723</v>
      </c>
      <c r="E1347" t="s">
        <v>15726</v>
      </c>
      <c r="G1347" t="s">
        <v>17724</v>
      </c>
      <c r="H1347" s="9">
        <v>43583</v>
      </c>
    </row>
    <row r="1348" spans="1:8" x14ac:dyDescent="0.45">
      <c r="A1348" t="s">
        <v>17725</v>
      </c>
      <c r="B1348" t="s">
        <v>17726</v>
      </c>
      <c r="C1348" t="s">
        <v>17727</v>
      </c>
      <c r="E1348" t="s">
        <v>17728</v>
      </c>
      <c r="G1348" t="s">
        <v>17729</v>
      </c>
      <c r="H1348" s="9">
        <v>43581</v>
      </c>
    </row>
    <row r="1349" spans="1:8" x14ac:dyDescent="0.45">
      <c r="A1349" t="s">
        <v>2183</v>
      </c>
      <c r="B1349" t="s">
        <v>17730</v>
      </c>
      <c r="C1349" t="s">
        <v>17731</v>
      </c>
      <c r="E1349" t="s">
        <v>15685</v>
      </c>
      <c r="G1349" t="s">
        <v>17732</v>
      </c>
      <c r="H1349" s="9">
        <v>43581</v>
      </c>
    </row>
    <row r="1350" spans="1:8" x14ac:dyDescent="0.45">
      <c r="A1350" t="s">
        <v>16639</v>
      </c>
      <c r="B1350" t="s">
        <v>17733</v>
      </c>
      <c r="C1350" t="s">
        <v>17734</v>
      </c>
      <c r="E1350" t="s">
        <v>17735</v>
      </c>
      <c r="G1350" t="s">
        <v>17736</v>
      </c>
      <c r="H1350" s="9">
        <v>43580</v>
      </c>
    </row>
    <row r="1351" spans="1:8" x14ac:dyDescent="0.45">
      <c r="A1351" t="s">
        <v>17737</v>
      </c>
      <c r="B1351" t="s">
        <v>16088</v>
      </c>
      <c r="C1351" t="s">
        <v>17738</v>
      </c>
      <c r="E1351" t="s">
        <v>17739</v>
      </c>
      <c r="G1351" t="s">
        <v>17740</v>
      </c>
      <c r="H1351" s="9">
        <v>43579</v>
      </c>
    </row>
    <row r="1352" spans="1:8" x14ac:dyDescent="0.45">
      <c r="A1352" t="s">
        <v>1965</v>
      </c>
      <c r="B1352" t="s">
        <v>14201</v>
      </c>
      <c r="C1352" t="s">
        <v>17741</v>
      </c>
      <c r="E1352" t="s">
        <v>17742</v>
      </c>
      <c r="G1352" t="s">
        <v>17743</v>
      </c>
      <c r="H1352" s="9">
        <v>43579</v>
      </c>
    </row>
    <row r="1353" spans="1:8" x14ac:dyDescent="0.45">
      <c r="A1353" t="s">
        <v>1710</v>
      </c>
      <c r="B1353" t="s">
        <v>17744</v>
      </c>
      <c r="C1353" t="s">
        <v>17745</v>
      </c>
      <c r="E1353" t="s">
        <v>13411</v>
      </c>
      <c r="G1353" t="s">
        <v>17746</v>
      </c>
      <c r="H1353" s="9">
        <v>43579</v>
      </c>
    </row>
    <row r="1354" spans="1:8" x14ac:dyDescent="0.45">
      <c r="A1354" t="s">
        <v>1551</v>
      </c>
      <c r="B1354" t="s">
        <v>17747</v>
      </c>
      <c r="C1354" t="s">
        <v>17748</v>
      </c>
      <c r="E1354" t="s">
        <v>17749</v>
      </c>
      <c r="G1354" t="s">
        <v>17750</v>
      </c>
      <c r="H1354" s="9">
        <v>43577</v>
      </c>
    </row>
    <row r="1355" spans="1:8" x14ac:dyDescent="0.45">
      <c r="A1355" t="s">
        <v>16818</v>
      </c>
      <c r="B1355" t="s">
        <v>17751</v>
      </c>
      <c r="C1355" t="s">
        <v>17752</v>
      </c>
      <c r="E1355" t="s">
        <v>17753</v>
      </c>
      <c r="G1355" t="s">
        <v>2158</v>
      </c>
      <c r="H1355" s="9">
        <v>43577</v>
      </c>
    </row>
    <row r="1356" spans="1:8" x14ac:dyDescent="0.45">
      <c r="A1356" t="s">
        <v>11823</v>
      </c>
      <c r="B1356" t="s">
        <v>17754</v>
      </c>
      <c r="C1356" t="s">
        <v>17755</v>
      </c>
      <c r="E1356" t="s">
        <v>17756</v>
      </c>
      <c r="G1356" t="s">
        <v>14</v>
      </c>
      <c r="H1356" s="9">
        <v>43571</v>
      </c>
    </row>
    <row r="1357" spans="1:8" x14ac:dyDescent="0.45">
      <c r="A1357" t="s">
        <v>17757</v>
      </c>
      <c r="B1357" t="s">
        <v>17758</v>
      </c>
      <c r="C1357" t="s">
        <v>17759</v>
      </c>
      <c r="E1357" t="s">
        <v>17760</v>
      </c>
      <c r="G1357" t="s">
        <v>17761</v>
      </c>
      <c r="H1357" s="9">
        <v>43570</v>
      </c>
    </row>
    <row r="1358" spans="1:8" x14ac:dyDescent="0.45">
      <c r="A1358" t="s">
        <v>15419</v>
      </c>
      <c r="B1358" t="s">
        <v>17762</v>
      </c>
      <c r="C1358" t="s">
        <v>17763</v>
      </c>
      <c r="E1358" t="s">
        <v>17764</v>
      </c>
      <c r="G1358" t="s">
        <v>17765</v>
      </c>
      <c r="H1358" s="9">
        <v>43570</v>
      </c>
    </row>
    <row r="1359" spans="1:8" x14ac:dyDescent="0.45">
      <c r="A1359" t="s">
        <v>3334</v>
      </c>
      <c r="B1359" t="s">
        <v>17766</v>
      </c>
      <c r="C1359" t="s">
        <v>17767</v>
      </c>
      <c r="E1359" t="s">
        <v>17768</v>
      </c>
      <c r="G1359" t="s">
        <v>17769</v>
      </c>
      <c r="H1359" s="9">
        <v>43566</v>
      </c>
    </row>
    <row r="1360" spans="1:8" x14ac:dyDescent="0.45">
      <c r="A1360" t="s">
        <v>4056</v>
      </c>
      <c r="B1360" t="s">
        <v>15851</v>
      </c>
      <c r="C1360" t="s">
        <v>17770</v>
      </c>
      <c r="E1360" t="s">
        <v>17771</v>
      </c>
      <c r="G1360" t="s">
        <v>17772</v>
      </c>
      <c r="H1360" s="9">
        <v>43566</v>
      </c>
    </row>
    <row r="1361" spans="1:8" x14ac:dyDescent="0.45">
      <c r="A1361" t="s">
        <v>17773</v>
      </c>
      <c r="B1361" t="s">
        <v>11059</v>
      </c>
      <c r="C1361" t="s">
        <v>17774</v>
      </c>
      <c r="E1361" t="s">
        <v>17775</v>
      </c>
      <c r="G1361" t="s">
        <v>17776</v>
      </c>
      <c r="H1361" s="9">
        <v>43566</v>
      </c>
    </row>
    <row r="1362" spans="1:8" x14ac:dyDescent="0.45">
      <c r="A1362" t="s">
        <v>17777</v>
      </c>
      <c r="B1362" t="s">
        <v>17778</v>
      </c>
      <c r="C1362" t="s">
        <v>17779</v>
      </c>
      <c r="E1362" t="s">
        <v>17780</v>
      </c>
      <c r="G1362" t="s">
        <v>17781</v>
      </c>
      <c r="H1362" s="9">
        <v>43566</v>
      </c>
    </row>
    <row r="1363" spans="1:8" x14ac:dyDescent="0.45">
      <c r="A1363" t="s">
        <v>17511</v>
      </c>
      <c r="B1363" t="s">
        <v>13701</v>
      </c>
      <c r="C1363" t="s">
        <v>17782</v>
      </c>
      <c r="E1363" t="s">
        <v>17783</v>
      </c>
      <c r="G1363" t="s">
        <v>17784</v>
      </c>
      <c r="H1363" s="9">
        <v>43566</v>
      </c>
    </row>
    <row r="1364" spans="1:8" x14ac:dyDescent="0.45">
      <c r="A1364" t="s">
        <v>17785</v>
      </c>
      <c r="B1364" t="s">
        <v>11559</v>
      </c>
      <c r="C1364" t="s">
        <v>17786</v>
      </c>
      <c r="E1364" t="s">
        <v>16555</v>
      </c>
      <c r="G1364" t="s">
        <v>17787</v>
      </c>
      <c r="H1364" s="9">
        <v>43566</v>
      </c>
    </row>
    <row r="1365" spans="1:8" x14ac:dyDescent="0.45">
      <c r="A1365" t="s">
        <v>17788</v>
      </c>
      <c r="B1365" t="s">
        <v>2895</v>
      </c>
      <c r="C1365" t="s">
        <v>17789</v>
      </c>
      <c r="E1365" t="s">
        <v>17790</v>
      </c>
      <c r="G1365" t="s">
        <v>1453</v>
      </c>
      <c r="H1365" s="9">
        <v>43566</v>
      </c>
    </row>
    <row r="1366" spans="1:8" x14ac:dyDescent="0.45">
      <c r="A1366" t="s">
        <v>1638</v>
      </c>
      <c r="B1366" t="s">
        <v>4537</v>
      </c>
      <c r="C1366" t="s">
        <v>17791</v>
      </c>
      <c r="E1366" t="s">
        <v>17792</v>
      </c>
      <c r="G1366" t="s">
        <v>17793</v>
      </c>
      <c r="H1366" s="9">
        <v>43566</v>
      </c>
    </row>
    <row r="1367" spans="1:8" x14ac:dyDescent="0.45">
      <c r="A1367" t="s">
        <v>1810</v>
      </c>
      <c r="B1367" t="s">
        <v>17794</v>
      </c>
      <c r="C1367" t="s">
        <v>17795</v>
      </c>
      <c r="E1367" t="s">
        <v>17796</v>
      </c>
      <c r="G1367" t="s">
        <v>17797</v>
      </c>
      <c r="H1367" s="9">
        <v>43566</v>
      </c>
    </row>
    <row r="1368" spans="1:8" x14ac:dyDescent="0.45">
      <c r="A1368" t="s">
        <v>3074</v>
      </c>
      <c r="B1368" t="s">
        <v>17798</v>
      </c>
      <c r="C1368" t="s">
        <v>17799</v>
      </c>
      <c r="E1368" t="s">
        <v>17800</v>
      </c>
      <c r="G1368" t="s">
        <v>17801</v>
      </c>
      <c r="H1368" s="9">
        <v>43566</v>
      </c>
    </row>
    <row r="1369" spans="1:8" x14ac:dyDescent="0.45">
      <c r="A1369" t="s">
        <v>1984</v>
      </c>
      <c r="B1369" t="s">
        <v>9804</v>
      </c>
      <c r="C1369" t="s">
        <v>17802</v>
      </c>
      <c r="E1369" t="s">
        <v>17803</v>
      </c>
      <c r="G1369" t="s">
        <v>17804</v>
      </c>
      <c r="H1369" s="9">
        <v>43566</v>
      </c>
    </row>
    <row r="1370" spans="1:8" x14ac:dyDescent="0.45">
      <c r="A1370" t="s">
        <v>1519</v>
      </c>
      <c r="B1370" t="s">
        <v>3080</v>
      </c>
      <c r="C1370" t="s">
        <v>17805</v>
      </c>
      <c r="E1370" t="s">
        <v>15090</v>
      </c>
      <c r="G1370" t="s">
        <v>17806</v>
      </c>
      <c r="H1370" s="9">
        <v>43566</v>
      </c>
    </row>
    <row r="1371" spans="1:8" x14ac:dyDescent="0.45">
      <c r="A1371" t="s">
        <v>3513</v>
      </c>
      <c r="B1371" t="s">
        <v>11840</v>
      </c>
      <c r="C1371" t="s">
        <v>17807</v>
      </c>
      <c r="E1371" t="s">
        <v>17808</v>
      </c>
      <c r="G1371" t="s">
        <v>17809</v>
      </c>
      <c r="H1371" s="9">
        <v>43566</v>
      </c>
    </row>
    <row r="1372" spans="1:8" x14ac:dyDescent="0.45">
      <c r="A1372" t="s">
        <v>1612</v>
      </c>
      <c r="B1372" t="s">
        <v>17810</v>
      </c>
      <c r="C1372" t="s">
        <v>17811</v>
      </c>
      <c r="E1372" t="s">
        <v>17812</v>
      </c>
      <c r="G1372" t="s">
        <v>17813</v>
      </c>
      <c r="H1372" s="9">
        <v>43566</v>
      </c>
    </row>
    <row r="1373" spans="1:8" x14ac:dyDescent="0.45">
      <c r="A1373" t="s">
        <v>3178</v>
      </c>
      <c r="B1373" t="s">
        <v>2896</v>
      </c>
      <c r="C1373" t="s">
        <v>17814</v>
      </c>
      <c r="E1373" t="s">
        <v>17815</v>
      </c>
      <c r="G1373" t="s">
        <v>17816</v>
      </c>
      <c r="H1373" s="9">
        <v>43566</v>
      </c>
    </row>
    <row r="1374" spans="1:8" x14ac:dyDescent="0.45">
      <c r="A1374" t="s">
        <v>3828</v>
      </c>
      <c r="B1374" t="s">
        <v>17817</v>
      </c>
      <c r="C1374" t="s">
        <v>17818</v>
      </c>
      <c r="E1374" t="s">
        <v>17819</v>
      </c>
      <c r="G1374" t="s">
        <v>17820</v>
      </c>
      <c r="H1374" s="9">
        <v>43566</v>
      </c>
    </row>
    <row r="1375" spans="1:8" x14ac:dyDescent="0.45">
      <c r="A1375" t="s">
        <v>17785</v>
      </c>
      <c r="B1375" t="s">
        <v>17821</v>
      </c>
      <c r="C1375" t="s">
        <v>17822</v>
      </c>
      <c r="E1375" t="s">
        <v>9449</v>
      </c>
      <c r="G1375" t="s">
        <v>17823</v>
      </c>
      <c r="H1375" s="9">
        <v>43566</v>
      </c>
    </row>
    <row r="1376" spans="1:8" x14ac:dyDescent="0.45">
      <c r="A1376" t="s">
        <v>17824</v>
      </c>
      <c r="B1376" t="s">
        <v>17825</v>
      </c>
      <c r="C1376" t="s">
        <v>17826</v>
      </c>
      <c r="E1376" t="s">
        <v>17827</v>
      </c>
      <c r="G1376" t="s">
        <v>9553</v>
      </c>
      <c r="H1376" s="9">
        <v>43566</v>
      </c>
    </row>
    <row r="1377" spans="1:8" x14ac:dyDescent="0.45">
      <c r="A1377" t="s">
        <v>1978</v>
      </c>
      <c r="B1377" t="s">
        <v>17828</v>
      </c>
      <c r="C1377" t="s">
        <v>17829</v>
      </c>
      <c r="E1377" t="s">
        <v>17830</v>
      </c>
      <c r="G1377" t="s">
        <v>17831</v>
      </c>
      <c r="H1377" s="9">
        <v>43566</v>
      </c>
    </row>
    <row r="1378" spans="1:8" x14ac:dyDescent="0.45">
      <c r="A1378" t="s">
        <v>17832</v>
      </c>
      <c r="B1378" t="s">
        <v>17833</v>
      </c>
      <c r="C1378" t="s">
        <v>17834</v>
      </c>
      <c r="E1378" t="s">
        <v>17835</v>
      </c>
      <c r="G1378" t="s">
        <v>9553</v>
      </c>
      <c r="H1378" s="9">
        <v>43566</v>
      </c>
    </row>
    <row r="1379" spans="1:8" x14ac:dyDescent="0.45">
      <c r="A1379" t="s">
        <v>17836</v>
      </c>
      <c r="B1379" t="s">
        <v>17837</v>
      </c>
      <c r="C1379" t="s">
        <v>17838</v>
      </c>
      <c r="E1379" t="s">
        <v>17839</v>
      </c>
      <c r="G1379" t="s">
        <v>17840</v>
      </c>
      <c r="H1379" s="9">
        <v>43558</v>
      </c>
    </row>
    <row r="1380" spans="1:8" x14ac:dyDescent="0.45">
      <c r="A1380" t="s">
        <v>2047</v>
      </c>
      <c r="B1380" t="s">
        <v>16930</v>
      </c>
      <c r="C1380" t="s">
        <v>17841</v>
      </c>
      <c r="E1380" t="s">
        <v>17842</v>
      </c>
      <c r="G1380" t="s">
        <v>1964</v>
      </c>
      <c r="H1380" s="9">
        <v>43550</v>
      </c>
    </row>
    <row r="1381" spans="1:8" x14ac:dyDescent="0.45">
      <c r="A1381" t="s">
        <v>2183</v>
      </c>
      <c r="B1381" t="s">
        <v>15714</v>
      </c>
      <c r="C1381" t="s">
        <v>17843</v>
      </c>
      <c r="E1381" t="s">
        <v>9272</v>
      </c>
      <c r="G1381" t="s">
        <v>17844</v>
      </c>
      <c r="H1381" s="9">
        <v>43550</v>
      </c>
    </row>
    <row r="1382" spans="1:8" x14ac:dyDescent="0.45">
      <c r="A1382" t="s">
        <v>2154</v>
      </c>
      <c r="B1382" t="s">
        <v>9623</v>
      </c>
      <c r="C1382" t="s">
        <v>17845</v>
      </c>
      <c r="E1382" t="s">
        <v>17846</v>
      </c>
      <c r="G1382" t="s">
        <v>17847</v>
      </c>
      <c r="H1382" s="9">
        <v>43546</v>
      </c>
    </row>
    <row r="1383" spans="1:8" x14ac:dyDescent="0.45">
      <c r="A1383" t="s">
        <v>17848</v>
      </c>
      <c r="B1383" t="s">
        <v>17849</v>
      </c>
      <c r="C1383" t="s">
        <v>17850</v>
      </c>
      <c r="E1383" t="s">
        <v>17851</v>
      </c>
      <c r="G1383" t="s">
        <v>3559</v>
      </c>
      <c r="H1383" s="9">
        <v>43544</v>
      </c>
    </row>
    <row r="1384" spans="1:8" x14ac:dyDescent="0.45">
      <c r="A1384" t="s">
        <v>1938</v>
      </c>
      <c r="B1384" t="s">
        <v>17852</v>
      </c>
      <c r="C1384" t="s">
        <v>17853</v>
      </c>
      <c r="E1384" t="s">
        <v>17854</v>
      </c>
      <c r="G1384" t="s">
        <v>17855</v>
      </c>
      <c r="H1384" s="9">
        <v>43544</v>
      </c>
    </row>
    <row r="1385" spans="1:8" x14ac:dyDescent="0.45">
      <c r="A1385" t="s">
        <v>2497</v>
      </c>
      <c r="B1385" t="s">
        <v>16067</v>
      </c>
      <c r="C1385" t="s">
        <v>17856</v>
      </c>
      <c r="E1385" t="s">
        <v>17857</v>
      </c>
      <c r="G1385" t="s">
        <v>17858</v>
      </c>
      <c r="H1385" s="9">
        <v>43538</v>
      </c>
    </row>
    <row r="1386" spans="1:8" x14ac:dyDescent="0.45">
      <c r="A1386" t="s">
        <v>1476</v>
      </c>
      <c r="B1386" t="s">
        <v>17859</v>
      </c>
      <c r="C1386" t="s">
        <v>17860</v>
      </c>
      <c r="D1386" t="s">
        <v>17861</v>
      </c>
      <c r="E1386" t="s">
        <v>17862</v>
      </c>
      <c r="G1386" t="s">
        <v>17863</v>
      </c>
      <c r="H1386" s="9">
        <v>43538</v>
      </c>
    </row>
    <row r="1387" spans="1:8" x14ac:dyDescent="0.45">
      <c r="A1387" t="s">
        <v>4580</v>
      </c>
      <c r="B1387" t="s">
        <v>17864</v>
      </c>
      <c r="C1387" t="s">
        <v>17865</v>
      </c>
      <c r="E1387" t="s">
        <v>17866</v>
      </c>
      <c r="G1387" t="s">
        <v>17867</v>
      </c>
      <c r="H1387" s="9">
        <v>43537</v>
      </c>
    </row>
    <row r="1388" spans="1:8" x14ac:dyDescent="0.45">
      <c r="A1388" t="s">
        <v>1454</v>
      </c>
      <c r="B1388" t="s">
        <v>17868</v>
      </c>
      <c r="C1388" t="s">
        <v>17869</v>
      </c>
      <c r="E1388" t="s">
        <v>17870</v>
      </c>
      <c r="G1388" t="s">
        <v>17871</v>
      </c>
      <c r="H1388" s="9">
        <v>43524</v>
      </c>
    </row>
    <row r="1389" spans="1:8" x14ac:dyDescent="0.45">
      <c r="A1389" t="s">
        <v>1495</v>
      </c>
      <c r="B1389" t="s">
        <v>10449</v>
      </c>
      <c r="C1389" t="s">
        <v>17872</v>
      </c>
      <c r="E1389" t="s">
        <v>17873</v>
      </c>
      <c r="G1389" t="s">
        <v>17874</v>
      </c>
      <c r="H1389" s="9">
        <v>43524</v>
      </c>
    </row>
    <row r="1390" spans="1:8" x14ac:dyDescent="0.45">
      <c r="A1390" t="s">
        <v>17875</v>
      </c>
      <c r="B1390" t="s">
        <v>17876</v>
      </c>
      <c r="C1390" t="s">
        <v>17877</v>
      </c>
      <c r="E1390" t="s">
        <v>17878</v>
      </c>
      <c r="G1390" t="s">
        <v>17879</v>
      </c>
      <c r="H1390" s="9">
        <v>43524</v>
      </c>
    </row>
    <row r="1391" spans="1:8" x14ac:dyDescent="0.45">
      <c r="A1391" t="s">
        <v>3221</v>
      </c>
      <c r="B1391" t="s">
        <v>2850</v>
      </c>
      <c r="C1391" t="s">
        <v>17880</v>
      </c>
      <c r="E1391" t="s">
        <v>9302</v>
      </c>
      <c r="G1391" t="s">
        <v>17881</v>
      </c>
      <c r="H1391" s="9">
        <v>43522</v>
      </c>
    </row>
    <row r="1392" spans="1:8" x14ac:dyDescent="0.45">
      <c r="A1392" t="s">
        <v>1486</v>
      </c>
      <c r="B1392" t="s">
        <v>17882</v>
      </c>
      <c r="C1392" t="s">
        <v>17883</v>
      </c>
      <c r="E1392" t="s">
        <v>17884</v>
      </c>
      <c r="G1392" t="s">
        <v>17776</v>
      </c>
      <c r="H1392" s="9">
        <v>43521</v>
      </c>
    </row>
    <row r="1393" spans="1:8" x14ac:dyDescent="0.45">
      <c r="A1393" t="s">
        <v>9636</v>
      </c>
      <c r="B1393" t="s">
        <v>17885</v>
      </c>
      <c r="C1393" t="s">
        <v>17886</v>
      </c>
      <c r="E1393" t="s">
        <v>16343</v>
      </c>
      <c r="G1393" t="s">
        <v>14129</v>
      </c>
      <c r="H1393" s="9">
        <v>43520</v>
      </c>
    </row>
    <row r="1394" spans="1:8" x14ac:dyDescent="0.45">
      <c r="A1394" t="s">
        <v>17887</v>
      </c>
      <c r="B1394" t="s">
        <v>17888</v>
      </c>
      <c r="C1394" t="s">
        <v>17889</v>
      </c>
      <c r="E1394" t="s">
        <v>17890</v>
      </c>
      <c r="G1394" t="s">
        <v>17891</v>
      </c>
      <c r="H1394" s="9">
        <v>43519</v>
      </c>
    </row>
    <row r="1395" spans="1:8" x14ac:dyDescent="0.45">
      <c r="A1395" t="s">
        <v>1506</v>
      </c>
      <c r="B1395" t="s">
        <v>17892</v>
      </c>
      <c r="C1395" t="s">
        <v>17893</v>
      </c>
      <c r="E1395" t="s">
        <v>17894</v>
      </c>
      <c r="G1395" t="s">
        <v>17895</v>
      </c>
      <c r="H1395" s="9">
        <v>43519</v>
      </c>
    </row>
    <row r="1396" spans="1:8" x14ac:dyDescent="0.45">
      <c r="A1396" t="s">
        <v>10232</v>
      </c>
      <c r="B1396" t="s">
        <v>17896</v>
      </c>
      <c r="C1396" t="s">
        <v>17897</v>
      </c>
      <c r="E1396" t="s">
        <v>17898</v>
      </c>
      <c r="G1396" t="s">
        <v>17899</v>
      </c>
      <c r="H1396" s="9">
        <v>43519</v>
      </c>
    </row>
    <row r="1397" spans="1:8" x14ac:dyDescent="0.45">
      <c r="A1397" t="s">
        <v>17900</v>
      </c>
      <c r="B1397" t="s">
        <v>13062</v>
      </c>
      <c r="C1397" t="s">
        <v>17901</v>
      </c>
      <c r="D1397" t="s">
        <v>17902</v>
      </c>
      <c r="E1397" t="s">
        <v>17903</v>
      </c>
      <c r="G1397" t="s">
        <v>2038</v>
      </c>
      <c r="H1397" s="9">
        <v>43513</v>
      </c>
    </row>
    <row r="1398" spans="1:8" x14ac:dyDescent="0.45">
      <c r="A1398" t="s">
        <v>3145</v>
      </c>
      <c r="B1398" t="s">
        <v>17904</v>
      </c>
      <c r="C1398" t="s">
        <v>17905</v>
      </c>
      <c r="E1398" t="s">
        <v>17906</v>
      </c>
      <c r="G1398" t="s">
        <v>17907</v>
      </c>
      <c r="H1398" s="9">
        <v>43513</v>
      </c>
    </row>
    <row r="1399" spans="1:8" x14ac:dyDescent="0.45">
      <c r="A1399" t="s">
        <v>2154</v>
      </c>
      <c r="B1399" t="s">
        <v>17908</v>
      </c>
      <c r="C1399" t="s">
        <v>17909</v>
      </c>
      <c r="E1399" t="s">
        <v>17910</v>
      </c>
      <c r="G1399" t="s">
        <v>17911</v>
      </c>
      <c r="H1399" s="9">
        <v>43511</v>
      </c>
    </row>
    <row r="1400" spans="1:8" x14ac:dyDescent="0.45">
      <c r="A1400" t="s">
        <v>17912</v>
      </c>
      <c r="B1400" t="s">
        <v>17913</v>
      </c>
      <c r="C1400" t="s">
        <v>17914</v>
      </c>
      <c r="E1400" t="s">
        <v>443</v>
      </c>
      <c r="G1400" t="s">
        <v>17915</v>
      </c>
      <c r="H1400" s="9">
        <v>43511</v>
      </c>
    </row>
    <row r="1401" spans="1:8" x14ac:dyDescent="0.45">
      <c r="A1401" t="s">
        <v>2118</v>
      </c>
      <c r="B1401" t="s">
        <v>3366</v>
      </c>
      <c r="C1401" t="s">
        <v>17916</v>
      </c>
      <c r="E1401" t="s">
        <v>17917</v>
      </c>
      <c r="G1401" t="s">
        <v>17918</v>
      </c>
      <c r="H1401" s="9">
        <v>43511</v>
      </c>
    </row>
    <row r="1402" spans="1:8" x14ac:dyDescent="0.45">
      <c r="A1402" t="s">
        <v>2220</v>
      </c>
      <c r="B1402" t="s">
        <v>17919</v>
      </c>
      <c r="C1402" t="s">
        <v>17920</v>
      </c>
      <c r="E1402" t="s">
        <v>17921</v>
      </c>
      <c r="G1402" t="s">
        <v>17922</v>
      </c>
      <c r="H1402" s="9">
        <v>43509</v>
      </c>
    </row>
    <row r="1403" spans="1:8" x14ac:dyDescent="0.45">
      <c r="A1403" t="s">
        <v>1397</v>
      </c>
      <c r="B1403" t="s">
        <v>17923</v>
      </c>
      <c r="C1403" t="s">
        <v>17924</v>
      </c>
      <c r="E1403" t="s">
        <v>17925</v>
      </c>
      <c r="G1403" t="s">
        <v>1453</v>
      </c>
      <c r="H1403" s="9">
        <v>43509</v>
      </c>
    </row>
    <row r="1404" spans="1:8" x14ac:dyDescent="0.45">
      <c r="A1404" t="s">
        <v>1612</v>
      </c>
      <c r="B1404" t="s">
        <v>3255</v>
      </c>
      <c r="C1404" t="s">
        <v>17926</v>
      </c>
      <c r="E1404" t="s">
        <v>17927</v>
      </c>
      <c r="G1404" t="s">
        <v>17928</v>
      </c>
      <c r="H1404" s="9">
        <v>43509</v>
      </c>
    </row>
    <row r="1405" spans="1:8" x14ac:dyDescent="0.45">
      <c r="A1405" t="s">
        <v>1973</v>
      </c>
      <c r="B1405" t="s">
        <v>17929</v>
      </c>
      <c r="C1405" t="s">
        <v>17930</v>
      </c>
      <c r="E1405" t="s">
        <v>17931</v>
      </c>
      <c r="G1405" t="s">
        <v>17932</v>
      </c>
      <c r="H1405" s="9">
        <v>43509</v>
      </c>
    </row>
    <row r="1406" spans="1:8" x14ac:dyDescent="0.45">
      <c r="A1406" t="s">
        <v>1716</v>
      </c>
      <c r="B1406" t="s">
        <v>17933</v>
      </c>
      <c r="C1406" t="s">
        <v>17934</v>
      </c>
      <c r="E1406" t="s">
        <v>17935</v>
      </c>
      <c r="G1406" t="s">
        <v>13477</v>
      </c>
      <c r="H1406" s="9">
        <v>43509</v>
      </c>
    </row>
    <row r="1407" spans="1:8" x14ac:dyDescent="0.45">
      <c r="A1407" t="s">
        <v>4307</v>
      </c>
      <c r="B1407" t="s">
        <v>17936</v>
      </c>
      <c r="C1407" t="s">
        <v>17937</v>
      </c>
      <c r="E1407" t="s">
        <v>17938</v>
      </c>
      <c r="G1407" t="s">
        <v>17939</v>
      </c>
      <c r="H1407" s="9">
        <v>43508</v>
      </c>
    </row>
    <row r="1408" spans="1:8" x14ac:dyDescent="0.45">
      <c r="A1408" t="s">
        <v>1716</v>
      </c>
      <c r="B1408" t="s">
        <v>17940</v>
      </c>
      <c r="C1408" t="s">
        <v>17941</v>
      </c>
      <c r="E1408" t="s">
        <v>17942</v>
      </c>
      <c r="G1408" t="s">
        <v>17943</v>
      </c>
      <c r="H1408" s="9">
        <v>43505</v>
      </c>
    </row>
    <row r="1409" spans="1:8" x14ac:dyDescent="0.45">
      <c r="A1409" t="s">
        <v>17944</v>
      </c>
      <c r="B1409" t="s">
        <v>17945</v>
      </c>
      <c r="C1409" t="s">
        <v>17946</v>
      </c>
      <c r="E1409" t="s">
        <v>16237</v>
      </c>
      <c r="G1409" t="s">
        <v>17947</v>
      </c>
      <c r="H1409" s="9">
        <v>43505</v>
      </c>
    </row>
    <row r="1410" spans="1:8" x14ac:dyDescent="0.45">
      <c r="A1410" t="s">
        <v>3329</v>
      </c>
      <c r="B1410" t="s">
        <v>17948</v>
      </c>
      <c r="C1410" t="s">
        <v>17949</v>
      </c>
      <c r="E1410" t="s">
        <v>17950</v>
      </c>
      <c r="G1410" t="s">
        <v>17951</v>
      </c>
      <c r="H1410" s="9">
        <v>43502</v>
      </c>
    </row>
    <row r="1411" spans="1:8" x14ac:dyDescent="0.45">
      <c r="A1411" t="s">
        <v>4124</v>
      </c>
      <c r="B1411" t="s">
        <v>17952</v>
      </c>
      <c r="C1411" t="s">
        <v>17953</v>
      </c>
      <c r="E1411" t="s">
        <v>13715</v>
      </c>
      <c r="G1411" t="s">
        <v>17954</v>
      </c>
      <c r="H1411" s="9">
        <v>43502</v>
      </c>
    </row>
    <row r="1412" spans="1:8" x14ac:dyDescent="0.45">
      <c r="A1412" t="s">
        <v>3211</v>
      </c>
      <c r="B1412" t="s">
        <v>3212</v>
      </c>
      <c r="C1412" t="s">
        <v>17955</v>
      </c>
      <c r="E1412" t="s">
        <v>17956</v>
      </c>
      <c r="G1412" t="s">
        <v>17957</v>
      </c>
      <c r="H1412" s="9">
        <v>43501</v>
      </c>
    </row>
    <row r="1413" spans="1:8" x14ac:dyDescent="0.45">
      <c r="A1413" t="s">
        <v>3119</v>
      </c>
      <c r="B1413" t="s">
        <v>17958</v>
      </c>
      <c r="C1413" t="s">
        <v>17959</v>
      </c>
      <c r="E1413" t="s">
        <v>17960</v>
      </c>
      <c r="G1413" t="s">
        <v>2038</v>
      </c>
      <c r="H1413" s="9">
        <v>43500</v>
      </c>
    </row>
    <row r="1414" spans="1:8" x14ac:dyDescent="0.45">
      <c r="A1414" t="s">
        <v>17961</v>
      </c>
      <c r="B1414" t="s">
        <v>17962</v>
      </c>
      <c r="C1414" t="s">
        <v>17963</v>
      </c>
      <c r="E1414" t="s">
        <v>17964</v>
      </c>
      <c r="G1414" t="s">
        <v>17965</v>
      </c>
      <c r="H1414" s="9">
        <v>43500</v>
      </c>
    </row>
    <row r="1415" spans="1:8" x14ac:dyDescent="0.45">
      <c r="A1415" t="s">
        <v>2839</v>
      </c>
      <c r="B1415" t="s">
        <v>4365</v>
      </c>
      <c r="C1415" t="s">
        <v>17966</v>
      </c>
      <c r="E1415" t="s">
        <v>17967</v>
      </c>
      <c r="G1415" t="s">
        <v>14555</v>
      </c>
      <c r="H1415" s="9">
        <v>43500</v>
      </c>
    </row>
    <row r="1416" spans="1:8" x14ac:dyDescent="0.45">
      <c r="A1416" t="s">
        <v>1612</v>
      </c>
      <c r="B1416" t="s">
        <v>4551</v>
      </c>
      <c r="C1416" t="s">
        <v>17968</v>
      </c>
      <c r="E1416" t="s">
        <v>17969</v>
      </c>
      <c r="G1416" t="s">
        <v>17970</v>
      </c>
      <c r="H1416" s="9">
        <v>43499</v>
      </c>
    </row>
    <row r="1417" spans="1:8" x14ac:dyDescent="0.45">
      <c r="A1417" t="s">
        <v>12069</v>
      </c>
      <c r="B1417" t="s">
        <v>17971</v>
      </c>
      <c r="C1417" t="s">
        <v>17972</v>
      </c>
      <c r="E1417" t="s">
        <v>17973</v>
      </c>
      <c r="G1417" t="s">
        <v>17974</v>
      </c>
      <c r="H1417" s="9">
        <v>43496</v>
      </c>
    </row>
    <row r="1418" spans="1:8" x14ac:dyDescent="0.45">
      <c r="A1418" t="s">
        <v>17975</v>
      </c>
      <c r="B1418" t="s">
        <v>17976</v>
      </c>
      <c r="C1418" t="s">
        <v>17977</v>
      </c>
      <c r="E1418" t="s">
        <v>112</v>
      </c>
      <c r="G1418" t="s">
        <v>17978</v>
      </c>
      <c r="H1418" s="9">
        <v>43496</v>
      </c>
    </row>
    <row r="1419" spans="1:8" x14ac:dyDescent="0.45">
      <c r="A1419" t="s">
        <v>3317</v>
      </c>
      <c r="B1419" t="s">
        <v>12819</v>
      </c>
      <c r="C1419" t="s">
        <v>17979</v>
      </c>
      <c r="E1419" t="s">
        <v>17980</v>
      </c>
      <c r="G1419" t="s">
        <v>2467</v>
      </c>
      <c r="H1419" s="9">
        <v>43495</v>
      </c>
    </row>
    <row r="1420" spans="1:8" x14ac:dyDescent="0.45">
      <c r="A1420" t="s">
        <v>1460</v>
      </c>
      <c r="B1420" t="s">
        <v>17981</v>
      </c>
      <c r="C1420" t="s">
        <v>17982</v>
      </c>
      <c r="E1420" t="s">
        <v>17983</v>
      </c>
      <c r="G1420" t="s">
        <v>17984</v>
      </c>
      <c r="H1420" s="9">
        <v>43495</v>
      </c>
    </row>
    <row r="1421" spans="1:8" x14ac:dyDescent="0.45">
      <c r="A1421" t="s">
        <v>1860</v>
      </c>
      <c r="B1421" t="s">
        <v>1861</v>
      </c>
      <c r="C1421" t="s">
        <v>17985</v>
      </c>
      <c r="E1421" t="s">
        <v>17986</v>
      </c>
      <c r="G1421" t="s">
        <v>1964</v>
      </c>
      <c r="H1421" s="9">
        <v>43493</v>
      </c>
    </row>
    <row r="1422" spans="1:8" x14ac:dyDescent="0.45">
      <c r="A1422" t="s">
        <v>17987</v>
      </c>
      <c r="B1422" t="s">
        <v>17988</v>
      </c>
      <c r="C1422" t="s">
        <v>17989</v>
      </c>
      <c r="E1422" t="s">
        <v>17990</v>
      </c>
      <c r="G1422" t="s">
        <v>17991</v>
      </c>
      <c r="H1422" s="9">
        <v>43489</v>
      </c>
    </row>
    <row r="1423" spans="1:8" x14ac:dyDescent="0.45">
      <c r="A1423" t="s">
        <v>2205</v>
      </c>
      <c r="B1423" t="s">
        <v>17992</v>
      </c>
      <c r="C1423" t="s">
        <v>17993</v>
      </c>
      <c r="E1423" t="s">
        <v>17980</v>
      </c>
      <c r="G1423" t="s">
        <v>2467</v>
      </c>
      <c r="H1423" s="9">
        <v>43488</v>
      </c>
    </row>
    <row r="1424" spans="1:8" x14ac:dyDescent="0.45">
      <c r="A1424" t="s">
        <v>17994</v>
      </c>
      <c r="B1424" t="s">
        <v>2347</v>
      </c>
      <c r="C1424" t="s">
        <v>17995</v>
      </c>
      <c r="E1424" t="s">
        <v>17996</v>
      </c>
      <c r="G1424" t="s">
        <v>17997</v>
      </c>
      <c r="H1424" s="9">
        <v>43487</v>
      </c>
    </row>
    <row r="1425" spans="1:8" x14ac:dyDescent="0.45">
      <c r="A1425" t="s">
        <v>17347</v>
      </c>
      <c r="B1425" t="s">
        <v>17998</v>
      </c>
      <c r="C1425" t="s">
        <v>17999</v>
      </c>
      <c r="E1425" t="s">
        <v>18000</v>
      </c>
      <c r="G1425" t="s">
        <v>18001</v>
      </c>
      <c r="H1425" s="9">
        <v>43487</v>
      </c>
    </row>
    <row r="1426" spans="1:8" x14ac:dyDescent="0.45">
      <c r="A1426" t="s">
        <v>2225</v>
      </c>
      <c r="B1426" t="s">
        <v>18002</v>
      </c>
      <c r="C1426" t="s">
        <v>18003</v>
      </c>
      <c r="E1426" t="s">
        <v>18004</v>
      </c>
      <c r="G1426" t="s">
        <v>1380</v>
      </c>
      <c r="H1426" s="9">
        <v>43486</v>
      </c>
    </row>
    <row r="1427" spans="1:8" x14ac:dyDescent="0.45">
      <c r="A1427" t="s">
        <v>16349</v>
      </c>
      <c r="B1427" t="s">
        <v>18005</v>
      </c>
      <c r="C1427" t="s">
        <v>18006</v>
      </c>
      <c r="E1427" t="s">
        <v>18007</v>
      </c>
      <c r="G1427" t="s">
        <v>18008</v>
      </c>
      <c r="H1427" s="9">
        <v>43486</v>
      </c>
    </row>
    <row r="1428" spans="1:8" x14ac:dyDescent="0.45">
      <c r="A1428" t="s">
        <v>14792</v>
      </c>
      <c r="B1428" t="s">
        <v>18009</v>
      </c>
      <c r="C1428" t="s">
        <v>18010</v>
      </c>
      <c r="E1428" t="s">
        <v>18011</v>
      </c>
      <c r="G1428" t="s">
        <v>18012</v>
      </c>
      <c r="H1428" s="9">
        <v>43485</v>
      </c>
    </row>
    <row r="1429" spans="1:8" x14ac:dyDescent="0.45">
      <c r="A1429" t="s">
        <v>3317</v>
      </c>
      <c r="B1429" t="s">
        <v>18013</v>
      </c>
      <c r="C1429" t="s">
        <v>18014</v>
      </c>
      <c r="E1429" t="s">
        <v>18015</v>
      </c>
      <c r="G1429" t="s">
        <v>1453</v>
      </c>
      <c r="H1429" s="9">
        <v>43483</v>
      </c>
    </row>
    <row r="1430" spans="1:8" x14ac:dyDescent="0.45">
      <c r="A1430" t="s">
        <v>2555</v>
      </c>
      <c r="B1430" t="s">
        <v>18016</v>
      </c>
      <c r="C1430" t="s">
        <v>18017</v>
      </c>
      <c r="E1430" t="s">
        <v>18018</v>
      </c>
      <c r="G1430" t="s">
        <v>18019</v>
      </c>
      <c r="H1430" s="9">
        <v>43482</v>
      </c>
    </row>
    <row r="1431" spans="1:8" x14ac:dyDescent="0.45">
      <c r="A1431" t="s">
        <v>18020</v>
      </c>
      <c r="B1431" t="s">
        <v>18021</v>
      </c>
      <c r="C1431" t="s">
        <v>18022</v>
      </c>
      <c r="D1431" t="s">
        <v>18023</v>
      </c>
      <c r="E1431" t="s">
        <v>18024</v>
      </c>
      <c r="G1431" t="s">
        <v>18025</v>
      </c>
      <c r="H1431" s="9">
        <v>43482</v>
      </c>
    </row>
    <row r="1432" spans="1:8" x14ac:dyDescent="0.45">
      <c r="A1432" t="s">
        <v>1965</v>
      </c>
      <c r="B1432" t="s">
        <v>18026</v>
      </c>
      <c r="C1432" t="s">
        <v>18027</v>
      </c>
      <c r="D1432" t="s">
        <v>18028</v>
      </c>
      <c r="E1432" t="s">
        <v>18029</v>
      </c>
      <c r="G1432" t="s">
        <v>18030</v>
      </c>
      <c r="H1432" s="9">
        <v>43482</v>
      </c>
    </row>
    <row r="1433" spans="1:8" x14ac:dyDescent="0.45">
      <c r="A1433" t="s">
        <v>18031</v>
      </c>
      <c r="B1433" t="s">
        <v>18032</v>
      </c>
      <c r="C1433" t="s">
        <v>18033</v>
      </c>
      <c r="E1433" t="s">
        <v>18034</v>
      </c>
      <c r="G1433" t="s">
        <v>18035</v>
      </c>
      <c r="H1433" s="9">
        <v>43481</v>
      </c>
    </row>
    <row r="1434" spans="1:8" x14ac:dyDescent="0.45">
      <c r="A1434" t="s">
        <v>1460</v>
      </c>
      <c r="B1434" t="s">
        <v>18036</v>
      </c>
      <c r="C1434" t="s">
        <v>18037</v>
      </c>
      <c r="E1434" t="s">
        <v>10942</v>
      </c>
      <c r="G1434" t="s">
        <v>18038</v>
      </c>
      <c r="H1434" s="9">
        <v>43481</v>
      </c>
    </row>
    <row r="1435" spans="1:8" x14ac:dyDescent="0.45">
      <c r="A1435" t="s">
        <v>14484</v>
      </c>
      <c r="B1435" t="s">
        <v>18039</v>
      </c>
      <c r="C1435" t="s">
        <v>18040</v>
      </c>
      <c r="E1435" t="s">
        <v>18041</v>
      </c>
      <c r="G1435" t="s">
        <v>18042</v>
      </c>
      <c r="H1435" s="9">
        <v>43481</v>
      </c>
    </row>
    <row r="1436" spans="1:8" x14ac:dyDescent="0.45">
      <c r="A1436" t="s">
        <v>2820</v>
      </c>
      <c r="B1436" t="s">
        <v>16164</v>
      </c>
      <c r="C1436" t="s">
        <v>18043</v>
      </c>
      <c r="E1436" t="s">
        <v>15090</v>
      </c>
      <c r="G1436" t="s">
        <v>18044</v>
      </c>
      <c r="H1436" s="9">
        <v>43481</v>
      </c>
    </row>
    <row r="1437" spans="1:8" x14ac:dyDescent="0.45">
      <c r="A1437" t="s">
        <v>2461</v>
      </c>
      <c r="B1437" t="s">
        <v>18045</v>
      </c>
      <c r="C1437" t="s">
        <v>18046</v>
      </c>
      <c r="E1437" t="s">
        <v>15146</v>
      </c>
      <c r="G1437" t="s">
        <v>15263</v>
      </c>
      <c r="H1437" s="9">
        <v>43474</v>
      </c>
    </row>
    <row r="1438" spans="1:8" x14ac:dyDescent="0.45">
      <c r="A1438" t="s">
        <v>2390</v>
      </c>
      <c r="B1438" t="s">
        <v>16960</v>
      </c>
      <c r="C1438" t="s">
        <v>18047</v>
      </c>
      <c r="E1438" t="s">
        <v>18048</v>
      </c>
      <c r="G1438" t="s">
        <v>18049</v>
      </c>
      <c r="H1438" s="9">
        <v>43473</v>
      </c>
    </row>
    <row r="1439" spans="1:8" x14ac:dyDescent="0.45">
      <c r="A1439" t="s">
        <v>2196</v>
      </c>
      <c r="B1439" t="s">
        <v>18050</v>
      </c>
      <c r="C1439" t="s">
        <v>18051</v>
      </c>
      <c r="E1439" t="s">
        <v>18052</v>
      </c>
      <c r="G1439" t="s">
        <v>3559</v>
      </c>
      <c r="H1439" s="9">
        <v>43473</v>
      </c>
    </row>
    <row r="1440" spans="1:8" x14ac:dyDescent="0.45">
      <c r="A1440" t="s">
        <v>3739</v>
      </c>
      <c r="B1440" t="s">
        <v>10449</v>
      </c>
      <c r="C1440" t="s">
        <v>18053</v>
      </c>
      <c r="E1440" t="s">
        <v>18054</v>
      </c>
      <c r="G1440" t="s">
        <v>1737</v>
      </c>
      <c r="H1440" s="9">
        <v>43467</v>
      </c>
    </row>
    <row r="1441" spans="1:8" x14ac:dyDescent="0.45">
      <c r="A1441" t="s">
        <v>1934</v>
      </c>
      <c r="B1441" t="s">
        <v>18055</v>
      </c>
      <c r="C1441" t="s">
        <v>18056</v>
      </c>
      <c r="E1441" t="s">
        <v>18057</v>
      </c>
      <c r="G1441" t="s">
        <v>18058</v>
      </c>
      <c r="H1441" s="9">
        <v>43467</v>
      </c>
    </row>
    <row r="1442" spans="1:8" x14ac:dyDescent="0.45">
      <c r="A1442" t="s">
        <v>1750</v>
      </c>
      <c r="B1442" t="s">
        <v>18059</v>
      </c>
      <c r="C1442" t="s">
        <v>18060</v>
      </c>
      <c r="E1442" t="s">
        <v>18061</v>
      </c>
      <c r="G1442" t="s">
        <v>18062</v>
      </c>
      <c r="H1442" s="9">
        <v>43458</v>
      </c>
    </row>
    <row r="1443" spans="1:8" x14ac:dyDescent="0.45">
      <c r="A1443" t="s">
        <v>1750</v>
      </c>
      <c r="B1443" t="s">
        <v>18063</v>
      </c>
      <c r="C1443" t="s">
        <v>18064</v>
      </c>
      <c r="E1443" t="s">
        <v>16297</v>
      </c>
      <c r="G1443" t="s">
        <v>16672</v>
      </c>
      <c r="H1443" s="9">
        <v>43458</v>
      </c>
    </row>
    <row r="1444" spans="1:8" x14ac:dyDescent="0.45">
      <c r="A1444" t="s">
        <v>18065</v>
      </c>
      <c r="B1444" t="s">
        <v>18066</v>
      </c>
      <c r="C1444" t="s">
        <v>18067</v>
      </c>
      <c r="E1444" t="s">
        <v>18068</v>
      </c>
      <c r="G1444" t="s">
        <v>18069</v>
      </c>
      <c r="H1444" s="9">
        <v>43455</v>
      </c>
    </row>
    <row r="1445" spans="1:8" x14ac:dyDescent="0.45">
      <c r="A1445" t="s">
        <v>2279</v>
      </c>
      <c r="B1445" t="s">
        <v>18070</v>
      </c>
      <c r="C1445" t="s">
        <v>18071</v>
      </c>
      <c r="E1445" t="s">
        <v>18072</v>
      </c>
      <c r="G1445" t="s">
        <v>18073</v>
      </c>
      <c r="H1445" s="9">
        <v>43439</v>
      </c>
    </row>
    <row r="1446" spans="1:8" x14ac:dyDescent="0.45">
      <c r="A1446" t="s">
        <v>3912</v>
      </c>
      <c r="B1446" t="s">
        <v>14027</v>
      </c>
      <c r="C1446" t="s">
        <v>18074</v>
      </c>
      <c r="E1446" t="s">
        <v>13528</v>
      </c>
      <c r="G1446" t="s">
        <v>18075</v>
      </c>
      <c r="H1446" s="9">
        <v>43433</v>
      </c>
    </row>
    <row r="1447" spans="1:8" x14ac:dyDescent="0.45">
      <c r="A1447" t="s">
        <v>18076</v>
      </c>
      <c r="B1447" t="s">
        <v>18077</v>
      </c>
      <c r="C1447" t="s">
        <v>18078</v>
      </c>
      <c r="E1447" t="s">
        <v>18079</v>
      </c>
      <c r="G1447" t="s">
        <v>18080</v>
      </c>
      <c r="H1447" s="9">
        <v>43433</v>
      </c>
    </row>
    <row r="1448" spans="1:8" x14ac:dyDescent="0.45">
      <c r="A1448" t="s">
        <v>18081</v>
      </c>
      <c r="B1448" t="s">
        <v>18082</v>
      </c>
      <c r="C1448" t="s">
        <v>18083</v>
      </c>
      <c r="E1448" t="s">
        <v>18084</v>
      </c>
      <c r="G1448" t="s">
        <v>18085</v>
      </c>
      <c r="H1448" s="9">
        <v>43430</v>
      </c>
    </row>
    <row r="1449" spans="1:8" x14ac:dyDescent="0.45">
      <c r="A1449" t="s">
        <v>2390</v>
      </c>
      <c r="B1449" t="s">
        <v>2740</v>
      </c>
      <c r="C1449" t="s">
        <v>18086</v>
      </c>
      <c r="E1449" t="s">
        <v>18087</v>
      </c>
      <c r="G1449" t="s">
        <v>13327</v>
      </c>
      <c r="H1449" s="9">
        <v>43424</v>
      </c>
    </row>
    <row r="1450" spans="1:8" x14ac:dyDescent="0.45">
      <c r="A1450" t="s">
        <v>1704</v>
      </c>
      <c r="B1450" t="s">
        <v>18088</v>
      </c>
      <c r="C1450" t="s">
        <v>18089</v>
      </c>
      <c r="E1450" t="s">
        <v>18090</v>
      </c>
      <c r="G1450" t="s">
        <v>18091</v>
      </c>
      <c r="H1450" s="9">
        <v>43419</v>
      </c>
    </row>
    <row r="1451" spans="1:8" x14ac:dyDescent="0.45">
      <c r="A1451" t="s">
        <v>3803</v>
      </c>
      <c r="B1451" t="s">
        <v>18092</v>
      </c>
      <c r="C1451" t="s">
        <v>18093</v>
      </c>
      <c r="E1451" t="s">
        <v>18094</v>
      </c>
      <c r="G1451" t="s">
        <v>18095</v>
      </c>
      <c r="H1451" s="9">
        <v>43418</v>
      </c>
    </row>
    <row r="1452" spans="1:8" x14ac:dyDescent="0.45">
      <c r="A1452" t="s">
        <v>17511</v>
      </c>
      <c r="B1452" t="s">
        <v>12059</v>
      </c>
      <c r="C1452" t="s">
        <v>18096</v>
      </c>
      <c r="E1452" t="s">
        <v>18097</v>
      </c>
      <c r="G1452" t="s">
        <v>1529</v>
      </c>
      <c r="H1452" s="9">
        <v>43414</v>
      </c>
    </row>
    <row r="1453" spans="1:8" x14ac:dyDescent="0.45">
      <c r="A1453" t="s">
        <v>1855</v>
      </c>
      <c r="B1453" t="s">
        <v>18098</v>
      </c>
      <c r="C1453" t="s">
        <v>18099</v>
      </c>
      <c r="E1453" t="s">
        <v>9287</v>
      </c>
      <c r="G1453" t="s">
        <v>18100</v>
      </c>
      <c r="H1453" s="9">
        <v>43413</v>
      </c>
    </row>
    <row r="1454" spans="1:8" x14ac:dyDescent="0.45">
      <c r="H1454" s="9">
        <v>43413</v>
      </c>
    </row>
    <row r="1455" spans="1:8" x14ac:dyDescent="0.45">
      <c r="A1455" t="s">
        <v>3713</v>
      </c>
      <c r="B1455" t="s">
        <v>18101</v>
      </c>
      <c r="C1455" t="s">
        <v>18102</v>
      </c>
      <c r="E1455" t="s">
        <v>18103</v>
      </c>
      <c r="G1455" t="s">
        <v>18104</v>
      </c>
      <c r="H1455" s="9">
        <v>43413</v>
      </c>
    </row>
    <row r="1456" spans="1:8" x14ac:dyDescent="0.45">
      <c r="A1456" t="s">
        <v>4515</v>
      </c>
      <c r="B1456" t="s">
        <v>18105</v>
      </c>
      <c r="C1456" t="s">
        <v>18106</v>
      </c>
      <c r="E1456" t="s">
        <v>18107</v>
      </c>
      <c r="G1456" t="s">
        <v>18108</v>
      </c>
      <c r="H1456" s="9">
        <v>43413</v>
      </c>
    </row>
    <row r="1457" spans="1:8" x14ac:dyDescent="0.45">
      <c r="A1457" t="s">
        <v>18109</v>
      </c>
      <c r="B1457" t="s">
        <v>18110</v>
      </c>
      <c r="C1457" t="s">
        <v>18111</v>
      </c>
      <c r="E1457" t="s">
        <v>18112</v>
      </c>
      <c r="G1457" t="s">
        <v>18113</v>
      </c>
      <c r="H1457" s="9">
        <v>43413</v>
      </c>
    </row>
    <row r="1458" spans="1:8" x14ac:dyDescent="0.45">
      <c r="A1458" t="s">
        <v>1912</v>
      </c>
      <c r="B1458" t="s">
        <v>18114</v>
      </c>
      <c r="C1458" t="s">
        <v>18115</v>
      </c>
      <c r="E1458" t="s">
        <v>18116</v>
      </c>
      <c r="G1458" t="s">
        <v>18117</v>
      </c>
      <c r="H1458" s="9">
        <v>43410</v>
      </c>
    </row>
    <row r="1459" spans="1:8" x14ac:dyDescent="0.45">
      <c r="A1459" t="s">
        <v>18118</v>
      </c>
      <c r="B1459" t="s">
        <v>4551</v>
      </c>
      <c r="C1459" t="s">
        <v>18119</v>
      </c>
      <c r="E1459" t="s">
        <v>18120</v>
      </c>
      <c r="G1459" t="s">
        <v>18121</v>
      </c>
      <c r="H1459" s="9">
        <v>43405</v>
      </c>
    </row>
    <row r="1460" spans="1:8" x14ac:dyDescent="0.45">
      <c r="A1460" t="s">
        <v>1912</v>
      </c>
      <c r="B1460" t="s">
        <v>18122</v>
      </c>
      <c r="C1460" t="s">
        <v>18123</v>
      </c>
      <c r="E1460" t="s">
        <v>18124</v>
      </c>
      <c r="G1460" t="s">
        <v>18125</v>
      </c>
      <c r="H1460" s="9">
        <v>43400</v>
      </c>
    </row>
    <row r="1461" spans="1:8" x14ac:dyDescent="0.45">
      <c r="A1461" t="s">
        <v>16652</v>
      </c>
      <c r="B1461" t="s">
        <v>12428</v>
      </c>
      <c r="C1461" t="s">
        <v>18126</v>
      </c>
      <c r="E1461" t="s">
        <v>18127</v>
      </c>
      <c r="G1461" t="s">
        <v>16743</v>
      </c>
      <c r="H1461" s="9">
        <v>43400</v>
      </c>
    </row>
    <row r="1462" spans="1:8" x14ac:dyDescent="0.45">
      <c r="A1462" t="s">
        <v>18128</v>
      </c>
      <c r="B1462" t="s">
        <v>4469</v>
      </c>
      <c r="C1462" t="s">
        <v>18129</v>
      </c>
      <c r="E1462" t="s">
        <v>18130</v>
      </c>
      <c r="G1462" t="s">
        <v>18131</v>
      </c>
      <c r="H1462" s="9">
        <v>43379</v>
      </c>
    </row>
    <row r="1463" spans="1:8" x14ac:dyDescent="0.45">
      <c r="A1463" t="s">
        <v>2061</v>
      </c>
      <c r="B1463" t="s">
        <v>18132</v>
      </c>
      <c r="C1463" t="s">
        <v>18133</v>
      </c>
      <c r="E1463" t="s">
        <v>18134</v>
      </c>
      <c r="G1463" t="s">
        <v>18135</v>
      </c>
      <c r="H1463" s="9">
        <v>43378</v>
      </c>
    </row>
    <row r="1464" spans="1:8" x14ac:dyDescent="0.45">
      <c r="A1464" t="s">
        <v>2012</v>
      </c>
      <c r="B1464" t="s">
        <v>18136</v>
      </c>
      <c r="C1464" t="s">
        <v>18137</v>
      </c>
      <c r="E1464" t="s">
        <v>17768</v>
      </c>
      <c r="G1464" t="s">
        <v>18138</v>
      </c>
      <c r="H1464" s="9">
        <v>43354</v>
      </c>
    </row>
    <row r="1465" spans="1:8" x14ac:dyDescent="0.45">
      <c r="H1465" s="9">
        <v>43354</v>
      </c>
    </row>
    <row r="1466" spans="1:8" x14ac:dyDescent="0.45">
      <c r="A1466" t="s">
        <v>15128</v>
      </c>
      <c r="B1466" t="s">
        <v>4181</v>
      </c>
      <c r="C1466" t="s">
        <v>18139</v>
      </c>
      <c r="E1466" t="s">
        <v>18140</v>
      </c>
      <c r="G1466" t="s">
        <v>18141</v>
      </c>
      <c r="H1466" s="9">
        <v>43354</v>
      </c>
    </row>
    <row r="1467" spans="1:8" x14ac:dyDescent="0.45">
      <c r="A1467" t="s">
        <v>18142</v>
      </c>
      <c r="B1467" t="s">
        <v>18143</v>
      </c>
      <c r="C1467" t="s">
        <v>18144</v>
      </c>
      <c r="E1467" t="s">
        <v>18145</v>
      </c>
      <c r="G1467" t="s">
        <v>18146</v>
      </c>
      <c r="H1467" s="9">
        <v>43349</v>
      </c>
    </row>
    <row r="1468" spans="1:8" x14ac:dyDescent="0.45">
      <c r="A1468" t="s">
        <v>18147</v>
      </c>
      <c r="B1468" t="s">
        <v>18148</v>
      </c>
      <c r="C1468" t="s">
        <v>18149</v>
      </c>
      <c r="E1468" t="s">
        <v>18150</v>
      </c>
      <c r="G1468" t="s">
        <v>18151</v>
      </c>
      <c r="H1468" s="9">
        <v>43340</v>
      </c>
    </row>
    <row r="1469" spans="1:8" x14ac:dyDescent="0.45">
      <c r="A1469" t="s">
        <v>1506</v>
      </c>
      <c r="B1469" t="s">
        <v>18152</v>
      </c>
      <c r="C1469" t="s">
        <v>18153</v>
      </c>
      <c r="E1469" t="s">
        <v>14904</v>
      </c>
      <c r="G1469" t="s">
        <v>14221</v>
      </c>
      <c r="H1469" s="9">
        <v>43340</v>
      </c>
    </row>
    <row r="1470" spans="1:8" x14ac:dyDescent="0.45">
      <c r="A1470" t="s">
        <v>2520</v>
      </c>
      <c r="B1470" t="s">
        <v>18154</v>
      </c>
      <c r="C1470" t="s">
        <v>18155</v>
      </c>
      <c r="E1470" t="s">
        <v>18156</v>
      </c>
      <c r="G1470" t="s">
        <v>1741</v>
      </c>
      <c r="H1470" s="9">
        <v>43331</v>
      </c>
    </row>
    <row r="1471" spans="1:8" x14ac:dyDescent="0.45">
      <c r="A1471" t="s">
        <v>1551</v>
      </c>
      <c r="B1471" t="s">
        <v>18157</v>
      </c>
      <c r="C1471" t="s">
        <v>18158</v>
      </c>
      <c r="E1471" t="s">
        <v>18159</v>
      </c>
      <c r="G1471" t="s">
        <v>18160</v>
      </c>
      <c r="H1471" s="9">
        <v>43331</v>
      </c>
    </row>
    <row r="1472" spans="1:8" x14ac:dyDescent="0.45">
      <c r="A1472" t="s">
        <v>2011</v>
      </c>
      <c r="B1472" t="s">
        <v>18161</v>
      </c>
      <c r="C1472" t="s">
        <v>18162</v>
      </c>
      <c r="E1472" t="s">
        <v>18163</v>
      </c>
      <c r="G1472" t="s">
        <v>18164</v>
      </c>
      <c r="H1472" s="9">
        <v>43331</v>
      </c>
    </row>
    <row r="1473" spans="1:8" x14ac:dyDescent="0.45">
      <c r="A1473" t="s">
        <v>18165</v>
      </c>
      <c r="B1473" t="s">
        <v>18166</v>
      </c>
      <c r="C1473" t="s">
        <v>18167</v>
      </c>
      <c r="E1473" t="s">
        <v>18168</v>
      </c>
      <c r="G1473" t="s">
        <v>18169</v>
      </c>
      <c r="H1473" s="9">
        <v>43325</v>
      </c>
    </row>
    <row r="1474" spans="1:8" x14ac:dyDescent="0.45">
      <c r="A1474" t="s">
        <v>1923</v>
      </c>
      <c r="B1474" t="s">
        <v>18170</v>
      </c>
      <c r="C1474" t="s">
        <v>18171</v>
      </c>
      <c r="E1474" t="s">
        <v>18172</v>
      </c>
      <c r="G1474" t="s">
        <v>18173</v>
      </c>
      <c r="H1474" s="9">
        <v>43322</v>
      </c>
    </row>
    <row r="1475" spans="1:8" x14ac:dyDescent="0.45">
      <c r="A1475" t="s">
        <v>2205</v>
      </c>
      <c r="B1475" t="s">
        <v>18174</v>
      </c>
      <c r="C1475" t="s">
        <v>18175</v>
      </c>
      <c r="E1475" t="s">
        <v>18176</v>
      </c>
      <c r="G1475" t="s">
        <v>1741</v>
      </c>
      <c r="H1475" s="9">
        <v>43322</v>
      </c>
    </row>
    <row r="1476" spans="1:8" x14ac:dyDescent="0.45">
      <c r="A1476" t="s">
        <v>2497</v>
      </c>
      <c r="B1476" t="s">
        <v>18177</v>
      </c>
      <c r="C1476" t="s">
        <v>18178</v>
      </c>
      <c r="E1476" t="s">
        <v>18179</v>
      </c>
      <c r="G1476" t="s">
        <v>14691</v>
      </c>
      <c r="H1476" s="9">
        <v>43299</v>
      </c>
    </row>
    <row r="1477" spans="1:8" x14ac:dyDescent="0.45">
      <c r="A1477" t="s">
        <v>18180</v>
      </c>
      <c r="B1477" t="s">
        <v>18181</v>
      </c>
      <c r="C1477" t="s">
        <v>18182</v>
      </c>
      <c r="E1477" t="s">
        <v>18183</v>
      </c>
      <c r="G1477" t="s">
        <v>18184</v>
      </c>
      <c r="H1477" s="9">
        <v>43293</v>
      </c>
    </row>
    <row r="1478" spans="1:8" x14ac:dyDescent="0.45">
      <c r="A1478" t="s">
        <v>18185</v>
      </c>
      <c r="B1478" t="s">
        <v>18186</v>
      </c>
      <c r="C1478" t="s">
        <v>18187</v>
      </c>
      <c r="E1478" t="s">
        <v>18188</v>
      </c>
      <c r="G1478" t="s">
        <v>18189</v>
      </c>
      <c r="H1478" s="9">
        <v>43286</v>
      </c>
    </row>
    <row r="1479" spans="1:8" x14ac:dyDescent="0.45">
      <c r="A1479" t="s">
        <v>10998</v>
      </c>
      <c r="B1479" t="s">
        <v>11996</v>
      </c>
      <c r="C1479" t="s">
        <v>18190</v>
      </c>
      <c r="E1479" t="s">
        <v>18191</v>
      </c>
      <c r="G1479" t="s">
        <v>1480</v>
      </c>
      <c r="H1479" s="9">
        <v>43285</v>
      </c>
    </row>
    <row r="1480" spans="1:8" x14ac:dyDescent="0.45">
      <c r="A1480" t="s">
        <v>1890</v>
      </c>
      <c r="B1480" t="s">
        <v>4495</v>
      </c>
      <c r="C1480" t="s">
        <v>18192</v>
      </c>
      <c r="E1480" t="s">
        <v>16140</v>
      </c>
      <c r="G1480" t="s">
        <v>18193</v>
      </c>
      <c r="H1480" s="9">
        <v>43285</v>
      </c>
    </row>
    <row r="1481" spans="1:8" x14ac:dyDescent="0.45">
      <c r="A1481" t="s">
        <v>1786</v>
      </c>
      <c r="B1481" t="s">
        <v>4412</v>
      </c>
      <c r="C1481" t="s">
        <v>18194</v>
      </c>
      <c r="E1481" t="s">
        <v>18195</v>
      </c>
      <c r="G1481" t="s">
        <v>9597</v>
      </c>
      <c r="H1481" s="9">
        <v>43285</v>
      </c>
    </row>
    <row r="1482" spans="1:8" x14ac:dyDescent="0.45">
      <c r="A1482" t="s">
        <v>15509</v>
      </c>
      <c r="B1482" t="s">
        <v>10191</v>
      </c>
      <c r="C1482" t="s">
        <v>18196</v>
      </c>
      <c r="E1482" t="s">
        <v>18197</v>
      </c>
      <c r="G1482" t="s">
        <v>1741</v>
      </c>
      <c r="H1482" s="9">
        <v>43285</v>
      </c>
    </row>
    <row r="1483" spans="1:8" x14ac:dyDescent="0.45">
      <c r="A1483" t="s">
        <v>3713</v>
      </c>
      <c r="B1483" t="s">
        <v>18198</v>
      </c>
      <c r="C1483" t="s">
        <v>18199</v>
      </c>
      <c r="E1483" t="s">
        <v>18200</v>
      </c>
      <c r="G1483" t="s">
        <v>18201</v>
      </c>
      <c r="H1483" s="9">
        <v>43284</v>
      </c>
    </row>
    <row r="1484" spans="1:8" x14ac:dyDescent="0.45">
      <c r="A1484" t="s">
        <v>2390</v>
      </c>
      <c r="B1484" t="s">
        <v>18202</v>
      </c>
      <c r="C1484" t="s">
        <v>18203</v>
      </c>
      <c r="E1484" t="s">
        <v>18204</v>
      </c>
      <c r="G1484" t="s">
        <v>18205</v>
      </c>
      <c r="H1484" s="9">
        <v>43282</v>
      </c>
    </row>
    <row r="1485" spans="1:8" x14ac:dyDescent="0.45">
      <c r="A1485" t="s">
        <v>16760</v>
      </c>
      <c r="B1485" t="s">
        <v>18206</v>
      </c>
      <c r="C1485" t="s">
        <v>18207</v>
      </c>
      <c r="E1485" t="s">
        <v>112</v>
      </c>
      <c r="G1485" t="s">
        <v>18208</v>
      </c>
      <c r="H1485" s="9">
        <v>43282</v>
      </c>
    </row>
    <row r="1486" spans="1:8" x14ac:dyDescent="0.45">
      <c r="A1486" t="s">
        <v>18209</v>
      </c>
      <c r="B1486" t="s">
        <v>18210</v>
      </c>
      <c r="C1486" t="s">
        <v>18211</v>
      </c>
      <c r="E1486" t="s">
        <v>18212</v>
      </c>
      <c r="G1486" t="s">
        <v>13788</v>
      </c>
      <c r="H1486" s="9">
        <v>43277</v>
      </c>
    </row>
    <row r="1487" spans="1:8" x14ac:dyDescent="0.45">
      <c r="A1487" t="s">
        <v>3608</v>
      </c>
      <c r="B1487" t="s">
        <v>18213</v>
      </c>
      <c r="C1487" t="s">
        <v>18214</v>
      </c>
      <c r="E1487" t="s">
        <v>18215</v>
      </c>
      <c r="G1487" t="s">
        <v>18216</v>
      </c>
      <c r="H1487" s="9">
        <v>43276</v>
      </c>
    </row>
    <row r="1488" spans="1:8" x14ac:dyDescent="0.45">
      <c r="A1488" t="s">
        <v>3329</v>
      </c>
      <c r="B1488" t="s">
        <v>18217</v>
      </c>
      <c r="C1488" t="s">
        <v>18218</v>
      </c>
      <c r="E1488" t="s">
        <v>14513</v>
      </c>
      <c r="G1488" t="s">
        <v>18219</v>
      </c>
      <c r="H1488" s="9">
        <v>43276</v>
      </c>
    </row>
    <row r="1489" spans="1:8" x14ac:dyDescent="0.45">
      <c r="A1489" t="s">
        <v>1934</v>
      </c>
      <c r="B1489" t="s">
        <v>18220</v>
      </c>
      <c r="C1489" t="s">
        <v>18221</v>
      </c>
      <c r="E1489" t="s">
        <v>18222</v>
      </c>
      <c r="G1489" t="s">
        <v>18223</v>
      </c>
      <c r="H1489" s="9">
        <v>43271</v>
      </c>
    </row>
    <row r="1490" spans="1:8" x14ac:dyDescent="0.45">
      <c r="A1490" t="s">
        <v>18224</v>
      </c>
      <c r="B1490" t="s">
        <v>3270</v>
      </c>
      <c r="C1490" t="s">
        <v>18225</v>
      </c>
      <c r="E1490" t="s">
        <v>18226</v>
      </c>
      <c r="G1490" t="s">
        <v>18227</v>
      </c>
      <c r="H1490" s="9">
        <v>43265</v>
      </c>
    </row>
    <row r="1491" spans="1:8" x14ac:dyDescent="0.45">
      <c r="A1491" t="s">
        <v>2061</v>
      </c>
      <c r="B1491" t="s">
        <v>2175</v>
      </c>
      <c r="C1491" t="s">
        <v>18228</v>
      </c>
      <c r="E1491" t="s">
        <v>18229</v>
      </c>
      <c r="G1491" t="s">
        <v>18230</v>
      </c>
      <c r="H1491" s="9">
        <v>43265</v>
      </c>
    </row>
    <row r="1492" spans="1:8" x14ac:dyDescent="0.45">
      <c r="A1492" t="s">
        <v>10326</v>
      </c>
      <c r="B1492" t="s">
        <v>10607</v>
      </c>
      <c r="C1492" t="s">
        <v>18231</v>
      </c>
      <c r="E1492" t="s">
        <v>18232</v>
      </c>
      <c r="G1492" t="s">
        <v>18233</v>
      </c>
      <c r="H1492" s="9">
        <v>43261</v>
      </c>
    </row>
    <row r="1493" spans="1:8" x14ac:dyDescent="0.45">
      <c r="A1493" t="s">
        <v>1608</v>
      </c>
      <c r="B1493" t="s">
        <v>12437</v>
      </c>
      <c r="C1493" t="s">
        <v>18234</v>
      </c>
      <c r="E1493" t="s">
        <v>18235</v>
      </c>
      <c r="G1493" t="s">
        <v>18236</v>
      </c>
      <c r="H1493" s="9">
        <v>43259</v>
      </c>
    </row>
    <row r="1494" spans="1:8" x14ac:dyDescent="0.45">
      <c r="A1494" t="s">
        <v>3125</v>
      </c>
      <c r="B1494" t="s">
        <v>18237</v>
      </c>
      <c r="C1494" t="s">
        <v>18238</v>
      </c>
      <c r="E1494" t="s">
        <v>18239</v>
      </c>
      <c r="G1494" t="s">
        <v>18240</v>
      </c>
      <c r="H1494" s="9">
        <v>43248</v>
      </c>
    </row>
    <row r="1495" spans="1:8" x14ac:dyDescent="0.45">
      <c r="A1495" t="s">
        <v>1840</v>
      </c>
      <c r="B1495" t="s">
        <v>18241</v>
      </c>
      <c r="C1495" t="s">
        <v>18242</v>
      </c>
      <c r="E1495" t="s">
        <v>18243</v>
      </c>
      <c r="G1495" t="s">
        <v>18244</v>
      </c>
      <c r="H1495" s="9">
        <v>43242</v>
      </c>
    </row>
    <row r="1496" spans="1:8" x14ac:dyDescent="0.45">
      <c r="A1496" t="s">
        <v>9993</v>
      </c>
      <c r="B1496" t="s">
        <v>1587</v>
      </c>
      <c r="C1496" t="s">
        <v>18245</v>
      </c>
      <c r="E1496" t="s">
        <v>18246</v>
      </c>
      <c r="G1496" t="s">
        <v>18247</v>
      </c>
      <c r="H1496" s="9">
        <v>43240</v>
      </c>
    </row>
    <row r="1497" spans="1:8" x14ac:dyDescent="0.45">
      <c r="A1497" t="s">
        <v>1612</v>
      </c>
      <c r="B1497" t="s">
        <v>18248</v>
      </c>
      <c r="C1497" t="s">
        <v>18249</v>
      </c>
      <c r="E1497" t="s">
        <v>18250</v>
      </c>
      <c r="G1497" t="s">
        <v>18251</v>
      </c>
      <c r="H1497" s="9">
        <v>43238</v>
      </c>
    </row>
    <row r="1498" spans="1:8" x14ac:dyDescent="0.45">
      <c r="A1498" t="s">
        <v>18252</v>
      </c>
      <c r="B1498" t="s">
        <v>18253</v>
      </c>
      <c r="C1498" t="s">
        <v>18254</v>
      </c>
      <c r="E1498" t="s">
        <v>18255</v>
      </c>
      <c r="G1498" t="s">
        <v>18256</v>
      </c>
      <c r="H1498" s="9">
        <v>43237</v>
      </c>
    </row>
    <row r="1499" spans="1:8" x14ac:dyDescent="0.45">
      <c r="A1499" t="s">
        <v>18257</v>
      </c>
      <c r="B1499" t="s">
        <v>18258</v>
      </c>
      <c r="C1499" t="s">
        <v>18259</v>
      </c>
      <c r="E1499" t="s">
        <v>12232</v>
      </c>
      <c r="G1499" t="s">
        <v>18260</v>
      </c>
      <c r="H1499" s="9">
        <v>43237</v>
      </c>
    </row>
    <row r="1500" spans="1:8" x14ac:dyDescent="0.45">
      <c r="A1500" t="s">
        <v>2630</v>
      </c>
      <c r="B1500" t="s">
        <v>18261</v>
      </c>
      <c r="C1500" t="s">
        <v>18262</v>
      </c>
      <c r="E1500" t="s">
        <v>18263</v>
      </c>
      <c r="G1500" t="s">
        <v>18264</v>
      </c>
      <c r="H1500" s="9">
        <v>43234</v>
      </c>
    </row>
    <row r="1501" spans="1:8" x14ac:dyDescent="0.45">
      <c r="A1501" t="s">
        <v>18265</v>
      </c>
      <c r="B1501" t="s">
        <v>18266</v>
      </c>
      <c r="C1501" t="s">
        <v>18267</v>
      </c>
      <c r="E1501" t="s">
        <v>112</v>
      </c>
      <c r="G1501" t="s">
        <v>18268</v>
      </c>
      <c r="H1501" s="9">
        <v>43234</v>
      </c>
    </row>
    <row r="1502" spans="1:8" x14ac:dyDescent="0.45">
      <c r="A1502" t="s">
        <v>17148</v>
      </c>
      <c r="B1502" t="s">
        <v>11794</v>
      </c>
      <c r="C1502" t="s">
        <v>18269</v>
      </c>
      <c r="E1502" t="s">
        <v>16302</v>
      </c>
      <c r="G1502" t="s">
        <v>18270</v>
      </c>
      <c r="H1502" s="9">
        <v>43216</v>
      </c>
    </row>
    <row r="1503" spans="1:8" x14ac:dyDescent="0.45">
      <c r="A1503" t="s">
        <v>2649</v>
      </c>
      <c r="B1503" t="s">
        <v>18271</v>
      </c>
      <c r="C1503" t="s">
        <v>18272</v>
      </c>
      <c r="E1503" t="s">
        <v>18273</v>
      </c>
      <c r="G1503" t="s">
        <v>2158</v>
      </c>
      <c r="H1503" s="9">
        <v>43215</v>
      </c>
    </row>
    <row r="1504" spans="1:8" x14ac:dyDescent="0.45">
      <c r="A1504" t="s">
        <v>10232</v>
      </c>
      <c r="B1504" t="s">
        <v>18274</v>
      </c>
      <c r="C1504" t="s">
        <v>18275</v>
      </c>
      <c r="E1504" t="s">
        <v>18276</v>
      </c>
      <c r="G1504" t="s">
        <v>18277</v>
      </c>
      <c r="H1504" s="9">
        <v>43209</v>
      </c>
    </row>
    <row r="1505" spans="1:8" x14ac:dyDescent="0.45">
      <c r="A1505" t="s">
        <v>3269</v>
      </c>
      <c r="B1505" t="s">
        <v>3270</v>
      </c>
      <c r="C1505" t="s">
        <v>18278</v>
      </c>
      <c r="E1505" t="s">
        <v>18279</v>
      </c>
      <c r="G1505" t="s">
        <v>14469</v>
      </c>
      <c r="H1505" s="9">
        <v>43209</v>
      </c>
    </row>
    <row r="1506" spans="1:8" x14ac:dyDescent="0.45">
      <c r="A1506" t="s">
        <v>1667</v>
      </c>
      <c r="B1506" t="s">
        <v>18280</v>
      </c>
      <c r="C1506" t="s">
        <v>18281</v>
      </c>
      <c r="E1506" t="s">
        <v>18282</v>
      </c>
      <c r="G1506" t="s">
        <v>2467</v>
      </c>
      <c r="H1506" s="9">
        <v>43206</v>
      </c>
    </row>
    <row r="1507" spans="1:8" x14ac:dyDescent="0.45">
      <c r="A1507" t="s">
        <v>4124</v>
      </c>
      <c r="B1507" t="s">
        <v>18283</v>
      </c>
      <c r="C1507" t="s">
        <v>18284</v>
      </c>
      <c r="E1507" t="s">
        <v>18285</v>
      </c>
      <c r="G1507" t="s">
        <v>1964</v>
      </c>
      <c r="H1507" s="9">
        <v>43202</v>
      </c>
    </row>
    <row r="1508" spans="1:8" x14ac:dyDescent="0.45">
      <c r="A1508" t="s">
        <v>18286</v>
      </c>
      <c r="B1508" t="s">
        <v>18287</v>
      </c>
      <c r="C1508" t="s">
        <v>18288</v>
      </c>
      <c r="E1508" t="s">
        <v>18289</v>
      </c>
      <c r="G1508" t="s">
        <v>1741</v>
      </c>
      <c r="H1508" s="9">
        <v>43194</v>
      </c>
    </row>
    <row r="1509" spans="1:8" x14ac:dyDescent="0.45">
      <c r="A1509" t="s">
        <v>9676</v>
      </c>
      <c r="B1509" t="s">
        <v>18290</v>
      </c>
      <c r="C1509" t="s">
        <v>18291</v>
      </c>
      <c r="E1509" t="s">
        <v>18292</v>
      </c>
      <c r="G1509" t="s">
        <v>18293</v>
      </c>
      <c r="H1509" s="9">
        <v>43185</v>
      </c>
    </row>
    <row r="1510" spans="1:8" x14ac:dyDescent="0.45">
      <c r="A1510" t="s">
        <v>2044</v>
      </c>
      <c r="B1510" t="s">
        <v>18294</v>
      </c>
      <c r="C1510" t="s">
        <v>18295</v>
      </c>
      <c r="E1510" t="s">
        <v>18296</v>
      </c>
      <c r="G1510" t="s">
        <v>18297</v>
      </c>
      <c r="H1510" s="9">
        <v>43185</v>
      </c>
    </row>
    <row r="1511" spans="1:8" x14ac:dyDescent="0.45">
      <c r="A1511" t="s">
        <v>11378</v>
      </c>
      <c r="B1511" t="s">
        <v>18298</v>
      </c>
      <c r="C1511" t="s">
        <v>18299</v>
      </c>
      <c r="E1511" t="s">
        <v>1232</v>
      </c>
      <c r="G1511" t="s">
        <v>18300</v>
      </c>
      <c r="H1511" s="9">
        <v>43181</v>
      </c>
    </row>
    <row r="1512" spans="1:8" x14ac:dyDescent="0.45">
      <c r="A1512" t="s">
        <v>1525</v>
      </c>
      <c r="B1512" t="s">
        <v>18301</v>
      </c>
      <c r="C1512" t="s">
        <v>18302</v>
      </c>
      <c r="E1512" t="s">
        <v>18303</v>
      </c>
      <c r="G1512" t="s">
        <v>18304</v>
      </c>
      <c r="H1512" s="9">
        <v>43180</v>
      </c>
    </row>
    <row r="1513" spans="1:8" x14ac:dyDescent="0.45">
      <c r="A1513" t="s">
        <v>18305</v>
      </c>
      <c r="B1513" t="s">
        <v>10718</v>
      </c>
      <c r="C1513" t="s">
        <v>18306</v>
      </c>
      <c r="E1513" t="s">
        <v>14468</v>
      </c>
      <c r="G1513" t="s">
        <v>18307</v>
      </c>
      <c r="H1513" s="9">
        <v>43179</v>
      </c>
    </row>
    <row r="1514" spans="1:8" x14ac:dyDescent="0.45">
      <c r="A1514" t="s">
        <v>18308</v>
      </c>
      <c r="B1514" t="s">
        <v>18309</v>
      </c>
      <c r="C1514" t="s">
        <v>18310</v>
      </c>
      <c r="E1514" t="s">
        <v>18311</v>
      </c>
      <c r="G1514" t="s">
        <v>18312</v>
      </c>
      <c r="H1514" s="9">
        <v>43177</v>
      </c>
    </row>
    <row r="1515" spans="1:8" x14ac:dyDescent="0.45">
      <c r="A1515" t="s">
        <v>1988</v>
      </c>
      <c r="B1515" t="s">
        <v>14413</v>
      </c>
      <c r="C1515" t="s">
        <v>18313</v>
      </c>
      <c r="E1515" t="s">
        <v>18314</v>
      </c>
      <c r="G1515" t="s">
        <v>18315</v>
      </c>
      <c r="H1515" s="9">
        <v>43174</v>
      </c>
    </row>
    <row r="1516" spans="1:8" x14ac:dyDescent="0.45">
      <c r="A1516" t="s">
        <v>2205</v>
      </c>
      <c r="B1516" t="s">
        <v>11599</v>
      </c>
      <c r="C1516" t="s">
        <v>18316</v>
      </c>
      <c r="E1516" t="s">
        <v>13411</v>
      </c>
      <c r="G1516" t="s">
        <v>18317</v>
      </c>
      <c r="H1516" s="9">
        <v>43170</v>
      </c>
    </row>
    <row r="1517" spans="1:8" x14ac:dyDescent="0.45">
      <c r="A1517" t="s">
        <v>2649</v>
      </c>
      <c r="B1517" t="s">
        <v>18318</v>
      </c>
      <c r="C1517" t="s">
        <v>18319</v>
      </c>
      <c r="E1517" t="s">
        <v>18320</v>
      </c>
      <c r="G1517" t="s">
        <v>18321</v>
      </c>
      <c r="H1517" s="9">
        <v>43163</v>
      </c>
    </row>
    <row r="1518" spans="1:8" x14ac:dyDescent="0.45">
      <c r="A1518" t="s">
        <v>18322</v>
      </c>
      <c r="B1518" t="s">
        <v>18323</v>
      </c>
      <c r="C1518" t="s">
        <v>18324</v>
      </c>
      <c r="E1518" t="s">
        <v>8292</v>
      </c>
      <c r="G1518" t="s">
        <v>18325</v>
      </c>
      <c r="H1518" s="9">
        <v>43158</v>
      </c>
    </row>
    <row r="1519" spans="1:8" x14ac:dyDescent="0.45">
      <c r="A1519" t="s">
        <v>18326</v>
      </c>
      <c r="B1519" t="s">
        <v>18327</v>
      </c>
      <c r="C1519" t="s">
        <v>18328</v>
      </c>
      <c r="E1519" t="s">
        <v>18327</v>
      </c>
      <c r="G1519" t="s">
        <v>18329</v>
      </c>
      <c r="H1519" s="9">
        <v>43158</v>
      </c>
    </row>
    <row r="1520" spans="1:8" x14ac:dyDescent="0.45">
      <c r="A1520" t="s">
        <v>1742</v>
      </c>
      <c r="B1520" t="s">
        <v>18330</v>
      </c>
      <c r="C1520" t="s">
        <v>18331</v>
      </c>
      <c r="E1520" t="s">
        <v>18332</v>
      </c>
      <c r="G1520" t="s">
        <v>18333</v>
      </c>
      <c r="H1520" s="9">
        <v>43155</v>
      </c>
    </row>
    <row r="1521" spans="1:8" x14ac:dyDescent="0.45">
      <c r="A1521" t="s">
        <v>18334</v>
      </c>
      <c r="B1521" t="s">
        <v>18335</v>
      </c>
      <c r="C1521" t="s">
        <v>18336</v>
      </c>
      <c r="E1521" t="s">
        <v>16751</v>
      </c>
      <c r="G1521" t="s">
        <v>18337</v>
      </c>
      <c r="H1521" s="9">
        <v>43155</v>
      </c>
    </row>
    <row r="1522" spans="1:8" x14ac:dyDescent="0.45">
      <c r="A1522" t="s">
        <v>1763</v>
      </c>
      <c r="B1522" t="s">
        <v>11674</v>
      </c>
      <c r="C1522" t="s">
        <v>18338</v>
      </c>
      <c r="E1522" t="s">
        <v>18339</v>
      </c>
      <c r="G1522" t="s">
        <v>9956</v>
      </c>
      <c r="H1522" s="9">
        <v>43154</v>
      </c>
    </row>
    <row r="1523" spans="1:8" x14ac:dyDescent="0.45">
      <c r="A1523" t="s">
        <v>1923</v>
      </c>
      <c r="B1523" t="s">
        <v>18340</v>
      </c>
      <c r="C1523" t="s">
        <v>18341</v>
      </c>
      <c r="E1523" t="s">
        <v>18342</v>
      </c>
      <c r="G1523" t="s">
        <v>18343</v>
      </c>
      <c r="H1523" s="9">
        <v>43154</v>
      </c>
    </row>
    <row r="1524" spans="1:8" x14ac:dyDescent="0.45">
      <c r="A1524" t="s">
        <v>1691</v>
      </c>
      <c r="B1524" t="s">
        <v>18344</v>
      </c>
      <c r="C1524" t="s">
        <v>18345</v>
      </c>
      <c r="E1524" t="s">
        <v>18346</v>
      </c>
      <c r="G1524" t="s">
        <v>10415</v>
      </c>
      <c r="H1524" s="9">
        <v>43154</v>
      </c>
    </row>
    <row r="1525" spans="1:8" x14ac:dyDescent="0.45">
      <c r="A1525" t="s">
        <v>13138</v>
      </c>
      <c r="B1525" t="s">
        <v>2360</v>
      </c>
      <c r="C1525" t="s">
        <v>18347</v>
      </c>
      <c r="E1525" t="s">
        <v>18348</v>
      </c>
      <c r="G1525" t="s">
        <v>18349</v>
      </c>
      <c r="H1525" s="9">
        <v>43154</v>
      </c>
    </row>
    <row r="1526" spans="1:8" x14ac:dyDescent="0.45">
      <c r="A1526" t="s">
        <v>3803</v>
      </c>
      <c r="B1526" t="s">
        <v>12634</v>
      </c>
      <c r="C1526" t="s">
        <v>18350</v>
      </c>
      <c r="E1526" t="s">
        <v>18351</v>
      </c>
      <c r="G1526" t="s">
        <v>18352</v>
      </c>
      <c r="H1526" s="9">
        <v>43154</v>
      </c>
    </row>
    <row r="1527" spans="1:8" x14ac:dyDescent="0.45">
      <c r="A1527" t="s">
        <v>18353</v>
      </c>
      <c r="B1527" t="s">
        <v>18354</v>
      </c>
      <c r="C1527" t="s">
        <v>18355</v>
      </c>
      <c r="E1527" t="s">
        <v>18356</v>
      </c>
      <c r="G1527" t="s">
        <v>18357</v>
      </c>
      <c r="H1527" s="9">
        <v>43148</v>
      </c>
    </row>
    <row r="1528" spans="1:8" x14ac:dyDescent="0.45">
      <c r="A1528" t="s">
        <v>18358</v>
      </c>
      <c r="B1528" t="s">
        <v>12010</v>
      </c>
      <c r="C1528" t="s">
        <v>18359</v>
      </c>
      <c r="E1528" t="s">
        <v>18360</v>
      </c>
      <c r="G1528" t="s">
        <v>18361</v>
      </c>
      <c r="H1528" s="9">
        <v>43148</v>
      </c>
    </row>
    <row r="1529" spans="1:8" x14ac:dyDescent="0.45">
      <c r="A1529" t="s">
        <v>1397</v>
      </c>
      <c r="B1529" t="s">
        <v>4577</v>
      </c>
      <c r="C1529" t="s">
        <v>18362</v>
      </c>
      <c r="E1529" t="s">
        <v>9268</v>
      </c>
      <c r="G1529" t="s">
        <v>18363</v>
      </c>
      <c r="H1529" s="9">
        <v>43144</v>
      </c>
    </row>
    <row r="1530" spans="1:8" x14ac:dyDescent="0.45">
      <c r="A1530" t="s">
        <v>14559</v>
      </c>
      <c r="B1530" t="s">
        <v>18364</v>
      </c>
      <c r="C1530" t="s">
        <v>18365</v>
      </c>
      <c r="E1530" t="s">
        <v>18366</v>
      </c>
      <c r="G1530" t="s">
        <v>18367</v>
      </c>
      <c r="H1530" s="9">
        <v>43136</v>
      </c>
    </row>
    <row r="1531" spans="1:8" x14ac:dyDescent="0.45">
      <c r="A1531" t="s">
        <v>18368</v>
      </c>
      <c r="B1531" t="s">
        <v>18369</v>
      </c>
      <c r="C1531" t="s">
        <v>18370</v>
      </c>
      <c r="E1531" t="s">
        <v>18371</v>
      </c>
      <c r="G1531" t="s">
        <v>18372</v>
      </c>
      <c r="H1531" s="9">
        <v>43124</v>
      </c>
    </row>
    <row r="1532" spans="1:8" x14ac:dyDescent="0.45">
      <c r="A1532" t="s">
        <v>3912</v>
      </c>
      <c r="B1532" t="s">
        <v>18373</v>
      </c>
      <c r="C1532" t="s">
        <v>18374</v>
      </c>
      <c r="E1532" t="s">
        <v>18375</v>
      </c>
      <c r="G1532" t="s">
        <v>18376</v>
      </c>
      <c r="H1532" s="9">
        <v>43123</v>
      </c>
    </row>
    <row r="1533" spans="1:8" x14ac:dyDescent="0.45">
      <c r="A1533" t="s">
        <v>18377</v>
      </c>
      <c r="B1533" t="s">
        <v>2253</v>
      </c>
      <c r="C1533" t="s">
        <v>18378</v>
      </c>
      <c r="E1533" t="s">
        <v>18379</v>
      </c>
      <c r="G1533" t="s">
        <v>18380</v>
      </c>
      <c r="H1533" s="9">
        <v>43123</v>
      </c>
    </row>
    <row r="1534" spans="1:8" x14ac:dyDescent="0.45">
      <c r="A1534" t="s">
        <v>18381</v>
      </c>
      <c r="B1534" t="s">
        <v>18382</v>
      </c>
      <c r="C1534" t="s">
        <v>18383</v>
      </c>
      <c r="E1534" t="s">
        <v>17921</v>
      </c>
      <c r="G1534" t="s">
        <v>1380</v>
      </c>
      <c r="H1534" s="9">
        <v>43120</v>
      </c>
    </row>
    <row r="1535" spans="1:8" x14ac:dyDescent="0.45">
      <c r="A1535" t="s">
        <v>2778</v>
      </c>
      <c r="B1535" t="s">
        <v>18384</v>
      </c>
      <c r="C1535" t="s">
        <v>18385</v>
      </c>
      <c r="E1535" t="s">
        <v>18386</v>
      </c>
      <c r="G1535" t="s">
        <v>18387</v>
      </c>
      <c r="H1535" s="9">
        <v>43120</v>
      </c>
    </row>
    <row r="1536" spans="1:8" x14ac:dyDescent="0.45">
      <c r="A1536" t="s">
        <v>15749</v>
      </c>
      <c r="B1536" t="s">
        <v>18388</v>
      </c>
      <c r="C1536" t="s">
        <v>18389</v>
      </c>
      <c r="E1536" t="s">
        <v>16237</v>
      </c>
      <c r="G1536" t="s">
        <v>18390</v>
      </c>
      <c r="H1536" s="9">
        <v>43118</v>
      </c>
    </row>
    <row r="1537" spans="1:8" x14ac:dyDescent="0.45">
      <c r="A1537" t="s">
        <v>3329</v>
      </c>
      <c r="B1537" t="s">
        <v>18391</v>
      </c>
      <c r="C1537" t="s">
        <v>18392</v>
      </c>
      <c r="E1537" t="s">
        <v>1234</v>
      </c>
      <c r="G1537" t="s">
        <v>18393</v>
      </c>
      <c r="H1537" s="9">
        <v>43118</v>
      </c>
    </row>
    <row r="1538" spans="1:8" x14ac:dyDescent="0.45">
      <c r="A1538" t="s">
        <v>10041</v>
      </c>
      <c r="B1538" t="s">
        <v>18394</v>
      </c>
      <c r="C1538" t="s">
        <v>18395</v>
      </c>
      <c r="E1538" t="s">
        <v>13819</v>
      </c>
      <c r="G1538" t="s">
        <v>18396</v>
      </c>
      <c r="H1538" s="9">
        <v>43117</v>
      </c>
    </row>
    <row r="1539" spans="1:8" x14ac:dyDescent="0.45">
      <c r="A1539" t="s">
        <v>12573</v>
      </c>
      <c r="B1539" t="s">
        <v>18397</v>
      </c>
      <c r="C1539" t="s">
        <v>18398</v>
      </c>
      <c r="E1539" t="s">
        <v>18399</v>
      </c>
      <c r="G1539" t="s">
        <v>2467</v>
      </c>
      <c r="H1539" s="9">
        <v>43115</v>
      </c>
    </row>
    <row r="1540" spans="1:8" x14ac:dyDescent="0.45">
      <c r="A1540" t="s">
        <v>1929</v>
      </c>
      <c r="B1540" t="s">
        <v>18400</v>
      </c>
      <c r="C1540" t="s">
        <v>18401</v>
      </c>
      <c r="E1540" t="s">
        <v>18402</v>
      </c>
      <c r="G1540" t="s">
        <v>17056</v>
      </c>
      <c r="H1540" s="9">
        <v>43105</v>
      </c>
    </row>
    <row r="1541" spans="1:8" x14ac:dyDescent="0.45">
      <c r="A1541" t="s">
        <v>2127</v>
      </c>
      <c r="B1541" t="s">
        <v>2641</v>
      </c>
      <c r="C1541" t="s">
        <v>18403</v>
      </c>
      <c r="E1541" t="s">
        <v>18404</v>
      </c>
      <c r="G1541" t="s">
        <v>18405</v>
      </c>
      <c r="H1541" s="9">
        <v>43093</v>
      </c>
    </row>
    <row r="1542" spans="1:8" x14ac:dyDescent="0.45">
      <c r="A1542" t="s">
        <v>1973</v>
      </c>
      <c r="B1542" t="s">
        <v>17164</v>
      </c>
      <c r="C1542" t="s">
        <v>18406</v>
      </c>
      <c r="E1542" t="s">
        <v>18407</v>
      </c>
      <c r="G1542" t="s">
        <v>14593</v>
      </c>
      <c r="H1542" s="9">
        <v>43088</v>
      </c>
    </row>
    <row r="1543" spans="1:8" x14ac:dyDescent="0.45">
      <c r="A1543" t="s">
        <v>4673</v>
      </c>
      <c r="B1543" t="s">
        <v>18408</v>
      </c>
      <c r="C1543" t="s">
        <v>18409</v>
      </c>
      <c r="E1543" t="s">
        <v>18410</v>
      </c>
      <c r="G1543" t="s">
        <v>18411</v>
      </c>
      <c r="H1543" s="9">
        <v>43086</v>
      </c>
    </row>
    <row r="1544" spans="1:8" x14ac:dyDescent="0.45">
      <c r="A1544" t="s">
        <v>18412</v>
      </c>
      <c r="B1544" t="s">
        <v>18413</v>
      </c>
      <c r="C1544" t="s">
        <v>18414</v>
      </c>
      <c r="E1544" t="s">
        <v>18415</v>
      </c>
      <c r="G1544" t="s">
        <v>18416</v>
      </c>
      <c r="H1544" s="9">
        <v>43084</v>
      </c>
    </row>
    <row r="1545" spans="1:8" x14ac:dyDescent="0.45">
      <c r="A1545" t="s">
        <v>15536</v>
      </c>
      <c r="B1545" t="s">
        <v>18417</v>
      </c>
      <c r="C1545" t="s">
        <v>18418</v>
      </c>
      <c r="E1545" t="s">
        <v>18419</v>
      </c>
      <c r="G1545" t="s">
        <v>18420</v>
      </c>
      <c r="H1545" s="9">
        <v>43083</v>
      </c>
    </row>
    <row r="1546" spans="1:8" x14ac:dyDescent="0.45">
      <c r="A1546" t="s">
        <v>1923</v>
      </c>
      <c r="B1546" t="s">
        <v>18421</v>
      </c>
      <c r="C1546" t="s">
        <v>18422</v>
      </c>
      <c r="E1546" t="s">
        <v>17996</v>
      </c>
      <c r="G1546" t="s">
        <v>3925</v>
      </c>
      <c r="H1546" s="9">
        <v>43083</v>
      </c>
    </row>
    <row r="1547" spans="1:8" x14ac:dyDescent="0.45">
      <c r="A1547" t="s">
        <v>18423</v>
      </c>
      <c r="B1547" t="s">
        <v>18424</v>
      </c>
      <c r="C1547" t="s">
        <v>18425</v>
      </c>
      <c r="E1547" t="s">
        <v>15474</v>
      </c>
      <c r="G1547" t="s">
        <v>18426</v>
      </c>
      <c r="H1547" s="9">
        <v>43075</v>
      </c>
    </row>
    <row r="1548" spans="1:8" x14ac:dyDescent="0.45">
      <c r="A1548" t="s">
        <v>1988</v>
      </c>
      <c r="B1548" t="s">
        <v>15976</v>
      </c>
      <c r="C1548" t="s">
        <v>18427</v>
      </c>
      <c r="E1548" t="s">
        <v>18428</v>
      </c>
      <c r="G1548" t="s">
        <v>18429</v>
      </c>
      <c r="H1548" s="9">
        <v>43074</v>
      </c>
    </row>
    <row r="1549" spans="1:8" x14ac:dyDescent="0.45">
      <c r="A1549" t="s">
        <v>10493</v>
      </c>
      <c r="B1549" t="s">
        <v>12680</v>
      </c>
      <c r="C1549" t="s">
        <v>18430</v>
      </c>
      <c r="E1549" t="s">
        <v>18431</v>
      </c>
      <c r="G1549" t="s">
        <v>18432</v>
      </c>
      <c r="H1549" s="9">
        <v>43070</v>
      </c>
    </row>
    <row r="1550" spans="1:8" x14ac:dyDescent="0.45">
      <c r="A1550" t="s">
        <v>18433</v>
      </c>
      <c r="B1550" t="s">
        <v>18434</v>
      </c>
      <c r="C1550" t="s">
        <v>18435</v>
      </c>
      <c r="E1550" t="s">
        <v>18436</v>
      </c>
      <c r="G1550" t="s">
        <v>18437</v>
      </c>
      <c r="H1550" s="9">
        <v>43068</v>
      </c>
    </row>
    <row r="1551" spans="1:8" x14ac:dyDescent="0.45">
      <c r="A1551" t="s">
        <v>2461</v>
      </c>
      <c r="B1551" t="s">
        <v>18438</v>
      </c>
      <c r="C1551" t="s">
        <v>18439</v>
      </c>
      <c r="E1551" t="s">
        <v>1146</v>
      </c>
      <c r="G1551" t="s">
        <v>17008</v>
      </c>
      <c r="H1551" s="9">
        <v>43068</v>
      </c>
    </row>
    <row r="1552" spans="1:8" x14ac:dyDescent="0.45">
      <c r="A1552" t="s">
        <v>1551</v>
      </c>
      <c r="B1552" t="s">
        <v>18440</v>
      </c>
      <c r="C1552" t="s">
        <v>18441</v>
      </c>
      <c r="E1552" t="s">
        <v>18442</v>
      </c>
      <c r="G1552" t="s">
        <v>18443</v>
      </c>
      <c r="H1552" s="9">
        <v>43068</v>
      </c>
    </row>
    <row r="1553" spans="1:8" x14ac:dyDescent="0.45">
      <c r="A1553" t="s">
        <v>2716</v>
      </c>
      <c r="B1553" t="s">
        <v>18444</v>
      </c>
      <c r="C1553" t="s">
        <v>18445</v>
      </c>
      <c r="E1553" t="s">
        <v>112</v>
      </c>
      <c r="G1553" t="s">
        <v>18446</v>
      </c>
      <c r="H1553" s="9">
        <v>43062</v>
      </c>
    </row>
    <row r="1554" spans="1:8" x14ac:dyDescent="0.45">
      <c r="A1554" t="s">
        <v>18447</v>
      </c>
      <c r="B1554" t="s">
        <v>18448</v>
      </c>
      <c r="C1554" t="s">
        <v>18449</v>
      </c>
      <c r="E1554" t="s">
        <v>18450</v>
      </c>
      <c r="G1554" t="s">
        <v>18451</v>
      </c>
      <c r="H1554" s="9">
        <v>43060</v>
      </c>
    </row>
    <row r="1555" spans="1:8" x14ac:dyDescent="0.45">
      <c r="A1555" t="s">
        <v>18452</v>
      </c>
      <c r="B1555" t="s">
        <v>18453</v>
      </c>
      <c r="C1555" t="s">
        <v>18454</v>
      </c>
      <c r="E1555" t="s">
        <v>18455</v>
      </c>
      <c r="G1555" t="s">
        <v>18456</v>
      </c>
      <c r="H1555" s="9">
        <v>43060</v>
      </c>
    </row>
    <row r="1556" spans="1:8" x14ac:dyDescent="0.45">
      <c r="A1556" t="s">
        <v>18457</v>
      </c>
      <c r="B1556" t="s">
        <v>18458</v>
      </c>
      <c r="C1556" t="s">
        <v>18459</v>
      </c>
      <c r="E1556" t="s">
        <v>18460</v>
      </c>
      <c r="G1556" t="s">
        <v>18461</v>
      </c>
      <c r="H1556" s="9">
        <v>43060</v>
      </c>
    </row>
    <row r="1557" spans="1:8" x14ac:dyDescent="0.45">
      <c r="A1557" t="s">
        <v>18462</v>
      </c>
      <c r="B1557" t="s">
        <v>18463</v>
      </c>
      <c r="C1557" t="s">
        <v>18464</v>
      </c>
      <c r="E1557" t="s">
        <v>13371</v>
      </c>
      <c r="G1557" t="s">
        <v>18465</v>
      </c>
      <c r="H1557" s="9">
        <v>43060</v>
      </c>
    </row>
    <row r="1558" spans="1:8" x14ac:dyDescent="0.45">
      <c r="A1558" t="s">
        <v>12573</v>
      </c>
      <c r="B1558" t="s">
        <v>18466</v>
      </c>
      <c r="C1558" t="s">
        <v>18467</v>
      </c>
      <c r="E1558" t="s">
        <v>18468</v>
      </c>
      <c r="G1558" t="s">
        <v>18469</v>
      </c>
      <c r="H1558" s="9">
        <v>43060</v>
      </c>
    </row>
    <row r="1559" spans="1:8" x14ac:dyDescent="0.45">
      <c r="A1559" t="s">
        <v>18470</v>
      </c>
      <c r="B1559" t="s">
        <v>18471</v>
      </c>
      <c r="C1559" t="s">
        <v>18472</v>
      </c>
      <c r="E1559" t="s">
        <v>18473</v>
      </c>
      <c r="G1559" t="s">
        <v>14555</v>
      </c>
      <c r="H1559" s="9">
        <v>43055</v>
      </c>
    </row>
    <row r="1560" spans="1:8" x14ac:dyDescent="0.45">
      <c r="A1560" t="s">
        <v>2279</v>
      </c>
      <c r="B1560" t="s">
        <v>18474</v>
      </c>
      <c r="C1560" t="s">
        <v>18475</v>
      </c>
      <c r="E1560" t="s">
        <v>17956</v>
      </c>
      <c r="G1560" t="s">
        <v>1720</v>
      </c>
      <c r="H1560" s="9">
        <v>43054</v>
      </c>
    </row>
    <row r="1561" spans="1:8" x14ac:dyDescent="0.45">
      <c r="A1561" t="s">
        <v>3365</v>
      </c>
      <c r="B1561" t="s">
        <v>18476</v>
      </c>
      <c r="C1561" t="s">
        <v>18477</v>
      </c>
      <c r="E1561" t="s">
        <v>16094</v>
      </c>
      <c r="G1561" t="s">
        <v>18478</v>
      </c>
      <c r="H1561" s="9">
        <v>43053</v>
      </c>
    </row>
    <row r="1562" spans="1:8" x14ac:dyDescent="0.45">
      <c r="A1562" t="s">
        <v>10870</v>
      </c>
      <c r="B1562" t="s">
        <v>3161</v>
      </c>
      <c r="C1562" t="s">
        <v>18479</v>
      </c>
      <c r="E1562" t="s">
        <v>18480</v>
      </c>
      <c r="G1562" t="s">
        <v>18481</v>
      </c>
      <c r="H1562" s="9">
        <v>43053</v>
      </c>
    </row>
    <row r="1563" spans="1:8" x14ac:dyDescent="0.45">
      <c r="A1563" t="s">
        <v>18482</v>
      </c>
      <c r="B1563" t="s">
        <v>3620</v>
      </c>
      <c r="C1563" t="s">
        <v>18483</v>
      </c>
      <c r="E1563" t="s">
        <v>18484</v>
      </c>
      <c r="G1563" t="s">
        <v>18485</v>
      </c>
      <c r="H1563" s="9">
        <v>43052</v>
      </c>
    </row>
    <row r="1564" spans="1:8" x14ac:dyDescent="0.45">
      <c r="A1564" t="s">
        <v>3859</v>
      </c>
      <c r="B1564" t="s">
        <v>18486</v>
      </c>
      <c r="C1564" t="s">
        <v>18487</v>
      </c>
      <c r="E1564" t="s">
        <v>18488</v>
      </c>
      <c r="G1564" t="s">
        <v>18489</v>
      </c>
      <c r="H1564" s="9">
        <v>43051</v>
      </c>
    </row>
    <row r="1565" spans="1:8" x14ac:dyDescent="0.45">
      <c r="A1565" t="s">
        <v>18490</v>
      </c>
      <c r="B1565" t="s">
        <v>18491</v>
      </c>
      <c r="C1565" t="s">
        <v>18492</v>
      </c>
      <c r="E1565" t="s">
        <v>18493</v>
      </c>
      <c r="G1565" t="s">
        <v>18494</v>
      </c>
      <c r="H1565" s="9">
        <v>43050</v>
      </c>
    </row>
    <row r="1566" spans="1:8" x14ac:dyDescent="0.45">
      <c r="A1566" t="s">
        <v>18495</v>
      </c>
      <c r="B1566" t="s">
        <v>18496</v>
      </c>
      <c r="C1566" t="s">
        <v>18497</v>
      </c>
      <c r="E1566" t="s">
        <v>17306</v>
      </c>
      <c r="G1566" t="s">
        <v>13477</v>
      </c>
      <c r="H1566" s="9">
        <v>43050</v>
      </c>
    </row>
    <row r="1567" spans="1:8" x14ac:dyDescent="0.45">
      <c r="A1567" t="s">
        <v>10863</v>
      </c>
      <c r="B1567" t="s">
        <v>18498</v>
      </c>
      <c r="C1567" t="s">
        <v>18499</v>
      </c>
      <c r="E1567" t="s">
        <v>18500</v>
      </c>
      <c r="G1567" t="s">
        <v>18501</v>
      </c>
      <c r="H1567" s="9">
        <v>43050</v>
      </c>
    </row>
    <row r="1568" spans="1:8" x14ac:dyDescent="0.45">
      <c r="A1568" t="s">
        <v>18502</v>
      </c>
      <c r="B1568" t="s">
        <v>18503</v>
      </c>
      <c r="C1568" t="s">
        <v>18504</v>
      </c>
      <c r="E1568" t="s">
        <v>18505</v>
      </c>
      <c r="G1568" t="s">
        <v>18104</v>
      </c>
      <c r="H1568" s="9">
        <v>43050</v>
      </c>
    </row>
    <row r="1569" spans="1:8" x14ac:dyDescent="0.45">
      <c r="A1569" t="s">
        <v>1786</v>
      </c>
      <c r="B1569" t="s">
        <v>18506</v>
      </c>
      <c r="C1569" t="s">
        <v>18507</v>
      </c>
      <c r="E1569" t="s">
        <v>18508</v>
      </c>
      <c r="G1569" t="s">
        <v>18509</v>
      </c>
      <c r="H1569" s="9">
        <v>43048</v>
      </c>
    </row>
    <row r="1570" spans="1:8" x14ac:dyDescent="0.45">
      <c r="A1570" t="s">
        <v>13203</v>
      </c>
      <c r="B1570" t="s">
        <v>18510</v>
      </c>
      <c r="C1570" t="s">
        <v>18511</v>
      </c>
      <c r="D1570" t="s">
        <v>18512</v>
      </c>
      <c r="E1570" t="s">
        <v>18513</v>
      </c>
      <c r="G1570" t="s">
        <v>1964</v>
      </c>
      <c r="H1570" s="9">
        <v>43047</v>
      </c>
    </row>
    <row r="1571" spans="1:8" x14ac:dyDescent="0.45">
      <c r="A1571" t="s">
        <v>18514</v>
      </c>
      <c r="B1571" t="s">
        <v>2768</v>
      </c>
      <c r="C1571" t="s">
        <v>18515</v>
      </c>
      <c r="E1571" t="s">
        <v>18516</v>
      </c>
      <c r="G1571" t="s">
        <v>18517</v>
      </c>
      <c r="H1571" s="9">
        <v>43047</v>
      </c>
    </row>
    <row r="1572" spans="1:8" x14ac:dyDescent="0.45">
      <c r="A1572" t="s">
        <v>3125</v>
      </c>
      <c r="B1572" t="s">
        <v>18518</v>
      </c>
      <c r="C1572" t="s">
        <v>18519</v>
      </c>
      <c r="E1572" t="s">
        <v>18520</v>
      </c>
      <c r="G1572" t="s">
        <v>18521</v>
      </c>
      <c r="H1572" s="9">
        <v>43046</v>
      </c>
    </row>
    <row r="1573" spans="1:8" x14ac:dyDescent="0.45">
      <c r="A1573" t="s">
        <v>18522</v>
      </c>
      <c r="B1573" t="s">
        <v>11910</v>
      </c>
      <c r="C1573" t="s">
        <v>18523</v>
      </c>
      <c r="E1573" t="s">
        <v>16343</v>
      </c>
      <c r="G1573" t="s">
        <v>13504</v>
      </c>
      <c r="H1573" s="9">
        <v>43045</v>
      </c>
    </row>
    <row r="1574" spans="1:8" x14ac:dyDescent="0.45">
      <c r="A1574" t="s">
        <v>1586</v>
      </c>
      <c r="B1574" t="s">
        <v>18524</v>
      </c>
      <c r="C1574" t="s">
        <v>18525</v>
      </c>
      <c r="E1574" t="s">
        <v>18526</v>
      </c>
      <c r="G1574" t="s">
        <v>18527</v>
      </c>
      <c r="H1574" s="9">
        <v>43043</v>
      </c>
    </row>
    <row r="1575" spans="1:8" x14ac:dyDescent="0.45">
      <c r="A1575" t="s">
        <v>18528</v>
      </c>
      <c r="B1575" t="s">
        <v>18529</v>
      </c>
      <c r="C1575" t="s">
        <v>18530</v>
      </c>
      <c r="E1575" t="s">
        <v>18531</v>
      </c>
      <c r="G1575" t="s">
        <v>18532</v>
      </c>
      <c r="H1575" s="9">
        <v>43041</v>
      </c>
    </row>
    <row r="1576" spans="1:8" x14ac:dyDescent="0.45">
      <c r="A1576" t="s">
        <v>2154</v>
      </c>
      <c r="B1576" t="s">
        <v>18533</v>
      </c>
      <c r="C1576" t="s">
        <v>18534</v>
      </c>
      <c r="E1576" t="s">
        <v>18535</v>
      </c>
      <c r="G1576" t="s">
        <v>18536</v>
      </c>
      <c r="H1576" s="9">
        <v>43039</v>
      </c>
    </row>
    <row r="1577" spans="1:8" x14ac:dyDescent="0.45">
      <c r="A1577" t="s">
        <v>1402</v>
      </c>
      <c r="B1577" t="s">
        <v>11485</v>
      </c>
      <c r="C1577" t="s">
        <v>18537</v>
      </c>
      <c r="E1577" t="s">
        <v>18538</v>
      </c>
      <c r="G1577" t="s">
        <v>18539</v>
      </c>
      <c r="H1577" s="9">
        <v>43039</v>
      </c>
    </row>
    <row r="1578" spans="1:8" x14ac:dyDescent="0.45">
      <c r="A1578" t="s">
        <v>11217</v>
      </c>
      <c r="B1578" t="s">
        <v>3661</v>
      </c>
      <c r="C1578" t="s">
        <v>18540</v>
      </c>
      <c r="E1578" t="s">
        <v>18541</v>
      </c>
      <c r="G1578" t="s">
        <v>18542</v>
      </c>
      <c r="H1578" s="9">
        <v>43039</v>
      </c>
    </row>
    <row r="1579" spans="1:8" x14ac:dyDescent="0.45">
      <c r="A1579" t="s">
        <v>15509</v>
      </c>
      <c r="B1579" t="s">
        <v>2877</v>
      </c>
      <c r="C1579" t="s">
        <v>18543</v>
      </c>
      <c r="E1579" t="s">
        <v>18544</v>
      </c>
      <c r="G1579" t="s">
        <v>1453</v>
      </c>
      <c r="H1579" s="9">
        <v>43034</v>
      </c>
    </row>
    <row r="1580" spans="1:8" x14ac:dyDescent="0.45">
      <c r="A1580" t="s">
        <v>2625</v>
      </c>
      <c r="B1580" t="s">
        <v>18545</v>
      </c>
      <c r="C1580" t="s">
        <v>18546</v>
      </c>
      <c r="D1580" t="s">
        <v>18547</v>
      </c>
      <c r="E1580" t="s">
        <v>18548</v>
      </c>
      <c r="G1580" t="s">
        <v>18549</v>
      </c>
      <c r="H1580" s="9">
        <v>43033</v>
      </c>
    </row>
    <row r="1581" spans="1:8" x14ac:dyDescent="0.45">
      <c r="A1581" t="s">
        <v>2400</v>
      </c>
      <c r="B1581" t="s">
        <v>18550</v>
      </c>
      <c r="C1581" t="s">
        <v>18551</v>
      </c>
      <c r="E1581" t="s">
        <v>18552</v>
      </c>
      <c r="G1581" t="s">
        <v>14664</v>
      </c>
      <c r="H1581" s="9">
        <v>43033</v>
      </c>
    </row>
    <row r="1582" spans="1:8" x14ac:dyDescent="0.45">
      <c r="A1582" t="s">
        <v>18553</v>
      </c>
      <c r="B1582" t="s">
        <v>18554</v>
      </c>
      <c r="C1582" t="s">
        <v>18555</v>
      </c>
      <c r="E1582" t="s">
        <v>18556</v>
      </c>
      <c r="G1582" t="s">
        <v>18557</v>
      </c>
      <c r="H1582" s="9">
        <v>43033</v>
      </c>
    </row>
    <row r="1583" spans="1:8" x14ac:dyDescent="0.45">
      <c r="A1583" t="s">
        <v>2183</v>
      </c>
      <c r="B1583" t="s">
        <v>18558</v>
      </c>
      <c r="C1583" t="s">
        <v>18559</v>
      </c>
      <c r="E1583" t="s">
        <v>18560</v>
      </c>
      <c r="G1583" t="s">
        <v>18561</v>
      </c>
      <c r="H1583" s="9">
        <v>43033</v>
      </c>
    </row>
    <row r="1584" spans="1:8" x14ac:dyDescent="0.45">
      <c r="A1584" t="s">
        <v>11353</v>
      </c>
      <c r="B1584" t="s">
        <v>18562</v>
      </c>
      <c r="C1584" t="s">
        <v>18563</v>
      </c>
      <c r="E1584" t="s">
        <v>18564</v>
      </c>
      <c r="G1584" t="s">
        <v>18565</v>
      </c>
      <c r="H1584" s="9">
        <v>43033</v>
      </c>
    </row>
    <row r="1585" spans="1:8" x14ac:dyDescent="0.45">
      <c r="A1585" t="s">
        <v>13794</v>
      </c>
      <c r="B1585" t="s">
        <v>18566</v>
      </c>
      <c r="C1585" t="s">
        <v>18567</v>
      </c>
      <c r="E1585" t="s">
        <v>18568</v>
      </c>
      <c r="G1585" t="s">
        <v>3559</v>
      </c>
      <c r="H1585" s="9">
        <v>43033</v>
      </c>
    </row>
    <row r="1586" spans="1:8" x14ac:dyDescent="0.45">
      <c r="A1586" t="s">
        <v>16899</v>
      </c>
      <c r="B1586" t="s">
        <v>18569</v>
      </c>
      <c r="C1586" t="s">
        <v>18570</v>
      </c>
      <c r="E1586" t="s">
        <v>18571</v>
      </c>
      <c r="G1586" t="s">
        <v>18572</v>
      </c>
      <c r="H1586" s="9">
        <v>43033</v>
      </c>
    </row>
    <row r="1587" spans="1:8" x14ac:dyDescent="0.45">
      <c r="A1587" t="s">
        <v>18573</v>
      </c>
      <c r="B1587" t="s">
        <v>1403</v>
      </c>
      <c r="C1587" t="s">
        <v>18574</v>
      </c>
      <c r="E1587" t="s">
        <v>18575</v>
      </c>
      <c r="G1587" t="s">
        <v>18576</v>
      </c>
      <c r="H1587" s="9">
        <v>43031</v>
      </c>
    </row>
    <row r="1588" spans="1:8" x14ac:dyDescent="0.45">
      <c r="A1588" t="s">
        <v>18577</v>
      </c>
      <c r="B1588" t="s">
        <v>18578</v>
      </c>
      <c r="C1588" t="s">
        <v>18579</v>
      </c>
      <c r="E1588" t="s">
        <v>18580</v>
      </c>
      <c r="G1588" t="s">
        <v>13477</v>
      </c>
      <c r="H1588" s="9">
        <v>43030</v>
      </c>
    </row>
    <row r="1589" spans="1:8" x14ac:dyDescent="0.45">
      <c r="A1589" t="s">
        <v>1710</v>
      </c>
      <c r="B1589" t="s">
        <v>3917</v>
      </c>
      <c r="C1589" t="s">
        <v>18581</v>
      </c>
      <c r="E1589" t="s">
        <v>18582</v>
      </c>
      <c r="G1589" t="s">
        <v>18583</v>
      </c>
      <c r="H1589" s="9">
        <v>43030</v>
      </c>
    </row>
    <row r="1590" spans="1:8" x14ac:dyDescent="0.45">
      <c r="A1590" t="s">
        <v>9676</v>
      </c>
      <c r="B1590" t="s">
        <v>18584</v>
      </c>
      <c r="C1590" t="s">
        <v>18585</v>
      </c>
      <c r="E1590" t="s">
        <v>18586</v>
      </c>
      <c r="G1590" t="s">
        <v>2467</v>
      </c>
      <c r="H1590" s="9">
        <v>43030</v>
      </c>
    </row>
    <row r="1591" spans="1:8" x14ac:dyDescent="0.45">
      <c r="A1591" t="s">
        <v>18587</v>
      </c>
      <c r="B1591" t="s">
        <v>18588</v>
      </c>
      <c r="C1591" t="s">
        <v>18589</v>
      </c>
      <c r="E1591" t="s">
        <v>18590</v>
      </c>
      <c r="G1591" t="s">
        <v>18591</v>
      </c>
      <c r="H1591" s="9">
        <v>43030</v>
      </c>
    </row>
    <row r="1592" spans="1:8" x14ac:dyDescent="0.45">
      <c r="A1592" t="s">
        <v>18592</v>
      </c>
      <c r="B1592" t="s">
        <v>18593</v>
      </c>
      <c r="C1592" t="s">
        <v>18594</v>
      </c>
      <c r="E1592" t="s">
        <v>17942</v>
      </c>
      <c r="G1592" t="s">
        <v>18595</v>
      </c>
      <c r="H1592" s="9">
        <v>43030</v>
      </c>
    </row>
    <row r="1593" spans="1:8" x14ac:dyDescent="0.45">
      <c r="A1593" t="s">
        <v>1934</v>
      </c>
      <c r="B1593" t="s">
        <v>18596</v>
      </c>
      <c r="C1593" t="s">
        <v>18597</v>
      </c>
      <c r="E1593" t="s">
        <v>18598</v>
      </c>
      <c r="G1593" t="s">
        <v>18599</v>
      </c>
      <c r="H1593" s="9">
        <v>43030</v>
      </c>
    </row>
    <row r="1594" spans="1:8" x14ac:dyDescent="0.45">
      <c r="A1594" t="s">
        <v>18600</v>
      </c>
      <c r="B1594" t="s">
        <v>18601</v>
      </c>
      <c r="C1594" t="s">
        <v>18602</v>
      </c>
      <c r="E1594" t="s">
        <v>18603</v>
      </c>
      <c r="G1594" t="s">
        <v>18604</v>
      </c>
      <c r="H1594" s="9">
        <v>43026</v>
      </c>
    </row>
    <row r="1595" spans="1:8" x14ac:dyDescent="0.45">
      <c r="A1595" t="s">
        <v>1750</v>
      </c>
      <c r="B1595" t="s">
        <v>18605</v>
      </c>
      <c r="C1595" t="s">
        <v>18606</v>
      </c>
      <c r="E1595" t="s">
        <v>18386</v>
      </c>
      <c r="G1595" t="s">
        <v>18607</v>
      </c>
      <c r="H1595" s="9">
        <v>43018</v>
      </c>
    </row>
    <row r="1596" spans="1:8" x14ac:dyDescent="0.45">
      <c r="A1596" t="s">
        <v>3034</v>
      </c>
      <c r="B1596" t="s">
        <v>18608</v>
      </c>
      <c r="C1596" t="s">
        <v>18609</v>
      </c>
      <c r="E1596" t="s">
        <v>18610</v>
      </c>
      <c r="G1596" t="s">
        <v>18611</v>
      </c>
      <c r="H1596" s="9">
        <v>43018</v>
      </c>
    </row>
    <row r="1597" spans="1:8" x14ac:dyDescent="0.45">
      <c r="A1597" t="s">
        <v>10528</v>
      </c>
      <c r="B1597" t="s">
        <v>18612</v>
      </c>
      <c r="C1597" t="s">
        <v>18613</v>
      </c>
      <c r="E1597" t="s">
        <v>18614</v>
      </c>
      <c r="G1597" t="s">
        <v>1480</v>
      </c>
      <c r="H1597" s="9">
        <v>43018</v>
      </c>
    </row>
    <row r="1598" spans="1:8" x14ac:dyDescent="0.45">
      <c r="A1598" t="s">
        <v>3763</v>
      </c>
      <c r="B1598" t="s">
        <v>18615</v>
      </c>
      <c r="C1598" t="s">
        <v>18616</v>
      </c>
      <c r="E1598" t="s">
        <v>13223</v>
      </c>
      <c r="G1598" t="s">
        <v>18617</v>
      </c>
      <c r="H1598" s="9">
        <v>43018</v>
      </c>
    </row>
    <row r="1599" spans="1:8" x14ac:dyDescent="0.45">
      <c r="A1599" t="s">
        <v>2118</v>
      </c>
      <c r="B1599" t="s">
        <v>18618</v>
      </c>
      <c r="C1599" t="s">
        <v>18619</v>
      </c>
      <c r="E1599" t="s">
        <v>18620</v>
      </c>
      <c r="G1599" t="s">
        <v>18621</v>
      </c>
      <c r="H1599" s="9">
        <v>43017</v>
      </c>
    </row>
    <row r="1600" spans="1:8" x14ac:dyDescent="0.45">
      <c r="A1600" t="s">
        <v>1965</v>
      </c>
      <c r="B1600" t="s">
        <v>2171</v>
      </c>
      <c r="C1600" t="s">
        <v>18622</v>
      </c>
      <c r="E1600" t="s">
        <v>18623</v>
      </c>
      <c r="G1600" t="s">
        <v>1529</v>
      </c>
      <c r="H1600" s="9">
        <v>43016</v>
      </c>
    </row>
    <row r="1601" spans="1:8" x14ac:dyDescent="0.45">
      <c r="A1601" t="s">
        <v>18624</v>
      </c>
      <c r="B1601" t="s">
        <v>18625</v>
      </c>
      <c r="C1601" t="s">
        <v>18626</v>
      </c>
      <c r="E1601" t="s">
        <v>18627</v>
      </c>
      <c r="G1601" t="s">
        <v>18628</v>
      </c>
      <c r="H1601" s="9">
        <v>43015</v>
      </c>
    </row>
    <row r="1602" spans="1:8" x14ac:dyDescent="0.45">
      <c r="A1602" t="s">
        <v>11726</v>
      </c>
      <c r="B1602" t="s">
        <v>18629</v>
      </c>
      <c r="C1602" t="s">
        <v>18630</v>
      </c>
      <c r="E1602" t="s">
        <v>15474</v>
      </c>
      <c r="G1602" t="s">
        <v>18631</v>
      </c>
      <c r="H1602" s="9">
        <v>43015</v>
      </c>
    </row>
    <row r="1603" spans="1:8" x14ac:dyDescent="0.45">
      <c r="A1603" t="s">
        <v>18632</v>
      </c>
      <c r="B1603" t="s">
        <v>18633</v>
      </c>
      <c r="C1603" t="s">
        <v>18634</v>
      </c>
      <c r="E1603" t="s">
        <v>16751</v>
      </c>
      <c r="G1603" t="s">
        <v>18635</v>
      </c>
      <c r="H1603" s="9">
        <v>43015</v>
      </c>
    </row>
    <row r="1604" spans="1:8" x14ac:dyDescent="0.45">
      <c r="A1604" t="s">
        <v>18636</v>
      </c>
      <c r="B1604" t="s">
        <v>18637</v>
      </c>
      <c r="C1604" t="s">
        <v>18638</v>
      </c>
      <c r="E1604" t="s">
        <v>9517</v>
      </c>
      <c r="G1604" t="s">
        <v>18639</v>
      </c>
      <c r="H1604" s="9">
        <v>43014</v>
      </c>
    </row>
    <row r="1605" spans="1:8" x14ac:dyDescent="0.45">
      <c r="A1605" t="s">
        <v>2390</v>
      </c>
      <c r="B1605" t="s">
        <v>18640</v>
      </c>
      <c r="C1605" t="s">
        <v>18641</v>
      </c>
      <c r="E1605" t="s">
        <v>18642</v>
      </c>
      <c r="G1605" t="s">
        <v>13784</v>
      </c>
      <c r="H1605" s="9">
        <v>43014</v>
      </c>
    </row>
    <row r="1606" spans="1:8" x14ac:dyDescent="0.45">
      <c r="A1606" t="s">
        <v>4286</v>
      </c>
      <c r="B1606" t="s">
        <v>3366</v>
      </c>
      <c r="C1606" t="s">
        <v>18643</v>
      </c>
      <c r="E1606" t="s">
        <v>16751</v>
      </c>
      <c r="G1606" t="s">
        <v>18644</v>
      </c>
      <c r="H1606" s="9">
        <v>43011</v>
      </c>
    </row>
    <row r="1607" spans="1:8" x14ac:dyDescent="0.45">
      <c r="A1607" t="s">
        <v>2555</v>
      </c>
      <c r="B1607" t="s">
        <v>12648</v>
      </c>
      <c r="C1607" t="s">
        <v>18645</v>
      </c>
      <c r="E1607" t="s">
        <v>9510</v>
      </c>
      <c r="G1607" t="s">
        <v>18646</v>
      </c>
      <c r="H1607" s="9">
        <v>43006</v>
      </c>
    </row>
    <row r="1608" spans="1:8" x14ac:dyDescent="0.45">
      <c r="A1608" t="s">
        <v>18647</v>
      </c>
      <c r="B1608" t="s">
        <v>18648</v>
      </c>
      <c r="C1608" t="s">
        <v>18649</v>
      </c>
      <c r="E1608" t="s">
        <v>18650</v>
      </c>
      <c r="G1608" t="s">
        <v>18651</v>
      </c>
      <c r="H1608" s="9">
        <v>43006</v>
      </c>
    </row>
    <row r="1609" spans="1:8" x14ac:dyDescent="0.45">
      <c r="A1609" t="s">
        <v>2980</v>
      </c>
      <c r="B1609" t="s">
        <v>18652</v>
      </c>
      <c r="C1609" t="s">
        <v>18653</v>
      </c>
      <c r="D1609" t="s">
        <v>18654</v>
      </c>
      <c r="E1609" t="s">
        <v>18655</v>
      </c>
      <c r="G1609" t="s">
        <v>18656</v>
      </c>
      <c r="H1609" s="9">
        <v>43006</v>
      </c>
    </row>
    <row r="1610" spans="1:8" x14ac:dyDescent="0.45">
      <c r="A1610" t="s">
        <v>18657</v>
      </c>
      <c r="B1610" t="s">
        <v>18658</v>
      </c>
      <c r="C1610" t="s">
        <v>18659</v>
      </c>
      <c r="E1610" t="s">
        <v>18660</v>
      </c>
      <c r="G1610" t="s">
        <v>18661</v>
      </c>
      <c r="H1610" s="9">
        <v>43006</v>
      </c>
    </row>
    <row r="1611" spans="1:8" x14ac:dyDescent="0.45">
      <c r="A1611" t="s">
        <v>1683</v>
      </c>
      <c r="B1611" t="s">
        <v>18662</v>
      </c>
      <c r="C1611" t="s">
        <v>18663</v>
      </c>
      <c r="E1611" t="s">
        <v>15982</v>
      </c>
      <c r="G1611" t="s">
        <v>1447</v>
      </c>
      <c r="H1611" s="9">
        <v>43006</v>
      </c>
    </row>
    <row r="1612" spans="1:8" x14ac:dyDescent="0.45">
      <c r="A1612" t="s">
        <v>18664</v>
      </c>
      <c r="B1612" t="s">
        <v>18665</v>
      </c>
      <c r="C1612" t="s">
        <v>18666</v>
      </c>
      <c r="D1612" t="s">
        <v>18667</v>
      </c>
      <c r="E1612" t="s">
        <v>18668</v>
      </c>
      <c r="G1612" t="s">
        <v>1529</v>
      </c>
      <c r="H1612" s="9">
        <v>43006</v>
      </c>
    </row>
    <row r="1613" spans="1:8" x14ac:dyDescent="0.45">
      <c r="A1613" t="s">
        <v>2183</v>
      </c>
      <c r="B1613" t="s">
        <v>18669</v>
      </c>
      <c r="C1613" t="s">
        <v>18670</v>
      </c>
      <c r="E1613" t="s">
        <v>17112</v>
      </c>
      <c r="G1613" t="s">
        <v>18671</v>
      </c>
      <c r="H1613" s="9">
        <v>43003</v>
      </c>
    </row>
    <row r="1614" spans="1:8" x14ac:dyDescent="0.45">
      <c r="A1614" t="s">
        <v>3034</v>
      </c>
      <c r="B1614" t="s">
        <v>18672</v>
      </c>
      <c r="C1614" t="s">
        <v>18673</v>
      </c>
      <c r="E1614" t="s">
        <v>18674</v>
      </c>
      <c r="G1614" t="s">
        <v>18675</v>
      </c>
      <c r="H1614" s="9">
        <v>42997</v>
      </c>
    </row>
    <row r="1615" spans="1:8" x14ac:dyDescent="0.45">
      <c r="A1615" t="s">
        <v>2245</v>
      </c>
      <c r="B1615" t="s">
        <v>18676</v>
      </c>
      <c r="C1615" t="s">
        <v>18677</v>
      </c>
      <c r="E1615" t="s">
        <v>14401</v>
      </c>
      <c r="G1615" t="s">
        <v>13358</v>
      </c>
      <c r="H1615" s="9">
        <v>42990</v>
      </c>
    </row>
    <row r="1616" spans="1:8" x14ac:dyDescent="0.45">
      <c r="A1616" t="s">
        <v>18678</v>
      </c>
      <c r="B1616" t="s">
        <v>4550</v>
      </c>
      <c r="C1616" t="s">
        <v>18679</v>
      </c>
      <c r="E1616" t="s">
        <v>18680</v>
      </c>
      <c r="G1616" t="s">
        <v>18681</v>
      </c>
      <c r="H1616" s="9">
        <v>42989</v>
      </c>
    </row>
    <row r="1617" spans="1:8" x14ac:dyDescent="0.45">
      <c r="A1617" t="s">
        <v>18682</v>
      </c>
      <c r="B1617" t="s">
        <v>18683</v>
      </c>
      <c r="C1617" t="s">
        <v>18684</v>
      </c>
      <c r="E1617" t="s">
        <v>14824</v>
      </c>
      <c r="G1617" t="s">
        <v>18685</v>
      </c>
      <c r="H1617" s="9">
        <v>42989</v>
      </c>
    </row>
    <row r="1618" spans="1:8" x14ac:dyDescent="0.45">
      <c r="A1618" t="s">
        <v>14634</v>
      </c>
      <c r="B1618" t="s">
        <v>15080</v>
      </c>
      <c r="C1618" t="s">
        <v>18686</v>
      </c>
      <c r="E1618" t="s">
        <v>18687</v>
      </c>
      <c r="G1618" t="s">
        <v>18688</v>
      </c>
      <c r="H1618" s="9">
        <v>42984</v>
      </c>
    </row>
    <row r="1619" spans="1:8" x14ac:dyDescent="0.45">
      <c r="A1619" t="s">
        <v>2924</v>
      </c>
      <c r="B1619" t="s">
        <v>18689</v>
      </c>
      <c r="C1619" t="s">
        <v>18690</v>
      </c>
      <c r="E1619" t="s">
        <v>18691</v>
      </c>
      <c r="G1619" t="s">
        <v>18692</v>
      </c>
      <c r="H1619" s="9">
        <v>42984</v>
      </c>
    </row>
    <row r="1620" spans="1:8" x14ac:dyDescent="0.45">
      <c r="A1620" t="s">
        <v>1491</v>
      </c>
      <c r="B1620" t="s">
        <v>18693</v>
      </c>
      <c r="C1620" t="s">
        <v>18694</v>
      </c>
      <c r="E1620" t="s">
        <v>18695</v>
      </c>
      <c r="G1620" t="s">
        <v>18696</v>
      </c>
      <c r="H1620" s="9">
        <v>42984</v>
      </c>
    </row>
    <row r="1621" spans="1:8" x14ac:dyDescent="0.45">
      <c r="A1621" t="s">
        <v>3043</v>
      </c>
      <c r="B1621" t="s">
        <v>18697</v>
      </c>
      <c r="C1621" t="s">
        <v>18698</v>
      </c>
      <c r="E1621" t="s">
        <v>18699</v>
      </c>
      <c r="G1621" t="s">
        <v>18700</v>
      </c>
      <c r="H1621" s="9">
        <v>42978</v>
      </c>
    </row>
    <row r="1622" spans="1:8" x14ac:dyDescent="0.45">
      <c r="A1622" t="s">
        <v>18701</v>
      </c>
      <c r="B1622" t="s">
        <v>18702</v>
      </c>
      <c r="C1622" t="s">
        <v>18703</v>
      </c>
      <c r="E1622" t="s">
        <v>16237</v>
      </c>
      <c r="G1622" t="s">
        <v>18704</v>
      </c>
      <c r="H1622" s="9">
        <v>42978</v>
      </c>
    </row>
    <row r="1623" spans="1:8" x14ac:dyDescent="0.45">
      <c r="A1623" t="s">
        <v>1845</v>
      </c>
      <c r="B1623" t="s">
        <v>18705</v>
      </c>
      <c r="C1623" t="s">
        <v>18706</v>
      </c>
      <c r="E1623" t="s">
        <v>18707</v>
      </c>
      <c r="G1623" t="s">
        <v>18708</v>
      </c>
      <c r="H1623" s="9">
        <v>42972</v>
      </c>
    </row>
    <row r="1624" spans="1:8" x14ac:dyDescent="0.45">
      <c r="A1624" t="s">
        <v>18709</v>
      </c>
      <c r="B1624" t="s">
        <v>18710</v>
      </c>
      <c r="C1624" t="s">
        <v>18711</v>
      </c>
      <c r="E1624" t="s">
        <v>9241</v>
      </c>
      <c r="G1624" t="s">
        <v>2561</v>
      </c>
      <c r="H1624" s="9">
        <v>42971</v>
      </c>
    </row>
    <row r="1625" spans="1:8" x14ac:dyDescent="0.45">
      <c r="A1625" t="s">
        <v>11619</v>
      </c>
      <c r="B1625" t="s">
        <v>18712</v>
      </c>
      <c r="C1625" t="s">
        <v>18713</v>
      </c>
      <c r="E1625" t="s">
        <v>18714</v>
      </c>
      <c r="G1625" t="s">
        <v>18715</v>
      </c>
      <c r="H1625" s="9">
        <v>42967</v>
      </c>
    </row>
    <row r="1626" spans="1:8" x14ac:dyDescent="0.45">
      <c r="A1626" t="s">
        <v>1919</v>
      </c>
      <c r="B1626" t="s">
        <v>18716</v>
      </c>
      <c r="C1626" t="s">
        <v>18717</v>
      </c>
      <c r="E1626" t="s">
        <v>18718</v>
      </c>
      <c r="G1626" t="s">
        <v>18719</v>
      </c>
      <c r="H1626" s="9">
        <v>42967</v>
      </c>
    </row>
    <row r="1627" spans="1:8" x14ac:dyDescent="0.45">
      <c r="A1627" t="s">
        <v>13151</v>
      </c>
      <c r="B1627" t="s">
        <v>18720</v>
      </c>
      <c r="C1627" t="s">
        <v>18721</v>
      </c>
      <c r="E1627" t="s">
        <v>18722</v>
      </c>
      <c r="G1627" t="s">
        <v>18723</v>
      </c>
      <c r="H1627" s="9">
        <v>42967</v>
      </c>
    </row>
    <row r="1628" spans="1:8" x14ac:dyDescent="0.45">
      <c r="A1628" t="s">
        <v>18724</v>
      </c>
      <c r="B1628" t="s">
        <v>18725</v>
      </c>
      <c r="C1628" t="s">
        <v>18726</v>
      </c>
      <c r="E1628" t="s">
        <v>18727</v>
      </c>
      <c r="G1628" t="s">
        <v>18728</v>
      </c>
      <c r="H1628" s="9">
        <v>42967</v>
      </c>
    </row>
    <row r="1629" spans="1:8" x14ac:dyDescent="0.45">
      <c r="A1629" t="s">
        <v>18729</v>
      </c>
      <c r="B1629" t="s">
        <v>2250</v>
      </c>
      <c r="C1629" t="s">
        <v>18730</v>
      </c>
      <c r="E1629" t="s">
        <v>18731</v>
      </c>
      <c r="G1629" t="s">
        <v>18732</v>
      </c>
      <c r="H1629" s="9">
        <v>42967</v>
      </c>
    </row>
    <row r="1630" spans="1:8" x14ac:dyDescent="0.45">
      <c r="A1630" t="s">
        <v>2800</v>
      </c>
      <c r="B1630" t="s">
        <v>2476</v>
      </c>
      <c r="C1630" t="s">
        <v>18733</v>
      </c>
      <c r="E1630" t="s">
        <v>18386</v>
      </c>
      <c r="G1630" t="s">
        <v>18734</v>
      </c>
      <c r="H1630" s="9">
        <v>42965</v>
      </c>
    </row>
    <row r="1631" spans="1:8" x14ac:dyDescent="0.45">
      <c r="A1631" t="s">
        <v>1649</v>
      </c>
      <c r="B1631" t="s">
        <v>18735</v>
      </c>
      <c r="C1631" t="s">
        <v>18736</v>
      </c>
      <c r="E1631" t="s">
        <v>18415</v>
      </c>
      <c r="G1631" t="s">
        <v>18737</v>
      </c>
      <c r="H1631" s="9">
        <v>42964</v>
      </c>
    </row>
    <row r="1632" spans="1:8" x14ac:dyDescent="0.45">
      <c r="A1632" t="s">
        <v>1435</v>
      </c>
      <c r="B1632" t="s">
        <v>2896</v>
      </c>
      <c r="C1632" t="s">
        <v>18738</v>
      </c>
      <c r="E1632" t="s">
        <v>18739</v>
      </c>
      <c r="G1632" t="s">
        <v>18740</v>
      </c>
      <c r="H1632" s="9">
        <v>42959</v>
      </c>
    </row>
    <row r="1633" spans="1:8" x14ac:dyDescent="0.45">
      <c r="A1633" t="s">
        <v>2363</v>
      </c>
      <c r="B1633" t="s">
        <v>14586</v>
      </c>
      <c r="C1633" t="s">
        <v>18741</v>
      </c>
      <c r="E1633" t="s">
        <v>18742</v>
      </c>
      <c r="G1633" t="s">
        <v>18743</v>
      </c>
      <c r="H1633" s="9">
        <v>42957</v>
      </c>
    </row>
    <row r="1634" spans="1:8" x14ac:dyDescent="0.45">
      <c r="A1634" t="s">
        <v>18744</v>
      </c>
      <c r="B1634" t="s">
        <v>3853</v>
      </c>
      <c r="C1634" t="s">
        <v>18745</v>
      </c>
      <c r="E1634" t="s">
        <v>17699</v>
      </c>
      <c r="G1634" t="s">
        <v>18746</v>
      </c>
      <c r="H1634" s="9">
        <v>42956</v>
      </c>
    </row>
    <row r="1635" spans="1:8" x14ac:dyDescent="0.45">
      <c r="A1635" t="s">
        <v>12394</v>
      </c>
      <c r="B1635" t="s">
        <v>18747</v>
      </c>
      <c r="C1635" t="s">
        <v>18748</v>
      </c>
      <c r="E1635" t="s">
        <v>18749</v>
      </c>
      <c r="G1635" t="s">
        <v>18750</v>
      </c>
      <c r="H1635" s="9">
        <v>42954</v>
      </c>
    </row>
    <row r="1636" spans="1:8" x14ac:dyDescent="0.45">
      <c r="A1636" t="s">
        <v>1912</v>
      </c>
      <c r="B1636" t="s">
        <v>18751</v>
      </c>
      <c r="C1636" t="s">
        <v>18752</v>
      </c>
      <c r="E1636" t="s">
        <v>18753</v>
      </c>
      <c r="G1636" t="s">
        <v>18754</v>
      </c>
      <c r="H1636" s="9">
        <v>42954</v>
      </c>
    </row>
    <row r="1637" spans="1:8" x14ac:dyDescent="0.45">
      <c r="A1637" t="s">
        <v>18755</v>
      </c>
      <c r="B1637" t="s">
        <v>18756</v>
      </c>
      <c r="C1637" t="s">
        <v>18757</v>
      </c>
      <c r="E1637" t="s">
        <v>18758</v>
      </c>
      <c r="G1637" t="s">
        <v>1447</v>
      </c>
      <c r="H1637" s="9">
        <v>42953</v>
      </c>
    </row>
    <row r="1638" spans="1:8" x14ac:dyDescent="0.45">
      <c r="A1638" t="s">
        <v>2586</v>
      </c>
      <c r="B1638" t="s">
        <v>18397</v>
      </c>
      <c r="C1638" t="s">
        <v>18759</v>
      </c>
      <c r="D1638" t="s">
        <v>18760</v>
      </c>
      <c r="E1638" t="s">
        <v>18761</v>
      </c>
      <c r="G1638" t="s">
        <v>18762</v>
      </c>
      <c r="H1638" s="9">
        <v>42952</v>
      </c>
    </row>
    <row r="1639" spans="1:8" x14ac:dyDescent="0.45">
      <c r="H1639" s="9">
        <v>42952</v>
      </c>
    </row>
    <row r="1640" spans="1:8" x14ac:dyDescent="0.45">
      <c r="A1640" t="s">
        <v>18763</v>
      </c>
      <c r="B1640" t="s">
        <v>18764</v>
      </c>
      <c r="C1640" t="s">
        <v>18765</v>
      </c>
      <c r="E1640" t="s">
        <v>18766</v>
      </c>
      <c r="G1640" t="s">
        <v>1534</v>
      </c>
      <c r="H1640" s="9">
        <v>42951</v>
      </c>
    </row>
    <row r="1641" spans="1:8" x14ac:dyDescent="0.45">
      <c r="A1641" t="s">
        <v>18767</v>
      </c>
      <c r="B1641" t="s">
        <v>18768</v>
      </c>
      <c r="C1641" t="s">
        <v>18769</v>
      </c>
      <c r="E1641" t="s">
        <v>18770</v>
      </c>
      <c r="G1641" t="s">
        <v>18771</v>
      </c>
      <c r="H1641" s="9">
        <v>42950</v>
      </c>
    </row>
    <row r="1642" spans="1:8" x14ac:dyDescent="0.45">
      <c r="A1642" t="s">
        <v>2585</v>
      </c>
      <c r="B1642" t="s">
        <v>2586</v>
      </c>
      <c r="C1642" t="s">
        <v>18772</v>
      </c>
      <c r="E1642" t="s">
        <v>6476</v>
      </c>
      <c r="G1642" t="s">
        <v>18773</v>
      </c>
      <c r="H1642" s="9">
        <v>42950</v>
      </c>
    </row>
    <row r="1643" spans="1:8" x14ac:dyDescent="0.45">
      <c r="H1643" s="9">
        <v>42950</v>
      </c>
    </row>
    <row r="1644" spans="1:8" x14ac:dyDescent="0.45">
      <c r="A1644" t="s">
        <v>4321</v>
      </c>
      <c r="B1644" t="s">
        <v>18774</v>
      </c>
      <c r="C1644" t="s">
        <v>18775</v>
      </c>
      <c r="E1644" t="s">
        <v>18776</v>
      </c>
      <c r="G1644" t="s">
        <v>18777</v>
      </c>
      <c r="H1644" s="9">
        <v>42950</v>
      </c>
    </row>
    <row r="1645" spans="1:8" x14ac:dyDescent="0.45">
      <c r="A1645" t="s">
        <v>16405</v>
      </c>
      <c r="B1645" t="s">
        <v>18778</v>
      </c>
      <c r="C1645" t="s">
        <v>18779</v>
      </c>
      <c r="E1645" t="s">
        <v>18780</v>
      </c>
      <c r="G1645" t="s">
        <v>1754</v>
      </c>
      <c r="H1645" s="9">
        <v>42950</v>
      </c>
    </row>
    <row r="1646" spans="1:8" x14ac:dyDescent="0.45">
      <c r="A1646" t="s">
        <v>1642</v>
      </c>
      <c r="B1646" t="s">
        <v>18781</v>
      </c>
      <c r="C1646" t="s">
        <v>18782</v>
      </c>
      <c r="E1646" t="s">
        <v>18783</v>
      </c>
      <c r="G1646" t="s">
        <v>18784</v>
      </c>
      <c r="H1646" s="9">
        <v>42948</v>
      </c>
    </row>
    <row r="1647" spans="1:8" x14ac:dyDescent="0.45">
      <c r="A1647" t="s">
        <v>18785</v>
      </c>
      <c r="B1647" t="s">
        <v>18786</v>
      </c>
      <c r="C1647" t="s">
        <v>18787</v>
      </c>
      <c r="E1647" t="s">
        <v>15006</v>
      </c>
      <c r="G1647" t="s">
        <v>18788</v>
      </c>
      <c r="H1647" s="9">
        <v>42943</v>
      </c>
    </row>
    <row r="1648" spans="1:8" x14ac:dyDescent="0.45">
      <c r="A1648" t="s">
        <v>18789</v>
      </c>
      <c r="B1648" t="s">
        <v>18790</v>
      </c>
      <c r="C1648" t="s">
        <v>18791</v>
      </c>
      <c r="E1648" t="s">
        <v>18792</v>
      </c>
      <c r="G1648" t="s">
        <v>18793</v>
      </c>
      <c r="H1648" s="9">
        <v>42941</v>
      </c>
    </row>
    <row r="1649" spans="1:8" x14ac:dyDescent="0.45">
      <c r="A1649" t="s">
        <v>18794</v>
      </c>
      <c r="B1649" t="s">
        <v>18795</v>
      </c>
      <c r="C1649" t="s">
        <v>18796</v>
      </c>
      <c r="E1649" t="s">
        <v>14093</v>
      </c>
      <c r="G1649" t="s">
        <v>18797</v>
      </c>
      <c r="H1649" s="9">
        <v>42941</v>
      </c>
    </row>
    <row r="1650" spans="1:8" x14ac:dyDescent="0.45">
      <c r="A1650" t="s">
        <v>12652</v>
      </c>
      <c r="B1650" t="s">
        <v>18798</v>
      </c>
      <c r="C1650" t="s">
        <v>18799</v>
      </c>
      <c r="E1650" t="s">
        <v>18800</v>
      </c>
      <c r="G1650" t="s">
        <v>18801</v>
      </c>
      <c r="H1650" s="9">
        <v>42940</v>
      </c>
    </row>
    <row r="1651" spans="1:8" x14ac:dyDescent="0.45">
      <c r="A1651" t="s">
        <v>3859</v>
      </c>
      <c r="B1651" t="s">
        <v>18802</v>
      </c>
      <c r="C1651" t="s">
        <v>18803</v>
      </c>
      <c r="D1651" t="s">
        <v>18804</v>
      </c>
      <c r="E1651" t="s">
        <v>18805</v>
      </c>
      <c r="G1651" t="s">
        <v>18806</v>
      </c>
      <c r="H1651" s="9">
        <v>42940</v>
      </c>
    </row>
    <row r="1652" spans="1:8" x14ac:dyDescent="0.45">
      <c r="A1652" t="s">
        <v>18807</v>
      </c>
      <c r="B1652" t="s">
        <v>4717</v>
      </c>
      <c r="C1652" t="s">
        <v>18808</v>
      </c>
      <c r="E1652" t="s">
        <v>18809</v>
      </c>
      <c r="G1652" t="s">
        <v>18810</v>
      </c>
      <c r="H1652" s="9">
        <v>42940</v>
      </c>
    </row>
    <row r="1653" spans="1:8" x14ac:dyDescent="0.45">
      <c r="A1653" t="s">
        <v>11446</v>
      </c>
      <c r="B1653" t="s">
        <v>18811</v>
      </c>
      <c r="C1653" t="s">
        <v>18812</v>
      </c>
      <c r="E1653" t="s">
        <v>18813</v>
      </c>
      <c r="G1653" t="s">
        <v>18814</v>
      </c>
      <c r="H1653" s="9">
        <v>42928</v>
      </c>
    </row>
    <row r="1654" spans="1:8" x14ac:dyDescent="0.45">
      <c r="A1654" t="s">
        <v>18815</v>
      </c>
      <c r="B1654" t="s">
        <v>18816</v>
      </c>
      <c r="C1654" t="s">
        <v>18817</v>
      </c>
      <c r="E1654" t="s">
        <v>18818</v>
      </c>
      <c r="G1654" t="s">
        <v>18819</v>
      </c>
      <c r="H1654" s="9">
        <v>42928</v>
      </c>
    </row>
    <row r="1655" spans="1:8" x14ac:dyDescent="0.45">
      <c r="A1655" t="s">
        <v>12587</v>
      </c>
      <c r="B1655" t="s">
        <v>18820</v>
      </c>
      <c r="C1655" t="s">
        <v>18821</v>
      </c>
      <c r="E1655" t="s">
        <v>18822</v>
      </c>
      <c r="G1655" t="s">
        <v>18823</v>
      </c>
      <c r="H1655" s="9">
        <v>42928</v>
      </c>
    </row>
    <row r="1656" spans="1:8" x14ac:dyDescent="0.45">
      <c r="A1656" t="s">
        <v>18824</v>
      </c>
      <c r="B1656" t="s">
        <v>18825</v>
      </c>
      <c r="C1656" t="s">
        <v>18826</v>
      </c>
      <c r="E1656" t="s">
        <v>18827</v>
      </c>
      <c r="G1656" t="s">
        <v>18828</v>
      </c>
      <c r="H1656" s="9">
        <v>42928</v>
      </c>
    </row>
    <row r="1657" spans="1:8" x14ac:dyDescent="0.45">
      <c r="A1657" t="s">
        <v>18829</v>
      </c>
      <c r="B1657" t="s">
        <v>18830</v>
      </c>
      <c r="C1657" t="s">
        <v>18831</v>
      </c>
      <c r="E1657" t="s">
        <v>18832</v>
      </c>
      <c r="G1657" t="s">
        <v>18833</v>
      </c>
      <c r="H1657" s="9">
        <v>42922</v>
      </c>
    </row>
    <row r="1658" spans="1:8" x14ac:dyDescent="0.45">
      <c r="A1658" t="s">
        <v>1742</v>
      </c>
      <c r="B1658" t="s">
        <v>18834</v>
      </c>
      <c r="C1658" t="s">
        <v>18835</v>
      </c>
      <c r="E1658" t="s">
        <v>18836</v>
      </c>
      <c r="G1658" t="s">
        <v>2467</v>
      </c>
      <c r="H1658" s="9">
        <v>42920</v>
      </c>
    </row>
    <row r="1659" spans="1:8" x14ac:dyDescent="0.45">
      <c r="A1659" t="s">
        <v>11730</v>
      </c>
      <c r="B1659" t="s">
        <v>11739</v>
      </c>
      <c r="C1659" t="s">
        <v>18837</v>
      </c>
      <c r="E1659" t="s">
        <v>18838</v>
      </c>
      <c r="G1659" t="s">
        <v>10415</v>
      </c>
      <c r="H1659" s="9">
        <v>42919</v>
      </c>
    </row>
    <row r="1660" spans="1:8" x14ac:dyDescent="0.45">
      <c r="A1660" t="s">
        <v>2390</v>
      </c>
      <c r="B1660" t="s">
        <v>4149</v>
      </c>
      <c r="C1660" t="s">
        <v>18839</v>
      </c>
      <c r="E1660" t="s">
        <v>18840</v>
      </c>
      <c r="G1660" t="s">
        <v>1453</v>
      </c>
      <c r="H1660" s="9">
        <v>42919</v>
      </c>
    </row>
    <row r="1661" spans="1:8" x14ac:dyDescent="0.45">
      <c r="A1661" t="s">
        <v>2541</v>
      </c>
      <c r="B1661" t="s">
        <v>10418</v>
      </c>
      <c r="C1661" t="s">
        <v>18841</v>
      </c>
      <c r="E1661" t="s">
        <v>18842</v>
      </c>
      <c r="G1661" t="s">
        <v>1529</v>
      </c>
      <c r="H1661" s="9">
        <v>42919</v>
      </c>
    </row>
    <row r="1662" spans="1:8" x14ac:dyDescent="0.45">
      <c r="A1662" t="s">
        <v>3074</v>
      </c>
      <c r="B1662" t="s">
        <v>13113</v>
      </c>
      <c r="C1662" t="s">
        <v>18843</v>
      </c>
      <c r="E1662" t="s">
        <v>16751</v>
      </c>
      <c r="G1662" t="s">
        <v>18844</v>
      </c>
      <c r="H1662" s="9">
        <v>42916</v>
      </c>
    </row>
    <row r="1663" spans="1:8" x14ac:dyDescent="0.45">
      <c r="A1663" t="s">
        <v>2170</v>
      </c>
      <c r="B1663" t="s">
        <v>4265</v>
      </c>
      <c r="C1663" t="s">
        <v>18845</v>
      </c>
      <c r="E1663" t="s">
        <v>18846</v>
      </c>
      <c r="G1663" t="s">
        <v>18847</v>
      </c>
      <c r="H1663" s="9">
        <v>42915</v>
      </c>
    </row>
    <row r="1664" spans="1:8" x14ac:dyDescent="0.45">
      <c r="A1664" t="s">
        <v>1515</v>
      </c>
      <c r="B1664" t="s">
        <v>18848</v>
      </c>
      <c r="C1664" t="s">
        <v>18849</v>
      </c>
      <c r="E1664" t="s">
        <v>18850</v>
      </c>
      <c r="G1664" t="s">
        <v>2038</v>
      </c>
      <c r="H1664" s="9">
        <v>42911</v>
      </c>
    </row>
    <row r="1665" spans="1:8" x14ac:dyDescent="0.45">
      <c r="A1665" t="s">
        <v>11793</v>
      </c>
      <c r="B1665" t="s">
        <v>18851</v>
      </c>
      <c r="C1665" t="s">
        <v>18852</v>
      </c>
      <c r="E1665" t="s">
        <v>18853</v>
      </c>
      <c r="G1665" t="s">
        <v>18854</v>
      </c>
      <c r="H1665" s="9">
        <v>42911</v>
      </c>
    </row>
    <row r="1666" spans="1:8" x14ac:dyDescent="0.45">
      <c r="A1666" t="s">
        <v>1973</v>
      </c>
      <c r="B1666" t="s">
        <v>18855</v>
      </c>
      <c r="C1666" t="s">
        <v>18856</v>
      </c>
      <c r="E1666" t="s">
        <v>18857</v>
      </c>
      <c r="G1666" t="s">
        <v>18858</v>
      </c>
      <c r="H1666" s="9">
        <v>42907</v>
      </c>
    </row>
    <row r="1667" spans="1:8" x14ac:dyDescent="0.45">
      <c r="A1667" t="s">
        <v>18859</v>
      </c>
      <c r="B1667" t="s">
        <v>10617</v>
      </c>
      <c r="C1667" t="s">
        <v>18860</v>
      </c>
      <c r="E1667" t="s">
        <v>18861</v>
      </c>
      <c r="G1667" t="s">
        <v>18862</v>
      </c>
      <c r="H1667" s="9">
        <v>42906</v>
      </c>
    </row>
    <row r="1668" spans="1:8" x14ac:dyDescent="0.45">
      <c r="A1668" t="s">
        <v>18863</v>
      </c>
      <c r="B1668" t="s">
        <v>13726</v>
      </c>
      <c r="C1668" t="s">
        <v>18864</v>
      </c>
      <c r="E1668" t="s">
        <v>18865</v>
      </c>
      <c r="G1668" t="s">
        <v>15381</v>
      </c>
      <c r="H1668" s="9">
        <v>42901</v>
      </c>
    </row>
    <row r="1669" spans="1:8" x14ac:dyDescent="0.45">
      <c r="A1669" t="s">
        <v>18866</v>
      </c>
      <c r="B1669" t="s">
        <v>18867</v>
      </c>
      <c r="C1669" t="s">
        <v>18868</v>
      </c>
      <c r="E1669" t="s">
        <v>18869</v>
      </c>
      <c r="G1669" t="s">
        <v>3559</v>
      </c>
      <c r="H1669" s="9">
        <v>42901</v>
      </c>
    </row>
    <row r="1670" spans="1:8" x14ac:dyDescent="0.45">
      <c r="A1670" t="s">
        <v>18870</v>
      </c>
      <c r="B1670" t="s">
        <v>18871</v>
      </c>
      <c r="C1670" t="s">
        <v>18872</v>
      </c>
      <c r="E1670" t="s">
        <v>18873</v>
      </c>
      <c r="G1670" t="s">
        <v>18874</v>
      </c>
      <c r="H1670" s="9">
        <v>42900</v>
      </c>
    </row>
    <row r="1671" spans="1:8" x14ac:dyDescent="0.45">
      <c r="A1671" t="s">
        <v>1372</v>
      </c>
      <c r="B1671" t="s">
        <v>18875</v>
      </c>
      <c r="C1671" t="s">
        <v>18876</v>
      </c>
      <c r="E1671" t="s">
        <v>18877</v>
      </c>
      <c r="G1671" t="s">
        <v>18878</v>
      </c>
      <c r="H1671" s="9">
        <v>42898</v>
      </c>
    </row>
    <row r="1672" spans="1:8" x14ac:dyDescent="0.45">
      <c r="A1672" t="s">
        <v>18879</v>
      </c>
      <c r="B1672" t="s">
        <v>18880</v>
      </c>
      <c r="C1672" t="s">
        <v>18881</v>
      </c>
      <c r="E1672" t="s">
        <v>14225</v>
      </c>
      <c r="G1672" t="s">
        <v>18882</v>
      </c>
      <c r="H1672" s="9">
        <v>42896</v>
      </c>
    </row>
    <row r="1673" spans="1:8" x14ac:dyDescent="0.45">
      <c r="A1673" t="s">
        <v>18883</v>
      </c>
      <c r="B1673" t="s">
        <v>18884</v>
      </c>
      <c r="C1673" t="s">
        <v>18885</v>
      </c>
      <c r="E1673" t="s">
        <v>18886</v>
      </c>
      <c r="G1673" t="s">
        <v>18887</v>
      </c>
      <c r="H1673" s="9">
        <v>42896</v>
      </c>
    </row>
    <row r="1674" spans="1:8" x14ac:dyDescent="0.45">
      <c r="A1674" t="s">
        <v>2649</v>
      </c>
      <c r="B1674" t="s">
        <v>18888</v>
      </c>
      <c r="C1674" t="s">
        <v>18889</v>
      </c>
      <c r="E1674" t="s">
        <v>18890</v>
      </c>
      <c r="G1674" t="s">
        <v>18891</v>
      </c>
      <c r="H1674" s="9">
        <v>42896</v>
      </c>
    </row>
    <row r="1675" spans="1:8" x14ac:dyDescent="0.45">
      <c r="A1675" t="s">
        <v>18892</v>
      </c>
      <c r="B1675" t="s">
        <v>14413</v>
      </c>
      <c r="C1675" t="s">
        <v>18893</v>
      </c>
      <c r="E1675" t="s">
        <v>18894</v>
      </c>
      <c r="G1675" t="s">
        <v>18895</v>
      </c>
      <c r="H1675" s="9">
        <v>42896</v>
      </c>
    </row>
    <row r="1676" spans="1:8" x14ac:dyDescent="0.45">
      <c r="A1676" t="s">
        <v>1612</v>
      </c>
      <c r="B1676" t="s">
        <v>18896</v>
      </c>
      <c r="C1676" t="s">
        <v>18897</v>
      </c>
      <c r="E1676" t="s">
        <v>18898</v>
      </c>
      <c r="G1676" t="s">
        <v>18899</v>
      </c>
      <c r="H1676" s="9">
        <v>42894</v>
      </c>
    </row>
    <row r="1677" spans="1:8" x14ac:dyDescent="0.45">
      <c r="A1677" t="s">
        <v>18900</v>
      </c>
      <c r="B1677" t="s">
        <v>18901</v>
      </c>
      <c r="C1677" t="s">
        <v>18902</v>
      </c>
      <c r="E1677" t="s">
        <v>18903</v>
      </c>
      <c r="G1677" t="s">
        <v>3559</v>
      </c>
      <c r="H1677" s="9">
        <v>42887</v>
      </c>
    </row>
    <row r="1678" spans="1:8" x14ac:dyDescent="0.45">
      <c r="A1678" t="s">
        <v>18664</v>
      </c>
      <c r="B1678" t="s">
        <v>18904</v>
      </c>
      <c r="C1678" t="s">
        <v>18905</v>
      </c>
      <c r="E1678" t="s">
        <v>18906</v>
      </c>
      <c r="G1678" t="s">
        <v>18907</v>
      </c>
      <c r="H1678" s="9">
        <v>42887</v>
      </c>
    </row>
    <row r="1679" spans="1:8" x14ac:dyDescent="0.45">
      <c r="A1679" t="s">
        <v>18908</v>
      </c>
      <c r="B1679" t="s">
        <v>18909</v>
      </c>
      <c r="C1679" t="s">
        <v>18910</v>
      </c>
      <c r="E1679" t="s">
        <v>18911</v>
      </c>
      <c r="G1679" t="s">
        <v>18912</v>
      </c>
      <c r="H1679" s="9">
        <v>42887</v>
      </c>
    </row>
    <row r="1680" spans="1:8" x14ac:dyDescent="0.45">
      <c r="A1680" t="s">
        <v>1634</v>
      </c>
      <c r="B1680" t="s">
        <v>18913</v>
      </c>
      <c r="C1680" t="s">
        <v>18914</v>
      </c>
      <c r="E1680" t="s">
        <v>18915</v>
      </c>
      <c r="G1680" t="s">
        <v>1741</v>
      </c>
      <c r="H1680" s="9">
        <v>42887</v>
      </c>
    </row>
    <row r="1681" spans="1:8" x14ac:dyDescent="0.45">
      <c r="A1681" t="s">
        <v>13460</v>
      </c>
      <c r="B1681" t="s">
        <v>18916</v>
      </c>
      <c r="C1681" t="s">
        <v>18917</v>
      </c>
      <c r="E1681" t="s">
        <v>18918</v>
      </c>
      <c r="G1681" t="s">
        <v>18919</v>
      </c>
      <c r="H1681" s="9">
        <v>42886</v>
      </c>
    </row>
    <row r="1682" spans="1:8" x14ac:dyDescent="0.45">
      <c r="A1682" t="s">
        <v>18920</v>
      </c>
      <c r="B1682" t="s">
        <v>18921</v>
      </c>
      <c r="C1682" t="s">
        <v>18922</v>
      </c>
      <c r="E1682" t="s">
        <v>18923</v>
      </c>
      <c r="G1682" t="s">
        <v>1964</v>
      </c>
      <c r="H1682" s="9">
        <v>42884</v>
      </c>
    </row>
    <row r="1683" spans="1:8" x14ac:dyDescent="0.45">
      <c r="A1683" t="s">
        <v>18924</v>
      </c>
      <c r="B1683" t="s">
        <v>18925</v>
      </c>
      <c r="C1683" t="s">
        <v>18926</v>
      </c>
      <c r="E1683" t="s">
        <v>18927</v>
      </c>
      <c r="G1683" t="s">
        <v>18928</v>
      </c>
      <c r="H1683" s="9">
        <v>42880</v>
      </c>
    </row>
    <row r="1684" spans="1:8" x14ac:dyDescent="0.45">
      <c r="A1684" t="s">
        <v>18929</v>
      </c>
      <c r="B1684" t="s">
        <v>18930</v>
      </c>
      <c r="C1684" t="s">
        <v>18931</v>
      </c>
      <c r="E1684" t="s">
        <v>18932</v>
      </c>
      <c r="G1684" t="s">
        <v>18933</v>
      </c>
      <c r="H1684" s="9">
        <v>42878</v>
      </c>
    </row>
    <row r="1685" spans="1:8" x14ac:dyDescent="0.45">
      <c r="A1685" t="s">
        <v>3623</v>
      </c>
      <c r="B1685" t="s">
        <v>18934</v>
      </c>
      <c r="C1685" t="s">
        <v>18935</v>
      </c>
      <c r="E1685" t="s">
        <v>18936</v>
      </c>
      <c r="G1685" t="s">
        <v>18937</v>
      </c>
      <c r="H1685" s="9">
        <v>42872</v>
      </c>
    </row>
    <row r="1686" spans="1:8" x14ac:dyDescent="0.45">
      <c r="A1686" t="s">
        <v>2012</v>
      </c>
      <c r="B1686" t="s">
        <v>18938</v>
      </c>
      <c r="C1686" t="s">
        <v>18939</v>
      </c>
      <c r="E1686" t="s">
        <v>18940</v>
      </c>
      <c r="G1686" t="s">
        <v>18941</v>
      </c>
      <c r="H1686" s="9">
        <v>42871</v>
      </c>
    </row>
    <row r="1687" spans="1:8" x14ac:dyDescent="0.45">
      <c r="A1687" t="s">
        <v>1448</v>
      </c>
      <c r="B1687" t="s">
        <v>18942</v>
      </c>
      <c r="C1687" t="s">
        <v>18943</v>
      </c>
      <c r="E1687" t="s">
        <v>18944</v>
      </c>
      <c r="G1687" t="s">
        <v>2467</v>
      </c>
      <c r="H1687" s="9">
        <v>42871</v>
      </c>
    </row>
    <row r="1688" spans="1:8" x14ac:dyDescent="0.45">
      <c r="A1688" t="s">
        <v>12192</v>
      </c>
      <c r="B1688" t="s">
        <v>18945</v>
      </c>
      <c r="C1688" t="s">
        <v>18946</v>
      </c>
      <c r="E1688" t="s">
        <v>18947</v>
      </c>
      <c r="G1688" t="s">
        <v>18948</v>
      </c>
      <c r="H1688" s="9">
        <v>42871</v>
      </c>
    </row>
    <row r="1689" spans="1:8" x14ac:dyDescent="0.45">
      <c r="A1689" t="s">
        <v>1392</v>
      </c>
      <c r="B1689" t="s">
        <v>18949</v>
      </c>
      <c r="C1689" t="s">
        <v>18950</v>
      </c>
      <c r="E1689" t="s">
        <v>14436</v>
      </c>
      <c r="G1689" t="s">
        <v>12961</v>
      </c>
      <c r="H1689" s="9">
        <v>42871</v>
      </c>
    </row>
    <row r="1690" spans="1:8" x14ac:dyDescent="0.45">
      <c r="A1690" t="s">
        <v>1960</v>
      </c>
      <c r="B1690" t="s">
        <v>18951</v>
      </c>
      <c r="C1690" t="s">
        <v>18952</v>
      </c>
      <c r="E1690" t="s">
        <v>18953</v>
      </c>
      <c r="G1690" t="s">
        <v>18954</v>
      </c>
      <c r="H1690" s="9">
        <v>42869</v>
      </c>
    </row>
    <row r="1691" spans="1:8" x14ac:dyDescent="0.45">
      <c r="A1691" t="s">
        <v>3329</v>
      </c>
      <c r="B1691" t="s">
        <v>18955</v>
      </c>
      <c r="C1691" t="s">
        <v>18956</v>
      </c>
      <c r="E1691" t="s">
        <v>17699</v>
      </c>
      <c r="G1691" t="s">
        <v>18957</v>
      </c>
      <c r="H1691" s="9">
        <v>42863</v>
      </c>
    </row>
    <row r="1692" spans="1:8" x14ac:dyDescent="0.45">
      <c r="A1692" t="s">
        <v>18377</v>
      </c>
      <c r="B1692" t="s">
        <v>18958</v>
      </c>
      <c r="C1692" t="s">
        <v>18959</v>
      </c>
      <c r="E1692" t="s">
        <v>14093</v>
      </c>
      <c r="G1692" t="s">
        <v>18960</v>
      </c>
      <c r="H1692" s="9">
        <v>42859</v>
      </c>
    </row>
    <row r="1693" spans="1:8" x14ac:dyDescent="0.45">
      <c r="A1693" t="s">
        <v>1965</v>
      </c>
      <c r="B1693" t="s">
        <v>18961</v>
      </c>
      <c r="C1693" t="s">
        <v>18962</v>
      </c>
      <c r="E1693" t="s">
        <v>18963</v>
      </c>
      <c r="G1693" t="s">
        <v>1380</v>
      </c>
      <c r="H1693" s="9">
        <v>42856</v>
      </c>
    </row>
    <row r="1694" spans="1:8" x14ac:dyDescent="0.45">
      <c r="A1694" t="s">
        <v>18964</v>
      </c>
      <c r="B1694" t="s">
        <v>18965</v>
      </c>
      <c r="C1694" t="s">
        <v>18966</v>
      </c>
      <c r="E1694" t="s">
        <v>18967</v>
      </c>
      <c r="G1694" t="s">
        <v>18968</v>
      </c>
      <c r="H1694" s="9">
        <v>42856</v>
      </c>
    </row>
    <row r="1695" spans="1:8" x14ac:dyDescent="0.45">
      <c r="A1695" t="s">
        <v>2170</v>
      </c>
      <c r="B1695" t="s">
        <v>18969</v>
      </c>
      <c r="C1695" t="s">
        <v>18970</v>
      </c>
      <c r="E1695" t="s">
        <v>18971</v>
      </c>
      <c r="G1695" t="s">
        <v>2038</v>
      </c>
      <c r="H1695" s="9">
        <v>42854</v>
      </c>
    </row>
    <row r="1696" spans="1:8" x14ac:dyDescent="0.45">
      <c r="A1696" t="s">
        <v>18972</v>
      </c>
      <c r="B1696" t="s">
        <v>18973</v>
      </c>
      <c r="C1696" t="s">
        <v>18974</v>
      </c>
      <c r="E1696" t="s">
        <v>18975</v>
      </c>
      <c r="G1696" t="s">
        <v>18976</v>
      </c>
      <c r="H1696" s="9">
        <v>42850</v>
      </c>
    </row>
    <row r="1697" spans="1:8" x14ac:dyDescent="0.45">
      <c r="A1697" t="s">
        <v>18977</v>
      </c>
      <c r="B1697" t="s">
        <v>18978</v>
      </c>
      <c r="C1697" t="s">
        <v>18979</v>
      </c>
      <c r="E1697" t="s">
        <v>18980</v>
      </c>
      <c r="G1697" t="s">
        <v>18981</v>
      </c>
      <c r="H1697" s="9">
        <v>42850</v>
      </c>
    </row>
    <row r="1698" spans="1:8" x14ac:dyDescent="0.45">
      <c r="A1698" t="s">
        <v>1392</v>
      </c>
      <c r="B1698" t="s">
        <v>11475</v>
      </c>
      <c r="C1698" t="s">
        <v>18982</v>
      </c>
      <c r="E1698" t="s">
        <v>15362</v>
      </c>
      <c r="G1698" t="s">
        <v>18983</v>
      </c>
      <c r="H1698" s="9">
        <v>42849</v>
      </c>
    </row>
    <row r="1699" spans="1:8" x14ac:dyDescent="0.45">
      <c r="A1699" t="s">
        <v>1750</v>
      </c>
      <c r="B1699" t="s">
        <v>18984</v>
      </c>
      <c r="C1699" t="s">
        <v>18985</v>
      </c>
      <c r="E1699" t="s">
        <v>18986</v>
      </c>
      <c r="G1699" t="s">
        <v>18987</v>
      </c>
      <c r="H1699" s="9">
        <v>42847</v>
      </c>
    </row>
    <row r="1700" spans="1:8" x14ac:dyDescent="0.45">
      <c r="A1700" t="s">
        <v>2649</v>
      </c>
      <c r="B1700" t="s">
        <v>18988</v>
      </c>
      <c r="C1700" t="s">
        <v>18989</v>
      </c>
      <c r="E1700" t="s">
        <v>18990</v>
      </c>
      <c r="G1700" t="s">
        <v>18991</v>
      </c>
      <c r="H1700" s="9">
        <v>42847</v>
      </c>
    </row>
    <row r="1701" spans="1:8" x14ac:dyDescent="0.45">
      <c r="A1701" t="s">
        <v>1515</v>
      </c>
      <c r="B1701" t="s">
        <v>2745</v>
      </c>
      <c r="C1701" t="s">
        <v>18992</v>
      </c>
      <c r="E1701" t="s">
        <v>18993</v>
      </c>
      <c r="G1701" t="s">
        <v>18994</v>
      </c>
      <c r="H1701" s="9">
        <v>42847</v>
      </c>
    </row>
    <row r="1702" spans="1:8" x14ac:dyDescent="0.45">
      <c r="A1702" t="s">
        <v>1467</v>
      </c>
      <c r="B1702" t="s">
        <v>18995</v>
      </c>
      <c r="C1702" t="s">
        <v>18996</v>
      </c>
      <c r="E1702" t="s">
        <v>18997</v>
      </c>
      <c r="G1702" t="s">
        <v>18998</v>
      </c>
      <c r="H1702" s="9">
        <v>42847</v>
      </c>
    </row>
    <row r="1703" spans="1:8" x14ac:dyDescent="0.45">
      <c r="A1703" t="s">
        <v>18999</v>
      </c>
      <c r="B1703" t="s">
        <v>19000</v>
      </c>
      <c r="C1703" t="s">
        <v>19001</v>
      </c>
      <c r="E1703" t="s">
        <v>19002</v>
      </c>
      <c r="G1703" t="s">
        <v>1453</v>
      </c>
      <c r="H1703" s="9">
        <v>42847</v>
      </c>
    </row>
    <row r="1704" spans="1:8" x14ac:dyDescent="0.45">
      <c r="A1704" t="s">
        <v>17511</v>
      </c>
      <c r="B1704" t="s">
        <v>12092</v>
      </c>
      <c r="C1704" t="s">
        <v>19003</v>
      </c>
      <c r="E1704" t="s">
        <v>19004</v>
      </c>
      <c r="G1704" t="s">
        <v>19005</v>
      </c>
      <c r="H1704" s="9">
        <v>42847</v>
      </c>
    </row>
    <row r="1705" spans="1:8" x14ac:dyDescent="0.45">
      <c r="A1705" t="s">
        <v>2047</v>
      </c>
      <c r="B1705" t="s">
        <v>19006</v>
      </c>
      <c r="C1705" t="s">
        <v>19007</v>
      </c>
      <c r="E1705" t="s">
        <v>15146</v>
      </c>
      <c r="G1705" t="s">
        <v>19008</v>
      </c>
      <c r="H1705" s="9">
        <v>42845</v>
      </c>
    </row>
    <row r="1706" spans="1:8" x14ac:dyDescent="0.45">
      <c r="A1706" t="s">
        <v>3145</v>
      </c>
      <c r="B1706" t="s">
        <v>19009</v>
      </c>
      <c r="C1706" t="s">
        <v>19010</v>
      </c>
      <c r="E1706" t="s">
        <v>19011</v>
      </c>
      <c r="G1706" t="s">
        <v>15268</v>
      </c>
      <c r="H1706" s="9">
        <v>42845</v>
      </c>
    </row>
    <row r="1707" spans="1:8" x14ac:dyDescent="0.45">
      <c r="A1707" t="s">
        <v>19012</v>
      </c>
      <c r="B1707" t="s">
        <v>19013</v>
      </c>
      <c r="C1707" t="s">
        <v>19014</v>
      </c>
      <c r="E1707" t="s">
        <v>19015</v>
      </c>
      <c r="G1707" t="s">
        <v>19016</v>
      </c>
      <c r="H1707" s="9">
        <v>42837</v>
      </c>
    </row>
    <row r="1708" spans="1:8" x14ac:dyDescent="0.45">
      <c r="A1708" t="s">
        <v>13612</v>
      </c>
      <c r="B1708" t="s">
        <v>12680</v>
      </c>
      <c r="C1708" t="s">
        <v>19017</v>
      </c>
      <c r="E1708" t="s">
        <v>19018</v>
      </c>
      <c r="G1708" t="s">
        <v>19019</v>
      </c>
      <c r="H1708" s="9">
        <v>42828</v>
      </c>
    </row>
    <row r="1709" spans="1:8" x14ac:dyDescent="0.45">
      <c r="A1709" t="s">
        <v>1845</v>
      </c>
      <c r="B1709" t="s">
        <v>10783</v>
      </c>
      <c r="C1709" t="s">
        <v>19020</v>
      </c>
      <c r="E1709" t="s">
        <v>19021</v>
      </c>
      <c r="G1709" t="s">
        <v>19022</v>
      </c>
      <c r="H1709" s="9">
        <v>42828</v>
      </c>
    </row>
    <row r="1710" spans="1:8" x14ac:dyDescent="0.45">
      <c r="A1710" t="s">
        <v>2205</v>
      </c>
      <c r="B1710" t="s">
        <v>18055</v>
      </c>
      <c r="C1710" t="s">
        <v>19023</v>
      </c>
      <c r="E1710" t="s">
        <v>19024</v>
      </c>
      <c r="G1710" t="s">
        <v>18405</v>
      </c>
      <c r="H1710" s="9">
        <v>42822</v>
      </c>
    </row>
    <row r="1711" spans="1:8" x14ac:dyDescent="0.45">
      <c r="A1711" t="s">
        <v>4206</v>
      </c>
      <c r="B1711" t="s">
        <v>19025</v>
      </c>
      <c r="C1711" t="s">
        <v>19026</v>
      </c>
      <c r="E1711" t="s">
        <v>19027</v>
      </c>
      <c r="G1711" t="s">
        <v>19028</v>
      </c>
      <c r="H1711" s="9">
        <v>42822</v>
      </c>
    </row>
    <row r="1712" spans="1:8" x14ac:dyDescent="0.45">
      <c r="A1712" t="s">
        <v>1500</v>
      </c>
      <c r="B1712" t="s">
        <v>1501</v>
      </c>
      <c r="C1712" t="s">
        <v>19029</v>
      </c>
      <c r="E1712" t="s">
        <v>13511</v>
      </c>
      <c r="G1712" t="s">
        <v>19030</v>
      </c>
      <c r="H1712" s="9">
        <v>42821</v>
      </c>
    </row>
    <row r="1713" spans="1:8" x14ac:dyDescent="0.45">
      <c r="A1713" t="s">
        <v>3079</v>
      </c>
      <c r="B1713" t="s">
        <v>19031</v>
      </c>
      <c r="C1713" t="s">
        <v>19032</v>
      </c>
      <c r="E1713" t="s">
        <v>19033</v>
      </c>
      <c r="G1713" t="s">
        <v>19034</v>
      </c>
      <c r="H1713" s="9">
        <v>42821</v>
      </c>
    </row>
    <row r="1714" spans="1:8" x14ac:dyDescent="0.45">
      <c r="A1714" t="s">
        <v>11446</v>
      </c>
      <c r="B1714" t="s">
        <v>19035</v>
      </c>
      <c r="C1714" t="s">
        <v>19036</v>
      </c>
      <c r="E1714" t="s">
        <v>19037</v>
      </c>
      <c r="G1714" t="s">
        <v>19038</v>
      </c>
      <c r="H1714" s="9">
        <v>42821</v>
      </c>
    </row>
    <row r="1715" spans="1:8" x14ac:dyDescent="0.45">
      <c r="A1715" t="s">
        <v>19039</v>
      </c>
      <c r="B1715" t="s">
        <v>19040</v>
      </c>
      <c r="C1715" t="s">
        <v>19041</v>
      </c>
      <c r="E1715" t="s">
        <v>19042</v>
      </c>
      <c r="G1715" t="s">
        <v>19043</v>
      </c>
      <c r="H1715" s="9">
        <v>42821</v>
      </c>
    </row>
    <row r="1716" spans="1:8" x14ac:dyDescent="0.45">
      <c r="A1716" t="s">
        <v>2520</v>
      </c>
      <c r="B1716" t="s">
        <v>9618</v>
      </c>
      <c r="C1716" t="s">
        <v>19044</v>
      </c>
      <c r="E1716" t="s">
        <v>19045</v>
      </c>
      <c r="G1716" t="s">
        <v>19046</v>
      </c>
      <c r="H1716" s="9">
        <v>42821</v>
      </c>
    </row>
    <row r="1717" spans="1:8" x14ac:dyDescent="0.45">
      <c r="A1717" t="s">
        <v>2390</v>
      </c>
      <c r="B1717" t="s">
        <v>19047</v>
      </c>
      <c r="C1717" t="s">
        <v>19048</v>
      </c>
      <c r="E1717" t="s">
        <v>19049</v>
      </c>
      <c r="G1717" t="s">
        <v>19050</v>
      </c>
      <c r="H1717" s="9">
        <v>42821</v>
      </c>
    </row>
    <row r="1718" spans="1:8" x14ac:dyDescent="0.45">
      <c r="A1718" t="s">
        <v>19051</v>
      </c>
      <c r="B1718" t="s">
        <v>19052</v>
      </c>
      <c r="C1718" t="s">
        <v>19053</v>
      </c>
      <c r="E1718" t="s">
        <v>19054</v>
      </c>
      <c r="G1718" t="s">
        <v>19055</v>
      </c>
      <c r="H1718" s="9">
        <v>42821</v>
      </c>
    </row>
    <row r="1719" spans="1:8" x14ac:dyDescent="0.45">
      <c r="A1719" t="s">
        <v>1441</v>
      </c>
      <c r="B1719" t="s">
        <v>19056</v>
      </c>
      <c r="C1719" t="s">
        <v>19057</v>
      </c>
      <c r="E1719" t="s">
        <v>19058</v>
      </c>
      <c r="G1719" t="s">
        <v>1529</v>
      </c>
      <c r="H1719" s="9">
        <v>42816</v>
      </c>
    </row>
    <row r="1720" spans="1:8" x14ac:dyDescent="0.45">
      <c r="A1720" t="s">
        <v>3043</v>
      </c>
      <c r="B1720" t="s">
        <v>19059</v>
      </c>
      <c r="C1720" t="s">
        <v>19060</v>
      </c>
      <c r="E1720" t="s">
        <v>19061</v>
      </c>
      <c r="G1720" t="s">
        <v>19062</v>
      </c>
      <c r="H1720" s="9">
        <v>42816</v>
      </c>
    </row>
    <row r="1721" spans="1:8" x14ac:dyDescent="0.45">
      <c r="A1721" t="s">
        <v>19063</v>
      </c>
      <c r="B1721" t="s">
        <v>19064</v>
      </c>
      <c r="C1721" t="s">
        <v>19065</v>
      </c>
      <c r="E1721" t="s">
        <v>19066</v>
      </c>
      <c r="G1721" t="s">
        <v>19067</v>
      </c>
      <c r="H1721" s="9">
        <v>42816</v>
      </c>
    </row>
    <row r="1722" spans="1:8" x14ac:dyDescent="0.45">
      <c r="A1722" t="s">
        <v>19068</v>
      </c>
      <c r="B1722" t="s">
        <v>19069</v>
      </c>
      <c r="C1722" t="s">
        <v>19070</v>
      </c>
      <c r="E1722" t="s">
        <v>19071</v>
      </c>
      <c r="G1722" t="s">
        <v>19072</v>
      </c>
      <c r="H1722" s="9">
        <v>42816</v>
      </c>
    </row>
    <row r="1723" spans="1:8" x14ac:dyDescent="0.45">
      <c r="A1723" t="s">
        <v>2541</v>
      </c>
      <c r="B1723" t="s">
        <v>3777</v>
      </c>
      <c r="C1723" t="s">
        <v>19073</v>
      </c>
      <c r="E1723" t="s">
        <v>19074</v>
      </c>
      <c r="G1723" t="s">
        <v>19075</v>
      </c>
      <c r="H1723" s="9">
        <v>42816</v>
      </c>
    </row>
    <row r="1724" spans="1:8" x14ac:dyDescent="0.45">
      <c r="A1724" t="s">
        <v>19076</v>
      </c>
      <c r="B1724" t="s">
        <v>19077</v>
      </c>
      <c r="C1724" t="s">
        <v>19078</v>
      </c>
      <c r="E1724" t="s">
        <v>19079</v>
      </c>
      <c r="G1724" t="s">
        <v>19080</v>
      </c>
      <c r="H1724" s="9">
        <v>42816</v>
      </c>
    </row>
    <row r="1725" spans="1:8" x14ac:dyDescent="0.45">
      <c r="A1725" t="s">
        <v>12547</v>
      </c>
      <c r="B1725" t="s">
        <v>19081</v>
      </c>
      <c r="C1725" t="s">
        <v>19082</v>
      </c>
      <c r="E1725" t="s">
        <v>14117</v>
      </c>
      <c r="G1725" t="s">
        <v>19083</v>
      </c>
      <c r="H1725" s="9">
        <v>42816</v>
      </c>
    </row>
    <row r="1726" spans="1:8" x14ac:dyDescent="0.45">
      <c r="A1726" t="s">
        <v>3483</v>
      </c>
      <c r="B1726" t="s">
        <v>4473</v>
      </c>
      <c r="C1726" t="s">
        <v>19084</v>
      </c>
      <c r="E1726" t="s">
        <v>9268</v>
      </c>
      <c r="G1726" t="s">
        <v>19085</v>
      </c>
      <c r="H1726" s="9">
        <v>42810</v>
      </c>
    </row>
    <row r="1727" spans="1:8" x14ac:dyDescent="0.45">
      <c r="A1727" t="s">
        <v>3034</v>
      </c>
      <c r="B1727" t="s">
        <v>19086</v>
      </c>
      <c r="C1727" t="s">
        <v>19087</v>
      </c>
      <c r="E1727" t="s">
        <v>15324</v>
      </c>
      <c r="G1727" t="s">
        <v>15406</v>
      </c>
      <c r="H1727" s="9">
        <v>42809</v>
      </c>
    </row>
    <row r="1728" spans="1:8" x14ac:dyDescent="0.45">
      <c r="A1728" t="s">
        <v>2088</v>
      </c>
      <c r="B1728" t="s">
        <v>15346</v>
      </c>
      <c r="C1728" t="s">
        <v>19088</v>
      </c>
      <c r="E1728" t="s">
        <v>15474</v>
      </c>
      <c r="G1728" t="s">
        <v>19089</v>
      </c>
      <c r="H1728" s="9">
        <v>42808</v>
      </c>
    </row>
    <row r="1729" spans="1:8" x14ac:dyDescent="0.45">
      <c r="A1729" t="s">
        <v>2093</v>
      </c>
      <c r="B1729" t="s">
        <v>19090</v>
      </c>
      <c r="C1729" t="s">
        <v>19091</v>
      </c>
      <c r="E1729" t="s">
        <v>19092</v>
      </c>
      <c r="G1729" t="s">
        <v>19093</v>
      </c>
      <c r="H1729" s="9">
        <v>42808</v>
      </c>
    </row>
    <row r="1730" spans="1:8" x14ac:dyDescent="0.45">
      <c r="A1730" t="s">
        <v>2044</v>
      </c>
      <c r="B1730" t="s">
        <v>19094</v>
      </c>
      <c r="C1730" t="s">
        <v>19095</v>
      </c>
      <c r="E1730" t="s">
        <v>19096</v>
      </c>
      <c r="G1730" t="s">
        <v>19097</v>
      </c>
      <c r="H1730" s="9">
        <v>42808</v>
      </c>
    </row>
    <row r="1731" spans="1:8" x14ac:dyDescent="0.45">
      <c r="A1731" t="s">
        <v>19098</v>
      </c>
      <c r="B1731" t="s">
        <v>19099</v>
      </c>
      <c r="C1731" t="s">
        <v>19100</v>
      </c>
      <c r="E1731" t="s">
        <v>19101</v>
      </c>
      <c r="G1731" t="s">
        <v>19102</v>
      </c>
      <c r="H1731" s="9">
        <v>42807</v>
      </c>
    </row>
    <row r="1732" spans="1:8" x14ac:dyDescent="0.45">
      <c r="A1732" t="s">
        <v>19103</v>
      </c>
      <c r="B1732" t="s">
        <v>19104</v>
      </c>
      <c r="C1732" t="s">
        <v>19105</v>
      </c>
      <c r="E1732" t="s">
        <v>19106</v>
      </c>
      <c r="G1732" t="s">
        <v>19107</v>
      </c>
      <c r="H1732" s="9">
        <v>42807</v>
      </c>
    </row>
    <row r="1733" spans="1:8" x14ac:dyDescent="0.45">
      <c r="A1733" t="s">
        <v>3329</v>
      </c>
      <c r="B1733" t="s">
        <v>19108</v>
      </c>
      <c r="C1733" t="s">
        <v>19109</v>
      </c>
      <c r="E1733" t="s">
        <v>17699</v>
      </c>
      <c r="G1733" t="s">
        <v>19110</v>
      </c>
      <c r="H1733" s="9">
        <v>42804</v>
      </c>
    </row>
    <row r="1734" spans="1:8" x14ac:dyDescent="0.45">
      <c r="H1734" s="9">
        <v>42804</v>
      </c>
    </row>
    <row r="1735" spans="1:8" x14ac:dyDescent="0.45">
      <c r="A1735" t="s">
        <v>19111</v>
      </c>
      <c r="B1735" t="s">
        <v>19112</v>
      </c>
      <c r="C1735" t="s">
        <v>19113</v>
      </c>
      <c r="E1735" t="s">
        <v>19114</v>
      </c>
      <c r="G1735" t="s">
        <v>19115</v>
      </c>
      <c r="H1735" s="9">
        <v>42802</v>
      </c>
    </row>
    <row r="1736" spans="1:8" x14ac:dyDescent="0.45">
      <c r="A1736" t="s">
        <v>19116</v>
      </c>
      <c r="B1736" t="s">
        <v>19117</v>
      </c>
      <c r="C1736" t="s">
        <v>19118</v>
      </c>
      <c r="H1736" s="9">
        <v>42802</v>
      </c>
    </row>
    <row r="1737" spans="1:8" x14ac:dyDescent="0.45">
      <c r="A1737" t="s">
        <v>2656</v>
      </c>
      <c r="B1737" t="s">
        <v>18705</v>
      </c>
      <c r="C1737" t="s">
        <v>19119</v>
      </c>
      <c r="E1737" t="s">
        <v>19120</v>
      </c>
      <c r="G1737" t="s">
        <v>14</v>
      </c>
      <c r="H1737" s="9">
        <v>42802</v>
      </c>
    </row>
    <row r="1738" spans="1:8" x14ac:dyDescent="0.45">
      <c r="A1738" t="s">
        <v>1840</v>
      </c>
      <c r="B1738" t="s">
        <v>19121</v>
      </c>
      <c r="C1738" t="s">
        <v>19122</v>
      </c>
      <c r="E1738" t="s">
        <v>19123</v>
      </c>
      <c r="G1738" t="s">
        <v>19124</v>
      </c>
      <c r="H1738" s="9">
        <v>42802</v>
      </c>
    </row>
    <row r="1739" spans="1:8" x14ac:dyDescent="0.45">
      <c r="A1739" t="s">
        <v>1960</v>
      </c>
      <c r="B1739" t="s">
        <v>12372</v>
      </c>
      <c r="C1739" t="s">
        <v>19125</v>
      </c>
      <c r="E1739" t="s">
        <v>19126</v>
      </c>
      <c r="G1739" t="s">
        <v>19127</v>
      </c>
      <c r="H1739" s="9">
        <v>42802</v>
      </c>
    </row>
    <row r="1740" spans="1:8" x14ac:dyDescent="0.45">
      <c r="A1740" t="s">
        <v>3317</v>
      </c>
      <c r="B1740" t="s">
        <v>19128</v>
      </c>
      <c r="C1740" t="s">
        <v>19129</v>
      </c>
      <c r="E1740" t="s">
        <v>18386</v>
      </c>
      <c r="G1740" t="s">
        <v>19130</v>
      </c>
      <c r="H1740" s="9">
        <v>42801</v>
      </c>
    </row>
    <row r="1741" spans="1:8" x14ac:dyDescent="0.45">
      <c r="A1741" t="s">
        <v>18892</v>
      </c>
      <c r="B1741" t="s">
        <v>19131</v>
      </c>
      <c r="C1741" t="s">
        <v>19132</v>
      </c>
      <c r="E1741" t="s">
        <v>13562</v>
      </c>
      <c r="G1741" t="s">
        <v>19133</v>
      </c>
      <c r="H1741" s="9">
        <v>42800</v>
      </c>
    </row>
    <row r="1742" spans="1:8" x14ac:dyDescent="0.45">
      <c r="A1742" t="s">
        <v>19134</v>
      </c>
      <c r="B1742" t="s">
        <v>19135</v>
      </c>
      <c r="C1742" t="s">
        <v>19136</v>
      </c>
      <c r="E1742" t="s">
        <v>12232</v>
      </c>
      <c r="G1742" t="s">
        <v>19137</v>
      </c>
      <c r="H1742" s="9">
        <v>42800</v>
      </c>
    </row>
    <row r="1743" spans="1:8" x14ac:dyDescent="0.45">
      <c r="A1743" t="s">
        <v>3269</v>
      </c>
      <c r="B1743" t="s">
        <v>19138</v>
      </c>
      <c r="C1743" t="s">
        <v>19139</v>
      </c>
      <c r="E1743" t="s">
        <v>18386</v>
      </c>
      <c r="G1743" t="s">
        <v>19140</v>
      </c>
      <c r="H1743" s="9">
        <v>42800</v>
      </c>
    </row>
    <row r="1744" spans="1:8" x14ac:dyDescent="0.45">
      <c r="A1744" t="s">
        <v>14956</v>
      </c>
      <c r="B1744" t="s">
        <v>4577</v>
      </c>
      <c r="C1744" t="s">
        <v>19141</v>
      </c>
      <c r="E1744" t="s">
        <v>16859</v>
      </c>
      <c r="G1744" t="s">
        <v>16500</v>
      </c>
      <c r="H1744" s="9">
        <v>42800</v>
      </c>
    </row>
    <row r="1745" spans="1:8" x14ac:dyDescent="0.45">
      <c r="A1745" t="s">
        <v>13460</v>
      </c>
      <c r="B1745" t="s">
        <v>19142</v>
      </c>
      <c r="C1745" t="s">
        <v>19143</v>
      </c>
      <c r="E1745" t="s">
        <v>18386</v>
      </c>
      <c r="G1745" t="s">
        <v>19144</v>
      </c>
      <c r="H1745" s="9">
        <v>42800</v>
      </c>
    </row>
    <row r="1746" spans="1:8" x14ac:dyDescent="0.45">
      <c r="A1746" t="s">
        <v>19145</v>
      </c>
      <c r="B1746" t="s">
        <v>19146</v>
      </c>
      <c r="C1746" t="s">
        <v>19147</v>
      </c>
      <c r="E1746" t="s">
        <v>18386</v>
      </c>
      <c r="G1746" t="s">
        <v>19148</v>
      </c>
      <c r="H1746" s="9">
        <v>42800</v>
      </c>
    </row>
    <row r="1747" spans="1:8" x14ac:dyDescent="0.45">
      <c r="A1747" t="s">
        <v>16062</v>
      </c>
      <c r="B1747" t="s">
        <v>4357</v>
      </c>
      <c r="C1747" t="s">
        <v>19149</v>
      </c>
      <c r="E1747" t="s">
        <v>17699</v>
      </c>
      <c r="G1747" t="s">
        <v>19150</v>
      </c>
      <c r="H1747" s="9">
        <v>42800</v>
      </c>
    </row>
    <row r="1748" spans="1:8" x14ac:dyDescent="0.45">
      <c r="A1748" t="s">
        <v>13756</v>
      </c>
      <c r="B1748" t="s">
        <v>19151</v>
      </c>
      <c r="C1748" t="s">
        <v>19152</v>
      </c>
      <c r="E1748" t="s">
        <v>17699</v>
      </c>
      <c r="G1748" t="s">
        <v>19153</v>
      </c>
      <c r="H1748" s="9">
        <v>42800</v>
      </c>
    </row>
    <row r="1749" spans="1:8" x14ac:dyDescent="0.45">
      <c r="A1749" t="s">
        <v>19154</v>
      </c>
      <c r="B1749" t="s">
        <v>1955</v>
      </c>
      <c r="C1749" t="s">
        <v>19155</v>
      </c>
      <c r="E1749" t="s">
        <v>19156</v>
      </c>
      <c r="G1749" t="s">
        <v>15200</v>
      </c>
      <c r="H1749" s="9">
        <v>42800</v>
      </c>
    </row>
    <row r="1750" spans="1:8" x14ac:dyDescent="0.45">
      <c r="A1750" t="s">
        <v>3034</v>
      </c>
      <c r="B1750" t="s">
        <v>3208</v>
      </c>
      <c r="C1750" t="s">
        <v>19157</v>
      </c>
      <c r="E1750" t="s">
        <v>19158</v>
      </c>
      <c r="G1750" t="s">
        <v>19159</v>
      </c>
      <c r="H1750" s="9">
        <v>42800</v>
      </c>
    </row>
    <row r="1751" spans="1:8" x14ac:dyDescent="0.45">
      <c r="A1751" t="s">
        <v>2225</v>
      </c>
      <c r="B1751" t="s">
        <v>19160</v>
      </c>
      <c r="C1751" t="s">
        <v>19161</v>
      </c>
      <c r="E1751" t="s">
        <v>13712</v>
      </c>
      <c r="G1751" t="s">
        <v>19162</v>
      </c>
      <c r="H1751" s="9">
        <v>42800</v>
      </c>
    </row>
    <row r="1752" spans="1:8" x14ac:dyDescent="0.45">
      <c r="A1752" t="s">
        <v>10282</v>
      </c>
      <c r="B1752" t="s">
        <v>19163</v>
      </c>
      <c r="C1752" t="s">
        <v>19164</v>
      </c>
      <c r="E1752" t="s">
        <v>17699</v>
      </c>
      <c r="G1752" t="s">
        <v>19165</v>
      </c>
      <c r="H1752" s="9">
        <v>42795</v>
      </c>
    </row>
    <row r="1753" spans="1:8" x14ac:dyDescent="0.45">
      <c r="A1753" t="s">
        <v>2660</v>
      </c>
      <c r="B1753" t="s">
        <v>11726</v>
      </c>
      <c r="C1753" t="s">
        <v>19166</v>
      </c>
      <c r="E1753" t="s">
        <v>19167</v>
      </c>
      <c r="G1753" t="s">
        <v>19168</v>
      </c>
      <c r="H1753" s="9">
        <v>42794</v>
      </c>
    </row>
    <row r="1754" spans="1:8" x14ac:dyDescent="0.45">
      <c r="A1754" t="s">
        <v>1750</v>
      </c>
      <c r="B1754" t="s">
        <v>19169</v>
      </c>
      <c r="C1754" t="s">
        <v>19170</v>
      </c>
      <c r="E1754" t="s">
        <v>15555</v>
      </c>
      <c r="G1754" t="s">
        <v>13477</v>
      </c>
      <c r="H1754" s="9">
        <v>42794</v>
      </c>
    </row>
    <row r="1755" spans="1:8" x14ac:dyDescent="0.45">
      <c r="A1755" t="s">
        <v>13612</v>
      </c>
      <c r="B1755" t="s">
        <v>19171</v>
      </c>
      <c r="C1755" t="s">
        <v>19172</v>
      </c>
      <c r="E1755" t="s">
        <v>19173</v>
      </c>
      <c r="G1755" t="s">
        <v>1933</v>
      </c>
      <c r="H1755" s="9">
        <v>42794</v>
      </c>
    </row>
    <row r="1756" spans="1:8" x14ac:dyDescent="0.45">
      <c r="A1756" t="s">
        <v>19174</v>
      </c>
      <c r="B1756" t="s">
        <v>19175</v>
      </c>
      <c r="C1756" t="s">
        <v>19176</v>
      </c>
      <c r="E1756" t="s">
        <v>19177</v>
      </c>
      <c r="G1756" t="s">
        <v>13647</v>
      </c>
      <c r="H1756" s="9">
        <v>42794</v>
      </c>
    </row>
    <row r="1757" spans="1:8" x14ac:dyDescent="0.45">
      <c r="A1757" t="s">
        <v>19178</v>
      </c>
      <c r="B1757" t="s">
        <v>19179</v>
      </c>
      <c r="C1757" t="s">
        <v>19180</v>
      </c>
      <c r="E1757" t="s">
        <v>19181</v>
      </c>
      <c r="G1757" t="s">
        <v>19182</v>
      </c>
      <c r="H1757" s="9">
        <v>42794</v>
      </c>
    </row>
    <row r="1758" spans="1:8" x14ac:dyDescent="0.45">
      <c r="A1758" t="s">
        <v>19183</v>
      </c>
      <c r="B1758" t="s">
        <v>19184</v>
      </c>
      <c r="C1758" t="s">
        <v>19185</v>
      </c>
      <c r="E1758" t="s">
        <v>17699</v>
      </c>
      <c r="G1758" t="s">
        <v>19186</v>
      </c>
      <c r="H1758" s="9">
        <v>42794</v>
      </c>
    </row>
    <row r="1759" spans="1:8" x14ac:dyDescent="0.45">
      <c r="A1759" t="s">
        <v>19187</v>
      </c>
      <c r="B1759" t="s">
        <v>2016</v>
      </c>
      <c r="C1759" t="s">
        <v>19188</v>
      </c>
      <c r="E1759" t="s">
        <v>19189</v>
      </c>
      <c r="G1759" t="s">
        <v>19190</v>
      </c>
      <c r="H1759" s="9">
        <v>42793</v>
      </c>
    </row>
    <row r="1760" spans="1:8" x14ac:dyDescent="0.45">
      <c r="A1760" t="s">
        <v>4671</v>
      </c>
      <c r="B1760" t="s">
        <v>19191</v>
      </c>
      <c r="C1760" t="s">
        <v>19192</v>
      </c>
      <c r="E1760" t="s">
        <v>17699</v>
      </c>
      <c r="G1760" t="s">
        <v>1529</v>
      </c>
      <c r="H1760" s="9">
        <v>42793</v>
      </c>
    </row>
    <row r="1761" spans="1:8" x14ac:dyDescent="0.45">
      <c r="A1761" t="s">
        <v>1710</v>
      </c>
      <c r="B1761" t="s">
        <v>12251</v>
      </c>
      <c r="C1761" t="s">
        <v>19193</v>
      </c>
      <c r="E1761" t="s">
        <v>18386</v>
      </c>
      <c r="G1761" t="s">
        <v>19194</v>
      </c>
      <c r="H1761" s="9">
        <v>42793</v>
      </c>
    </row>
    <row r="1762" spans="1:8" x14ac:dyDescent="0.45">
      <c r="A1762" t="s">
        <v>1929</v>
      </c>
      <c r="B1762" t="s">
        <v>19195</v>
      </c>
      <c r="C1762" t="s">
        <v>19196</v>
      </c>
      <c r="E1762" t="s">
        <v>17699</v>
      </c>
      <c r="G1762" t="s">
        <v>19197</v>
      </c>
      <c r="H1762" s="9">
        <v>42793</v>
      </c>
    </row>
    <row r="1763" spans="1:8" x14ac:dyDescent="0.45">
      <c r="A1763" t="s">
        <v>13405</v>
      </c>
      <c r="B1763" t="s">
        <v>19198</v>
      </c>
      <c r="C1763" t="s">
        <v>19199</v>
      </c>
      <c r="E1763" t="s">
        <v>18386</v>
      </c>
      <c r="G1763" t="s">
        <v>19200</v>
      </c>
      <c r="H1763" s="9">
        <v>42793</v>
      </c>
    </row>
    <row r="1764" spans="1:8" x14ac:dyDescent="0.45">
      <c r="A1764" t="s">
        <v>12200</v>
      </c>
      <c r="B1764" t="s">
        <v>19201</v>
      </c>
      <c r="C1764" t="s">
        <v>19202</v>
      </c>
      <c r="E1764" t="s">
        <v>17699</v>
      </c>
      <c r="G1764" t="s">
        <v>19203</v>
      </c>
      <c r="H1764" s="9">
        <v>42793</v>
      </c>
    </row>
    <row r="1765" spans="1:8" x14ac:dyDescent="0.45">
      <c r="A1765" t="s">
        <v>1938</v>
      </c>
      <c r="B1765" t="s">
        <v>19204</v>
      </c>
      <c r="C1765" t="s">
        <v>19205</v>
      </c>
      <c r="E1765" t="s">
        <v>18386</v>
      </c>
      <c r="G1765" t="s">
        <v>19206</v>
      </c>
      <c r="H1765" s="9">
        <v>42793</v>
      </c>
    </row>
    <row r="1766" spans="1:8" x14ac:dyDescent="0.45">
      <c r="A1766" t="s">
        <v>19207</v>
      </c>
      <c r="B1766" t="s">
        <v>19208</v>
      </c>
      <c r="C1766" t="s">
        <v>19209</v>
      </c>
      <c r="E1766" t="s">
        <v>19210</v>
      </c>
      <c r="G1766" t="s">
        <v>17871</v>
      </c>
      <c r="H1766" s="9">
        <v>42793</v>
      </c>
    </row>
    <row r="1767" spans="1:8" x14ac:dyDescent="0.45">
      <c r="A1767" t="s">
        <v>2616</v>
      </c>
      <c r="B1767" t="s">
        <v>19211</v>
      </c>
      <c r="C1767" t="s">
        <v>19212</v>
      </c>
      <c r="E1767" t="s">
        <v>19213</v>
      </c>
      <c r="G1767" t="s">
        <v>19214</v>
      </c>
      <c r="H1767" s="9">
        <v>42790</v>
      </c>
    </row>
    <row r="1768" spans="1:8" x14ac:dyDescent="0.45">
      <c r="A1768" t="s">
        <v>1467</v>
      </c>
      <c r="B1768" t="s">
        <v>19215</v>
      </c>
      <c r="C1768" t="s">
        <v>19216</v>
      </c>
      <c r="E1768" t="s">
        <v>18404</v>
      </c>
      <c r="G1768" t="s">
        <v>19217</v>
      </c>
      <c r="H1768" s="9">
        <v>42788</v>
      </c>
    </row>
    <row r="1769" spans="1:8" x14ac:dyDescent="0.45">
      <c r="A1769" t="s">
        <v>3334</v>
      </c>
      <c r="B1769" t="s">
        <v>10277</v>
      </c>
      <c r="C1769" t="s">
        <v>19218</v>
      </c>
      <c r="E1769" t="s">
        <v>15078</v>
      </c>
      <c r="G1769" t="s">
        <v>2122</v>
      </c>
      <c r="H1769" s="9">
        <v>42788</v>
      </c>
    </row>
    <row r="1770" spans="1:8" x14ac:dyDescent="0.45">
      <c r="A1770" t="s">
        <v>19219</v>
      </c>
      <c r="B1770" t="s">
        <v>19220</v>
      </c>
      <c r="C1770" t="s">
        <v>19221</v>
      </c>
      <c r="E1770" t="s">
        <v>19222</v>
      </c>
      <c r="G1770" t="s">
        <v>19223</v>
      </c>
      <c r="H1770" s="9">
        <v>42788</v>
      </c>
    </row>
    <row r="1771" spans="1:8" x14ac:dyDescent="0.45">
      <c r="A1771" t="s">
        <v>3145</v>
      </c>
      <c r="B1771" t="s">
        <v>19224</v>
      </c>
      <c r="C1771" t="s">
        <v>19225</v>
      </c>
      <c r="E1771" t="s">
        <v>15362</v>
      </c>
      <c r="G1771" t="s">
        <v>19226</v>
      </c>
      <c r="H1771" s="9">
        <v>42787</v>
      </c>
    </row>
    <row r="1772" spans="1:8" x14ac:dyDescent="0.45">
      <c r="A1772" t="s">
        <v>3334</v>
      </c>
      <c r="B1772" t="s">
        <v>12525</v>
      </c>
      <c r="C1772" t="s">
        <v>19227</v>
      </c>
      <c r="E1772" t="s">
        <v>19228</v>
      </c>
      <c r="G1772" t="s">
        <v>19229</v>
      </c>
      <c r="H1772" s="9">
        <v>42787</v>
      </c>
    </row>
    <row r="1773" spans="1:8" x14ac:dyDescent="0.45">
      <c r="A1773" t="s">
        <v>19230</v>
      </c>
      <c r="B1773" t="s">
        <v>2377</v>
      </c>
      <c r="C1773" t="s">
        <v>19231</v>
      </c>
      <c r="E1773" t="s">
        <v>19232</v>
      </c>
      <c r="G1773" t="s">
        <v>19233</v>
      </c>
      <c r="H1773" s="9">
        <v>42786</v>
      </c>
    </row>
    <row r="1774" spans="1:8" x14ac:dyDescent="0.45">
      <c r="A1774" t="s">
        <v>2541</v>
      </c>
      <c r="B1774" t="s">
        <v>19234</v>
      </c>
      <c r="C1774" t="s">
        <v>19235</v>
      </c>
      <c r="E1774" t="s">
        <v>17699</v>
      </c>
      <c r="G1774" t="s">
        <v>1529</v>
      </c>
      <c r="H1774" s="9">
        <v>42784</v>
      </c>
    </row>
    <row r="1775" spans="1:8" x14ac:dyDescent="0.45">
      <c r="A1775" t="s">
        <v>19236</v>
      </c>
      <c r="B1775" t="s">
        <v>19237</v>
      </c>
      <c r="C1775" t="s">
        <v>19238</v>
      </c>
      <c r="E1775" t="s">
        <v>19239</v>
      </c>
      <c r="G1775" t="s">
        <v>19240</v>
      </c>
      <c r="H1775" s="9">
        <v>42783</v>
      </c>
    </row>
    <row r="1776" spans="1:8" x14ac:dyDescent="0.45">
      <c r="A1776" t="s">
        <v>10264</v>
      </c>
      <c r="B1776" t="s">
        <v>19241</v>
      </c>
      <c r="C1776" t="s">
        <v>19242</v>
      </c>
      <c r="E1776" t="s">
        <v>19243</v>
      </c>
      <c r="G1776" t="s">
        <v>19244</v>
      </c>
      <c r="H1776" s="9">
        <v>42780</v>
      </c>
    </row>
    <row r="1777" spans="1:8" x14ac:dyDescent="0.45">
      <c r="A1777" t="s">
        <v>1912</v>
      </c>
      <c r="B1777" t="s">
        <v>19245</v>
      </c>
      <c r="C1777" t="s">
        <v>19246</v>
      </c>
      <c r="E1777" t="s">
        <v>19247</v>
      </c>
      <c r="G1777" t="s">
        <v>15381</v>
      </c>
      <c r="H1777" s="9">
        <v>42779</v>
      </c>
    </row>
    <row r="1778" spans="1:8" x14ac:dyDescent="0.45">
      <c r="A1778" t="s">
        <v>19248</v>
      </c>
      <c r="B1778" t="s">
        <v>3389</v>
      </c>
      <c r="C1778" t="s">
        <v>19249</v>
      </c>
      <c r="E1778" t="s">
        <v>19250</v>
      </c>
      <c r="G1778" t="s">
        <v>1447</v>
      </c>
      <c r="H1778" s="9">
        <v>42779</v>
      </c>
    </row>
    <row r="1779" spans="1:8" x14ac:dyDescent="0.45">
      <c r="A1779" t="s">
        <v>19251</v>
      </c>
      <c r="B1779" t="s">
        <v>19252</v>
      </c>
      <c r="C1779" t="s">
        <v>19253</v>
      </c>
      <c r="E1779" t="s">
        <v>19254</v>
      </c>
      <c r="G1779" t="s">
        <v>19255</v>
      </c>
      <c r="H1779" s="9">
        <v>42779</v>
      </c>
    </row>
    <row r="1780" spans="1:8" x14ac:dyDescent="0.45">
      <c r="A1780" t="s">
        <v>16744</v>
      </c>
      <c r="B1780" t="s">
        <v>3366</v>
      </c>
      <c r="C1780" t="s">
        <v>19256</v>
      </c>
      <c r="E1780" t="s">
        <v>18386</v>
      </c>
      <c r="G1780" t="s">
        <v>19257</v>
      </c>
      <c r="H1780" s="9">
        <v>42779</v>
      </c>
    </row>
    <row r="1781" spans="1:8" x14ac:dyDescent="0.45">
      <c r="A1781" t="s">
        <v>4580</v>
      </c>
      <c r="B1781" t="s">
        <v>19258</v>
      </c>
      <c r="C1781" t="s">
        <v>19259</v>
      </c>
      <c r="E1781" t="s">
        <v>17699</v>
      </c>
      <c r="G1781" t="s">
        <v>17700</v>
      </c>
      <c r="H1781" s="9">
        <v>42779</v>
      </c>
    </row>
    <row r="1782" spans="1:8" x14ac:dyDescent="0.45">
      <c r="A1782" t="s">
        <v>14792</v>
      </c>
      <c r="B1782" t="s">
        <v>4516</v>
      </c>
      <c r="C1782" t="s">
        <v>19260</v>
      </c>
      <c r="E1782" t="s">
        <v>18386</v>
      </c>
      <c r="G1782" t="s">
        <v>19261</v>
      </c>
      <c r="H1782" s="9">
        <v>42779</v>
      </c>
    </row>
    <row r="1783" spans="1:8" x14ac:dyDescent="0.45">
      <c r="A1783" t="s">
        <v>2400</v>
      </c>
      <c r="B1783" t="s">
        <v>17652</v>
      </c>
      <c r="C1783" t="s">
        <v>19262</v>
      </c>
      <c r="E1783" t="s">
        <v>19263</v>
      </c>
      <c r="G1783" t="s">
        <v>19264</v>
      </c>
      <c r="H1783" s="9">
        <v>42776</v>
      </c>
    </row>
    <row r="1784" spans="1:8" x14ac:dyDescent="0.45">
      <c r="A1784" t="s">
        <v>11761</v>
      </c>
      <c r="B1784" t="s">
        <v>2877</v>
      </c>
      <c r="C1784" t="s">
        <v>19265</v>
      </c>
      <c r="E1784" t="s">
        <v>19266</v>
      </c>
      <c r="G1784" t="s">
        <v>19267</v>
      </c>
      <c r="H1784" s="9">
        <v>42776</v>
      </c>
    </row>
    <row r="1785" spans="1:8" x14ac:dyDescent="0.45">
      <c r="A1785" t="s">
        <v>19268</v>
      </c>
      <c r="B1785" t="s">
        <v>19269</v>
      </c>
      <c r="C1785" t="s">
        <v>19270</v>
      </c>
      <c r="E1785" t="s">
        <v>1613</v>
      </c>
      <c r="G1785" t="s">
        <v>19271</v>
      </c>
      <c r="H1785" s="9">
        <v>42775</v>
      </c>
    </row>
    <row r="1786" spans="1:8" x14ac:dyDescent="0.45">
      <c r="A1786" t="s">
        <v>2245</v>
      </c>
      <c r="B1786" t="s">
        <v>19272</v>
      </c>
      <c r="C1786" t="s">
        <v>19273</v>
      </c>
      <c r="E1786" t="s">
        <v>19274</v>
      </c>
      <c r="G1786" t="s">
        <v>19275</v>
      </c>
      <c r="H1786" s="9">
        <v>42775</v>
      </c>
    </row>
    <row r="1787" spans="1:8" x14ac:dyDescent="0.45">
      <c r="A1787" t="s">
        <v>19276</v>
      </c>
      <c r="B1787" t="s">
        <v>19277</v>
      </c>
      <c r="C1787" t="s">
        <v>19278</v>
      </c>
      <c r="E1787" t="s">
        <v>19279</v>
      </c>
      <c r="G1787" t="s">
        <v>19280</v>
      </c>
      <c r="H1787" s="9">
        <v>42775</v>
      </c>
    </row>
    <row r="1788" spans="1:8" x14ac:dyDescent="0.45">
      <c r="A1788" t="s">
        <v>2029</v>
      </c>
      <c r="B1788" t="s">
        <v>19281</v>
      </c>
      <c r="C1788" t="s">
        <v>19282</v>
      </c>
      <c r="E1788" t="s">
        <v>19283</v>
      </c>
      <c r="G1788" t="s">
        <v>13078</v>
      </c>
      <c r="H1788" s="9">
        <v>42775</v>
      </c>
    </row>
    <row r="1789" spans="1:8" x14ac:dyDescent="0.45">
      <c r="A1789" t="s">
        <v>19284</v>
      </c>
      <c r="B1789" t="s">
        <v>19285</v>
      </c>
      <c r="C1789" t="s">
        <v>19286</v>
      </c>
      <c r="E1789" t="s">
        <v>19287</v>
      </c>
      <c r="G1789" t="s">
        <v>19288</v>
      </c>
      <c r="H1789" s="9">
        <v>42775</v>
      </c>
    </row>
    <row r="1790" spans="1:8" x14ac:dyDescent="0.45">
      <c r="A1790" t="s">
        <v>19289</v>
      </c>
      <c r="B1790" t="s">
        <v>19290</v>
      </c>
      <c r="C1790" t="s">
        <v>19291</v>
      </c>
      <c r="E1790" t="s">
        <v>19292</v>
      </c>
      <c r="G1790" t="s">
        <v>19293</v>
      </c>
      <c r="H1790" s="9">
        <v>42775</v>
      </c>
    </row>
    <row r="1791" spans="1:8" x14ac:dyDescent="0.45">
      <c r="A1791" t="s">
        <v>19294</v>
      </c>
      <c r="B1791" t="s">
        <v>19295</v>
      </c>
      <c r="C1791" t="s">
        <v>19296</v>
      </c>
      <c r="E1791" t="s">
        <v>19297</v>
      </c>
      <c r="G1791" t="s">
        <v>19298</v>
      </c>
      <c r="H1791" s="9">
        <v>42775</v>
      </c>
    </row>
    <row r="1792" spans="1:8" x14ac:dyDescent="0.45">
      <c r="A1792" t="s">
        <v>19299</v>
      </c>
      <c r="B1792" t="s">
        <v>19300</v>
      </c>
      <c r="C1792" t="s">
        <v>19301</v>
      </c>
      <c r="E1792" t="s">
        <v>19302</v>
      </c>
      <c r="G1792" t="s">
        <v>19303</v>
      </c>
      <c r="H1792" s="9">
        <v>42775</v>
      </c>
    </row>
    <row r="1793" spans="1:8" x14ac:dyDescent="0.45">
      <c r="A1793" t="s">
        <v>19304</v>
      </c>
      <c r="B1793" t="s">
        <v>19305</v>
      </c>
      <c r="C1793" t="s">
        <v>19306</v>
      </c>
      <c r="E1793" t="s">
        <v>19307</v>
      </c>
      <c r="G1793" t="s">
        <v>19308</v>
      </c>
      <c r="H1793" s="9">
        <v>42775</v>
      </c>
    </row>
    <row r="1794" spans="1:8" x14ac:dyDescent="0.45">
      <c r="A1794" t="s">
        <v>19309</v>
      </c>
      <c r="B1794" t="s">
        <v>19310</v>
      </c>
      <c r="C1794" t="s">
        <v>19311</v>
      </c>
      <c r="E1794" t="s">
        <v>19312</v>
      </c>
      <c r="G1794" t="s">
        <v>19313</v>
      </c>
      <c r="H1794" s="9">
        <v>42774</v>
      </c>
    </row>
    <row r="1795" spans="1:8" x14ac:dyDescent="0.45">
      <c r="A1795" t="s">
        <v>18789</v>
      </c>
      <c r="B1795" t="s">
        <v>19314</v>
      </c>
      <c r="C1795" t="s">
        <v>19315</v>
      </c>
      <c r="E1795" t="s">
        <v>19316</v>
      </c>
      <c r="G1795" t="s">
        <v>19317</v>
      </c>
      <c r="H1795" s="9">
        <v>42774</v>
      </c>
    </row>
    <row r="1796" spans="1:8" x14ac:dyDescent="0.45">
      <c r="A1796" t="s">
        <v>2400</v>
      </c>
      <c r="B1796" t="s">
        <v>19318</v>
      </c>
      <c r="C1796" t="s">
        <v>19319</v>
      </c>
      <c r="E1796" t="s">
        <v>14915</v>
      </c>
      <c r="G1796" t="s">
        <v>19320</v>
      </c>
      <c r="H1796" s="9">
        <v>42773</v>
      </c>
    </row>
    <row r="1797" spans="1:8" x14ac:dyDescent="0.45">
      <c r="A1797" t="s">
        <v>1960</v>
      </c>
      <c r="B1797" t="s">
        <v>19321</v>
      </c>
      <c r="C1797" t="s">
        <v>19322</v>
      </c>
      <c r="E1797" t="s">
        <v>19323</v>
      </c>
      <c r="G1797" t="s">
        <v>19324</v>
      </c>
      <c r="H1797" s="9">
        <v>42772</v>
      </c>
    </row>
    <row r="1798" spans="1:8" x14ac:dyDescent="0.45">
      <c r="A1798" t="s">
        <v>4124</v>
      </c>
      <c r="B1798" t="s">
        <v>19325</v>
      </c>
      <c r="C1798" t="s">
        <v>19326</v>
      </c>
      <c r="E1798" t="s">
        <v>146</v>
      </c>
      <c r="G1798" t="s">
        <v>1416</v>
      </c>
      <c r="H1798" s="9">
        <v>42772</v>
      </c>
    </row>
    <row r="1799" spans="1:8" x14ac:dyDescent="0.45">
      <c r="A1799" t="s">
        <v>19327</v>
      </c>
      <c r="B1799" t="s">
        <v>19328</v>
      </c>
      <c r="C1799" t="s">
        <v>19329</v>
      </c>
      <c r="E1799" t="s">
        <v>19330</v>
      </c>
      <c r="G1799" t="s">
        <v>19331</v>
      </c>
      <c r="H1799" s="9">
        <v>42772</v>
      </c>
    </row>
    <row r="1800" spans="1:8" x14ac:dyDescent="0.45">
      <c r="A1800" t="s">
        <v>1704</v>
      </c>
      <c r="B1800" t="s">
        <v>19332</v>
      </c>
      <c r="C1800" t="s">
        <v>19333</v>
      </c>
      <c r="E1800" t="s">
        <v>16751</v>
      </c>
      <c r="G1800" t="s">
        <v>19334</v>
      </c>
      <c r="H1800" s="9">
        <v>42772</v>
      </c>
    </row>
    <row r="1801" spans="1:8" x14ac:dyDescent="0.45">
      <c r="A1801" t="s">
        <v>19335</v>
      </c>
      <c r="B1801" t="s">
        <v>19336</v>
      </c>
      <c r="C1801" t="s">
        <v>19337</v>
      </c>
      <c r="E1801" t="s">
        <v>1177</v>
      </c>
      <c r="G1801" t="s">
        <v>19338</v>
      </c>
      <c r="H1801" s="9">
        <v>42772</v>
      </c>
    </row>
    <row r="1802" spans="1:8" x14ac:dyDescent="0.45">
      <c r="A1802" t="s">
        <v>15346</v>
      </c>
      <c r="B1802" t="s">
        <v>15851</v>
      </c>
      <c r="C1802" t="s">
        <v>19339</v>
      </c>
      <c r="E1802" t="s">
        <v>19340</v>
      </c>
      <c r="G1802" t="s">
        <v>19341</v>
      </c>
      <c r="H1802" s="9">
        <v>42771</v>
      </c>
    </row>
    <row r="1803" spans="1:8" x14ac:dyDescent="0.45">
      <c r="A1803" t="s">
        <v>1397</v>
      </c>
      <c r="B1803" t="s">
        <v>19342</v>
      </c>
      <c r="C1803" t="s">
        <v>19343</v>
      </c>
      <c r="E1803" t="s">
        <v>18386</v>
      </c>
      <c r="G1803" t="s">
        <v>19344</v>
      </c>
      <c r="H1803" s="9">
        <v>42770</v>
      </c>
    </row>
    <row r="1804" spans="1:8" x14ac:dyDescent="0.45">
      <c r="A1804" t="s">
        <v>2541</v>
      </c>
      <c r="B1804" t="s">
        <v>4428</v>
      </c>
      <c r="C1804" t="s">
        <v>19345</v>
      </c>
      <c r="E1804" t="s">
        <v>17699</v>
      </c>
      <c r="G1804" t="s">
        <v>19346</v>
      </c>
      <c r="H1804" s="9">
        <v>42770</v>
      </c>
    </row>
    <row r="1805" spans="1:8" x14ac:dyDescent="0.45">
      <c r="A1805" t="s">
        <v>1586</v>
      </c>
      <c r="B1805" t="s">
        <v>2141</v>
      </c>
      <c r="C1805" t="s">
        <v>19347</v>
      </c>
      <c r="E1805" t="s">
        <v>8903</v>
      </c>
      <c r="G1805" t="s">
        <v>19348</v>
      </c>
      <c r="H1805" s="9">
        <v>42769</v>
      </c>
    </row>
    <row r="1806" spans="1:8" x14ac:dyDescent="0.45">
      <c r="A1806" t="s">
        <v>19349</v>
      </c>
      <c r="B1806" t="s">
        <v>19350</v>
      </c>
      <c r="C1806" t="s">
        <v>19351</v>
      </c>
      <c r="E1806" t="s">
        <v>19352</v>
      </c>
      <c r="G1806" t="s">
        <v>15893</v>
      </c>
      <c r="H1806" s="9">
        <v>42768</v>
      </c>
    </row>
    <row r="1807" spans="1:8" x14ac:dyDescent="0.45">
      <c r="A1807" t="s">
        <v>19353</v>
      </c>
      <c r="B1807" t="s">
        <v>2171</v>
      </c>
      <c r="C1807" t="s">
        <v>19354</v>
      </c>
      <c r="E1807" t="s">
        <v>13415</v>
      </c>
      <c r="G1807" t="s">
        <v>19355</v>
      </c>
      <c r="H1807" s="9">
        <v>42767</v>
      </c>
    </row>
    <row r="1808" spans="1:8" x14ac:dyDescent="0.45">
      <c r="A1808" t="s">
        <v>14380</v>
      </c>
      <c r="B1808" t="s">
        <v>19356</v>
      </c>
      <c r="C1808" t="s">
        <v>19357</v>
      </c>
      <c r="E1808" t="s">
        <v>17996</v>
      </c>
      <c r="G1808" t="s">
        <v>19358</v>
      </c>
      <c r="H1808" s="9">
        <v>42767</v>
      </c>
    </row>
    <row r="1809" spans="1:8" x14ac:dyDescent="0.45">
      <c r="A1809" t="s">
        <v>1667</v>
      </c>
      <c r="B1809" t="s">
        <v>19359</v>
      </c>
      <c r="C1809" t="s">
        <v>19360</v>
      </c>
      <c r="E1809" t="s">
        <v>19361</v>
      </c>
      <c r="G1809" t="s">
        <v>1447</v>
      </c>
      <c r="H1809" s="9">
        <v>42766</v>
      </c>
    </row>
    <row r="1810" spans="1:8" x14ac:dyDescent="0.45">
      <c r="A1810" t="s">
        <v>19362</v>
      </c>
      <c r="B1810" t="s">
        <v>19363</v>
      </c>
      <c r="C1810" t="s">
        <v>19364</v>
      </c>
      <c r="E1810" t="s">
        <v>13715</v>
      </c>
      <c r="G1810" t="s">
        <v>1529</v>
      </c>
      <c r="H1810" s="9">
        <v>42766</v>
      </c>
    </row>
    <row r="1811" spans="1:8" x14ac:dyDescent="0.45">
      <c r="A1811" t="s">
        <v>15913</v>
      </c>
      <c r="B1811" t="s">
        <v>10283</v>
      </c>
      <c r="C1811" t="s">
        <v>19365</v>
      </c>
      <c r="E1811" t="s">
        <v>19366</v>
      </c>
      <c r="G1811" t="s">
        <v>1964</v>
      </c>
      <c r="H1811" s="9">
        <v>42766</v>
      </c>
    </row>
    <row r="1812" spans="1:8" x14ac:dyDescent="0.45">
      <c r="A1812" t="s">
        <v>3334</v>
      </c>
      <c r="B1812" t="s">
        <v>19367</v>
      </c>
      <c r="C1812" t="s">
        <v>19368</v>
      </c>
      <c r="E1812" t="s">
        <v>19369</v>
      </c>
      <c r="G1812" t="s">
        <v>19370</v>
      </c>
      <c r="H1812" s="9">
        <v>42766</v>
      </c>
    </row>
    <row r="1813" spans="1:8" x14ac:dyDescent="0.45">
      <c r="A1813" t="s">
        <v>19371</v>
      </c>
      <c r="B1813" t="s">
        <v>14415</v>
      </c>
      <c r="C1813" t="s">
        <v>19372</v>
      </c>
      <c r="E1813" t="s">
        <v>19373</v>
      </c>
      <c r="G1813" t="s">
        <v>19374</v>
      </c>
      <c r="H1813" s="9">
        <v>42766</v>
      </c>
    </row>
    <row r="1814" spans="1:8" x14ac:dyDescent="0.45">
      <c r="A1814" t="s">
        <v>3334</v>
      </c>
      <c r="B1814" t="s">
        <v>19375</v>
      </c>
      <c r="C1814" t="s">
        <v>19376</v>
      </c>
      <c r="E1814" t="s">
        <v>19377</v>
      </c>
      <c r="G1814" t="s">
        <v>19378</v>
      </c>
      <c r="H1814" s="9">
        <v>42766</v>
      </c>
    </row>
    <row r="1815" spans="1:8" x14ac:dyDescent="0.45">
      <c r="A1815" t="s">
        <v>2693</v>
      </c>
      <c r="B1815" t="s">
        <v>3691</v>
      </c>
      <c r="C1815" t="s">
        <v>19379</v>
      </c>
      <c r="E1815" t="s">
        <v>19380</v>
      </c>
      <c r="G1815" t="s">
        <v>15893</v>
      </c>
      <c r="H1815" s="9">
        <v>42764</v>
      </c>
    </row>
    <row r="1816" spans="1:8" x14ac:dyDescent="0.45">
      <c r="A1816" t="s">
        <v>9564</v>
      </c>
      <c r="B1816" t="s">
        <v>19381</v>
      </c>
      <c r="C1816" t="s">
        <v>19382</v>
      </c>
      <c r="E1816" t="s">
        <v>19383</v>
      </c>
      <c r="G1816" t="s">
        <v>19384</v>
      </c>
      <c r="H1816" s="9">
        <v>42764</v>
      </c>
    </row>
    <row r="1817" spans="1:8" x14ac:dyDescent="0.45">
      <c r="A1817" t="s">
        <v>10041</v>
      </c>
      <c r="B1817" t="s">
        <v>19385</v>
      </c>
      <c r="C1817" t="s">
        <v>19386</v>
      </c>
      <c r="D1817" t="s">
        <v>19387</v>
      </c>
      <c r="E1817" t="s">
        <v>19388</v>
      </c>
      <c r="G1817" t="s">
        <v>9553</v>
      </c>
      <c r="H1817" s="9">
        <v>42761</v>
      </c>
    </row>
    <row r="1818" spans="1:8" x14ac:dyDescent="0.45">
      <c r="A1818" t="s">
        <v>1978</v>
      </c>
      <c r="B1818" t="s">
        <v>19389</v>
      </c>
      <c r="C1818" t="s">
        <v>19390</v>
      </c>
      <c r="E1818" t="s">
        <v>19391</v>
      </c>
      <c r="G1818" t="s">
        <v>2561</v>
      </c>
      <c r="H1818" s="9">
        <v>42759</v>
      </c>
    </row>
    <row r="1819" spans="1:8" x14ac:dyDescent="0.45">
      <c r="A1819" t="s">
        <v>1486</v>
      </c>
      <c r="B1819" t="s">
        <v>19392</v>
      </c>
      <c r="C1819" t="s">
        <v>19393</v>
      </c>
      <c r="E1819" t="s">
        <v>19394</v>
      </c>
      <c r="G1819" t="s">
        <v>19395</v>
      </c>
      <c r="H1819" s="9">
        <v>42757</v>
      </c>
    </row>
    <row r="1820" spans="1:8" x14ac:dyDescent="0.45">
      <c r="A1820" t="s">
        <v>3468</v>
      </c>
      <c r="B1820" t="s">
        <v>19396</v>
      </c>
      <c r="C1820" t="s">
        <v>19397</v>
      </c>
      <c r="E1820" t="s">
        <v>19398</v>
      </c>
      <c r="G1820" t="s">
        <v>19399</v>
      </c>
      <c r="H1820" s="9">
        <v>42756</v>
      </c>
    </row>
    <row r="1821" spans="1:8" x14ac:dyDescent="0.45">
      <c r="A1821" t="s">
        <v>1367</v>
      </c>
      <c r="B1821" t="s">
        <v>1846</v>
      </c>
      <c r="C1821" t="s">
        <v>19400</v>
      </c>
      <c r="E1821" t="s">
        <v>19401</v>
      </c>
      <c r="G1821" t="s">
        <v>19402</v>
      </c>
      <c r="H1821" s="9">
        <v>42750</v>
      </c>
    </row>
    <row r="1822" spans="1:8" x14ac:dyDescent="0.45">
      <c r="A1822" t="s">
        <v>2555</v>
      </c>
      <c r="B1822" t="s">
        <v>19403</v>
      </c>
      <c r="C1822" t="s">
        <v>19404</v>
      </c>
      <c r="E1822" t="s">
        <v>19405</v>
      </c>
      <c r="G1822" t="s">
        <v>19406</v>
      </c>
      <c r="H1822" s="9">
        <v>42750</v>
      </c>
    </row>
    <row r="1823" spans="1:8" x14ac:dyDescent="0.45">
      <c r="A1823" t="s">
        <v>19407</v>
      </c>
      <c r="B1823" t="s">
        <v>19408</v>
      </c>
      <c r="C1823" t="s">
        <v>19409</v>
      </c>
      <c r="E1823" t="s">
        <v>19410</v>
      </c>
      <c r="G1823" t="s">
        <v>19411</v>
      </c>
      <c r="H1823" s="9">
        <v>42748</v>
      </c>
    </row>
    <row r="1824" spans="1:8" x14ac:dyDescent="0.45">
      <c r="A1824" t="s">
        <v>4636</v>
      </c>
      <c r="B1824" t="s">
        <v>19412</v>
      </c>
      <c r="C1824" t="s">
        <v>19413</v>
      </c>
      <c r="E1824" t="s">
        <v>19414</v>
      </c>
      <c r="G1824" t="s">
        <v>2467</v>
      </c>
      <c r="H1824" s="9">
        <v>42748</v>
      </c>
    </row>
    <row r="1825" spans="1:8" x14ac:dyDescent="0.45">
      <c r="A1825" t="s">
        <v>1612</v>
      </c>
      <c r="B1825" t="s">
        <v>19415</v>
      </c>
      <c r="C1825" t="s">
        <v>19416</v>
      </c>
      <c r="E1825" t="s">
        <v>19417</v>
      </c>
      <c r="G1825" t="s">
        <v>19418</v>
      </c>
      <c r="H1825" s="9">
        <v>42745</v>
      </c>
    </row>
    <row r="1826" spans="1:8" x14ac:dyDescent="0.45">
      <c r="A1826" t="s">
        <v>1397</v>
      </c>
      <c r="B1826" t="s">
        <v>18867</v>
      </c>
      <c r="C1826" t="s">
        <v>19419</v>
      </c>
      <c r="D1826" t="s">
        <v>19420</v>
      </c>
      <c r="E1826" t="s">
        <v>19421</v>
      </c>
      <c r="G1826" t="s">
        <v>19422</v>
      </c>
      <c r="H1826" s="9">
        <v>42742</v>
      </c>
    </row>
    <row r="1827" spans="1:8" x14ac:dyDescent="0.45">
      <c r="A1827" t="s">
        <v>2015</v>
      </c>
      <c r="B1827" t="s">
        <v>15515</v>
      </c>
      <c r="C1827" t="s">
        <v>19423</v>
      </c>
      <c r="E1827" t="s">
        <v>18314</v>
      </c>
      <c r="G1827" t="s">
        <v>19424</v>
      </c>
      <c r="H1827" s="9">
        <v>42742</v>
      </c>
    </row>
    <row r="1828" spans="1:8" x14ac:dyDescent="0.45">
      <c r="A1828" t="s">
        <v>13460</v>
      </c>
      <c r="B1828" t="s">
        <v>19425</v>
      </c>
      <c r="C1828" t="s">
        <v>19426</v>
      </c>
      <c r="E1828" t="s">
        <v>16522</v>
      </c>
      <c r="G1828" t="s">
        <v>19427</v>
      </c>
      <c r="H1828" s="9">
        <v>42741</v>
      </c>
    </row>
    <row r="1829" spans="1:8" x14ac:dyDescent="0.45">
      <c r="A1829" t="s">
        <v>16340</v>
      </c>
      <c r="B1829" t="s">
        <v>19428</v>
      </c>
      <c r="C1829" t="s">
        <v>19429</v>
      </c>
      <c r="E1829" t="s">
        <v>352</v>
      </c>
      <c r="G1829" t="s">
        <v>1529</v>
      </c>
      <c r="H1829" s="9">
        <v>42740</v>
      </c>
    </row>
    <row r="1830" spans="1:8" x14ac:dyDescent="0.45">
      <c r="A1830" t="s">
        <v>19430</v>
      </c>
      <c r="B1830" t="s">
        <v>13482</v>
      </c>
      <c r="C1830" t="s">
        <v>19431</v>
      </c>
      <c r="E1830" t="s">
        <v>19432</v>
      </c>
      <c r="G1830" t="s">
        <v>19433</v>
      </c>
      <c r="H1830" s="9">
        <v>42740</v>
      </c>
    </row>
    <row r="1831" spans="1:8" x14ac:dyDescent="0.45">
      <c r="A1831" t="s">
        <v>3145</v>
      </c>
      <c r="B1831" t="s">
        <v>2246</v>
      </c>
      <c r="C1831" t="s">
        <v>19434</v>
      </c>
      <c r="E1831" t="s">
        <v>19435</v>
      </c>
      <c r="G1831" t="s">
        <v>19436</v>
      </c>
      <c r="H1831" s="9">
        <v>42738</v>
      </c>
    </row>
    <row r="1832" spans="1:8" x14ac:dyDescent="0.45">
      <c r="A1832" t="s">
        <v>2701</v>
      </c>
      <c r="B1832" t="s">
        <v>19437</v>
      </c>
      <c r="C1832" t="s">
        <v>19438</v>
      </c>
      <c r="E1832" t="s">
        <v>19439</v>
      </c>
      <c r="G1832" t="s">
        <v>19440</v>
      </c>
      <c r="H1832" s="9">
        <v>42738</v>
      </c>
    </row>
    <row r="1833" spans="1:8" x14ac:dyDescent="0.45">
      <c r="A1833" t="s">
        <v>14825</v>
      </c>
      <c r="B1833" t="s">
        <v>17919</v>
      </c>
      <c r="C1833" t="s">
        <v>19441</v>
      </c>
      <c r="E1833" t="s">
        <v>19442</v>
      </c>
      <c r="G1833" t="s">
        <v>13690</v>
      </c>
      <c r="H1833" s="9">
        <v>42738</v>
      </c>
    </row>
    <row r="1834" spans="1:8" x14ac:dyDescent="0.45">
      <c r="A1834" t="s">
        <v>12662</v>
      </c>
      <c r="B1834" t="s">
        <v>19443</v>
      </c>
      <c r="C1834" t="s">
        <v>19444</v>
      </c>
      <c r="E1834" t="s">
        <v>19445</v>
      </c>
      <c r="G1834" t="s">
        <v>19446</v>
      </c>
      <c r="H1834" s="9">
        <v>42738</v>
      </c>
    </row>
    <row r="1835" spans="1:8" x14ac:dyDescent="0.45">
      <c r="A1835" t="s">
        <v>19447</v>
      </c>
      <c r="B1835" t="s">
        <v>19448</v>
      </c>
      <c r="C1835" t="s">
        <v>19449</v>
      </c>
      <c r="E1835" t="s">
        <v>16751</v>
      </c>
      <c r="G1835" t="s">
        <v>19450</v>
      </c>
      <c r="H1835" s="9">
        <v>42727</v>
      </c>
    </row>
    <row r="1836" spans="1:8" x14ac:dyDescent="0.45">
      <c r="A1836" t="s">
        <v>19451</v>
      </c>
      <c r="B1836" t="s">
        <v>19452</v>
      </c>
      <c r="C1836" t="s">
        <v>19453</v>
      </c>
      <c r="E1836" t="s">
        <v>19454</v>
      </c>
      <c r="G1836" t="s">
        <v>13504</v>
      </c>
      <c r="H1836" s="9">
        <v>42726</v>
      </c>
    </row>
    <row r="1837" spans="1:8" x14ac:dyDescent="0.45">
      <c r="A1837" t="s">
        <v>2520</v>
      </c>
      <c r="B1837" t="s">
        <v>19455</v>
      </c>
      <c r="C1837" t="s">
        <v>19456</v>
      </c>
      <c r="E1837" t="s">
        <v>19457</v>
      </c>
      <c r="G1837" t="s">
        <v>19458</v>
      </c>
      <c r="H1837" s="9">
        <v>42724</v>
      </c>
    </row>
    <row r="1838" spans="1:8" x14ac:dyDescent="0.45">
      <c r="A1838" t="s">
        <v>12837</v>
      </c>
      <c r="B1838" t="s">
        <v>1901</v>
      </c>
      <c r="C1838" t="s">
        <v>19459</v>
      </c>
      <c r="E1838" t="s">
        <v>16499</v>
      </c>
      <c r="G1838" t="s">
        <v>19460</v>
      </c>
      <c r="H1838" s="9">
        <v>42723</v>
      </c>
    </row>
    <row r="1839" spans="1:8" x14ac:dyDescent="0.45">
      <c r="A1839" t="s">
        <v>1960</v>
      </c>
      <c r="B1839" t="s">
        <v>19461</v>
      </c>
      <c r="C1839" t="s">
        <v>19462</v>
      </c>
      <c r="E1839" t="s">
        <v>19463</v>
      </c>
      <c r="G1839" t="s">
        <v>19464</v>
      </c>
      <c r="H1839" s="9">
        <v>42722</v>
      </c>
    </row>
    <row r="1840" spans="1:8" x14ac:dyDescent="0.45">
      <c r="A1840" t="s">
        <v>3358</v>
      </c>
      <c r="B1840" t="s">
        <v>3913</v>
      </c>
      <c r="C1840" t="s">
        <v>19465</v>
      </c>
      <c r="E1840" t="s">
        <v>19466</v>
      </c>
      <c r="G1840" t="s">
        <v>19467</v>
      </c>
      <c r="H1840" s="9">
        <v>42712</v>
      </c>
    </row>
    <row r="1841" spans="1:8" x14ac:dyDescent="0.45">
      <c r="A1841" t="s">
        <v>19468</v>
      </c>
      <c r="B1841" t="s">
        <v>13764</v>
      </c>
      <c r="C1841" t="s">
        <v>19469</v>
      </c>
      <c r="E1841" t="s">
        <v>16751</v>
      </c>
      <c r="G1841" t="s">
        <v>19470</v>
      </c>
      <c r="H1841" s="9">
        <v>42710</v>
      </c>
    </row>
    <row r="1842" spans="1:8" x14ac:dyDescent="0.45">
      <c r="A1842" t="s">
        <v>10264</v>
      </c>
      <c r="B1842" t="s">
        <v>19471</v>
      </c>
      <c r="C1842" t="s">
        <v>19472</v>
      </c>
      <c r="E1842" t="s">
        <v>19473</v>
      </c>
      <c r="G1842" t="s">
        <v>19474</v>
      </c>
      <c r="H1842" s="9">
        <v>42710</v>
      </c>
    </row>
    <row r="1843" spans="1:8" x14ac:dyDescent="0.45">
      <c r="A1843" t="s">
        <v>16760</v>
      </c>
      <c r="B1843" t="s">
        <v>19475</v>
      </c>
      <c r="C1843" t="s">
        <v>19476</v>
      </c>
      <c r="E1843" t="s">
        <v>13030</v>
      </c>
      <c r="G1843" t="s">
        <v>1529</v>
      </c>
      <c r="H1843" s="9">
        <v>42710</v>
      </c>
    </row>
    <row r="1844" spans="1:8" x14ac:dyDescent="0.45">
      <c r="A1844" t="s">
        <v>1814</v>
      </c>
      <c r="B1844" t="s">
        <v>19477</v>
      </c>
      <c r="C1844" t="s">
        <v>19478</v>
      </c>
      <c r="E1844" t="s">
        <v>19479</v>
      </c>
      <c r="G1844" t="s">
        <v>19480</v>
      </c>
      <c r="H1844" s="9">
        <v>42709</v>
      </c>
    </row>
    <row r="1845" spans="1:8" x14ac:dyDescent="0.45">
      <c r="A1845" t="s">
        <v>19481</v>
      </c>
      <c r="B1845" t="s">
        <v>2062</v>
      </c>
      <c r="C1845" t="s">
        <v>19482</v>
      </c>
      <c r="E1845" t="s">
        <v>19483</v>
      </c>
      <c r="G1845" t="s">
        <v>13093</v>
      </c>
      <c r="H1845" s="9">
        <v>42706</v>
      </c>
    </row>
    <row r="1846" spans="1:8" x14ac:dyDescent="0.45">
      <c r="A1846" t="s">
        <v>19484</v>
      </c>
      <c r="B1846" t="s">
        <v>19485</v>
      </c>
      <c r="C1846" t="s">
        <v>19486</v>
      </c>
      <c r="E1846" t="s">
        <v>19487</v>
      </c>
      <c r="G1846" t="s">
        <v>19488</v>
      </c>
      <c r="H1846" s="9">
        <v>42704</v>
      </c>
    </row>
    <row r="1847" spans="1:8" x14ac:dyDescent="0.45">
      <c r="A1847" t="s">
        <v>4698</v>
      </c>
      <c r="B1847" t="s">
        <v>19489</v>
      </c>
      <c r="C1847" t="s">
        <v>19490</v>
      </c>
      <c r="E1847" t="s">
        <v>19491</v>
      </c>
      <c r="G1847" t="s">
        <v>19492</v>
      </c>
      <c r="H1847" s="9">
        <v>42702</v>
      </c>
    </row>
    <row r="1848" spans="1:8" x14ac:dyDescent="0.45">
      <c r="A1848" t="s">
        <v>19493</v>
      </c>
      <c r="B1848" t="s">
        <v>19494</v>
      </c>
      <c r="C1848" t="s">
        <v>19495</v>
      </c>
      <c r="E1848" t="s">
        <v>19496</v>
      </c>
      <c r="G1848" t="s">
        <v>19497</v>
      </c>
      <c r="H1848" s="9">
        <v>42700</v>
      </c>
    </row>
    <row r="1849" spans="1:8" x14ac:dyDescent="0.45">
      <c r="A1849" t="s">
        <v>19498</v>
      </c>
      <c r="B1849" t="s">
        <v>16034</v>
      </c>
      <c r="C1849" t="s">
        <v>19499</v>
      </c>
      <c r="E1849" t="s">
        <v>17686</v>
      </c>
      <c r="G1849" t="s">
        <v>19500</v>
      </c>
      <c r="H1849" s="9">
        <v>42698</v>
      </c>
    </row>
    <row r="1850" spans="1:8" x14ac:dyDescent="0.45">
      <c r="A1850" t="s">
        <v>10264</v>
      </c>
      <c r="B1850" t="s">
        <v>19501</v>
      </c>
      <c r="C1850" t="s">
        <v>19502</v>
      </c>
      <c r="E1850" t="s">
        <v>1214</v>
      </c>
      <c r="G1850" t="s">
        <v>19503</v>
      </c>
      <c r="H1850" s="9">
        <v>42698</v>
      </c>
    </row>
    <row r="1851" spans="1:8" x14ac:dyDescent="0.45">
      <c r="A1851" t="s">
        <v>1750</v>
      </c>
      <c r="B1851" t="s">
        <v>19504</v>
      </c>
      <c r="C1851" t="s">
        <v>19505</v>
      </c>
      <c r="E1851" t="s">
        <v>19506</v>
      </c>
      <c r="G1851" t="s">
        <v>19507</v>
      </c>
      <c r="H1851" s="9">
        <v>42698</v>
      </c>
    </row>
    <row r="1852" spans="1:8" x14ac:dyDescent="0.45">
      <c r="A1852" t="s">
        <v>1912</v>
      </c>
      <c r="B1852" t="s">
        <v>19508</v>
      </c>
      <c r="C1852" t="s">
        <v>19509</v>
      </c>
      <c r="E1852" t="s">
        <v>19510</v>
      </c>
      <c r="G1852" t="s">
        <v>13668</v>
      </c>
      <c r="H1852" s="9">
        <v>42698</v>
      </c>
    </row>
    <row r="1853" spans="1:8" x14ac:dyDescent="0.45">
      <c r="A1853" t="s">
        <v>16062</v>
      </c>
      <c r="B1853" t="s">
        <v>19511</v>
      </c>
      <c r="C1853" t="s">
        <v>19512</v>
      </c>
      <c r="E1853" t="s">
        <v>19513</v>
      </c>
      <c r="G1853" t="s">
        <v>1480</v>
      </c>
      <c r="H1853" s="9">
        <v>42696</v>
      </c>
    </row>
    <row r="1854" spans="1:8" x14ac:dyDescent="0.45">
      <c r="A1854" t="s">
        <v>2044</v>
      </c>
      <c r="B1854" t="s">
        <v>13437</v>
      </c>
      <c r="C1854" t="s">
        <v>19514</v>
      </c>
      <c r="E1854" t="s">
        <v>19515</v>
      </c>
      <c r="G1854" t="s">
        <v>19516</v>
      </c>
      <c r="H1854" s="9">
        <v>42696</v>
      </c>
    </row>
    <row r="1855" spans="1:8" x14ac:dyDescent="0.45">
      <c r="A1855" t="s">
        <v>10870</v>
      </c>
      <c r="B1855" t="s">
        <v>2895</v>
      </c>
      <c r="C1855" t="s">
        <v>19517</v>
      </c>
      <c r="E1855" t="s">
        <v>19518</v>
      </c>
      <c r="G1855" t="s">
        <v>19519</v>
      </c>
      <c r="H1855" s="9">
        <v>42691</v>
      </c>
    </row>
    <row r="1856" spans="1:8" x14ac:dyDescent="0.45">
      <c r="A1856" t="s">
        <v>1786</v>
      </c>
      <c r="B1856" t="s">
        <v>3366</v>
      </c>
      <c r="C1856" t="s">
        <v>19520</v>
      </c>
      <c r="E1856" t="s">
        <v>19521</v>
      </c>
      <c r="G1856" t="s">
        <v>1964</v>
      </c>
      <c r="H1856" s="9">
        <v>42685</v>
      </c>
    </row>
    <row r="1857" spans="1:8" x14ac:dyDescent="0.45">
      <c r="A1857" t="s">
        <v>19522</v>
      </c>
      <c r="B1857" t="s">
        <v>19523</v>
      </c>
      <c r="C1857" t="s">
        <v>19524</v>
      </c>
      <c r="E1857" t="s">
        <v>19525</v>
      </c>
      <c r="G1857" t="s">
        <v>19526</v>
      </c>
      <c r="H1857" s="9">
        <v>42684</v>
      </c>
    </row>
    <row r="1858" spans="1:8" x14ac:dyDescent="0.45">
      <c r="A1858" t="s">
        <v>19527</v>
      </c>
      <c r="B1858" t="s">
        <v>19528</v>
      </c>
      <c r="C1858" t="s">
        <v>19529</v>
      </c>
      <c r="E1858" t="s">
        <v>19530</v>
      </c>
      <c r="G1858" t="s">
        <v>19531</v>
      </c>
      <c r="H1858" s="9">
        <v>42683</v>
      </c>
    </row>
    <row r="1859" spans="1:8" x14ac:dyDescent="0.45">
      <c r="A1859" t="s">
        <v>16062</v>
      </c>
      <c r="B1859" t="s">
        <v>19532</v>
      </c>
      <c r="C1859" t="s">
        <v>19533</v>
      </c>
      <c r="E1859" t="s">
        <v>19534</v>
      </c>
      <c r="G1859" t="s">
        <v>19535</v>
      </c>
      <c r="H1859" s="9">
        <v>42682</v>
      </c>
    </row>
    <row r="1860" spans="1:8" x14ac:dyDescent="0.45">
      <c r="A1860" t="s">
        <v>2876</v>
      </c>
      <c r="B1860" t="s">
        <v>16088</v>
      </c>
      <c r="C1860" t="s">
        <v>19536</v>
      </c>
      <c r="E1860" t="s">
        <v>19537</v>
      </c>
      <c r="G1860" t="s">
        <v>3528</v>
      </c>
      <c r="H1860" s="9">
        <v>42682</v>
      </c>
    </row>
    <row r="1861" spans="1:8" x14ac:dyDescent="0.45">
      <c r="A1861" t="s">
        <v>3329</v>
      </c>
      <c r="B1861" t="s">
        <v>10983</v>
      </c>
      <c r="C1861" t="s">
        <v>19538</v>
      </c>
      <c r="E1861" t="s">
        <v>19539</v>
      </c>
      <c r="G1861" t="s">
        <v>19540</v>
      </c>
      <c r="H1861" s="9">
        <v>42679</v>
      </c>
    </row>
    <row r="1862" spans="1:8" x14ac:dyDescent="0.45">
      <c r="A1862" t="s">
        <v>19541</v>
      </c>
      <c r="B1862" t="s">
        <v>19542</v>
      </c>
      <c r="C1862" t="s">
        <v>19543</v>
      </c>
      <c r="E1862" t="s">
        <v>13043</v>
      </c>
      <c r="G1862" t="s">
        <v>19544</v>
      </c>
      <c r="H1862" s="9">
        <v>42677</v>
      </c>
    </row>
    <row r="1863" spans="1:8" x14ac:dyDescent="0.45">
      <c r="A1863" t="s">
        <v>19545</v>
      </c>
      <c r="B1863" t="s">
        <v>15080</v>
      </c>
      <c r="C1863" t="s">
        <v>19546</v>
      </c>
      <c r="E1863" t="s">
        <v>19547</v>
      </c>
      <c r="G1863" t="s">
        <v>19548</v>
      </c>
      <c r="H1863" s="9">
        <v>42676</v>
      </c>
    </row>
    <row r="1864" spans="1:8" x14ac:dyDescent="0.45">
      <c r="A1864" t="s">
        <v>19541</v>
      </c>
      <c r="B1864" t="s">
        <v>19549</v>
      </c>
      <c r="C1864" t="s">
        <v>19550</v>
      </c>
      <c r="E1864" t="s">
        <v>19551</v>
      </c>
      <c r="G1864" t="s">
        <v>19552</v>
      </c>
      <c r="H1864" s="9">
        <v>42672</v>
      </c>
    </row>
    <row r="1865" spans="1:8" x14ac:dyDescent="0.45">
      <c r="A1865" t="s">
        <v>2520</v>
      </c>
      <c r="B1865" t="s">
        <v>12799</v>
      </c>
      <c r="C1865" t="s">
        <v>19553</v>
      </c>
      <c r="E1865" t="s">
        <v>19554</v>
      </c>
      <c r="G1865" t="s">
        <v>19555</v>
      </c>
      <c r="H1865" s="9">
        <v>42669</v>
      </c>
    </row>
    <row r="1866" spans="1:8" x14ac:dyDescent="0.45">
      <c r="A1866" t="s">
        <v>11823</v>
      </c>
      <c r="B1866" t="s">
        <v>10418</v>
      </c>
      <c r="C1866" t="s">
        <v>19556</v>
      </c>
      <c r="E1866" t="s">
        <v>19557</v>
      </c>
      <c r="G1866" t="s">
        <v>19558</v>
      </c>
      <c r="H1866" s="9">
        <v>42667</v>
      </c>
    </row>
    <row r="1867" spans="1:8" x14ac:dyDescent="0.45">
      <c r="A1867" t="s">
        <v>3450</v>
      </c>
      <c r="B1867" t="s">
        <v>19559</v>
      </c>
      <c r="C1867" t="s">
        <v>19560</v>
      </c>
      <c r="E1867" t="s">
        <v>19561</v>
      </c>
      <c r="G1867" t="s">
        <v>19562</v>
      </c>
      <c r="H1867" s="9">
        <v>42663</v>
      </c>
    </row>
    <row r="1868" spans="1:8" x14ac:dyDescent="0.45">
      <c r="A1868" t="s">
        <v>9654</v>
      </c>
      <c r="B1868" t="s">
        <v>19563</v>
      </c>
      <c r="C1868" t="s">
        <v>19564</v>
      </c>
      <c r="E1868" t="s">
        <v>19565</v>
      </c>
      <c r="G1868" t="s">
        <v>12985</v>
      </c>
      <c r="H1868" s="9">
        <v>42663</v>
      </c>
    </row>
    <row r="1869" spans="1:8" x14ac:dyDescent="0.45">
      <c r="A1869" t="s">
        <v>1789</v>
      </c>
      <c r="B1869" t="s">
        <v>19566</v>
      </c>
      <c r="C1869" t="s">
        <v>19567</v>
      </c>
      <c r="E1869" t="s">
        <v>19568</v>
      </c>
      <c r="G1869" t="s">
        <v>19569</v>
      </c>
      <c r="H1869" s="9">
        <v>42662</v>
      </c>
    </row>
    <row r="1870" spans="1:8" x14ac:dyDescent="0.45">
      <c r="A1870" t="s">
        <v>19570</v>
      </c>
      <c r="B1870" t="s">
        <v>19571</v>
      </c>
      <c r="C1870" t="s">
        <v>19572</v>
      </c>
      <c r="E1870" t="s">
        <v>19573</v>
      </c>
      <c r="G1870" t="s">
        <v>19574</v>
      </c>
      <c r="H1870" s="9">
        <v>42657</v>
      </c>
    </row>
    <row r="1871" spans="1:8" x14ac:dyDescent="0.45">
      <c r="A1871" t="s">
        <v>4728</v>
      </c>
      <c r="B1871" t="s">
        <v>4729</v>
      </c>
      <c r="C1871" t="s">
        <v>19575</v>
      </c>
      <c r="E1871" t="s">
        <v>19576</v>
      </c>
      <c r="G1871" t="s">
        <v>4001</v>
      </c>
      <c r="H1871" s="9">
        <v>42655</v>
      </c>
    </row>
    <row r="1872" spans="1:8" x14ac:dyDescent="0.45">
      <c r="A1872" t="s">
        <v>19577</v>
      </c>
      <c r="B1872" t="s">
        <v>2062</v>
      </c>
      <c r="C1872" t="s">
        <v>19578</v>
      </c>
      <c r="E1872" t="s">
        <v>19579</v>
      </c>
      <c r="G1872" t="s">
        <v>19580</v>
      </c>
      <c r="H1872" s="9">
        <v>42654</v>
      </c>
    </row>
    <row r="1873" spans="1:8" x14ac:dyDescent="0.45">
      <c r="A1873" t="s">
        <v>1840</v>
      </c>
      <c r="B1873" t="s">
        <v>11138</v>
      </c>
      <c r="C1873" t="s">
        <v>19581</v>
      </c>
      <c r="E1873" t="s">
        <v>19582</v>
      </c>
      <c r="G1873" t="s">
        <v>19583</v>
      </c>
      <c r="H1873" s="9">
        <v>42650</v>
      </c>
    </row>
    <row r="1874" spans="1:8" x14ac:dyDescent="0.45">
      <c r="A1874" t="s">
        <v>13839</v>
      </c>
      <c r="B1874" t="s">
        <v>19584</v>
      </c>
      <c r="C1874" t="s">
        <v>19585</v>
      </c>
      <c r="E1874" t="s">
        <v>19586</v>
      </c>
      <c r="G1874" t="s">
        <v>19587</v>
      </c>
      <c r="H1874" s="9">
        <v>42647</v>
      </c>
    </row>
    <row r="1875" spans="1:8" x14ac:dyDescent="0.45">
      <c r="A1875" t="s">
        <v>2096</v>
      </c>
      <c r="B1875" t="s">
        <v>19588</v>
      </c>
      <c r="C1875" t="s">
        <v>19589</v>
      </c>
      <c r="E1875" t="s">
        <v>19590</v>
      </c>
      <c r="G1875" t="s">
        <v>19591</v>
      </c>
      <c r="H1875" s="9">
        <v>42645</v>
      </c>
    </row>
    <row r="1876" spans="1:8" x14ac:dyDescent="0.45">
      <c r="A1876" t="s">
        <v>16652</v>
      </c>
      <c r="B1876" t="s">
        <v>19592</v>
      </c>
      <c r="C1876" t="s">
        <v>19593</v>
      </c>
      <c r="E1876" t="s">
        <v>19594</v>
      </c>
      <c r="G1876" t="s">
        <v>19595</v>
      </c>
      <c r="H1876" s="9">
        <v>42643</v>
      </c>
    </row>
    <row r="1877" spans="1:8" x14ac:dyDescent="0.45">
      <c r="A1877" t="s">
        <v>2800</v>
      </c>
      <c r="B1877" t="s">
        <v>19596</v>
      </c>
      <c r="C1877" t="s">
        <v>19597</v>
      </c>
      <c r="E1877" t="s">
        <v>16751</v>
      </c>
      <c r="G1877" t="s">
        <v>18325</v>
      </c>
      <c r="H1877" s="9">
        <v>42635</v>
      </c>
    </row>
    <row r="1878" spans="1:8" x14ac:dyDescent="0.45">
      <c r="A1878" t="s">
        <v>19598</v>
      </c>
      <c r="B1878" t="s">
        <v>19599</v>
      </c>
      <c r="C1878" t="s">
        <v>19600</v>
      </c>
      <c r="E1878" t="s">
        <v>19601</v>
      </c>
      <c r="G1878" t="s">
        <v>19602</v>
      </c>
      <c r="H1878" s="9">
        <v>42633</v>
      </c>
    </row>
    <row r="1879" spans="1:8" x14ac:dyDescent="0.45">
      <c r="A1879" t="s">
        <v>19603</v>
      </c>
      <c r="B1879" t="s">
        <v>19604</v>
      </c>
      <c r="C1879" t="s">
        <v>19605</v>
      </c>
      <c r="E1879" t="s">
        <v>3497</v>
      </c>
      <c r="G1879" t="s">
        <v>19606</v>
      </c>
      <c r="H1879" s="9">
        <v>42632</v>
      </c>
    </row>
    <row r="1880" spans="1:8" x14ac:dyDescent="0.45">
      <c r="A1880" t="s">
        <v>3334</v>
      </c>
      <c r="B1880" t="s">
        <v>11627</v>
      </c>
      <c r="C1880" t="s">
        <v>19607</v>
      </c>
      <c r="E1880" t="s">
        <v>16751</v>
      </c>
      <c r="G1880" t="s">
        <v>19608</v>
      </c>
      <c r="H1880" s="9">
        <v>42627</v>
      </c>
    </row>
    <row r="1881" spans="1:8" x14ac:dyDescent="0.45">
      <c r="A1881" t="s">
        <v>19609</v>
      </c>
      <c r="B1881" t="s">
        <v>19610</v>
      </c>
      <c r="C1881" t="s">
        <v>19611</v>
      </c>
      <c r="E1881" t="s">
        <v>19612</v>
      </c>
      <c r="G1881" t="s">
        <v>13148</v>
      </c>
      <c r="H1881" s="9">
        <v>42623</v>
      </c>
    </row>
    <row r="1882" spans="1:8" x14ac:dyDescent="0.45">
      <c r="A1882" t="s">
        <v>1916</v>
      </c>
      <c r="B1882" t="s">
        <v>19613</v>
      </c>
      <c r="C1882" t="s">
        <v>19614</v>
      </c>
      <c r="E1882" t="s">
        <v>15362</v>
      </c>
      <c r="G1882" t="s">
        <v>19615</v>
      </c>
      <c r="H1882" s="9">
        <v>42619</v>
      </c>
    </row>
    <row r="1883" spans="1:8" x14ac:dyDescent="0.45">
      <c r="A1883" t="s">
        <v>19616</v>
      </c>
      <c r="B1883" t="s">
        <v>19617</v>
      </c>
      <c r="C1883" t="s">
        <v>19618</v>
      </c>
      <c r="E1883" t="s">
        <v>19619</v>
      </c>
      <c r="G1883" t="s">
        <v>19620</v>
      </c>
      <c r="H1883" s="9">
        <v>42617</v>
      </c>
    </row>
    <row r="1884" spans="1:8" x14ac:dyDescent="0.45">
      <c r="A1884" t="s">
        <v>3046</v>
      </c>
      <c r="B1884" t="s">
        <v>14338</v>
      </c>
      <c r="C1884" t="s">
        <v>19621</v>
      </c>
      <c r="E1884" t="s">
        <v>19622</v>
      </c>
      <c r="G1884" t="s">
        <v>19623</v>
      </c>
      <c r="H1884" s="9">
        <v>42617</v>
      </c>
    </row>
    <row r="1885" spans="1:8" x14ac:dyDescent="0.45">
      <c r="A1885" t="s">
        <v>14077</v>
      </c>
      <c r="B1885" t="s">
        <v>16029</v>
      </c>
      <c r="C1885" t="s">
        <v>19624</v>
      </c>
      <c r="E1885" t="s">
        <v>16751</v>
      </c>
      <c r="G1885" t="s">
        <v>19625</v>
      </c>
      <c r="H1885" s="9">
        <v>42615</v>
      </c>
    </row>
    <row r="1886" spans="1:8" x14ac:dyDescent="0.45">
      <c r="A1886" t="s">
        <v>19626</v>
      </c>
      <c r="B1886" t="s">
        <v>19627</v>
      </c>
      <c r="C1886" t="s">
        <v>19628</v>
      </c>
      <c r="E1886" t="s">
        <v>19629</v>
      </c>
      <c r="G1886" t="s">
        <v>17214</v>
      </c>
      <c r="H1886" s="9">
        <v>42610</v>
      </c>
    </row>
    <row r="1887" spans="1:8" x14ac:dyDescent="0.45">
      <c r="A1887" t="s">
        <v>2660</v>
      </c>
      <c r="B1887" t="s">
        <v>19630</v>
      </c>
      <c r="C1887" t="s">
        <v>19631</v>
      </c>
      <c r="E1887" t="s">
        <v>19632</v>
      </c>
      <c r="G1887" t="s">
        <v>1453</v>
      </c>
      <c r="H1887" s="9">
        <v>42607</v>
      </c>
    </row>
    <row r="1888" spans="1:8" x14ac:dyDescent="0.45">
      <c r="A1888" t="s">
        <v>19633</v>
      </c>
      <c r="B1888" t="s">
        <v>19634</v>
      </c>
      <c r="C1888" t="s">
        <v>19635</v>
      </c>
      <c r="E1888" t="s">
        <v>19636</v>
      </c>
      <c r="G1888" t="s">
        <v>19637</v>
      </c>
      <c r="H1888" s="9">
        <v>42607</v>
      </c>
    </row>
    <row r="1889" spans="1:8" x14ac:dyDescent="0.45">
      <c r="A1889" t="s">
        <v>19638</v>
      </c>
      <c r="B1889" t="s">
        <v>19639</v>
      </c>
      <c r="C1889" t="s">
        <v>19640</v>
      </c>
      <c r="E1889" t="s">
        <v>19641</v>
      </c>
      <c r="G1889" t="s">
        <v>1416</v>
      </c>
      <c r="H1889" s="9">
        <v>42601</v>
      </c>
    </row>
    <row r="1890" spans="1:8" x14ac:dyDescent="0.45">
      <c r="A1890" t="s">
        <v>2938</v>
      </c>
      <c r="B1890" t="s">
        <v>19642</v>
      </c>
      <c r="C1890" t="s">
        <v>19643</v>
      </c>
      <c r="E1890" t="s">
        <v>19644</v>
      </c>
      <c r="G1890" t="s">
        <v>19645</v>
      </c>
      <c r="H1890" s="9">
        <v>42592</v>
      </c>
    </row>
    <row r="1891" spans="1:8" x14ac:dyDescent="0.45">
      <c r="A1891" t="s">
        <v>3315</v>
      </c>
      <c r="B1891" t="s">
        <v>19646</v>
      </c>
      <c r="C1891" t="s">
        <v>19647</v>
      </c>
      <c r="E1891" t="s">
        <v>19648</v>
      </c>
      <c r="G1891" t="s">
        <v>19649</v>
      </c>
      <c r="H1891" s="9">
        <v>42588</v>
      </c>
    </row>
    <row r="1892" spans="1:8" x14ac:dyDescent="0.45">
      <c r="A1892" t="s">
        <v>1595</v>
      </c>
      <c r="B1892" t="s">
        <v>1856</v>
      </c>
      <c r="C1892" t="s">
        <v>19650</v>
      </c>
      <c r="E1892" t="s">
        <v>19651</v>
      </c>
      <c r="G1892" t="s">
        <v>19652</v>
      </c>
      <c r="H1892" s="9">
        <v>42584</v>
      </c>
    </row>
    <row r="1893" spans="1:8" x14ac:dyDescent="0.45">
      <c r="A1893" t="s">
        <v>1874</v>
      </c>
      <c r="B1893" t="s">
        <v>4065</v>
      </c>
      <c r="C1893" t="s">
        <v>19653</v>
      </c>
      <c r="E1893" t="s">
        <v>19654</v>
      </c>
      <c r="G1893" t="s">
        <v>2038</v>
      </c>
      <c r="H1893" s="9">
        <v>42584</v>
      </c>
    </row>
    <row r="1894" spans="1:8" x14ac:dyDescent="0.45">
      <c r="A1894" t="s">
        <v>1441</v>
      </c>
      <c r="B1894" t="s">
        <v>19655</v>
      </c>
      <c r="C1894" t="s">
        <v>19656</v>
      </c>
      <c r="E1894" t="s">
        <v>19657</v>
      </c>
      <c r="G1894" t="s">
        <v>19658</v>
      </c>
      <c r="H1894" s="9">
        <v>42584</v>
      </c>
    </row>
    <row r="1895" spans="1:8" x14ac:dyDescent="0.45">
      <c r="A1895" t="s">
        <v>19659</v>
      </c>
      <c r="B1895" t="s">
        <v>2501</v>
      </c>
      <c r="C1895" t="s">
        <v>19660</v>
      </c>
      <c r="E1895" t="s">
        <v>19661</v>
      </c>
      <c r="G1895" t="s">
        <v>19662</v>
      </c>
      <c r="H1895" s="9">
        <v>42568</v>
      </c>
    </row>
    <row r="1896" spans="1:8" x14ac:dyDescent="0.45">
      <c r="A1896" t="s">
        <v>19663</v>
      </c>
      <c r="B1896" t="s">
        <v>19664</v>
      </c>
      <c r="C1896" t="s">
        <v>19665</v>
      </c>
      <c r="E1896" t="s">
        <v>19666</v>
      </c>
      <c r="G1896" t="s">
        <v>19667</v>
      </c>
      <c r="H1896" s="9">
        <v>42565</v>
      </c>
    </row>
    <row r="1897" spans="1:8" x14ac:dyDescent="0.45">
      <c r="A1897" t="s">
        <v>12652</v>
      </c>
      <c r="B1897" t="s">
        <v>19668</v>
      </c>
      <c r="C1897" t="s">
        <v>19669</v>
      </c>
      <c r="E1897" t="s">
        <v>19670</v>
      </c>
      <c r="G1897" t="s">
        <v>1529</v>
      </c>
      <c r="H1897" s="9">
        <v>42564</v>
      </c>
    </row>
    <row r="1898" spans="1:8" x14ac:dyDescent="0.45">
      <c r="A1898" t="s">
        <v>19671</v>
      </c>
      <c r="B1898" t="s">
        <v>19672</v>
      </c>
      <c r="C1898" t="s">
        <v>19673</v>
      </c>
      <c r="E1898" t="s">
        <v>19674</v>
      </c>
      <c r="G1898" t="s">
        <v>19675</v>
      </c>
      <c r="H1898" s="9">
        <v>42562</v>
      </c>
    </row>
    <row r="1899" spans="1:8" x14ac:dyDescent="0.45">
      <c r="A1899" t="s">
        <v>10595</v>
      </c>
      <c r="B1899" t="s">
        <v>19676</v>
      </c>
      <c r="C1899" t="s">
        <v>19677</v>
      </c>
      <c r="E1899" t="s">
        <v>19678</v>
      </c>
      <c r="G1899" t="s">
        <v>19679</v>
      </c>
      <c r="H1899" s="9">
        <v>42557</v>
      </c>
    </row>
    <row r="1900" spans="1:8" x14ac:dyDescent="0.45">
      <c r="A1900" t="s">
        <v>19680</v>
      </c>
      <c r="B1900" t="s">
        <v>19681</v>
      </c>
      <c r="C1900" t="s">
        <v>19682</v>
      </c>
      <c r="E1900" t="s">
        <v>19683</v>
      </c>
      <c r="G1900" t="s">
        <v>19684</v>
      </c>
      <c r="H1900" s="9">
        <v>42557</v>
      </c>
    </row>
    <row r="1901" spans="1:8" x14ac:dyDescent="0.45">
      <c r="A1901" t="s">
        <v>19685</v>
      </c>
      <c r="B1901" t="s">
        <v>19686</v>
      </c>
      <c r="C1901" t="s">
        <v>19687</v>
      </c>
      <c r="E1901" t="s">
        <v>19688</v>
      </c>
      <c r="G1901" t="s">
        <v>19689</v>
      </c>
      <c r="H1901" s="9">
        <v>42557</v>
      </c>
    </row>
    <row r="1902" spans="1:8" x14ac:dyDescent="0.45">
      <c r="A1902" t="s">
        <v>10493</v>
      </c>
      <c r="B1902" t="s">
        <v>19690</v>
      </c>
      <c r="C1902" t="s">
        <v>19691</v>
      </c>
      <c r="E1902" t="s">
        <v>15362</v>
      </c>
      <c r="G1902" t="s">
        <v>18777</v>
      </c>
      <c r="H1902" s="9">
        <v>42556</v>
      </c>
    </row>
    <row r="1903" spans="1:8" x14ac:dyDescent="0.45">
      <c r="A1903" t="s">
        <v>9676</v>
      </c>
      <c r="B1903" t="s">
        <v>9740</v>
      </c>
      <c r="C1903" t="s">
        <v>19692</v>
      </c>
      <c r="E1903" t="s">
        <v>19693</v>
      </c>
      <c r="G1903" t="s">
        <v>13093</v>
      </c>
      <c r="H1903" s="9">
        <v>42556</v>
      </c>
    </row>
    <row r="1904" spans="1:8" x14ac:dyDescent="0.45">
      <c r="A1904" t="s">
        <v>3859</v>
      </c>
      <c r="B1904" t="s">
        <v>19694</v>
      </c>
      <c r="C1904" t="s">
        <v>19695</v>
      </c>
      <c r="E1904" t="s">
        <v>19696</v>
      </c>
      <c r="G1904" t="s">
        <v>19697</v>
      </c>
      <c r="H1904" s="9">
        <v>42552</v>
      </c>
    </row>
    <row r="1905" spans="1:8" x14ac:dyDescent="0.45">
      <c r="A1905" t="s">
        <v>19698</v>
      </c>
      <c r="B1905" t="s">
        <v>19699</v>
      </c>
      <c r="C1905" t="s">
        <v>19700</v>
      </c>
      <c r="E1905" t="s">
        <v>14904</v>
      </c>
      <c r="G1905" t="s">
        <v>17449</v>
      </c>
      <c r="H1905" s="9">
        <v>42552</v>
      </c>
    </row>
    <row r="1906" spans="1:8" x14ac:dyDescent="0.45">
      <c r="A1906" t="s">
        <v>2625</v>
      </c>
      <c r="B1906" t="s">
        <v>19701</v>
      </c>
      <c r="C1906" t="s">
        <v>19702</v>
      </c>
      <c r="E1906" t="s">
        <v>19703</v>
      </c>
      <c r="G1906" t="s">
        <v>19704</v>
      </c>
      <c r="H1906" s="9">
        <v>42552</v>
      </c>
    </row>
    <row r="1907" spans="1:8" x14ac:dyDescent="0.45">
      <c r="A1907" t="s">
        <v>14489</v>
      </c>
      <c r="B1907" t="s">
        <v>13656</v>
      </c>
      <c r="C1907" t="s">
        <v>19705</v>
      </c>
      <c r="E1907" t="s">
        <v>19706</v>
      </c>
      <c r="G1907" t="s">
        <v>19707</v>
      </c>
      <c r="H1907" s="9">
        <v>42550</v>
      </c>
    </row>
    <row r="1908" spans="1:8" x14ac:dyDescent="0.45">
      <c r="A1908" t="s">
        <v>19708</v>
      </c>
      <c r="B1908" t="s">
        <v>19709</v>
      </c>
      <c r="C1908" t="s">
        <v>19710</v>
      </c>
      <c r="E1908" t="s">
        <v>19126</v>
      </c>
      <c r="G1908" t="s">
        <v>19711</v>
      </c>
      <c r="H1908" s="9">
        <v>42550</v>
      </c>
    </row>
    <row r="1909" spans="1:8" x14ac:dyDescent="0.45">
      <c r="A1909" t="s">
        <v>19712</v>
      </c>
      <c r="B1909" t="s">
        <v>19713</v>
      </c>
      <c r="C1909" t="s">
        <v>19714</v>
      </c>
      <c r="E1909" t="s">
        <v>19715</v>
      </c>
      <c r="G1909" t="s">
        <v>19716</v>
      </c>
      <c r="H1909" s="9">
        <v>42550</v>
      </c>
    </row>
    <row r="1910" spans="1:8" x14ac:dyDescent="0.45">
      <c r="A1910" t="s">
        <v>19717</v>
      </c>
      <c r="B1910" t="s">
        <v>19718</v>
      </c>
      <c r="C1910" t="s">
        <v>19719</v>
      </c>
      <c r="E1910" t="s">
        <v>19720</v>
      </c>
      <c r="G1910" t="s">
        <v>19721</v>
      </c>
      <c r="H1910" s="9">
        <v>42542</v>
      </c>
    </row>
    <row r="1911" spans="1:8" x14ac:dyDescent="0.45">
      <c r="A1911" t="s">
        <v>18900</v>
      </c>
      <c r="B1911" t="s">
        <v>19722</v>
      </c>
      <c r="C1911" t="s">
        <v>19723</v>
      </c>
      <c r="E1911" t="s">
        <v>19724</v>
      </c>
      <c r="G1911" t="s">
        <v>3559</v>
      </c>
      <c r="H1911" s="9">
        <v>42530</v>
      </c>
    </row>
    <row r="1912" spans="1:8" x14ac:dyDescent="0.45">
      <c r="A1912" t="s">
        <v>3160</v>
      </c>
      <c r="B1912" t="s">
        <v>19725</v>
      </c>
      <c r="C1912" t="s">
        <v>19726</v>
      </c>
      <c r="E1912" t="s">
        <v>19727</v>
      </c>
      <c r="G1912" t="s">
        <v>19728</v>
      </c>
      <c r="H1912" s="9">
        <v>42530</v>
      </c>
    </row>
    <row r="1913" spans="1:8" x14ac:dyDescent="0.45">
      <c r="A1913" t="s">
        <v>2547</v>
      </c>
      <c r="B1913" t="s">
        <v>19729</v>
      </c>
      <c r="C1913" t="s">
        <v>19730</v>
      </c>
      <c r="E1913" t="s">
        <v>19731</v>
      </c>
      <c r="G1913" t="s">
        <v>19732</v>
      </c>
      <c r="H1913" s="9">
        <v>42527</v>
      </c>
    </row>
    <row r="1914" spans="1:8" x14ac:dyDescent="0.45">
      <c r="A1914" t="s">
        <v>19733</v>
      </c>
      <c r="B1914" t="s">
        <v>19734</v>
      </c>
      <c r="C1914" t="s">
        <v>19735</v>
      </c>
      <c r="E1914" t="s">
        <v>16751</v>
      </c>
      <c r="G1914" t="s">
        <v>19736</v>
      </c>
      <c r="H1914" s="9">
        <v>42527</v>
      </c>
    </row>
    <row r="1915" spans="1:8" x14ac:dyDescent="0.45">
      <c r="A1915" t="s">
        <v>17190</v>
      </c>
      <c r="B1915" t="s">
        <v>19737</v>
      </c>
      <c r="C1915" t="s">
        <v>19738</v>
      </c>
      <c r="E1915" t="s">
        <v>19739</v>
      </c>
      <c r="G1915" t="s">
        <v>19740</v>
      </c>
      <c r="H1915" s="9">
        <v>42522</v>
      </c>
    </row>
    <row r="1916" spans="1:8" x14ac:dyDescent="0.45">
      <c r="A1916" t="s">
        <v>9636</v>
      </c>
      <c r="B1916" t="s">
        <v>19741</v>
      </c>
      <c r="C1916" t="s">
        <v>19742</v>
      </c>
      <c r="E1916" t="s">
        <v>19743</v>
      </c>
      <c r="G1916" t="s">
        <v>19744</v>
      </c>
      <c r="H1916" s="9">
        <v>42520</v>
      </c>
    </row>
    <row r="1917" spans="1:8" x14ac:dyDescent="0.45">
      <c r="A1917" t="s">
        <v>10493</v>
      </c>
      <c r="B1917" t="s">
        <v>19745</v>
      </c>
      <c r="C1917" t="s">
        <v>19746</v>
      </c>
      <c r="E1917" t="s">
        <v>17996</v>
      </c>
      <c r="G1917" t="s">
        <v>19747</v>
      </c>
      <c r="H1917" s="9">
        <v>42520</v>
      </c>
    </row>
    <row r="1918" spans="1:8" x14ac:dyDescent="0.45">
      <c r="A1918" t="s">
        <v>11065</v>
      </c>
      <c r="B1918" t="s">
        <v>18672</v>
      </c>
      <c r="C1918" t="s">
        <v>19748</v>
      </c>
      <c r="E1918" t="s">
        <v>19749</v>
      </c>
      <c r="G1918" t="s">
        <v>19750</v>
      </c>
      <c r="H1918" s="9">
        <v>42510</v>
      </c>
    </row>
    <row r="1919" spans="1:8" x14ac:dyDescent="0.45">
      <c r="A1919" t="s">
        <v>19751</v>
      </c>
      <c r="B1919" t="s">
        <v>19752</v>
      </c>
      <c r="C1919" t="s">
        <v>19753</v>
      </c>
      <c r="E1919" t="s">
        <v>19754</v>
      </c>
      <c r="G1919" t="s">
        <v>19755</v>
      </c>
      <c r="H1919" s="9">
        <v>42510</v>
      </c>
    </row>
    <row r="1920" spans="1:8" x14ac:dyDescent="0.45">
      <c r="A1920" t="s">
        <v>19756</v>
      </c>
      <c r="B1920" t="s">
        <v>19757</v>
      </c>
      <c r="C1920" t="s">
        <v>19758</v>
      </c>
      <c r="E1920" t="s">
        <v>19759</v>
      </c>
      <c r="G1920" t="s">
        <v>19760</v>
      </c>
      <c r="H1920" s="9">
        <v>42508</v>
      </c>
    </row>
    <row r="1921" spans="1:8" x14ac:dyDescent="0.45">
      <c r="A1921" t="s">
        <v>3813</v>
      </c>
      <c r="B1921" t="s">
        <v>19761</v>
      </c>
      <c r="C1921" t="s">
        <v>19762</v>
      </c>
      <c r="E1921" t="s">
        <v>15362</v>
      </c>
      <c r="G1921" t="s">
        <v>19763</v>
      </c>
      <c r="H1921" s="9">
        <v>42502</v>
      </c>
    </row>
    <row r="1922" spans="1:8" x14ac:dyDescent="0.45">
      <c r="A1922" t="s">
        <v>3334</v>
      </c>
      <c r="B1922" t="s">
        <v>19764</v>
      </c>
      <c r="C1922" t="s">
        <v>19765</v>
      </c>
      <c r="E1922" t="s">
        <v>19766</v>
      </c>
      <c r="G1922" t="s">
        <v>19767</v>
      </c>
      <c r="H1922" s="9">
        <v>42502</v>
      </c>
    </row>
    <row r="1923" spans="1:8" x14ac:dyDescent="0.45">
      <c r="A1923" t="s">
        <v>19768</v>
      </c>
      <c r="B1923" t="s">
        <v>19769</v>
      </c>
      <c r="C1923" t="s">
        <v>19770</v>
      </c>
      <c r="E1923" t="s">
        <v>19771</v>
      </c>
      <c r="G1923" t="s">
        <v>1453</v>
      </c>
      <c r="H1923" s="9">
        <v>42494</v>
      </c>
    </row>
    <row r="1924" spans="1:8" x14ac:dyDescent="0.45">
      <c r="A1924" t="s">
        <v>1786</v>
      </c>
      <c r="B1924" t="s">
        <v>19772</v>
      </c>
      <c r="C1924" t="s">
        <v>19773</v>
      </c>
      <c r="E1924" t="s">
        <v>19774</v>
      </c>
      <c r="G1924" t="s">
        <v>19775</v>
      </c>
      <c r="H1924" s="9">
        <v>42494</v>
      </c>
    </row>
    <row r="1925" spans="1:8" x14ac:dyDescent="0.45">
      <c r="A1925" t="s">
        <v>19776</v>
      </c>
      <c r="B1925" t="s">
        <v>19777</v>
      </c>
      <c r="C1925" t="s">
        <v>19778</v>
      </c>
      <c r="E1925" t="s">
        <v>19779</v>
      </c>
      <c r="G1925" t="s">
        <v>19780</v>
      </c>
      <c r="H1925" s="9">
        <v>42494</v>
      </c>
    </row>
    <row r="1926" spans="1:8" x14ac:dyDescent="0.45">
      <c r="A1926" t="s">
        <v>13405</v>
      </c>
      <c r="B1926" t="s">
        <v>19781</v>
      </c>
      <c r="C1926" t="s">
        <v>19782</v>
      </c>
      <c r="E1926" t="s">
        <v>13715</v>
      </c>
      <c r="G1926" t="s">
        <v>19783</v>
      </c>
      <c r="H1926" s="9">
        <v>42485</v>
      </c>
    </row>
    <row r="1927" spans="1:8" x14ac:dyDescent="0.45">
      <c r="A1927" t="s">
        <v>2118</v>
      </c>
      <c r="B1927" t="s">
        <v>19784</v>
      </c>
      <c r="C1927" t="s">
        <v>19785</v>
      </c>
      <c r="E1927" t="s">
        <v>9302</v>
      </c>
      <c r="G1927" t="s">
        <v>19786</v>
      </c>
      <c r="H1927" s="9">
        <v>42485</v>
      </c>
    </row>
    <row r="1928" spans="1:8" x14ac:dyDescent="0.45">
      <c r="A1928" t="s">
        <v>19787</v>
      </c>
      <c r="B1928" t="s">
        <v>19788</v>
      </c>
      <c r="C1928" t="s">
        <v>19789</v>
      </c>
      <c r="H1928" s="9">
        <v>42482</v>
      </c>
    </row>
    <row r="1929" spans="1:8" x14ac:dyDescent="0.45">
      <c r="A1929" t="s">
        <v>2771</v>
      </c>
      <c r="B1929" t="s">
        <v>19790</v>
      </c>
      <c r="C1929" t="s">
        <v>19791</v>
      </c>
      <c r="E1929" t="s">
        <v>19792</v>
      </c>
      <c r="G1929" t="s">
        <v>1480</v>
      </c>
      <c r="H1929" s="9">
        <v>42479</v>
      </c>
    </row>
    <row r="1930" spans="1:8" x14ac:dyDescent="0.45">
      <c r="A1930" t="s">
        <v>19793</v>
      </c>
      <c r="B1930" t="s">
        <v>19794</v>
      </c>
      <c r="C1930" t="s">
        <v>19795</v>
      </c>
      <c r="E1930" t="s">
        <v>19796</v>
      </c>
      <c r="G1930" t="s">
        <v>19797</v>
      </c>
      <c r="H1930" s="9">
        <v>42474</v>
      </c>
    </row>
    <row r="1931" spans="1:8" x14ac:dyDescent="0.45">
      <c r="A1931" t="s">
        <v>10144</v>
      </c>
      <c r="B1931" t="s">
        <v>2246</v>
      </c>
      <c r="C1931" t="s">
        <v>19798</v>
      </c>
      <c r="E1931" t="s">
        <v>19799</v>
      </c>
      <c r="G1931" t="s">
        <v>1494</v>
      </c>
      <c r="H1931" s="9">
        <v>42474</v>
      </c>
    </row>
    <row r="1932" spans="1:8" x14ac:dyDescent="0.45">
      <c r="A1932" t="s">
        <v>1506</v>
      </c>
      <c r="B1932" t="s">
        <v>19800</v>
      </c>
      <c r="C1932" t="s">
        <v>19801</v>
      </c>
      <c r="E1932" t="s">
        <v>16751</v>
      </c>
      <c r="G1932" t="s">
        <v>19802</v>
      </c>
      <c r="H1932" s="9">
        <v>42473</v>
      </c>
    </row>
    <row r="1933" spans="1:8" x14ac:dyDescent="0.45">
      <c r="A1933" t="s">
        <v>2183</v>
      </c>
      <c r="B1933" t="s">
        <v>9804</v>
      </c>
      <c r="C1933" t="s">
        <v>19803</v>
      </c>
      <c r="E1933" t="s">
        <v>19804</v>
      </c>
      <c r="G1933" t="s">
        <v>13788</v>
      </c>
      <c r="H1933" s="9">
        <v>42473</v>
      </c>
    </row>
    <row r="1934" spans="1:8" x14ac:dyDescent="0.45">
      <c r="A1934" t="s">
        <v>2963</v>
      </c>
      <c r="B1934" t="s">
        <v>3366</v>
      </c>
      <c r="C1934" t="s">
        <v>19805</v>
      </c>
      <c r="E1934" t="s">
        <v>19806</v>
      </c>
      <c r="G1934" t="s">
        <v>13073</v>
      </c>
      <c r="H1934" s="9">
        <v>42467</v>
      </c>
    </row>
    <row r="1935" spans="1:8" x14ac:dyDescent="0.45">
      <c r="A1935" t="s">
        <v>9617</v>
      </c>
      <c r="B1935" t="s">
        <v>19807</v>
      </c>
      <c r="C1935" t="s">
        <v>19808</v>
      </c>
      <c r="E1935" t="s">
        <v>19809</v>
      </c>
      <c r="G1935" t="s">
        <v>19810</v>
      </c>
      <c r="H1935" s="9">
        <v>42467</v>
      </c>
    </row>
    <row r="1936" spans="1:8" x14ac:dyDescent="0.45">
      <c r="A1936" t="s">
        <v>3272</v>
      </c>
      <c r="B1936" t="s">
        <v>19811</v>
      </c>
      <c r="C1936" t="s">
        <v>19812</v>
      </c>
      <c r="E1936" t="s">
        <v>19813</v>
      </c>
      <c r="G1936" t="s">
        <v>1384</v>
      </c>
      <c r="H1936" s="9">
        <v>42467</v>
      </c>
    </row>
    <row r="1937" spans="1:8" x14ac:dyDescent="0.45">
      <c r="A1937" t="s">
        <v>2012</v>
      </c>
      <c r="B1937" t="s">
        <v>19814</v>
      </c>
      <c r="C1937" t="s">
        <v>19815</v>
      </c>
      <c r="E1937" t="s">
        <v>19816</v>
      </c>
      <c r="G1937" t="s">
        <v>3925</v>
      </c>
      <c r="H1937" s="9">
        <v>42458</v>
      </c>
    </row>
    <row r="1938" spans="1:8" x14ac:dyDescent="0.45">
      <c r="A1938" t="s">
        <v>4124</v>
      </c>
      <c r="B1938" t="s">
        <v>2664</v>
      </c>
      <c r="C1938" t="s">
        <v>19817</v>
      </c>
      <c r="E1938" t="s">
        <v>19818</v>
      </c>
      <c r="G1938" t="s">
        <v>19819</v>
      </c>
      <c r="H1938" s="9">
        <v>42458</v>
      </c>
    </row>
    <row r="1939" spans="1:8" x14ac:dyDescent="0.45">
      <c r="A1939" t="s">
        <v>19820</v>
      </c>
      <c r="B1939" t="s">
        <v>19821</v>
      </c>
      <c r="C1939" t="s">
        <v>19822</v>
      </c>
      <c r="E1939" t="s">
        <v>19823</v>
      </c>
      <c r="G1939" t="s">
        <v>19824</v>
      </c>
      <c r="H1939" s="9">
        <v>42454</v>
      </c>
    </row>
    <row r="1940" spans="1:8" x14ac:dyDescent="0.45">
      <c r="A1940" t="s">
        <v>2118</v>
      </c>
      <c r="B1940" t="s">
        <v>4537</v>
      </c>
      <c r="C1940" t="s">
        <v>19825</v>
      </c>
      <c r="E1940" t="s">
        <v>19826</v>
      </c>
      <c r="G1940" t="s">
        <v>19827</v>
      </c>
      <c r="H1940" s="9">
        <v>42445</v>
      </c>
    </row>
    <row r="1941" spans="1:8" x14ac:dyDescent="0.45">
      <c r="A1941" t="s">
        <v>19828</v>
      </c>
      <c r="B1941" t="s">
        <v>19829</v>
      </c>
      <c r="C1941" t="s">
        <v>19830</v>
      </c>
      <c r="E1941" t="s">
        <v>19568</v>
      </c>
      <c r="G1941" t="s">
        <v>19831</v>
      </c>
      <c r="H1941" s="9">
        <v>42443</v>
      </c>
    </row>
    <row r="1942" spans="1:8" x14ac:dyDescent="0.45">
      <c r="A1942" t="s">
        <v>19498</v>
      </c>
      <c r="B1942" t="s">
        <v>19832</v>
      </c>
      <c r="C1942" t="s">
        <v>19833</v>
      </c>
      <c r="E1942" t="s">
        <v>16751</v>
      </c>
      <c r="G1942" t="s">
        <v>19834</v>
      </c>
      <c r="H1942" s="9">
        <v>42441</v>
      </c>
    </row>
    <row r="1943" spans="1:8" x14ac:dyDescent="0.45">
      <c r="A1943" t="s">
        <v>12418</v>
      </c>
      <c r="B1943" t="s">
        <v>19835</v>
      </c>
      <c r="C1943" t="s">
        <v>19836</v>
      </c>
      <c r="E1943" t="s">
        <v>19837</v>
      </c>
      <c r="G1943" t="s">
        <v>19838</v>
      </c>
      <c r="H1943" s="9">
        <v>42440</v>
      </c>
    </row>
    <row r="1944" spans="1:8" x14ac:dyDescent="0.45">
      <c r="A1944" t="s">
        <v>1786</v>
      </c>
      <c r="B1944" t="s">
        <v>19839</v>
      </c>
      <c r="C1944" t="s">
        <v>19840</v>
      </c>
      <c r="E1944" t="s">
        <v>19841</v>
      </c>
      <c r="G1944" t="s">
        <v>19842</v>
      </c>
      <c r="H1944" s="9">
        <v>42439</v>
      </c>
    </row>
    <row r="1945" spans="1:8" x14ac:dyDescent="0.45">
      <c r="A1945" t="s">
        <v>2295</v>
      </c>
      <c r="B1945" t="s">
        <v>19843</v>
      </c>
      <c r="C1945" t="s">
        <v>19844</v>
      </c>
      <c r="E1945" t="s">
        <v>19845</v>
      </c>
      <c r="G1945" t="s">
        <v>9553</v>
      </c>
      <c r="H1945" s="9">
        <v>42439</v>
      </c>
    </row>
    <row r="1946" spans="1:8" x14ac:dyDescent="0.45">
      <c r="A1946" t="s">
        <v>2800</v>
      </c>
      <c r="B1946" t="s">
        <v>19846</v>
      </c>
      <c r="C1946" t="s">
        <v>19847</v>
      </c>
      <c r="E1946" t="s">
        <v>19848</v>
      </c>
      <c r="G1946" t="s">
        <v>19849</v>
      </c>
      <c r="H1946" s="9">
        <v>42438</v>
      </c>
    </row>
    <row r="1947" spans="1:8" x14ac:dyDescent="0.45">
      <c r="A1947" t="s">
        <v>3859</v>
      </c>
      <c r="B1947" t="s">
        <v>19850</v>
      </c>
      <c r="C1947" t="s">
        <v>19851</v>
      </c>
      <c r="E1947" t="s">
        <v>19852</v>
      </c>
      <c r="G1947" t="s">
        <v>2453</v>
      </c>
      <c r="H1947" s="9">
        <v>42437</v>
      </c>
    </row>
    <row r="1948" spans="1:8" x14ac:dyDescent="0.45">
      <c r="A1948" t="s">
        <v>1890</v>
      </c>
      <c r="B1948" t="s">
        <v>19853</v>
      </c>
      <c r="C1948" t="s">
        <v>19854</v>
      </c>
      <c r="E1948" t="s">
        <v>19855</v>
      </c>
      <c r="G1948" t="s">
        <v>19856</v>
      </c>
      <c r="H1948" s="9">
        <v>42437</v>
      </c>
    </row>
    <row r="1949" spans="1:8" x14ac:dyDescent="0.45">
      <c r="A1949" t="s">
        <v>19857</v>
      </c>
      <c r="B1949" t="s">
        <v>1392</v>
      </c>
      <c r="C1949" t="s">
        <v>19858</v>
      </c>
      <c r="E1949" t="s">
        <v>19859</v>
      </c>
      <c r="G1949" t="s">
        <v>14021</v>
      </c>
      <c r="H1949" s="9">
        <v>42437</v>
      </c>
    </row>
    <row r="1950" spans="1:8" x14ac:dyDescent="0.45">
      <c r="A1950" t="s">
        <v>19860</v>
      </c>
      <c r="B1950" t="s">
        <v>19861</v>
      </c>
      <c r="C1950" t="s">
        <v>19862</v>
      </c>
      <c r="E1950" t="s">
        <v>19863</v>
      </c>
      <c r="G1950" t="s">
        <v>19864</v>
      </c>
      <c r="H1950" s="9">
        <v>42437</v>
      </c>
    </row>
    <row r="1951" spans="1:8" x14ac:dyDescent="0.45">
      <c r="A1951" t="s">
        <v>19865</v>
      </c>
      <c r="B1951" t="s">
        <v>19866</v>
      </c>
      <c r="C1951" t="s">
        <v>19867</v>
      </c>
      <c r="E1951" t="s">
        <v>19868</v>
      </c>
      <c r="G1951" t="s">
        <v>19869</v>
      </c>
      <c r="H1951" s="9">
        <v>42436</v>
      </c>
    </row>
    <row r="1952" spans="1:8" x14ac:dyDescent="0.45">
      <c r="A1952" t="s">
        <v>4124</v>
      </c>
      <c r="B1952" t="s">
        <v>19870</v>
      </c>
      <c r="C1952" t="s">
        <v>19871</v>
      </c>
      <c r="E1952" t="s">
        <v>19872</v>
      </c>
      <c r="G1952" t="s">
        <v>19873</v>
      </c>
      <c r="H1952" s="9">
        <v>42436</v>
      </c>
    </row>
    <row r="1953" spans="1:8" x14ac:dyDescent="0.45">
      <c r="A1953" t="s">
        <v>19874</v>
      </c>
      <c r="B1953" t="s">
        <v>19875</v>
      </c>
      <c r="C1953" t="s">
        <v>19876</v>
      </c>
      <c r="E1953" t="s">
        <v>19877</v>
      </c>
      <c r="G1953" t="s">
        <v>19878</v>
      </c>
      <c r="H1953" s="9">
        <v>42429</v>
      </c>
    </row>
    <row r="1954" spans="1:8" x14ac:dyDescent="0.45">
      <c r="A1954" t="s">
        <v>1973</v>
      </c>
      <c r="B1954" t="s">
        <v>19879</v>
      </c>
      <c r="C1954" t="s">
        <v>19880</v>
      </c>
      <c r="E1954" t="s">
        <v>15362</v>
      </c>
      <c r="G1954" t="s">
        <v>19881</v>
      </c>
      <c r="H1954" s="9">
        <v>42429</v>
      </c>
    </row>
    <row r="1955" spans="1:8" x14ac:dyDescent="0.45">
      <c r="A1955" t="s">
        <v>2596</v>
      </c>
      <c r="B1955" t="s">
        <v>13509</v>
      </c>
      <c r="C1955" t="s">
        <v>19882</v>
      </c>
      <c r="E1955" t="s">
        <v>19883</v>
      </c>
      <c r="G1955" t="s">
        <v>19884</v>
      </c>
      <c r="H1955" s="9">
        <v>42424</v>
      </c>
    </row>
    <row r="1956" spans="1:8" x14ac:dyDescent="0.45">
      <c r="A1956" t="s">
        <v>1435</v>
      </c>
      <c r="B1956" t="s">
        <v>19885</v>
      </c>
      <c r="C1956" t="s">
        <v>19886</v>
      </c>
      <c r="E1956" t="s">
        <v>19887</v>
      </c>
      <c r="G1956" t="s">
        <v>15263</v>
      </c>
      <c r="H1956" s="9">
        <v>42422</v>
      </c>
    </row>
    <row r="1957" spans="1:8" x14ac:dyDescent="0.45">
      <c r="A1957" t="s">
        <v>9793</v>
      </c>
      <c r="B1957" t="s">
        <v>19888</v>
      </c>
      <c r="C1957" t="s">
        <v>19889</v>
      </c>
      <c r="D1957" t="s">
        <v>19890</v>
      </c>
      <c r="E1957" t="s">
        <v>19891</v>
      </c>
      <c r="G1957" t="s">
        <v>19892</v>
      </c>
      <c r="H1957" s="9">
        <v>42420</v>
      </c>
    </row>
    <row r="1958" spans="1:8" x14ac:dyDescent="0.45">
      <c r="A1958" t="s">
        <v>2196</v>
      </c>
      <c r="B1958" t="s">
        <v>19893</v>
      </c>
      <c r="C1958" t="s">
        <v>19894</v>
      </c>
      <c r="E1958" t="s">
        <v>19895</v>
      </c>
      <c r="G1958" t="s">
        <v>19896</v>
      </c>
      <c r="H1958" s="9">
        <v>42420</v>
      </c>
    </row>
    <row r="1959" spans="1:8" x14ac:dyDescent="0.45">
      <c r="A1959" t="s">
        <v>19897</v>
      </c>
      <c r="B1959" t="s">
        <v>19898</v>
      </c>
      <c r="C1959" t="s">
        <v>19899</v>
      </c>
      <c r="E1959" t="s">
        <v>19900</v>
      </c>
      <c r="G1959" t="s">
        <v>19901</v>
      </c>
      <c r="H1959" s="9">
        <v>42420</v>
      </c>
    </row>
    <row r="1960" spans="1:8" x14ac:dyDescent="0.45">
      <c r="A1960" t="s">
        <v>19902</v>
      </c>
      <c r="B1960" t="s">
        <v>19903</v>
      </c>
      <c r="C1960" t="s">
        <v>19904</v>
      </c>
      <c r="E1960" t="s">
        <v>15362</v>
      </c>
      <c r="G1960" t="s">
        <v>19905</v>
      </c>
      <c r="H1960" s="9">
        <v>42420</v>
      </c>
    </row>
    <row r="1961" spans="1:8" x14ac:dyDescent="0.45">
      <c r="A1961" t="s">
        <v>2127</v>
      </c>
      <c r="B1961" t="s">
        <v>3661</v>
      </c>
      <c r="C1961" t="s">
        <v>19906</v>
      </c>
      <c r="E1961" t="s">
        <v>19907</v>
      </c>
      <c r="G1961" t="s">
        <v>19908</v>
      </c>
      <c r="H1961" s="9">
        <v>42420</v>
      </c>
    </row>
    <row r="1962" spans="1:8" x14ac:dyDescent="0.45">
      <c r="A1962" t="s">
        <v>19527</v>
      </c>
      <c r="B1962" t="s">
        <v>19909</v>
      </c>
      <c r="C1962" t="s">
        <v>19910</v>
      </c>
      <c r="E1962" t="s">
        <v>19796</v>
      </c>
      <c r="G1962" t="s">
        <v>15087</v>
      </c>
      <c r="H1962" s="9">
        <v>42414</v>
      </c>
    </row>
    <row r="1963" spans="1:8" x14ac:dyDescent="0.45">
      <c r="A1963" t="s">
        <v>19063</v>
      </c>
      <c r="B1963" t="s">
        <v>19911</v>
      </c>
      <c r="C1963" t="s">
        <v>19912</v>
      </c>
      <c r="E1963" t="s">
        <v>19913</v>
      </c>
      <c r="G1963" t="s">
        <v>19914</v>
      </c>
      <c r="H1963" s="9">
        <v>42413</v>
      </c>
    </row>
    <row r="1964" spans="1:8" x14ac:dyDescent="0.45">
      <c r="A1964" t="s">
        <v>1392</v>
      </c>
      <c r="B1964" t="s">
        <v>19915</v>
      </c>
      <c r="C1964" t="s">
        <v>19916</v>
      </c>
      <c r="E1964" t="s">
        <v>19917</v>
      </c>
      <c r="G1964" t="s">
        <v>19918</v>
      </c>
      <c r="H1964" s="9">
        <v>42413</v>
      </c>
    </row>
    <row r="1965" spans="1:8" x14ac:dyDescent="0.45">
      <c r="A1965" t="s">
        <v>3492</v>
      </c>
      <c r="B1965" t="s">
        <v>19919</v>
      </c>
      <c r="C1965" t="s">
        <v>19920</v>
      </c>
      <c r="E1965" t="s">
        <v>19921</v>
      </c>
      <c r="G1965" t="s">
        <v>19922</v>
      </c>
      <c r="H1965" s="9">
        <v>42413</v>
      </c>
    </row>
    <row r="1966" spans="1:8" x14ac:dyDescent="0.45">
      <c r="A1966" t="s">
        <v>19923</v>
      </c>
      <c r="B1966" t="s">
        <v>19924</v>
      </c>
      <c r="C1966" t="s">
        <v>19925</v>
      </c>
      <c r="E1966" t="s">
        <v>19926</v>
      </c>
      <c r="G1966" t="s">
        <v>1741</v>
      </c>
      <c r="H1966" s="9">
        <v>42413</v>
      </c>
    </row>
    <row r="1967" spans="1:8" x14ac:dyDescent="0.45">
      <c r="A1967" t="s">
        <v>18900</v>
      </c>
      <c r="B1967" t="s">
        <v>19927</v>
      </c>
      <c r="C1967" t="s">
        <v>19928</v>
      </c>
      <c r="D1967" t="s">
        <v>19929</v>
      </c>
      <c r="E1967" t="s">
        <v>15566</v>
      </c>
      <c r="G1967" t="s">
        <v>19930</v>
      </c>
      <c r="H1967" s="9">
        <v>42413</v>
      </c>
    </row>
    <row r="1968" spans="1:8" x14ac:dyDescent="0.45">
      <c r="A1968" t="s">
        <v>1916</v>
      </c>
      <c r="B1968" t="s">
        <v>19931</v>
      </c>
      <c r="C1968" t="s">
        <v>19932</v>
      </c>
      <c r="E1968" t="s">
        <v>15362</v>
      </c>
      <c r="G1968" t="s">
        <v>1741</v>
      </c>
      <c r="H1968" s="9">
        <v>42412</v>
      </c>
    </row>
    <row r="1969" spans="1:8" x14ac:dyDescent="0.45">
      <c r="A1969" t="s">
        <v>1786</v>
      </c>
      <c r="B1969" t="s">
        <v>19933</v>
      </c>
      <c r="C1969" t="s">
        <v>19934</v>
      </c>
      <c r="E1969" t="s">
        <v>19935</v>
      </c>
      <c r="G1969" t="s">
        <v>19936</v>
      </c>
      <c r="H1969" s="9">
        <v>42411</v>
      </c>
    </row>
    <row r="1970" spans="1:8" x14ac:dyDescent="0.45">
      <c r="A1970" t="s">
        <v>14034</v>
      </c>
      <c r="B1970" t="s">
        <v>19937</v>
      </c>
      <c r="C1970" t="s">
        <v>19938</v>
      </c>
      <c r="G1970" t="s">
        <v>13838</v>
      </c>
      <c r="H1970" s="9">
        <v>42401</v>
      </c>
    </row>
    <row r="1971" spans="1:8" x14ac:dyDescent="0.45">
      <c r="A1971" t="s">
        <v>1786</v>
      </c>
      <c r="B1971" t="s">
        <v>19939</v>
      </c>
      <c r="C1971" t="s">
        <v>19940</v>
      </c>
      <c r="E1971" t="s">
        <v>19941</v>
      </c>
      <c r="G1971" t="s">
        <v>3559</v>
      </c>
      <c r="H1971" s="9">
        <v>42398</v>
      </c>
    </row>
    <row r="1972" spans="1:8" x14ac:dyDescent="0.45">
      <c r="A1972" t="s">
        <v>19942</v>
      </c>
      <c r="B1972" t="s">
        <v>19943</v>
      </c>
      <c r="C1972" t="s">
        <v>19944</v>
      </c>
      <c r="E1972" t="s">
        <v>19126</v>
      </c>
      <c r="G1972" t="s">
        <v>19945</v>
      </c>
      <c r="H1972" s="9">
        <v>42397</v>
      </c>
    </row>
    <row r="1973" spans="1:8" x14ac:dyDescent="0.45">
      <c r="A1973" t="s">
        <v>19946</v>
      </c>
      <c r="B1973" t="s">
        <v>19947</v>
      </c>
      <c r="C1973" t="s">
        <v>19948</v>
      </c>
      <c r="E1973" t="s">
        <v>19949</v>
      </c>
      <c r="G1973" t="s">
        <v>19950</v>
      </c>
      <c r="H1973" s="9">
        <v>42397</v>
      </c>
    </row>
    <row r="1974" spans="1:8" x14ac:dyDescent="0.45">
      <c r="A1974" t="s">
        <v>19951</v>
      </c>
      <c r="B1974" t="s">
        <v>19952</v>
      </c>
      <c r="C1974" t="s">
        <v>19953</v>
      </c>
      <c r="E1974" t="s">
        <v>19954</v>
      </c>
      <c r="G1974" t="s">
        <v>19955</v>
      </c>
      <c r="H1974" s="9">
        <v>42392</v>
      </c>
    </row>
    <row r="1975" spans="1:8" x14ac:dyDescent="0.45">
      <c r="A1975" t="s">
        <v>3151</v>
      </c>
      <c r="B1975" t="s">
        <v>19956</v>
      </c>
      <c r="C1975" t="s">
        <v>19957</v>
      </c>
      <c r="E1975" t="s">
        <v>19958</v>
      </c>
      <c r="G1975" t="s">
        <v>19959</v>
      </c>
      <c r="H1975" s="9">
        <v>42392</v>
      </c>
    </row>
    <row r="1976" spans="1:8" x14ac:dyDescent="0.45">
      <c r="A1976" t="s">
        <v>1586</v>
      </c>
      <c r="B1976" t="s">
        <v>19960</v>
      </c>
      <c r="C1976" t="s">
        <v>19961</v>
      </c>
      <c r="E1976" t="s">
        <v>1247</v>
      </c>
      <c r="G1976" t="s">
        <v>1380</v>
      </c>
      <c r="H1976" s="9">
        <v>42392</v>
      </c>
    </row>
    <row r="1977" spans="1:8" x14ac:dyDescent="0.45">
      <c r="H1977" s="9">
        <v>42392</v>
      </c>
    </row>
    <row r="1978" spans="1:8" x14ac:dyDescent="0.45">
      <c r="A1978" t="s">
        <v>10940</v>
      </c>
      <c r="B1978" t="s">
        <v>9649</v>
      </c>
      <c r="C1978" t="s">
        <v>19962</v>
      </c>
      <c r="E1978" t="s">
        <v>19398</v>
      </c>
      <c r="G1978" t="s">
        <v>19963</v>
      </c>
      <c r="H1978" s="9">
        <v>42392</v>
      </c>
    </row>
    <row r="1979" spans="1:8" x14ac:dyDescent="0.45">
      <c r="A1979" t="s">
        <v>1874</v>
      </c>
      <c r="B1979" t="s">
        <v>19964</v>
      </c>
      <c r="C1979" t="s">
        <v>19965</v>
      </c>
      <c r="E1979" t="s">
        <v>19966</v>
      </c>
      <c r="G1979" t="s">
        <v>1494</v>
      </c>
      <c r="H1979" s="9">
        <v>42390</v>
      </c>
    </row>
    <row r="1980" spans="1:8" x14ac:dyDescent="0.45">
      <c r="A1980" t="s">
        <v>19967</v>
      </c>
      <c r="B1980" t="s">
        <v>19968</v>
      </c>
      <c r="C1980" t="s">
        <v>19969</v>
      </c>
      <c r="E1980" t="s">
        <v>16751</v>
      </c>
      <c r="G1980" t="s">
        <v>19970</v>
      </c>
      <c r="H1980" s="9">
        <v>42388</v>
      </c>
    </row>
    <row r="1981" spans="1:8" x14ac:dyDescent="0.45">
      <c r="A1981" t="s">
        <v>19971</v>
      </c>
      <c r="B1981" t="s">
        <v>19972</v>
      </c>
      <c r="C1981" t="s">
        <v>19973</v>
      </c>
      <c r="E1981" t="s">
        <v>19974</v>
      </c>
      <c r="G1981" t="s">
        <v>19975</v>
      </c>
      <c r="H1981" s="9">
        <v>42388</v>
      </c>
    </row>
    <row r="1982" spans="1:8" x14ac:dyDescent="0.45">
      <c r="A1982" t="s">
        <v>10207</v>
      </c>
      <c r="B1982" t="s">
        <v>19976</v>
      </c>
      <c r="C1982" t="s">
        <v>19977</v>
      </c>
      <c r="E1982" t="s">
        <v>16751</v>
      </c>
      <c r="G1982" t="s">
        <v>19978</v>
      </c>
      <c r="H1982" s="9">
        <v>42380</v>
      </c>
    </row>
    <row r="1983" spans="1:8" x14ac:dyDescent="0.45">
      <c r="A1983" t="s">
        <v>1845</v>
      </c>
      <c r="B1983" t="s">
        <v>4668</v>
      </c>
      <c r="C1983" t="s">
        <v>19979</v>
      </c>
      <c r="E1983" t="s">
        <v>16751</v>
      </c>
      <c r="G1983" t="s">
        <v>19980</v>
      </c>
      <c r="H1983" s="9">
        <v>42358</v>
      </c>
    </row>
    <row r="1984" spans="1:8" x14ac:dyDescent="0.45">
      <c r="A1984" t="s">
        <v>14831</v>
      </c>
      <c r="B1984" t="s">
        <v>13720</v>
      </c>
      <c r="C1984" t="s">
        <v>19981</v>
      </c>
      <c r="E1984" t="s">
        <v>19982</v>
      </c>
      <c r="G1984" t="s">
        <v>13550</v>
      </c>
      <c r="H1984" s="9">
        <v>42348</v>
      </c>
    </row>
    <row r="1985" spans="1:8" x14ac:dyDescent="0.45">
      <c r="A1985" t="s">
        <v>19983</v>
      </c>
      <c r="B1985" t="s">
        <v>19984</v>
      </c>
      <c r="C1985" t="s">
        <v>19985</v>
      </c>
      <c r="E1985" t="s">
        <v>19986</v>
      </c>
      <c r="G1985" t="s">
        <v>19987</v>
      </c>
      <c r="H1985" s="9">
        <v>42337</v>
      </c>
    </row>
    <row r="1986" spans="1:8" x14ac:dyDescent="0.45">
      <c r="A1986" t="s">
        <v>11691</v>
      </c>
      <c r="B1986" t="s">
        <v>10696</v>
      </c>
      <c r="C1986" t="s">
        <v>19988</v>
      </c>
      <c r="E1986" t="s">
        <v>19989</v>
      </c>
      <c r="G1986" t="s">
        <v>13388</v>
      </c>
      <c r="H1986" s="9">
        <v>42336</v>
      </c>
    </row>
    <row r="1987" spans="1:8" x14ac:dyDescent="0.45">
      <c r="A1987" t="s">
        <v>3093</v>
      </c>
      <c r="B1987" t="s">
        <v>19990</v>
      </c>
      <c r="C1987" t="s">
        <v>19991</v>
      </c>
      <c r="E1987" t="s">
        <v>19992</v>
      </c>
      <c r="G1987" t="s">
        <v>19993</v>
      </c>
      <c r="H1987" s="9">
        <v>42336</v>
      </c>
    </row>
    <row r="1988" spans="1:8" x14ac:dyDescent="0.45">
      <c r="A1988" t="s">
        <v>19994</v>
      </c>
      <c r="B1988" t="s">
        <v>19995</v>
      </c>
      <c r="C1988" t="s">
        <v>19996</v>
      </c>
      <c r="E1988" t="s">
        <v>16751</v>
      </c>
      <c r="G1988" t="s">
        <v>19997</v>
      </c>
      <c r="H1988" s="9">
        <v>42336</v>
      </c>
    </row>
    <row r="1989" spans="1:8" x14ac:dyDescent="0.45">
      <c r="A1989" t="s">
        <v>15128</v>
      </c>
      <c r="B1989" t="s">
        <v>19998</v>
      </c>
      <c r="C1989" t="s">
        <v>19999</v>
      </c>
      <c r="E1989" t="s">
        <v>20000</v>
      </c>
      <c r="G1989" t="s">
        <v>1384</v>
      </c>
      <c r="H1989" s="9">
        <v>42335</v>
      </c>
    </row>
    <row r="1990" spans="1:8" x14ac:dyDescent="0.45">
      <c r="A1990" t="s">
        <v>3739</v>
      </c>
      <c r="B1990" t="s">
        <v>15775</v>
      </c>
      <c r="C1990" t="s">
        <v>20001</v>
      </c>
      <c r="E1990" t="s">
        <v>20002</v>
      </c>
      <c r="G1990" t="s">
        <v>20003</v>
      </c>
      <c r="H1990" s="9">
        <v>42334</v>
      </c>
    </row>
    <row r="1991" spans="1:8" x14ac:dyDescent="0.45">
      <c r="A1991" t="s">
        <v>3706</v>
      </c>
      <c r="B1991" t="s">
        <v>17652</v>
      </c>
      <c r="C1991" t="s">
        <v>20004</v>
      </c>
      <c r="E1991" t="s">
        <v>5595</v>
      </c>
      <c r="G1991" t="s">
        <v>13452</v>
      </c>
      <c r="H1991" s="9">
        <v>42332</v>
      </c>
    </row>
    <row r="1992" spans="1:8" x14ac:dyDescent="0.45">
      <c r="A1992" t="s">
        <v>1381</v>
      </c>
      <c r="B1992" t="s">
        <v>20005</v>
      </c>
      <c r="C1992" t="s">
        <v>20006</v>
      </c>
      <c r="E1992" t="s">
        <v>15362</v>
      </c>
      <c r="G1992" t="s">
        <v>20007</v>
      </c>
      <c r="H1992" s="9">
        <v>42332</v>
      </c>
    </row>
    <row r="1993" spans="1:8" x14ac:dyDescent="0.45">
      <c r="A1993" t="s">
        <v>20008</v>
      </c>
      <c r="B1993" t="s">
        <v>20009</v>
      </c>
      <c r="C1993" t="s">
        <v>20010</v>
      </c>
      <c r="E1993" t="s">
        <v>20011</v>
      </c>
      <c r="G1993" t="s">
        <v>20012</v>
      </c>
      <c r="H1993" s="9">
        <v>42327</v>
      </c>
    </row>
    <row r="1994" spans="1:8" x14ac:dyDescent="0.45">
      <c r="A1994" t="s">
        <v>20013</v>
      </c>
      <c r="B1994" t="s">
        <v>20014</v>
      </c>
      <c r="C1994" t="s">
        <v>20015</v>
      </c>
      <c r="E1994" t="s">
        <v>20016</v>
      </c>
      <c r="G1994" t="s">
        <v>20017</v>
      </c>
      <c r="H1994" s="9">
        <v>42327</v>
      </c>
    </row>
    <row r="1995" spans="1:8" x14ac:dyDescent="0.45">
      <c r="A1995" t="s">
        <v>20018</v>
      </c>
      <c r="B1995" t="s">
        <v>20019</v>
      </c>
      <c r="C1995" t="s">
        <v>20020</v>
      </c>
      <c r="E1995" t="s">
        <v>20021</v>
      </c>
      <c r="G1995" t="s">
        <v>1741</v>
      </c>
      <c r="H1995" s="9">
        <v>42327</v>
      </c>
    </row>
    <row r="1996" spans="1:8" x14ac:dyDescent="0.45">
      <c r="A1996" t="s">
        <v>20022</v>
      </c>
      <c r="B1996" t="s">
        <v>20023</v>
      </c>
      <c r="C1996" t="s">
        <v>20024</v>
      </c>
      <c r="E1996" t="s">
        <v>20025</v>
      </c>
      <c r="G1996" t="s">
        <v>20026</v>
      </c>
      <c r="H1996" s="9">
        <v>42326</v>
      </c>
    </row>
    <row r="1997" spans="1:8" x14ac:dyDescent="0.45">
      <c r="A1997" t="s">
        <v>20027</v>
      </c>
      <c r="B1997" t="s">
        <v>20028</v>
      </c>
      <c r="C1997" t="s">
        <v>20029</v>
      </c>
      <c r="E1997" t="s">
        <v>20030</v>
      </c>
      <c r="G1997" t="s">
        <v>20031</v>
      </c>
      <c r="H1997" s="9">
        <v>42321</v>
      </c>
    </row>
    <row r="1998" spans="1:8" x14ac:dyDescent="0.45">
      <c r="A1998" t="s">
        <v>3941</v>
      </c>
      <c r="B1998" t="s">
        <v>2699</v>
      </c>
      <c r="C1998" t="s">
        <v>20032</v>
      </c>
      <c r="E1998" t="s">
        <v>20033</v>
      </c>
      <c r="G1998" t="s">
        <v>1964</v>
      </c>
      <c r="H1998" s="9">
        <v>42317</v>
      </c>
    </row>
    <row r="1999" spans="1:8" x14ac:dyDescent="0.45">
      <c r="A1999" t="s">
        <v>2800</v>
      </c>
      <c r="B1999" t="s">
        <v>20034</v>
      </c>
      <c r="C1999" t="s">
        <v>20035</v>
      </c>
      <c r="E1999" t="s">
        <v>15021</v>
      </c>
      <c r="G1999" t="s">
        <v>20036</v>
      </c>
      <c r="H1999" s="9">
        <v>42315</v>
      </c>
    </row>
    <row r="2000" spans="1:8" x14ac:dyDescent="0.45">
      <c r="A2000" t="s">
        <v>20037</v>
      </c>
      <c r="B2000" t="s">
        <v>20038</v>
      </c>
      <c r="C2000" t="s">
        <v>20039</v>
      </c>
      <c r="E2000" t="s">
        <v>20040</v>
      </c>
      <c r="G2000" t="s">
        <v>20041</v>
      </c>
      <c r="H2000" s="9">
        <v>42314</v>
      </c>
    </row>
    <row r="2001" spans="1:8" x14ac:dyDescent="0.45">
      <c r="A2001" t="s">
        <v>2390</v>
      </c>
      <c r="B2001" t="s">
        <v>4251</v>
      </c>
      <c r="C2001" t="s">
        <v>20042</v>
      </c>
      <c r="E2001" t="s">
        <v>13371</v>
      </c>
      <c r="G2001" t="s">
        <v>20043</v>
      </c>
      <c r="H2001" s="9">
        <v>42314</v>
      </c>
    </row>
    <row r="2002" spans="1:8" x14ac:dyDescent="0.45">
      <c r="A2002" t="s">
        <v>20044</v>
      </c>
      <c r="B2002" t="s">
        <v>20045</v>
      </c>
      <c r="C2002" t="s">
        <v>20046</v>
      </c>
      <c r="E2002" t="s">
        <v>20047</v>
      </c>
      <c r="G2002" t="s">
        <v>2467</v>
      </c>
      <c r="H2002" s="9">
        <v>42311</v>
      </c>
    </row>
    <row r="2003" spans="1:8" x14ac:dyDescent="0.45">
      <c r="A2003" t="s">
        <v>20048</v>
      </c>
      <c r="B2003" t="s">
        <v>20049</v>
      </c>
      <c r="C2003" t="s">
        <v>20050</v>
      </c>
      <c r="E2003" t="s">
        <v>20051</v>
      </c>
      <c r="G2003" t="s">
        <v>20052</v>
      </c>
      <c r="H2003" s="9">
        <v>42310</v>
      </c>
    </row>
    <row r="2004" spans="1:8" x14ac:dyDescent="0.45">
      <c r="A2004" t="s">
        <v>20053</v>
      </c>
      <c r="B2004" t="s">
        <v>20054</v>
      </c>
      <c r="C2004" t="s">
        <v>20055</v>
      </c>
      <c r="E2004" t="s">
        <v>16751</v>
      </c>
      <c r="G2004" t="s">
        <v>20056</v>
      </c>
      <c r="H2004" s="9">
        <v>42310</v>
      </c>
    </row>
    <row r="2005" spans="1:8" x14ac:dyDescent="0.45">
      <c r="A2005" t="s">
        <v>10418</v>
      </c>
      <c r="B2005" t="s">
        <v>3873</v>
      </c>
      <c r="C2005" t="s">
        <v>20057</v>
      </c>
      <c r="E2005" t="s">
        <v>20058</v>
      </c>
      <c r="G2005" t="s">
        <v>20059</v>
      </c>
      <c r="H2005" s="9">
        <v>42308</v>
      </c>
    </row>
    <row r="2006" spans="1:8" x14ac:dyDescent="0.45">
      <c r="A2006" t="s">
        <v>1750</v>
      </c>
      <c r="B2006" t="s">
        <v>1856</v>
      </c>
      <c r="C2006" t="s">
        <v>20060</v>
      </c>
      <c r="E2006" t="s">
        <v>20061</v>
      </c>
      <c r="G2006" t="s">
        <v>20062</v>
      </c>
      <c r="H2006" s="9">
        <v>42298</v>
      </c>
    </row>
    <row r="2007" spans="1:8" x14ac:dyDescent="0.45">
      <c r="A2007" t="s">
        <v>20063</v>
      </c>
      <c r="B2007" t="s">
        <v>20064</v>
      </c>
      <c r="C2007" t="s">
        <v>20065</v>
      </c>
      <c r="E2007" t="s">
        <v>20066</v>
      </c>
      <c r="G2007" t="s">
        <v>20067</v>
      </c>
      <c r="H2007" s="9">
        <v>42298</v>
      </c>
    </row>
    <row r="2008" spans="1:8" x14ac:dyDescent="0.45">
      <c r="A2008" t="s">
        <v>20068</v>
      </c>
      <c r="B2008" t="s">
        <v>20069</v>
      </c>
      <c r="C2008" t="s">
        <v>20070</v>
      </c>
      <c r="E2008" t="s">
        <v>20071</v>
      </c>
      <c r="G2008" t="s">
        <v>20072</v>
      </c>
      <c r="H2008" s="9">
        <v>42298</v>
      </c>
    </row>
    <row r="2009" spans="1:8" x14ac:dyDescent="0.45">
      <c r="A2009" t="s">
        <v>20073</v>
      </c>
      <c r="B2009" t="s">
        <v>20074</v>
      </c>
      <c r="C2009" t="s">
        <v>20075</v>
      </c>
      <c r="E2009" t="s">
        <v>15349</v>
      </c>
      <c r="G2009" t="s">
        <v>20076</v>
      </c>
      <c r="H2009" s="9">
        <v>42296</v>
      </c>
    </row>
    <row r="2010" spans="1:8" x14ac:dyDescent="0.45">
      <c r="A2010" t="s">
        <v>20077</v>
      </c>
      <c r="B2010" t="s">
        <v>20078</v>
      </c>
      <c r="C2010" t="s">
        <v>20079</v>
      </c>
      <c r="E2010" t="s">
        <v>16751</v>
      </c>
      <c r="G2010" t="s">
        <v>20080</v>
      </c>
      <c r="H2010" s="9">
        <v>42288</v>
      </c>
    </row>
    <row r="2011" spans="1:8" x14ac:dyDescent="0.45">
      <c r="A2011" t="s">
        <v>20081</v>
      </c>
      <c r="B2011" t="s">
        <v>20082</v>
      </c>
      <c r="C2011" t="s">
        <v>20083</v>
      </c>
      <c r="E2011" t="s">
        <v>20084</v>
      </c>
      <c r="G2011" t="s">
        <v>20085</v>
      </c>
      <c r="H2011" s="9">
        <v>42287</v>
      </c>
    </row>
    <row r="2012" spans="1:8" x14ac:dyDescent="0.45">
      <c r="A2012" t="s">
        <v>20086</v>
      </c>
      <c r="B2012" t="s">
        <v>20087</v>
      </c>
      <c r="C2012" t="s">
        <v>20088</v>
      </c>
      <c r="E2012" t="s">
        <v>20089</v>
      </c>
      <c r="G2012" t="s">
        <v>20090</v>
      </c>
      <c r="H2012" s="9">
        <v>42285</v>
      </c>
    </row>
    <row r="2013" spans="1:8" x14ac:dyDescent="0.45">
      <c r="A2013" t="s">
        <v>20091</v>
      </c>
      <c r="B2013" t="s">
        <v>20092</v>
      </c>
      <c r="C2013" t="s">
        <v>20093</v>
      </c>
      <c r="E2013" t="s">
        <v>20094</v>
      </c>
      <c r="G2013" t="s">
        <v>20095</v>
      </c>
      <c r="H2013" s="9">
        <v>42285</v>
      </c>
    </row>
    <row r="2014" spans="1:8" x14ac:dyDescent="0.45">
      <c r="A2014" t="s">
        <v>13518</v>
      </c>
      <c r="B2014" t="s">
        <v>20096</v>
      </c>
      <c r="C2014" t="s">
        <v>20097</v>
      </c>
      <c r="E2014" t="s">
        <v>20098</v>
      </c>
      <c r="G2014" t="s">
        <v>20099</v>
      </c>
      <c r="H2014" s="9">
        <v>42285</v>
      </c>
    </row>
    <row r="2015" spans="1:8" x14ac:dyDescent="0.45">
      <c r="A2015" t="s">
        <v>2170</v>
      </c>
      <c r="B2015" t="s">
        <v>12819</v>
      </c>
      <c r="C2015" t="s">
        <v>20100</v>
      </c>
      <c r="E2015" t="s">
        <v>20101</v>
      </c>
      <c r="G2015" t="s">
        <v>1380</v>
      </c>
      <c r="H2015" s="9">
        <v>42284</v>
      </c>
    </row>
    <row r="2016" spans="1:8" x14ac:dyDescent="0.45">
      <c r="A2016" t="s">
        <v>13405</v>
      </c>
      <c r="B2016" t="s">
        <v>20102</v>
      </c>
      <c r="C2016" t="s">
        <v>20103</v>
      </c>
      <c r="E2016" t="s">
        <v>20104</v>
      </c>
      <c r="G2016" t="s">
        <v>20105</v>
      </c>
      <c r="H2016" s="9">
        <v>42283</v>
      </c>
    </row>
    <row r="2017" spans="1:8" x14ac:dyDescent="0.45">
      <c r="A2017" t="s">
        <v>12179</v>
      </c>
      <c r="B2017" t="s">
        <v>12616</v>
      </c>
      <c r="C2017" t="s">
        <v>20106</v>
      </c>
      <c r="E2017" t="s">
        <v>20107</v>
      </c>
      <c r="G2017" t="s">
        <v>20108</v>
      </c>
      <c r="H2017" s="9">
        <v>42282</v>
      </c>
    </row>
    <row r="2018" spans="1:8" x14ac:dyDescent="0.45">
      <c r="A2018" t="s">
        <v>2963</v>
      </c>
      <c r="B2018" t="s">
        <v>20109</v>
      </c>
      <c r="C2018" t="s">
        <v>20110</v>
      </c>
      <c r="E2018" t="s">
        <v>20111</v>
      </c>
      <c r="G2018" t="s">
        <v>20112</v>
      </c>
      <c r="H2018" s="9">
        <v>42271</v>
      </c>
    </row>
    <row r="2019" spans="1:8" x14ac:dyDescent="0.45">
      <c r="A2019" t="s">
        <v>20113</v>
      </c>
      <c r="B2019" t="s">
        <v>13627</v>
      </c>
      <c r="C2019" t="s">
        <v>20114</v>
      </c>
      <c r="E2019" t="s">
        <v>20115</v>
      </c>
      <c r="G2019" t="s">
        <v>20116</v>
      </c>
      <c r="H2019" s="9">
        <v>42271</v>
      </c>
    </row>
    <row r="2020" spans="1:8" x14ac:dyDescent="0.45">
      <c r="A2020" t="s">
        <v>20117</v>
      </c>
      <c r="B2020" t="s">
        <v>20118</v>
      </c>
      <c r="C2020" t="s">
        <v>20119</v>
      </c>
      <c r="E2020" t="s">
        <v>20120</v>
      </c>
      <c r="G2020" t="s">
        <v>13668</v>
      </c>
      <c r="H2020" s="9">
        <v>42262</v>
      </c>
    </row>
    <row r="2021" spans="1:8" x14ac:dyDescent="0.45">
      <c r="A2021" t="s">
        <v>3639</v>
      </c>
      <c r="B2021" t="s">
        <v>20121</v>
      </c>
      <c r="C2021" t="s">
        <v>20122</v>
      </c>
      <c r="E2021" t="s">
        <v>20123</v>
      </c>
      <c r="G2021" t="s">
        <v>20124</v>
      </c>
      <c r="H2021" s="9">
        <v>42261</v>
      </c>
    </row>
    <row r="2022" spans="1:8" x14ac:dyDescent="0.45">
      <c r="A2022" t="s">
        <v>1988</v>
      </c>
      <c r="B2022" t="s">
        <v>18369</v>
      </c>
      <c r="C2022" t="s">
        <v>20125</v>
      </c>
      <c r="E2022" t="s">
        <v>20126</v>
      </c>
      <c r="G2022" t="s">
        <v>3559</v>
      </c>
      <c r="H2022" s="9">
        <v>42260</v>
      </c>
    </row>
    <row r="2023" spans="1:8" x14ac:dyDescent="0.45">
      <c r="A2023" t="s">
        <v>20127</v>
      </c>
      <c r="B2023" t="s">
        <v>20128</v>
      </c>
      <c r="C2023" t="s">
        <v>20129</v>
      </c>
      <c r="E2023" t="s">
        <v>20130</v>
      </c>
      <c r="G2023" t="s">
        <v>20131</v>
      </c>
      <c r="H2023" s="9">
        <v>42256</v>
      </c>
    </row>
    <row r="2024" spans="1:8" x14ac:dyDescent="0.45">
      <c r="A2024" t="s">
        <v>11378</v>
      </c>
      <c r="B2024" t="s">
        <v>20132</v>
      </c>
      <c r="C2024" t="s">
        <v>20133</v>
      </c>
      <c r="E2024" t="s">
        <v>20134</v>
      </c>
      <c r="G2024" t="s">
        <v>20135</v>
      </c>
      <c r="H2024" s="9">
        <v>42256</v>
      </c>
    </row>
    <row r="2025" spans="1:8" x14ac:dyDescent="0.45">
      <c r="A2025" t="s">
        <v>3329</v>
      </c>
      <c r="B2025" t="s">
        <v>14659</v>
      </c>
      <c r="C2025" t="s">
        <v>20136</v>
      </c>
      <c r="E2025" t="s">
        <v>16751</v>
      </c>
      <c r="G2025" t="s">
        <v>20137</v>
      </c>
      <c r="H2025" s="9">
        <v>42234</v>
      </c>
    </row>
    <row r="2026" spans="1:8" x14ac:dyDescent="0.45">
      <c r="A2026" t="s">
        <v>17785</v>
      </c>
      <c r="B2026" t="s">
        <v>20138</v>
      </c>
      <c r="C2026" t="s">
        <v>20139</v>
      </c>
      <c r="E2026" t="s">
        <v>20140</v>
      </c>
      <c r="G2026" t="s">
        <v>20141</v>
      </c>
      <c r="H2026" s="9">
        <v>42234</v>
      </c>
    </row>
    <row r="2027" spans="1:8" x14ac:dyDescent="0.45">
      <c r="A2027" t="s">
        <v>1460</v>
      </c>
      <c r="B2027" t="s">
        <v>12059</v>
      </c>
      <c r="C2027" t="s">
        <v>20142</v>
      </c>
      <c r="E2027" t="s">
        <v>20143</v>
      </c>
      <c r="G2027" t="s">
        <v>20144</v>
      </c>
      <c r="H2027" s="9">
        <v>42234</v>
      </c>
    </row>
    <row r="2028" spans="1:8" x14ac:dyDescent="0.45">
      <c r="A2028" t="s">
        <v>20145</v>
      </c>
      <c r="B2028" t="s">
        <v>20146</v>
      </c>
      <c r="C2028" t="s">
        <v>20147</v>
      </c>
      <c r="E2028" t="s">
        <v>16751</v>
      </c>
      <c r="G2028" t="s">
        <v>20148</v>
      </c>
      <c r="H2028" s="9">
        <v>42232</v>
      </c>
    </row>
    <row r="2029" spans="1:8" x14ac:dyDescent="0.45">
      <c r="A2029" t="s">
        <v>12593</v>
      </c>
      <c r="B2029" t="s">
        <v>20149</v>
      </c>
      <c r="C2029" t="s">
        <v>20150</v>
      </c>
      <c r="E2029" t="s">
        <v>20151</v>
      </c>
      <c r="G2029" t="s">
        <v>20152</v>
      </c>
      <c r="H2029" s="9">
        <v>42231</v>
      </c>
    </row>
    <row r="2030" spans="1:8" x14ac:dyDescent="0.45">
      <c r="A2030" t="s">
        <v>1916</v>
      </c>
      <c r="B2030" t="s">
        <v>20153</v>
      </c>
      <c r="C2030" t="s">
        <v>20154</v>
      </c>
      <c r="E2030" t="s">
        <v>19796</v>
      </c>
      <c r="G2030" t="s">
        <v>20155</v>
      </c>
      <c r="H2030" s="9">
        <v>42229</v>
      </c>
    </row>
    <row r="2031" spans="1:8" x14ac:dyDescent="0.45">
      <c r="A2031" t="s">
        <v>4321</v>
      </c>
      <c r="B2031" t="s">
        <v>4172</v>
      </c>
      <c r="C2031" t="s">
        <v>20156</v>
      </c>
      <c r="E2031" t="s">
        <v>16522</v>
      </c>
      <c r="G2031" t="s">
        <v>20157</v>
      </c>
      <c r="H2031" s="9">
        <v>42229</v>
      </c>
    </row>
    <row r="2032" spans="1:8" x14ac:dyDescent="0.45">
      <c r="A2032" t="s">
        <v>17190</v>
      </c>
      <c r="B2032" t="s">
        <v>17191</v>
      </c>
      <c r="C2032" t="s">
        <v>20158</v>
      </c>
      <c r="E2032" t="s">
        <v>16751</v>
      </c>
      <c r="G2032" t="s">
        <v>20159</v>
      </c>
      <c r="H2032" s="9">
        <v>42228</v>
      </c>
    </row>
    <row r="2033" spans="1:8" x14ac:dyDescent="0.45">
      <c r="A2033" t="s">
        <v>20160</v>
      </c>
      <c r="B2033" t="s">
        <v>20161</v>
      </c>
      <c r="C2033" t="s">
        <v>20162</v>
      </c>
      <c r="E2033" t="s">
        <v>20163</v>
      </c>
      <c r="G2033" t="s">
        <v>20164</v>
      </c>
      <c r="H2033" s="9">
        <v>42228</v>
      </c>
    </row>
    <row r="2034" spans="1:8" x14ac:dyDescent="0.45">
      <c r="A2034" t="s">
        <v>16153</v>
      </c>
      <c r="B2034" t="s">
        <v>20165</v>
      </c>
      <c r="C2034" t="s">
        <v>20166</v>
      </c>
      <c r="E2034" t="s">
        <v>20167</v>
      </c>
      <c r="G2034" t="s">
        <v>20168</v>
      </c>
      <c r="H2034" s="9">
        <v>42228</v>
      </c>
    </row>
    <row r="2035" spans="1:8" x14ac:dyDescent="0.45">
      <c r="A2035" t="s">
        <v>20169</v>
      </c>
      <c r="B2035" t="s">
        <v>20170</v>
      </c>
      <c r="C2035" t="s">
        <v>20171</v>
      </c>
      <c r="E2035" t="s">
        <v>20172</v>
      </c>
      <c r="G2035" t="s">
        <v>20173</v>
      </c>
      <c r="H2035" s="9">
        <v>42228</v>
      </c>
    </row>
    <row r="2036" spans="1:8" x14ac:dyDescent="0.45">
      <c r="A2036" t="s">
        <v>2183</v>
      </c>
      <c r="B2036" t="s">
        <v>18009</v>
      </c>
      <c r="C2036" t="s">
        <v>20174</v>
      </c>
      <c r="E2036" t="s">
        <v>20175</v>
      </c>
      <c r="G2036" t="s">
        <v>2038</v>
      </c>
      <c r="H2036" s="9">
        <v>42228</v>
      </c>
    </row>
    <row r="2037" spans="1:8" x14ac:dyDescent="0.45">
      <c r="A2037" t="s">
        <v>20176</v>
      </c>
      <c r="B2037" t="s">
        <v>20177</v>
      </c>
      <c r="C2037" t="s">
        <v>20178</v>
      </c>
      <c r="E2037" t="s">
        <v>19796</v>
      </c>
      <c r="G2037" t="s">
        <v>20179</v>
      </c>
      <c r="H2037" s="9">
        <v>42228</v>
      </c>
    </row>
    <row r="2038" spans="1:8" x14ac:dyDescent="0.45">
      <c r="A2038" t="s">
        <v>4094</v>
      </c>
      <c r="B2038" t="s">
        <v>20180</v>
      </c>
      <c r="C2038" t="s">
        <v>20181</v>
      </c>
      <c r="E2038" t="s">
        <v>20182</v>
      </c>
      <c r="G2038" t="s">
        <v>3559</v>
      </c>
      <c r="H2038" s="9">
        <v>42228</v>
      </c>
    </row>
    <row r="2039" spans="1:8" x14ac:dyDescent="0.45">
      <c r="A2039" t="s">
        <v>13035</v>
      </c>
      <c r="B2039" t="s">
        <v>20183</v>
      </c>
      <c r="C2039" t="s">
        <v>20184</v>
      </c>
      <c r="E2039" t="s">
        <v>20185</v>
      </c>
      <c r="G2039" t="s">
        <v>20186</v>
      </c>
      <c r="H2039" s="9">
        <v>42228</v>
      </c>
    </row>
    <row r="2040" spans="1:8" x14ac:dyDescent="0.45">
      <c r="A2040" t="s">
        <v>20187</v>
      </c>
      <c r="B2040" t="s">
        <v>20188</v>
      </c>
      <c r="C2040" t="s">
        <v>20189</v>
      </c>
      <c r="E2040" t="s">
        <v>20190</v>
      </c>
      <c r="G2040" t="s">
        <v>20191</v>
      </c>
      <c r="H2040" s="9">
        <v>42228</v>
      </c>
    </row>
    <row r="2041" spans="1:8" x14ac:dyDescent="0.45">
      <c r="A2041" t="s">
        <v>15809</v>
      </c>
      <c r="B2041" t="s">
        <v>20192</v>
      </c>
      <c r="C2041" t="s">
        <v>20193</v>
      </c>
      <c r="E2041" t="s">
        <v>20194</v>
      </c>
      <c r="G2041" t="s">
        <v>20195</v>
      </c>
      <c r="H2041" s="9">
        <v>42228</v>
      </c>
    </row>
    <row r="2042" spans="1:8" x14ac:dyDescent="0.45">
      <c r="A2042" t="s">
        <v>20196</v>
      </c>
      <c r="B2042" t="s">
        <v>20197</v>
      </c>
      <c r="C2042" t="s">
        <v>20198</v>
      </c>
      <c r="E2042" t="s">
        <v>20199</v>
      </c>
      <c r="G2042" t="s">
        <v>20200</v>
      </c>
      <c r="H2042" s="9">
        <v>42228</v>
      </c>
    </row>
    <row r="2043" spans="1:8" x14ac:dyDescent="0.45">
      <c r="H2043" s="9">
        <v>42228</v>
      </c>
    </row>
    <row r="2044" spans="1:8" x14ac:dyDescent="0.45">
      <c r="A2044" t="s">
        <v>20201</v>
      </c>
      <c r="B2044" t="s">
        <v>20202</v>
      </c>
      <c r="C2044" t="s">
        <v>20203</v>
      </c>
      <c r="E2044" t="s">
        <v>16751</v>
      </c>
      <c r="G2044" t="s">
        <v>20204</v>
      </c>
      <c r="H2044" s="9">
        <v>42226</v>
      </c>
    </row>
    <row r="2045" spans="1:8" x14ac:dyDescent="0.45">
      <c r="A2045" t="s">
        <v>2015</v>
      </c>
      <c r="B2045" t="s">
        <v>20205</v>
      </c>
      <c r="C2045" t="s">
        <v>20206</v>
      </c>
      <c r="E2045" t="s">
        <v>20207</v>
      </c>
      <c r="G2045" t="s">
        <v>20208</v>
      </c>
      <c r="H2045" s="9">
        <v>42219</v>
      </c>
    </row>
    <row r="2046" spans="1:8" x14ac:dyDescent="0.45">
      <c r="A2046" t="s">
        <v>1435</v>
      </c>
      <c r="B2046" t="s">
        <v>9765</v>
      </c>
      <c r="C2046" t="s">
        <v>20209</v>
      </c>
      <c r="E2046" t="s">
        <v>9517</v>
      </c>
      <c r="G2046" t="s">
        <v>20210</v>
      </c>
      <c r="H2046" s="9">
        <v>42216</v>
      </c>
    </row>
    <row r="2047" spans="1:8" x14ac:dyDescent="0.45">
      <c r="A2047" t="s">
        <v>20211</v>
      </c>
      <c r="B2047" t="s">
        <v>20212</v>
      </c>
      <c r="C2047" t="s">
        <v>20213</v>
      </c>
      <c r="E2047" t="s">
        <v>20214</v>
      </c>
      <c r="G2047" t="s">
        <v>20215</v>
      </c>
      <c r="H2047" s="9">
        <v>42215</v>
      </c>
    </row>
    <row r="2048" spans="1:8" x14ac:dyDescent="0.45">
      <c r="A2048" t="s">
        <v>17190</v>
      </c>
      <c r="B2048" t="s">
        <v>20216</v>
      </c>
      <c r="C2048" t="s">
        <v>20217</v>
      </c>
      <c r="E2048" t="s">
        <v>16751</v>
      </c>
      <c r="G2048" t="s">
        <v>20218</v>
      </c>
      <c r="H2048" s="9">
        <v>42215</v>
      </c>
    </row>
    <row r="2049" spans="1:8" x14ac:dyDescent="0.45">
      <c r="A2049" t="s">
        <v>19545</v>
      </c>
      <c r="B2049" t="s">
        <v>20219</v>
      </c>
      <c r="C2049" t="s">
        <v>20220</v>
      </c>
      <c r="E2049" t="s">
        <v>20221</v>
      </c>
      <c r="G2049" t="s">
        <v>20222</v>
      </c>
      <c r="H2049" s="9">
        <v>42214</v>
      </c>
    </row>
    <row r="2050" spans="1:8" x14ac:dyDescent="0.45">
      <c r="A2050" t="s">
        <v>1912</v>
      </c>
      <c r="B2050" t="s">
        <v>20223</v>
      </c>
      <c r="C2050" t="s">
        <v>20224</v>
      </c>
      <c r="E2050" t="s">
        <v>20225</v>
      </c>
      <c r="G2050" t="s">
        <v>20226</v>
      </c>
      <c r="H2050" s="9">
        <v>42209</v>
      </c>
    </row>
    <row r="2051" spans="1:8" x14ac:dyDescent="0.45">
      <c r="A2051" t="s">
        <v>20227</v>
      </c>
      <c r="B2051" t="s">
        <v>20228</v>
      </c>
      <c r="C2051" t="s">
        <v>20229</v>
      </c>
      <c r="E2051" t="s">
        <v>20230</v>
      </c>
      <c r="G2051" t="s">
        <v>20231</v>
      </c>
      <c r="H2051" s="9">
        <v>42197</v>
      </c>
    </row>
    <row r="2052" spans="1:8" x14ac:dyDescent="0.45">
      <c r="A2052" t="s">
        <v>3187</v>
      </c>
      <c r="B2052" t="s">
        <v>20232</v>
      </c>
      <c r="C2052" t="s">
        <v>20233</v>
      </c>
      <c r="E2052" t="s">
        <v>20234</v>
      </c>
      <c r="G2052" t="s">
        <v>19275</v>
      </c>
      <c r="H2052" s="9">
        <v>42194</v>
      </c>
    </row>
    <row r="2053" spans="1:8" x14ac:dyDescent="0.45">
      <c r="A2053" t="s">
        <v>20235</v>
      </c>
      <c r="B2053" t="s">
        <v>20236</v>
      </c>
      <c r="C2053" t="s">
        <v>20237</v>
      </c>
      <c r="E2053" t="s">
        <v>20238</v>
      </c>
      <c r="G2053" t="s">
        <v>1494</v>
      </c>
      <c r="H2053" s="9">
        <v>42194</v>
      </c>
    </row>
    <row r="2054" spans="1:8" x14ac:dyDescent="0.45">
      <c r="A2054" t="s">
        <v>20239</v>
      </c>
      <c r="B2054" t="s">
        <v>20240</v>
      </c>
      <c r="C2054" t="s">
        <v>20241</v>
      </c>
      <c r="E2054" t="s">
        <v>20242</v>
      </c>
      <c r="G2054" t="s">
        <v>20243</v>
      </c>
      <c r="H2054" s="9">
        <v>42194</v>
      </c>
    </row>
    <row r="2055" spans="1:8" x14ac:dyDescent="0.45">
      <c r="A2055" t="s">
        <v>14559</v>
      </c>
      <c r="B2055" t="s">
        <v>20244</v>
      </c>
      <c r="C2055" t="s">
        <v>20245</v>
      </c>
      <c r="E2055" t="s">
        <v>20246</v>
      </c>
      <c r="G2055" t="s">
        <v>13647</v>
      </c>
      <c r="H2055" s="9">
        <v>42194</v>
      </c>
    </row>
    <row r="2056" spans="1:8" x14ac:dyDescent="0.45">
      <c r="A2056" t="s">
        <v>20247</v>
      </c>
      <c r="B2056" t="s">
        <v>20248</v>
      </c>
      <c r="C2056" t="s">
        <v>20249</v>
      </c>
      <c r="D2056" t="s">
        <v>20250</v>
      </c>
      <c r="E2056" t="s">
        <v>20251</v>
      </c>
      <c r="G2056" t="s">
        <v>20252</v>
      </c>
      <c r="H2056" s="9">
        <v>42194</v>
      </c>
    </row>
    <row r="2057" spans="1:8" x14ac:dyDescent="0.45">
      <c r="A2057" t="s">
        <v>1586</v>
      </c>
      <c r="B2057" t="s">
        <v>20253</v>
      </c>
      <c r="C2057" t="s">
        <v>20254</v>
      </c>
      <c r="E2057" t="s">
        <v>20255</v>
      </c>
      <c r="G2057" t="s">
        <v>20256</v>
      </c>
      <c r="H2057" s="9">
        <v>42194</v>
      </c>
    </row>
    <row r="2058" spans="1:8" x14ac:dyDescent="0.45">
      <c r="A2058" t="s">
        <v>3968</v>
      </c>
      <c r="B2058" t="s">
        <v>20257</v>
      </c>
      <c r="C2058" t="s">
        <v>20258</v>
      </c>
      <c r="E2058" t="s">
        <v>16751</v>
      </c>
      <c r="G2058" t="s">
        <v>20259</v>
      </c>
      <c r="H2058" s="9">
        <v>42194</v>
      </c>
    </row>
    <row r="2059" spans="1:8" x14ac:dyDescent="0.45">
      <c r="A2059" t="s">
        <v>2497</v>
      </c>
      <c r="B2059" t="s">
        <v>20260</v>
      </c>
      <c r="C2059" t="s">
        <v>20261</v>
      </c>
      <c r="E2059" t="s">
        <v>20262</v>
      </c>
      <c r="G2059" t="s">
        <v>20263</v>
      </c>
      <c r="H2059" s="9">
        <v>42194</v>
      </c>
    </row>
    <row r="2060" spans="1:8" x14ac:dyDescent="0.45">
      <c r="A2060" t="s">
        <v>20264</v>
      </c>
      <c r="B2060" t="s">
        <v>19245</v>
      </c>
      <c r="C2060" t="s">
        <v>20265</v>
      </c>
      <c r="E2060" t="s">
        <v>20266</v>
      </c>
      <c r="G2060" t="s">
        <v>20267</v>
      </c>
      <c r="H2060" s="9">
        <v>42192</v>
      </c>
    </row>
    <row r="2061" spans="1:8" x14ac:dyDescent="0.45">
      <c r="A2061" t="s">
        <v>20268</v>
      </c>
      <c r="B2061" t="s">
        <v>20269</v>
      </c>
      <c r="C2061" t="s">
        <v>20270</v>
      </c>
      <c r="E2061" t="s">
        <v>13411</v>
      </c>
      <c r="G2061" t="s">
        <v>20271</v>
      </c>
      <c r="H2061" s="9">
        <v>42192</v>
      </c>
    </row>
    <row r="2062" spans="1:8" x14ac:dyDescent="0.45">
      <c r="A2062" t="s">
        <v>20272</v>
      </c>
      <c r="B2062" t="s">
        <v>20273</v>
      </c>
      <c r="C2062" t="s">
        <v>20274</v>
      </c>
      <c r="E2062" t="s">
        <v>20275</v>
      </c>
      <c r="G2062" t="s">
        <v>20276</v>
      </c>
      <c r="H2062" s="9">
        <v>42187</v>
      </c>
    </row>
    <row r="2063" spans="1:8" x14ac:dyDescent="0.45">
      <c r="A2063" t="s">
        <v>1448</v>
      </c>
      <c r="B2063" t="s">
        <v>20277</v>
      </c>
      <c r="C2063" t="s">
        <v>20278</v>
      </c>
      <c r="E2063" t="s">
        <v>19417</v>
      </c>
      <c r="G2063" t="s">
        <v>1529</v>
      </c>
      <c r="H2063" s="9">
        <v>42187</v>
      </c>
    </row>
    <row r="2064" spans="1:8" x14ac:dyDescent="0.45">
      <c r="A2064" t="s">
        <v>20279</v>
      </c>
      <c r="B2064" t="s">
        <v>20280</v>
      </c>
      <c r="C2064" t="s">
        <v>20281</v>
      </c>
      <c r="E2064" t="s">
        <v>20282</v>
      </c>
      <c r="G2064" t="s">
        <v>19115</v>
      </c>
      <c r="H2064" s="9">
        <v>42187</v>
      </c>
    </row>
    <row r="2065" spans="1:8" x14ac:dyDescent="0.45">
      <c r="A2065" t="s">
        <v>20283</v>
      </c>
      <c r="B2065" t="s">
        <v>20284</v>
      </c>
      <c r="C2065" t="s">
        <v>20285</v>
      </c>
      <c r="E2065" t="s">
        <v>20286</v>
      </c>
      <c r="G2065" t="s">
        <v>20287</v>
      </c>
      <c r="H2065" s="9">
        <v>42185</v>
      </c>
    </row>
    <row r="2066" spans="1:8" x14ac:dyDescent="0.45">
      <c r="A2066" t="s">
        <v>20288</v>
      </c>
      <c r="B2066" t="s">
        <v>20289</v>
      </c>
      <c r="C2066" t="s">
        <v>20290</v>
      </c>
      <c r="E2066" t="s">
        <v>20291</v>
      </c>
      <c r="G2066" t="s">
        <v>20292</v>
      </c>
      <c r="H2066" s="9">
        <v>42184</v>
      </c>
    </row>
    <row r="2067" spans="1:8" x14ac:dyDescent="0.45">
      <c r="A2067" t="s">
        <v>16899</v>
      </c>
      <c r="B2067" t="s">
        <v>20293</v>
      </c>
      <c r="C2067" t="s">
        <v>20294</v>
      </c>
      <c r="E2067" t="s">
        <v>20295</v>
      </c>
      <c r="G2067" t="s">
        <v>20296</v>
      </c>
      <c r="H2067" s="9">
        <v>42182</v>
      </c>
    </row>
    <row r="2068" spans="1:8" x14ac:dyDescent="0.45">
      <c r="A2068" t="s">
        <v>1710</v>
      </c>
      <c r="B2068" t="s">
        <v>20297</v>
      </c>
      <c r="C2068" t="s">
        <v>20298</v>
      </c>
      <c r="E2068" t="s">
        <v>20299</v>
      </c>
      <c r="G2068" t="s">
        <v>20300</v>
      </c>
      <c r="H2068" s="9">
        <v>42181</v>
      </c>
    </row>
    <row r="2069" spans="1:8" x14ac:dyDescent="0.45">
      <c r="A2069" t="s">
        <v>20301</v>
      </c>
      <c r="B2069" t="s">
        <v>20302</v>
      </c>
      <c r="C2069" t="s">
        <v>20303</v>
      </c>
      <c r="E2069" t="s">
        <v>20304</v>
      </c>
      <c r="G2069" t="s">
        <v>20305</v>
      </c>
      <c r="H2069" s="9">
        <v>42181</v>
      </c>
    </row>
    <row r="2070" spans="1:8" x14ac:dyDescent="0.45">
      <c r="A2070" t="s">
        <v>4124</v>
      </c>
      <c r="B2070" t="s">
        <v>2896</v>
      </c>
      <c r="C2070" t="s">
        <v>20306</v>
      </c>
      <c r="E2070" t="s">
        <v>16751</v>
      </c>
      <c r="G2070" t="s">
        <v>20307</v>
      </c>
      <c r="H2070" s="9">
        <v>42181</v>
      </c>
    </row>
    <row r="2071" spans="1:8" x14ac:dyDescent="0.45">
      <c r="A2071" t="s">
        <v>1929</v>
      </c>
      <c r="B2071" t="s">
        <v>12100</v>
      </c>
      <c r="C2071" t="s">
        <v>20308</v>
      </c>
      <c r="E2071" t="s">
        <v>20309</v>
      </c>
      <c r="G2071" t="s">
        <v>20310</v>
      </c>
      <c r="H2071" s="9">
        <v>42181</v>
      </c>
    </row>
    <row r="2072" spans="1:8" x14ac:dyDescent="0.45">
      <c r="A2072" t="s">
        <v>20311</v>
      </c>
      <c r="B2072" t="s">
        <v>20312</v>
      </c>
      <c r="C2072" t="s">
        <v>20313</v>
      </c>
      <c r="E2072" t="s">
        <v>20314</v>
      </c>
      <c r="G2072" t="s">
        <v>20315</v>
      </c>
      <c r="H2072" s="9">
        <v>42181</v>
      </c>
    </row>
    <row r="2073" spans="1:8" x14ac:dyDescent="0.45">
      <c r="A2073" t="s">
        <v>19362</v>
      </c>
      <c r="B2073" t="s">
        <v>20316</v>
      </c>
      <c r="C2073" t="s">
        <v>20317</v>
      </c>
      <c r="E2073" t="s">
        <v>20318</v>
      </c>
      <c r="G2073" t="s">
        <v>20319</v>
      </c>
      <c r="H2073" s="9">
        <v>42181</v>
      </c>
    </row>
    <row r="2074" spans="1:8" x14ac:dyDescent="0.45">
      <c r="A2074" t="s">
        <v>20320</v>
      </c>
      <c r="B2074" t="s">
        <v>20321</v>
      </c>
      <c r="C2074" t="s">
        <v>20322</v>
      </c>
      <c r="D2074" t="s">
        <v>20323</v>
      </c>
      <c r="E2074" t="s">
        <v>20324</v>
      </c>
      <c r="G2074" t="s">
        <v>20325</v>
      </c>
      <c r="H2074" s="9">
        <v>42179</v>
      </c>
    </row>
    <row r="2075" spans="1:8" x14ac:dyDescent="0.45">
      <c r="A2075" t="s">
        <v>20326</v>
      </c>
      <c r="B2075" t="s">
        <v>20327</v>
      </c>
      <c r="C2075" t="s">
        <v>20328</v>
      </c>
      <c r="E2075" t="s">
        <v>20329</v>
      </c>
      <c r="G2075" t="s">
        <v>20330</v>
      </c>
      <c r="H2075" s="9">
        <v>42178</v>
      </c>
    </row>
    <row r="2076" spans="1:8" x14ac:dyDescent="0.45">
      <c r="A2076" t="s">
        <v>2942</v>
      </c>
      <c r="B2076" t="s">
        <v>20331</v>
      </c>
      <c r="C2076" t="s">
        <v>20332</v>
      </c>
      <c r="E2076" t="s">
        <v>16751</v>
      </c>
      <c r="G2076" t="s">
        <v>20333</v>
      </c>
      <c r="H2076" s="9">
        <v>42177</v>
      </c>
    </row>
    <row r="2077" spans="1:8" x14ac:dyDescent="0.45">
      <c r="A2077" t="s">
        <v>3182</v>
      </c>
      <c r="B2077" t="s">
        <v>20334</v>
      </c>
      <c r="C2077" t="s">
        <v>20335</v>
      </c>
      <c r="E2077" t="s">
        <v>20336</v>
      </c>
      <c r="G2077" t="s">
        <v>15087</v>
      </c>
      <c r="H2077" s="9">
        <v>42177</v>
      </c>
    </row>
    <row r="2078" spans="1:8" x14ac:dyDescent="0.45">
      <c r="A2078" t="s">
        <v>20337</v>
      </c>
      <c r="B2078" t="s">
        <v>10506</v>
      </c>
      <c r="C2078" t="s">
        <v>20338</v>
      </c>
      <c r="E2078" t="s">
        <v>20339</v>
      </c>
      <c r="G2078" t="s">
        <v>20340</v>
      </c>
      <c r="H2078" s="9">
        <v>42175</v>
      </c>
    </row>
    <row r="2079" spans="1:8" x14ac:dyDescent="0.45">
      <c r="A2079" t="s">
        <v>20341</v>
      </c>
      <c r="B2079" t="s">
        <v>20342</v>
      </c>
      <c r="C2079" t="s">
        <v>20343</v>
      </c>
      <c r="E2079" t="s">
        <v>20344</v>
      </c>
      <c r="G2079" t="s">
        <v>20345</v>
      </c>
      <c r="H2079" s="9">
        <v>42175</v>
      </c>
    </row>
    <row r="2080" spans="1:8" x14ac:dyDescent="0.45">
      <c r="A2080" t="s">
        <v>20346</v>
      </c>
      <c r="B2080" t="s">
        <v>20347</v>
      </c>
      <c r="C2080" t="s">
        <v>20348</v>
      </c>
      <c r="E2080" t="s">
        <v>20349</v>
      </c>
      <c r="G2080" t="s">
        <v>20350</v>
      </c>
      <c r="H2080" s="9">
        <v>42173</v>
      </c>
    </row>
    <row r="2081" spans="1:8" x14ac:dyDescent="0.45">
      <c r="A2081" t="s">
        <v>19187</v>
      </c>
      <c r="B2081" t="s">
        <v>20351</v>
      </c>
      <c r="C2081" t="s">
        <v>20352</v>
      </c>
      <c r="E2081" t="s">
        <v>20353</v>
      </c>
      <c r="G2081" t="s">
        <v>14664</v>
      </c>
      <c r="H2081" s="9">
        <v>42173</v>
      </c>
    </row>
    <row r="2082" spans="1:8" x14ac:dyDescent="0.45">
      <c r="H2082" s="9">
        <v>42168</v>
      </c>
    </row>
    <row r="2083" spans="1:8" x14ac:dyDescent="0.45">
      <c r="A2083" t="s">
        <v>20354</v>
      </c>
      <c r="B2083" t="s">
        <v>20355</v>
      </c>
      <c r="C2083" t="s">
        <v>20356</v>
      </c>
      <c r="E2083" t="s">
        <v>16751</v>
      </c>
      <c r="G2083" t="s">
        <v>20357</v>
      </c>
      <c r="H2083" s="9">
        <v>42168</v>
      </c>
    </row>
    <row r="2084" spans="1:8" x14ac:dyDescent="0.45">
      <c r="A2084" t="s">
        <v>1923</v>
      </c>
      <c r="B2084" t="s">
        <v>20358</v>
      </c>
      <c r="C2084" t="s">
        <v>20359</v>
      </c>
      <c r="E2084" t="s">
        <v>15130</v>
      </c>
      <c r="G2084" t="s">
        <v>20360</v>
      </c>
      <c r="H2084" s="9">
        <v>42168</v>
      </c>
    </row>
    <row r="2085" spans="1:8" x14ac:dyDescent="0.45">
      <c r="A2085" t="s">
        <v>20361</v>
      </c>
      <c r="B2085" t="s">
        <v>20362</v>
      </c>
      <c r="C2085" t="s">
        <v>20363</v>
      </c>
      <c r="E2085" t="s">
        <v>20364</v>
      </c>
      <c r="G2085" t="s">
        <v>20365</v>
      </c>
      <c r="H2085" s="9">
        <v>42168</v>
      </c>
    </row>
    <row r="2086" spans="1:8" x14ac:dyDescent="0.45">
      <c r="A2086" t="s">
        <v>4195</v>
      </c>
      <c r="B2086" t="s">
        <v>20366</v>
      </c>
      <c r="C2086" t="s">
        <v>20367</v>
      </c>
      <c r="E2086" t="s">
        <v>20368</v>
      </c>
      <c r="G2086" t="s">
        <v>13668</v>
      </c>
      <c r="H2086" s="9">
        <v>42167</v>
      </c>
    </row>
    <row r="2087" spans="1:8" x14ac:dyDescent="0.45">
      <c r="A2087" t="s">
        <v>20369</v>
      </c>
      <c r="B2087" t="s">
        <v>20370</v>
      </c>
      <c r="C2087" t="s">
        <v>20371</v>
      </c>
      <c r="E2087" t="s">
        <v>20372</v>
      </c>
      <c r="G2087" t="s">
        <v>3925</v>
      </c>
      <c r="H2087" s="9">
        <v>42166</v>
      </c>
    </row>
    <row r="2088" spans="1:8" x14ac:dyDescent="0.45">
      <c r="A2088" t="s">
        <v>16153</v>
      </c>
      <c r="B2088" t="s">
        <v>20373</v>
      </c>
      <c r="C2088" t="s">
        <v>20374</v>
      </c>
      <c r="E2088" t="s">
        <v>20375</v>
      </c>
      <c r="G2088" t="s">
        <v>20376</v>
      </c>
      <c r="H2088" s="9">
        <v>42166</v>
      </c>
    </row>
    <row r="2089" spans="1:8" x14ac:dyDescent="0.45">
      <c r="A2089" t="s">
        <v>20377</v>
      </c>
      <c r="B2089" t="s">
        <v>20378</v>
      </c>
      <c r="C2089" t="s">
        <v>20379</v>
      </c>
      <c r="E2089" t="s">
        <v>20380</v>
      </c>
      <c r="G2089" t="s">
        <v>20381</v>
      </c>
      <c r="H2089" s="9">
        <v>42165</v>
      </c>
    </row>
    <row r="2090" spans="1:8" x14ac:dyDescent="0.45">
      <c r="A2090" t="s">
        <v>1376</v>
      </c>
      <c r="B2090" t="s">
        <v>20382</v>
      </c>
      <c r="C2090" t="s">
        <v>20383</v>
      </c>
      <c r="E2090" t="s">
        <v>20384</v>
      </c>
      <c r="G2090" t="s">
        <v>20385</v>
      </c>
      <c r="H2090" s="9">
        <v>42165</v>
      </c>
    </row>
    <row r="2091" spans="1:8" x14ac:dyDescent="0.45">
      <c r="A2091" t="s">
        <v>2938</v>
      </c>
      <c r="B2091" t="s">
        <v>20386</v>
      </c>
      <c r="C2091" t="s">
        <v>20387</v>
      </c>
      <c r="E2091" t="s">
        <v>20388</v>
      </c>
      <c r="G2091" t="s">
        <v>20389</v>
      </c>
      <c r="H2091" s="9">
        <v>42165</v>
      </c>
    </row>
    <row r="2092" spans="1:8" x14ac:dyDescent="0.45">
      <c r="A2092" t="s">
        <v>20390</v>
      </c>
      <c r="B2092" t="s">
        <v>20391</v>
      </c>
      <c r="C2092" t="s">
        <v>20392</v>
      </c>
      <c r="E2092" t="s">
        <v>16751</v>
      </c>
      <c r="G2092" t="s">
        <v>12961</v>
      </c>
      <c r="H2092" s="9">
        <v>42163</v>
      </c>
    </row>
    <row r="2093" spans="1:8" x14ac:dyDescent="0.45">
      <c r="A2093" t="s">
        <v>20393</v>
      </c>
      <c r="B2093" t="s">
        <v>20394</v>
      </c>
      <c r="C2093" t="s">
        <v>20395</v>
      </c>
      <c r="E2093" t="s">
        <v>20396</v>
      </c>
      <c r="G2093" t="s">
        <v>1964</v>
      </c>
      <c r="H2093" s="9">
        <v>42163</v>
      </c>
    </row>
    <row r="2094" spans="1:8" x14ac:dyDescent="0.45">
      <c r="A2094" t="s">
        <v>3174</v>
      </c>
      <c r="B2094" t="s">
        <v>3960</v>
      </c>
      <c r="C2094" t="s">
        <v>20397</v>
      </c>
      <c r="E2094" t="s">
        <v>20398</v>
      </c>
      <c r="G2094" t="s">
        <v>20399</v>
      </c>
      <c r="H2094" s="9">
        <v>42163</v>
      </c>
    </row>
    <row r="2095" spans="1:8" x14ac:dyDescent="0.45">
      <c r="A2095" t="s">
        <v>20400</v>
      </c>
      <c r="B2095" t="s">
        <v>20401</v>
      </c>
      <c r="C2095" t="s">
        <v>20402</v>
      </c>
      <c r="E2095" t="s">
        <v>20403</v>
      </c>
      <c r="G2095" t="s">
        <v>20404</v>
      </c>
      <c r="H2095" s="9">
        <v>42163</v>
      </c>
    </row>
    <row r="2096" spans="1:8" x14ac:dyDescent="0.45">
      <c r="A2096" t="s">
        <v>11829</v>
      </c>
      <c r="B2096" t="s">
        <v>20405</v>
      </c>
      <c r="C2096" t="s">
        <v>20406</v>
      </c>
      <c r="E2096" t="s">
        <v>20407</v>
      </c>
      <c r="G2096" t="s">
        <v>14469</v>
      </c>
      <c r="H2096" s="9">
        <v>42162</v>
      </c>
    </row>
    <row r="2097" spans="1:8" x14ac:dyDescent="0.45">
      <c r="A2097" t="s">
        <v>20408</v>
      </c>
      <c r="B2097" t="s">
        <v>20409</v>
      </c>
      <c r="C2097" t="s">
        <v>20410</v>
      </c>
      <c r="E2097" t="s">
        <v>6164</v>
      </c>
      <c r="G2097" t="s">
        <v>20411</v>
      </c>
      <c r="H2097" s="9">
        <v>42162</v>
      </c>
    </row>
    <row r="2098" spans="1:8" x14ac:dyDescent="0.45">
      <c r="A2098" t="s">
        <v>3416</v>
      </c>
      <c r="B2098" t="s">
        <v>20412</v>
      </c>
      <c r="C2098" t="s">
        <v>20413</v>
      </c>
      <c r="E2098" t="s">
        <v>20414</v>
      </c>
      <c r="G2098" t="s">
        <v>13838</v>
      </c>
      <c r="H2098" s="9">
        <v>42160</v>
      </c>
    </row>
    <row r="2099" spans="1:8" x14ac:dyDescent="0.45">
      <c r="A2099" t="s">
        <v>20415</v>
      </c>
      <c r="B2099" t="s">
        <v>20416</v>
      </c>
      <c r="C2099" t="s">
        <v>20417</v>
      </c>
      <c r="E2099" t="s">
        <v>14795</v>
      </c>
      <c r="G2099" t="s">
        <v>20418</v>
      </c>
      <c r="H2099" s="9">
        <v>42160</v>
      </c>
    </row>
    <row r="2100" spans="1:8" x14ac:dyDescent="0.45">
      <c r="A2100" t="s">
        <v>3739</v>
      </c>
      <c r="B2100" t="s">
        <v>11282</v>
      </c>
      <c r="C2100" t="s">
        <v>20419</v>
      </c>
      <c r="E2100" t="s">
        <v>13451</v>
      </c>
      <c r="G2100" t="s">
        <v>9939</v>
      </c>
      <c r="H2100" s="9">
        <v>42158</v>
      </c>
    </row>
    <row r="2101" spans="1:8" x14ac:dyDescent="0.45">
      <c r="A2101" t="s">
        <v>20420</v>
      </c>
      <c r="B2101" t="s">
        <v>11599</v>
      </c>
      <c r="C2101" t="s">
        <v>20421</v>
      </c>
      <c r="E2101" t="s">
        <v>13380</v>
      </c>
      <c r="G2101" t="s">
        <v>20422</v>
      </c>
      <c r="H2101" s="9">
        <v>42158</v>
      </c>
    </row>
    <row r="2102" spans="1:8" x14ac:dyDescent="0.45">
      <c r="A2102" t="s">
        <v>20423</v>
      </c>
      <c r="B2102" t="s">
        <v>20424</v>
      </c>
      <c r="C2102" t="s">
        <v>20425</v>
      </c>
      <c r="D2102" t="s">
        <v>20426</v>
      </c>
      <c r="E2102" t="s">
        <v>20427</v>
      </c>
      <c r="G2102" t="s">
        <v>20428</v>
      </c>
      <c r="H2102" s="9">
        <v>42155</v>
      </c>
    </row>
    <row r="2103" spans="1:8" x14ac:dyDescent="0.45">
      <c r="A2103" t="s">
        <v>20429</v>
      </c>
      <c r="B2103" t="s">
        <v>20430</v>
      </c>
      <c r="C2103" t="s">
        <v>20431</v>
      </c>
      <c r="E2103" t="s">
        <v>20432</v>
      </c>
      <c r="G2103" t="s">
        <v>20433</v>
      </c>
      <c r="H2103" s="9">
        <v>42153</v>
      </c>
    </row>
    <row r="2104" spans="1:8" x14ac:dyDescent="0.45">
      <c r="A2104" t="s">
        <v>2980</v>
      </c>
      <c r="B2104" t="s">
        <v>20434</v>
      </c>
      <c r="C2104" t="s">
        <v>20435</v>
      </c>
      <c r="E2104" t="s">
        <v>20436</v>
      </c>
      <c r="G2104" t="s">
        <v>20437</v>
      </c>
      <c r="H2104" s="9">
        <v>42153</v>
      </c>
    </row>
    <row r="2105" spans="1:8" x14ac:dyDescent="0.45">
      <c r="A2105" t="s">
        <v>1546</v>
      </c>
      <c r="B2105" t="s">
        <v>20438</v>
      </c>
      <c r="C2105" t="s">
        <v>20439</v>
      </c>
      <c r="E2105" t="s">
        <v>16543</v>
      </c>
      <c r="G2105" t="s">
        <v>20440</v>
      </c>
      <c r="H2105" s="9">
        <v>42153</v>
      </c>
    </row>
    <row r="2106" spans="1:8" x14ac:dyDescent="0.45">
      <c r="A2106" t="s">
        <v>1441</v>
      </c>
      <c r="B2106" t="s">
        <v>20441</v>
      </c>
      <c r="C2106" t="s">
        <v>20442</v>
      </c>
      <c r="E2106" t="s">
        <v>19410</v>
      </c>
      <c r="G2106" t="s">
        <v>20443</v>
      </c>
      <c r="H2106" s="9">
        <v>42149</v>
      </c>
    </row>
    <row r="2107" spans="1:8" x14ac:dyDescent="0.45">
      <c r="A2107" t="s">
        <v>3713</v>
      </c>
      <c r="B2107" t="s">
        <v>20444</v>
      </c>
      <c r="C2107" t="s">
        <v>20445</v>
      </c>
      <c r="E2107" t="s">
        <v>20446</v>
      </c>
      <c r="G2107" t="s">
        <v>20447</v>
      </c>
      <c r="H2107" s="9">
        <v>42149</v>
      </c>
    </row>
    <row r="2108" spans="1:8" x14ac:dyDescent="0.45">
      <c r="A2108" t="s">
        <v>2225</v>
      </c>
      <c r="B2108" t="s">
        <v>20448</v>
      </c>
      <c r="C2108" t="s">
        <v>20449</v>
      </c>
      <c r="E2108" t="s">
        <v>20450</v>
      </c>
      <c r="G2108" t="s">
        <v>20451</v>
      </c>
      <c r="H2108" s="9">
        <v>42149</v>
      </c>
    </row>
    <row r="2109" spans="1:8" x14ac:dyDescent="0.45">
      <c r="A2109" t="s">
        <v>1973</v>
      </c>
      <c r="B2109" t="s">
        <v>20452</v>
      </c>
      <c r="C2109" t="s">
        <v>20453</v>
      </c>
      <c r="D2109" t="s">
        <v>20454</v>
      </c>
      <c r="E2109" t="s">
        <v>20455</v>
      </c>
      <c r="G2109" t="s">
        <v>20456</v>
      </c>
      <c r="H2109" s="9">
        <v>42149</v>
      </c>
    </row>
    <row r="2110" spans="1:8" x14ac:dyDescent="0.45">
      <c r="A2110" t="s">
        <v>2963</v>
      </c>
      <c r="B2110" t="s">
        <v>3312</v>
      </c>
      <c r="C2110" t="s">
        <v>20457</v>
      </c>
      <c r="E2110" t="s">
        <v>20458</v>
      </c>
      <c r="G2110" t="s">
        <v>20459</v>
      </c>
      <c r="H2110" s="9">
        <v>42149</v>
      </c>
    </row>
    <row r="2111" spans="1:8" x14ac:dyDescent="0.45">
      <c r="A2111" t="s">
        <v>3635</v>
      </c>
      <c r="B2111" t="s">
        <v>3945</v>
      </c>
      <c r="C2111" t="s">
        <v>20460</v>
      </c>
      <c r="E2111" t="s">
        <v>20461</v>
      </c>
      <c r="G2111" t="s">
        <v>1529</v>
      </c>
      <c r="H2111" s="9">
        <v>42149</v>
      </c>
    </row>
    <row r="2112" spans="1:8" x14ac:dyDescent="0.45">
      <c r="A2112" t="s">
        <v>1938</v>
      </c>
      <c r="B2112" t="s">
        <v>13134</v>
      </c>
      <c r="C2112" t="s">
        <v>20462</v>
      </c>
      <c r="E2112" t="s">
        <v>20463</v>
      </c>
      <c r="G2112" t="s">
        <v>20464</v>
      </c>
      <c r="H2112" s="9">
        <v>42149</v>
      </c>
    </row>
    <row r="2113" spans="1:8" x14ac:dyDescent="0.45">
      <c r="A2113" t="s">
        <v>2250</v>
      </c>
      <c r="B2113" t="s">
        <v>20465</v>
      </c>
      <c r="C2113" t="s">
        <v>20466</v>
      </c>
      <c r="E2113" t="s">
        <v>20467</v>
      </c>
      <c r="G2113" t="s">
        <v>1964</v>
      </c>
      <c r="H2113" s="9">
        <v>42138</v>
      </c>
    </row>
    <row r="2114" spans="1:8" x14ac:dyDescent="0.45">
      <c r="A2114" t="s">
        <v>1845</v>
      </c>
      <c r="B2114" t="s">
        <v>20468</v>
      </c>
      <c r="C2114" t="s">
        <v>20469</v>
      </c>
      <c r="E2114" t="s">
        <v>20470</v>
      </c>
      <c r="G2114" t="s">
        <v>20471</v>
      </c>
      <c r="H2114" s="9">
        <v>42136</v>
      </c>
    </row>
    <row r="2115" spans="1:8" x14ac:dyDescent="0.45">
      <c r="A2115" t="s">
        <v>12932</v>
      </c>
      <c r="B2115" t="s">
        <v>20472</v>
      </c>
      <c r="C2115" t="s">
        <v>20473</v>
      </c>
      <c r="E2115" t="s">
        <v>20474</v>
      </c>
      <c r="G2115" t="s">
        <v>20475</v>
      </c>
      <c r="H2115" s="9">
        <v>42129</v>
      </c>
    </row>
    <row r="2116" spans="1:8" x14ac:dyDescent="0.45">
      <c r="A2116" t="s">
        <v>20476</v>
      </c>
      <c r="B2116" t="s">
        <v>20477</v>
      </c>
      <c r="C2116" t="s">
        <v>20478</v>
      </c>
      <c r="E2116" t="s">
        <v>20479</v>
      </c>
      <c r="G2116" t="s">
        <v>20480</v>
      </c>
      <c r="H2116" s="9">
        <v>42129</v>
      </c>
    </row>
    <row r="2117" spans="1:8" x14ac:dyDescent="0.45">
      <c r="A2117" t="s">
        <v>1973</v>
      </c>
      <c r="B2117" t="s">
        <v>20481</v>
      </c>
      <c r="C2117" t="s">
        <v>20482</v>
      </c>
      <c r="D2117" t="s">
        <v>20483</v>
      </c>
      <c r="E2117" t="s">
        <v>20484</v>
      </c>
      <c r="G2117" t="s">
        <v>20485</v>
      </c>
      <c r="H2117" s="9">
        <v>42122</v>
      </c>
    </row>
    <row r="2118" spans="1:8" x14ac:dyDescent="0.45">
      <c r="A2118" t="s">
        <v>2942</v>
      </c>
      <c r="B2118" t="s">
        <v>20486</v>
      </c>
      <c r="C2118" t="s">
        <v>20487</v>
      </c>
      <c r="E2118" t="s">
        <v>20488</v>
      </c>
      <c r="G2118" t="s">
        <v>20489</v>
      </c>
      <c r="H2118" s="9">
        <v>42114</v>
      </c>
    </row>
    <row r="2119" spans="1:8" x14ac:dyDescent="0.45">
      <c r="A2119" t="s">
        <v>20490</v>
      </c>
      <c r="B2119" t="s">
        <v>20491</v>
      </c>
      <c r="C2119" t="s">
        <v>20492</v>
      </c>
      <c r="E2119" t="s">
        <v>20493</v>
      </c>
      <c r="G2119" t="s">
        <v>20494</v>
      </c>
      <c r="H2119" s="9">
        <v>42114</v>
      </c>
    </row>
    <row r="2120" spans="1:8" x14ac:dyDescent="0.45">
      <c r="A2120" t="s">
        <v>20495</v>
      </c>
      <c r="B2120" t="s">
        <v>20496</v>
      </c>
      <c r="C2120" t="s">
        <v>20497</v>
      </c>
      <c r="E2120" t="s">
        <v>20498</v>
      </c>
      <c r="G2120" t="s">
        <v>20499</v>
      </c>
      <c r="H2120" s="9">
        <v>42114</v>
      </c>
    </row>
    <row r="2121" spans="1:8" x14ac:dyDescent="0.45">
      <c r="A2121" t="s">
        <v>20500</v>
      </c>
      <c r="B2121" t="s">
        <v>20501</v>
      </c>
      <c r="C2121" t="s">
        <v>20502</v>
      </c>
      <c r="E2121" t="s">
        <v>20503</v>
      </c>
      <c r="G2121" t="s">
        <v>20504</v>
      </c>
      <c r="H2121" s="9">
        <v>42108</v>
      </c>
    </row>
    <row r="2122" spans="1:8" x14ac:dyDescent="0.45">
      <c r="A2122" t="s">
        <v>20505</v>
      </c>
      <c r="B2122" t="s">
        <v>20506</v>
      </c>
      <c r="C2122" t="s">
        <v>20507</v>
      </c>
      <c r="E2122" t="s">
        <v>20508</v>
      </c>
      <c r="G2122" t="s">
        <v>20509</v>
      </c>
      <c r="H2122" s="9">
        <v>42106</v>
      </c>
    </row>
    <row r="2123" spans="1:8" x14ac:dyDescent="0.45">
      <c r="A2123" t="s">
        <v>12579</v>
      </c>
      <c r="B2123" t="s">
        <v>20510</v>
      </c>
      <c r="C2123" t="s">
        <v>20511</v>
      </c>
      <c r="E2123" t="s">
        <v>19330</v>
      </c>
      <c r="G2123" t="s">
        <v>20512</v>
      </c>
      <c r="H2123" s="9">
        <v>42106</v>
      </c>
    </row>
    <row r="2124" spans="1:8" x14ac:dyDescent="0.45">
      <c r="A2124" t="s">
        <v>1392</v>
      </c>
      <c r="B2124" t="s">
        <v>20513</v>
      </c>
      <c r="C2124" t="s">
        <v>20514</v>
      </c>
      <c r="E2124" t="s">
        <v>20515</v>
      </c>
      <c r="G2124" t="s">
        <v>20516</v>
      </c>
      <c r="H2124" s="9">
        <v>42106</v>
      </c>
    </row>
    <row r="2125" spans="1:8" x14ac:dyDescent="0.45">
      <c r="A2125" t="s">
        <v>3912</v>
      </c>
      <c r="B2125" t="s">
        <v>20517</v>
      </c>
      <c r="C2125" t="s">
        <v>20518</v>
      </c>
      <c r="E2125" t="s">
        <v>7823</v>
      </c>
      <c r="G2125" t="s">
        <v>1480</v>
      </c>
      <c r="H2125" s="9">
        <v>42100</v>
      </c>
    </row>
    <row r="2126" spans="1:8" x14ac:dyDescent="0.45">
      <c r="A2126" t="s">
        <v>20283</v>
      </c>
      <c r="B2126" t="s">
        <v>20519</v>
      </c>
      <c r="C2126" t="s">
        <v>20520</v>
      </c>
      <c r="E2126" t="s">
        <v>20521</v>
      </c>
      <c r="G2126" t="s">
        <v>20522</v>
      </c>
      <c r="H2126" s="9">
        <v>42098</v>
      </c>
    </row>
    <row r="2127" spans="1:8" x14ac:dyDescent="0.45">
      <c r="A2127" t="s">
        <v>20523</v>
      </c>
      <c r="B2127" t="s">
        <v>20524</v>
      </c>
      <c r="C2127" t="s">
        <v>20525</v>
      </c>
      <c r="E2127" t="s">
        <v>20526</v>
      </c>
      <c r="G2127" t="s">
        <v>20527</v>
      </c>
      <c r="H2127" s="9">
        <v>42098</v>
      </c>
    </row>
    <row r="2128" spans="1:8" x14ac:dyDescent="0.45">
      <c r="A2128" t="s">
        <v>18908</v>
      </c>
      <c r="B2128" t="s">
        <v>20528</v>
      </c>
      <c r="C2128" t="s">
        <v>20529</v>
      </c>
      <c r="E2128" t="s">
        <v>20530</v>
      </c>
      <c r="G2128" t="s">
        <v>20531</v>
      </c>
      <c r="H2128" s="9">
        <v>42098</v>
      </c>
    </row>
    <row r="2129" spans="1:8" x14ac:dyDescent="0.45">
      <c r="A2129" t="s">
        <v>20532</v>
      </c>
      <c r="B2129" t="s">
        <v>20533</v>
      </c>
      <c r="C2129" t="s">
        <v>20534</v>
      </c>
      <c r="E2129" t="s">
        <v>20535</v>
      </c>
      <c r="G2129" t="s">
        <v>20536</v>
      </c>
      <c r="H2129" s="9">
        <v>42098</v>
      </c>
    </row>
    <row r="2130" spans="1:8" x14ac:dyDescent="0.45">
      <c r="A2130" t="s">
        <v>2847</v>
      </c>
      <c r="B2130" t="s">
        <v>4627</v>
      </c>
      <c r="C2130" t="s">
        <v>20537</v>
      </c>
      <c r="E2130" t="s">
        <v>19330</v>
      </c>
      <c r="G2130" t="s">
        <v>20538</v>
      </c>
      <c r="H2130" s="9">
        <v>42098</v>
      </c>
    </row>
    <row r="2131" spans="1:8" x14ac:dyDescent="0.45">
      <c r="A2131" t="s">
        <v>20539</v>
      </c>
      <c r="B2131" t="s">
        <v>20540</v>
      </c>
      <c r="C2131" t="s">
        <v>20541</v>
      </c>
      <c r="E2131" t="s">
        <v>20542</v>
      </c>
      <c r="G2131" t="s">
        <v>20543</v>
      </c>
      <c r="H2131" s="9">
        <v>42098</v>
      </c>
    </row>
    <row r="2132" spans="1:8" x14ac:dyDescent="0.45">
      <c r="A2132" t="s">
        <v>20544</v>
      </c>
      <c r="B2132" t="s">
        <v>20545</v>
      </c>
      <c r="C2132" t="s">
        <v>20546</v>
      </c>
      <c r="E2132" t="s">
        <v>20547</v>
      </c>
      <c r="G2132" t="s">
        <v>15881</v>
      </c>
      <c r="H2132" s="9">
        <v>42098</v>
      </c>
    </row>
    <row r="2133" spans="1:8" x14ac:dyDescent="0.45">
      <c r="A2133" t="s">
        <v>20548</v>
      </c>
      <c r="B2133" t="s">
        <v>20549</v>
      </c>
      <c r="C2133" t="s">
        <v>20550</v>
      </c>
      <c r="E2133" t="s">
        <v>20551</v>
      </c>
      <c r="G2133" t="s">
        <v>20552</v>
      </c>
      <c r="H2133" s="9">
        <v>42098</v>
      </c>
    </row>
    <row r="2134" spans="1:8" x14ac:dyDescent="0.45">
      <c r="A2134" t="s">
        <v>3360</v>
      </c>
      <c r="B2134" t="s">
        <v>20553</v>
      </c>
      <c r="C2134" t="s">
        <v>20554</v>
      </c>
      <c r="E2134" t="s">
        <v>20555</v>
      </c>
      <c r="G2134" t="s">
        <v>3122</v>
      </c>
      <c r="H2134" s="9">
        <v>42098</v>
      </c>
    </row>
    <row r="2135" spans="1:8" x14ac:dyDescent="0.45">
      <c r="A2135" t="s">
        <v>20556</v>
      </c>
      <c r="B2135" t="s">
        <v>20557</v>
      </c>
      <c r="C2135" t="s">
        <v>20558</v>
      </c>
      <c r="E2135" t="s">
        <v>20559</v>
      </c>
      <c r="G2135" t="s">
        <v>15784</v>
      </c>
      <c r="H2135" s="9">
        <v>42098</v>
      </c>
    </row>
    <row r="2136" spans="1:8" x14ac:dyDescent="0.45">
      <c r="H2136" s="9">
        <v>42098</v>
      </c>
    </row>
    <row r="2137" spans="1:8" x14ac:dyDescent="0.45">
      <c r="A2137" t="s">
        <v>3034</v>
      </c>
      <c r="B2137" t="s">
        <v>20560</v>
      </c>
      <c r="C2137" t="s">
        <v>20561</v>
      </c>
      <c r="E2137" t="s">
        <v>20562</v>
      </c>
      <c r="G2137" t="s">
        <v>1964</v>
      </c>
      <c r="H2137" s="9">
        <v>42098</v>
      </c>
    </row>
    <row r="2138" spans="1:8" x14ac:dyDescent="0.45">
      <c r="A2138" t="s">
        <v>20563</v>
      </c>
      <c r="B2138" t="s">
        <v>20564</v>
      </c>
      <c r="C2138" t="s">
        <v>20565</v>
      </c>
      <c r="E2138" t="s">
        <v>20566</v>
      </c>
      <c r="G2138" t="s">
        <v>9646</v>
      </c>
      <c r="H2138" s="9">
        <v>42098</v>
      </c>
    </row>
    <row r="2139" spans="1:8" x14ac:dyDescent="0.45">
      <c r="A2139" t="s">
        <v>16524</v>
      </c>
      <c r="B2139" t="s">
        <v>20567</v>
      </c>
      <c r="C2139" t="s">
        <v>20568</v>
      </c>
      <c r="E2139" t="s">
        <v>13380</v>
      </c>
      <c r="G2139" t="s">
        <v>20569</v>
      </c>
      <c r="H2139" s="9">
        <v>42089</v>
      </c>
    </row>
    <row r="2140" spans="1:8" x14ac:dyDescent="0.45">
      <c r="A2140" t="s">
        <v>19451</v>
      </c>
      <c r="B2140" t="s">
        <v>20570</v>
      </c>
      <c r="C2140" t="s">
        <v>20571</v>
      </c>
      <c r="E2140" t="s">
        <v>20572</v>
      </c>
      <c r="G2140" t="s">
        <v>20573</v>
      </c>
      <c r="H2140" s="9">
        <v>42087</v>
      </c>
    </row>
    <row r="2141" spans="1:8" x14ac:dyDescent="0.45">
      <c r="A2141" t="s">
        <v>12175</v>
      </c>
      <c r="B2141" t="s">
        <v>20574</v>
      </c>
      <c r="C2141" t="s">
        <v>20575</v>
      </c>
      <c r="E2141" t="s">
        <v>20576</v>
      </c>
      <c r="G2141" t="s">
        <v>20577</v>
      </c>
      <c r="H2141" s="9">
        <v>42084</v>
      </c>
    </row>
    <row r="2142" spans="1:8" x14ac:dyDescent="0.45">
      <c r="A2142" t="s">
        <v>20578</v>
      </c>
      <c r="B2142" t="s">
        <v>13366</v>
      </c>
      <c r="C2142" t="s">
        <v>20579</v>
      </c>
      <c r="E2142" t="s">
        <v>16751</v>
      </c>
      <c r="G2142" t="s">
        <v>20580</v>
      </c>
      <c r="H2142" s="9">
        <v>42071</v>
      </c>
    </row>
    <row r="2143" spans="1:8" x14ac:dyDescent="0.45">
      <c r="A2143" t="s">
        <v>2096</v>
      </c>
      <c r="B2143" t="s">
        <v>20581</v>
      </c>
      <c r="C2143" t="s">
        <v>20582</v>
      </c>
      <c r="E2143" t="s">
        <v>20583</v>
      </c>
      <c r="G2143" t="s">
        <v>20584</v>
      </c>
      <c r="H2143" s="9">
        <v>42068</v>
      </c>
    </row>
    <row r="2144" spans="1:8" x14ac:dyDescent="0.45">
      <c r="A2144" t="s">
        <v>20585</v>
      </c>
      <c r="B2144" t="s">
        <v>20586</v>
      </c>
      <c r="C2144" t="s">
        <v>20587</v>
      </c>
      <c r="E2144" t="s">
        <v>18997</v>
      </c>
      <c r="G2144" t="s">
        <v>20588</v>
      </c>
      <c r="H2144" s="9">
        <v>42068</v>
      </c>
    </row>
    <row r="2145" spans="1:8" x14ac:dyDescent="0.45">
      <c r="A2145" t="s">
        <v>20589</v>
      </c>
      <c r="B2145" t="s">
        <v>20590</v>
      </c>
      <c r="C2145" t="s">
        <v>20591</v>
      </c>
      <c r="E2145" t="s">
        <v>20592</v>
      </c>
      <c r="G2145" t="s">
        <v>20593</v>
      </c>
      <c r="H2145" s="9">
        <v>42068</v>
      </c>
    </row>
    <row r="2146" spans="1:8" x14ac:dyDescent="0.45">
      <c r="A2146" t="s">
        <v>16524</v>
      </c>
      <c r="B2146" t="s">
        <v>20594</v>
      </c>
      <c r="C2146" t="s">
        <v>20595</v>
      </c>
      <c r="E2146" t="s">
        <v>20596</v>
      </c>
      <c r="G2146" t="s">
        <v>13271</v>
      </c>
      <c r="H2146" s="9">
        <v>42068</v>
      </c>
    </row>
    <row r="2147" spans="1:8" x14ac:dyDescent="0.45">
      <c r="A2147" t="s">
        <v>1634</v>
      </c>
      <c r="B2147" t="s">
        <v>12437</v>
      </c>
      <c r="C2147" t="s">
        <v>20597</v>
      </c>
      <c r="E2147" t="s">
        <v>20598</v>
      </c>
      <c r="G2147" t="s">
        <v>20599</v>
      </c>
      <c r="H2147" s="9">
        <v>42066</v>
      </c>
    </row>
    <row r="2148" spans="1:8" x14ac:dyDescent="0.45">
      <c r="A2148" t="s">
        <v>1392</v>
      </c>
      <c r="B2148" t="s">
        <v>20600</v>
      </c>
      <c r="C2148" t="s">
        <v>20601</v>
      </c>
      <c r="E2148" t="s">
        <v>16751</v>
      </c>
      <c r="G2148" t="s">
        <v>20602</v>
      </c>
      <c r="H2148" s="9">
        <v>42063</v>
      </c>
    </row>
    <row r="2149" spans="1:8" x14ac:dyDescent="0.45">
      <c r="A2149" t="s">
        <v>3046</v>
      </c>
      <c r="B2149" t="s">
        <v>2877</v>
      </c>
      <c r="C2149" t="s">
        <v>20603</v>
      </c>
      <c r="E2149" t="s">
        <v>19958</v>
      </c>
      <c r="G2149" t="s">
        <v>20604</v>
      </c>
      <c r="H2149" s="9">
        <v>42062</v>
      </c>
    </row>
    <row r="2150" spans="1:8" x14ac:dyDescent="0.45">
      <c r="A2150" t="s">
        <v>2778</v>
      </c>
      <c r="B2150" t="s">
        <v>20605</v>
      </c>
      <c r="C2150" t="s">
        <v>20606</v>
      </c>
      <c r="E2150" t="s">
        <v>20607</v>
      </c>
      <c r="G2150" t="s">
        <v>12985</v>
      </c>
      <c r="H2150" s="9">
        <v>42062</v>
      </c>
    </row>
    <row r="2151" spans="1:8" x14ac:dyDescent="0.45">
      <c r="A2151" t="s">
        <v>2980</v>
      </c>
      <c r="B2151" t="s">
        <v>20608</v>
      </c>
      <c r="C2151" t="s">
        <v>20609</v>
      </c>
      <c r="E2151" t="s">
        <v>20610</v>
      </c>
      <c r="G2151" t="s">
        <v>20611</v>
      </c>
      <c r="H2151" s="9">
        <v>42062</v>
      </c>
    </row>
    <row r="2152" spans="1:8" x14ac:dyDescent="0.45">
      <c r="A2152" t="s">
        <v>20612</v>
      </c>
      <c r="B2152" t="s">
        <v>20613</v>
      </c>
      <c r="C2152" t="s">
        <v>20614</v>
      </c>
      <c r="E2152" t="s">
        <v>20615</v>
      </c>
      <c r="G2152" t="s">
        <v>14016</v>
      </c>
      <c r="H2152" s="9">
        <v>42062</v>
      </c>
    </row>
    <row r="2153" spans="1:8" x14ac:dyDescent="0.45">
      <c r="A2153" t="s">
        <v>1454</v>
      </c>
      <c r="B2153" t="s">
        <v>20616</v>
      </c>
      <c r="C2153" t="s">
        <v>20617</v>
      </c>
      <c r="E2153" t="s">
        <v>20618</v>
      </c>
      <c r="G2153" t="s">
        <v>1411</v>
      </c>
      <c r="H2153" s="9">
        <v>42062</v>
      </c>
    </row>
    <row r="2154" spans="1:8" x14ac:dyDescent="0.45">
      <c r="A2154" t="s">
        <v>18122</v>
      </c>
      <c r="B2154" t="s">
        <v>20619</v>
      </c>
      <c r="C2154" t="s">
        <v>20620</v>
      </c>
      <c r="E2154" t="s">
        <v>20621</v>
      </c>
      <c r="G2154" t="s">
        <v>1602</v>
      </c>
      <c r="H2154" s="9">
        <v>42062</v>
      </c>
    </row>
    <row r="2155" spans="1:8" x14ac:dyDescent="0.45">
      <c r="A2155" t="s">
        <v>20622</v>
      </c>
      <c r="B2155" t="s">
        <v>20623</v>
      </c>
      <c r="C2155" t="s">
        <v>20624</v>
      </c>
      <c r="E2155" t="s">
        <v>20625</v>
      </c>
      <c r="G2155" t="s">
        <v>20626</v>
      </c>
      <c r="H2155" s="9">
        <v>42062</v>
      </c>
    </row>
    <row r="2156" spans="1:8" x14ac:dyDescent="0.45">
      <c r="A2156" t="s">
        <v>13756</v>
      </c>
      <c r="B2156" t="s">
        <v>20627</v>
      </c>
      <c r="C2156" t="s">
        <v>20628</v>
      </c>
      <c r="E2156" t="s">
        <v>20629</v>
      </c>
      <c r="G2156" t="s">
        <v>20630</v>
      </c>
      <c r="H2156" s="9">
        <v>42056</v>
      </c>
    </row>
    <row r="2157" spans="1:8" x14ac:dyDescent="0.45">
      <c r="A2157" t="s">
        <v>20631</v>
      </c>
      <c r="B2157" t="s">
        <v>20632</v>
      </c>
      <c r="C2157" t="s">
        <v>20633</v>
      </c>
      <c r="E2157" t="s">
        <v>20634</v>
      </c>
      <c r="G2157" t="s">
        <v>20635</v>
      </c>
      <c r="H2157" s="9">
        <v>42053</v>
      </c>
    </row>
    <row r="2158" spans="1:8" x14ac:dyDescent="0.45">
      <c r="A2158" t="s">
        <v>10232</v>
      </c>
      <c r="B2158" t="s">
        <v>20636</v>
      </c>
      <c r="C2158" t="s">
        <v>20637</v>
      </c>
      <c r="E2158" t="s">
        <v>20638</v>
      </c>
      <c r="G2158" t="s">
        <v>20639</v>
      </c>
      <c r="H2158" s="9">
        <v>42050</v>
      </c>
    </row>
    <row r="2159" spans="1:8" x14ac:dyDescent="0.45">
      <c r="A2159" t="s">
        <v>2520</v>
      </c>
      <c r="B2159" t="s">
        <v>20640</v>
      </c>
      <c r="C2159" t="s">
        <v>20641</v>
      </c>
      <c r="E2159" t="s">
        <v>20642</v>
      </c>
      <c r="G2159" t="s">
        <v>2038</v>
      </c>
      <c r="H2159" s="9">
        <v>42047</v>
      </c>
    </row>
    <row r="2160" spans="1:8" x14ac:dyDescent="0.45">
      <c r="A2160" t="s">
        <v>20643</v>
      </c>
      <c r="B2160" t="s">
        <v>20644</v>
      </c>
      <c r="C2160" t="s">
        <v>20645</v>
      </c>
      <c r="E2160" t="s">
        <v>20646</v>
      </c>
      <c r="G2160" t="s">
        <v>20647</v>
      </c>
      <c r="H2160" s="9">
        <v>42047</v>
      </c>
    </row>
    <row r="2161" spans="1:8" x14ac:dyDescent="0.45">
      <c r="A2161" t="s">
        <v>1763</v>
      </c>
      <c r="B2161" t="s">
        <v>3913</v>
      </c>
      <c r="C2161" t="s">
        <v>20648</v>
      </c>
      <c r="E2161" t="s">
        <v>20649</v>
      </c>
      <c r="G2161" t="s">
        <v>20650</v>
      </c>
      <c r="H2161" s="9">
        <v>42047</v>
      </c>
    </row>
    <row r="2162" spans="1:8" x14ac:dyDescent="0.45">
      <c r="A2162" t="s">
        <v>2547</v>
      </c>
      <c r="B2162" t="s">
        <v>20651</v>
      </c>
      <c r="C2162" t="s">
        <v>20652</v>
      </c>
      <c r="E2162" t="s">
        <v>20653</v>
      </c>
      <c r="G2162" t="s">
        <v>15263</v>
      </c>
      <c r="H2162" s="9">
        <v>42047</v>
      </c>
    </row>
    <row r="2163" spans="1:8" x14ac:dyDescent="0.45">
      <c r="A2163" t="s">
        <v>20654</v>
      </c>
      <c r="B2163" t="s">
        <v>20655</v>
      </c>
      <c r="C2163" t="s">
        <v>20656</v>
      </c>
      <c r="E2163" t="s">
        <v>20657</v>
      </c>
      <c r="G2163" t="s">
        <v>20658</v>
      </c>
      <c r="H2163" s="9">
        <v>42047</v>
      </c>
    </row>
    <row r="2164" spans="1:8" x14ac:dyDescent="0.45">
      <c r="A2164" t="s">
        <v>12376</v>
      </c>
      <c r="B2164" t="s">
        <v>3366</v>
      </c>
      <c r="C2164" t="s">
        <v>20659</v>
      </c>
      <c r="E2164" t="s">
        <v>20660</v>
      </c>
      <c r="G2164" t="s">
        <v>20661</v>
      </c>
      <c r="H2164" s="9">
        <v>42047</v>
      </c>
    </row>
    <row r="2165" spans="1:8" x14ac:dyDescent="0.45">
      <c r="A2165" t="s">
        <v>3017</v>
      </c>
      <c r="B2165" t="s">
        <v>20662</v>
      </c>
      <c r="C2165" t="s">
        <v>20663</v>
      </c>
      <c r="E2165" t="s">
        <v>20664</v>
      </c>
      <c r="G2165" t="s">
        <v>20665</v>
      </c>
      <c r="H2165" s="9">
        <v>42047</v>
      </c>
    </row>
    <row r="2166" spans="1:8" x14ac:dyDescent="0.45">
      <c r="A2166" t="s">
        <v>20666</v>
      </c>
      <c r="B2166" t="s">
        <v>20667</v>
      </c>
      <c r="C2166" t="s">
        <v>20668</v>
      </c>
      <c r="E2166" t="s">
        <v>20669</v>
      </c>
      <c r="G2166" t="s">
        <v>20670</v>
      </c>
      <c r="H2166" s="9">
        <v>42047</v>
      </c>
    </row>
    <row r="2167" spans="1:8" x14ac:dyDescent="0.45">
      <c r="A2167" t="s">
        <v>11651</v>
      </c>
      <c r="B2167" t="s">
        <v>20671</v>
      </c>
      <c r="C2167" t="s">
        <v>20672</v>
      </c>
      <c r="E2167" t="s">
        <v>20673</v>
      </c>
      <c r="G2167" t="s">
        <v>20674</v>
      </c>
      <c r="H2167" s="9">
        <v>42047</v>
      </c>
    </row>
    <row r="2168" spans="1:8" x14ac:dyDescent="0.45">
      <c r="H2168" s="9">
        <v>42032</v>
      </c>
    </row>
    <row r="2169" spans="1:8" x14ac:dyDescent="0.45">
      <c r="A2169" t="s">
        <v>1845</v>
      </c>
      <c r="B2169" t="s">
        <v>20675</v>
      </c>
      <c r="C2169" t="s">
        <v>20676</v>
      </c>
      <c r="E2169" t="s">
        <v>20677</v>
      </c>
      <c r="G2169" t="s">
        <v>20678</v>
      </c>
      <c r="H2169" s="9">
        <v>42032</v>
      </c>
    </row>
    <row r="2170" spans="1:8" x14ac:dyDescent="0.45">
      <c r="A2170" t="s">
        <v>1840</v>
      </c>
      <c r="B2170" t="s">
        <v>20679</v>
      </c>
      <c r="C2170" t="s">
        <v>20680</v>
      </c>
      <c r="E2170" t="s">
        <v>20681</v>
      </c>
      <c r="G2170" t="s">
        <v>20682</v>
      </c>
      <c r="H2170" s="9">
        <v>42032</v>
      </c>
    </row>
    <row r="2171" spans="1:8" x14ac:dyDescent="0.45">
      <c r="A2171" t="s">
        <v>18763</v>
      </c>
      <c r="B2171" t="s">
        <v>3167</v>
      </c>
      <c r="C2171" t="s">
        <v>20683</v>
      </c>
      <c r="E2171" t="s">
        <v>20684</v>
      </c>
      <c r="G2171" t="s">
        <v>20685</v>
      </c>
      <c r="H2171" s="9">
        <v>42032</v>
      </c>
    </row>
    <row r="2172" spans="1:8" x14ac:dyDescent="0.45">
      <c r="A2172" t="s">
        <v>12189</v>
      </c>
      <c r="B2172" t="s">
        <v>3730</v>
      </c>
      <c r="C2172" t="s">
        <v>20686</v>
      </c>
      <c r="E2172" t="s">
        <v>20687</v>
      </c>
      <c r="G2172" t="s">
        <v>17449</v>
      </c>
      <c r="H2172" s="9">
        <v>42032</v>
      </c>
    </row>
    <row r="2173" spans="1:8" x14ac:dyDescent="0.45">
      <c r="A2173" t="s">
        <v>19712</v>
      </c>
      <c r="B2173" t="s">
        <v>20688</v>
      </c>
      <c r="C2173" t="s">
        <v>20689</v>
      </c>
      <c r="E2173" t="s">
        <v>20690</v>
      </c>
      <c r="G2173" t="s">
        <v>20691</v>
      </c>
      <c r="H2173" s="9">
        <v>42032</v>
      </c>
    </row>
    <row r="2174" spans="1:8" x14ac:dyDescent="0.45">
      <c r="A2174" t="s">
        <v>20692</v>
      </c>
      <c r="B2174" t="s">
        <v>20693</v>
      </c>
      <c r="C2174" t="s">
        <v>20694</v>
      </c>
      <c r="E2174" t="s">
        <v>20695</v>
      </c>
      <c r="G2174" t="s">
        <v>20696</v>
      </c>
      <c r="H2174" s="9">
        <v>42032</v>
      </c>
    </row>
    <row r="2175" spans="1:8" x14ac:dyDescent="0.45">
      <c r="A2175" t="s">
        <v>20697</v>
      </c>
      <c r="B2175" t="s">
        <v>11333</v>
      </c>
      <c r="C2175" t="s">
        <v>20698</v>
      </c>
      <c r="E2175" t="s">
        <v>20699</v>
      </c>
      <c r="G2175" t="s">
        <v>20700</v>
      </c>
      <c r="H2175" s="9">
        <v>42032</v>
      </c>
    </row>
    <row r="2176" spans="1:8" x14ac:dyDescent="0.45">
      <c r="A2176" t="s">
        <v>20701</v>
      </c>
      <c r="B2176" t="s">
        <v>20702</v>
      </c>
      <c r="C2176" t="s">
        <v>20703</v>
      </c>
      <c r="E2176" t="s">
        <v>20701</v>
      </c>
      <c r="G2176" t="s">
        <v>20704</v>
      </c>
      <c r="H2176" s="9">
        <v>42026</v>
      </c>
    </row>
    <row r="2177" spans="1:8" x14ac:dyDescent="0.45">
      <c r="A2177" t="s">
        <v>20705</v>
      </c>
      <c r="B2177" t="s">
        <v>20706</v>
      </c>
      <c r="C2177" t="s">
        <v>20707</v>
      </c>
      <c r="E2177" t="s">
        <v>20708</v>
      </c>
      <c r="G2177" t="s">
        <v>20709</v>
      </c>
      <c r="H2177" s="9">
        <v>42026</v>
      </c>
    </row>
    <row r="2178" spans="1:8" x14ac:dyDescent="0.45">
      <c r="A2178" t="s">
        <v>20710</v>
      </c>
      <c r="B2178" t="s">
        <v>20711</v>
      </c>
      <c r="C2178" t="s">
        <v>20712</v>
      </c>
      <c r="E2178" t="s">
        <v>20713</v>
      </c>
      <c r="G2178" t="s">
        <v>20714</v>
      </c>
      <c r="H2178" s="9">
        <v>42023</v>
      </c>
    </row>
    <row r="2179" spans="1:8" x14ac:dyDescent="0.45">
      <c r="A2179" t="s">
        <v>3483</v>
      </c>
      <c r="B2179" t="s">
        <v>10429</v>
      </c>
      <c r="C2179" t="s">
        <v>20715</v>
      </c>
      <c r="E2179" t="s">
        <v>20716</v>
      </c>
      <c r="G2179" t="s">
        <v>13412</v>
      </c>
      <c r="H2179" s="9">
        <v>42022</v>
      </c>
    </row>
    <row r="2180" spans="1:8" x14ac:dyDescent="0.45">
      <c r="A2180" t="s">
        <v>9617</v>
      </c>
      <c r="B2180" t="s">
        <v>20717</v>
      </c>
      <c r="C2180" t="s">
        <v>20718</v>
      </c>
      <c r="E2180" t="s">
        <v>20719</v>
      </c>
      <c r="G2180" t="s">
        <v>1741</v>
      </c>
      <c r="H2180" s="9">
        <v>42021</v>
      </c>
    </row>
    <row r="2181" spans="1:8" x14ac:dyDescent="0.45">
      <c r="A2181" t="s">
        <v>2938</v>
      </c>
      <c r="B2181" t="s">
        <v>20720</v>
      </c>
      <c r="C2181" t="s">
        <v>20721</v>
      </c>
      <c r="E2181" t="s">
        <v>20722</v>
      </c>
      <c r="G2181" t="s">
        <v>20723</v>
      </c>
      <c r="H2181" s="9">
        <v>42021</v>
      </c>
    </row>
    <row r="2182" spans="1:8" x14ac:dyDescent="0.45">
      <c r="A2182" t="s">
        <v>17511</v>
      </c>
      <c r="B2182" t="s">
        <v>20724</v>
      </c>
      <c r="C2182" t="s">
        <v>20725</v>
      </c>
      <c r="E2182" t="s">
        <v>13380</v>
      </c>
      <c r="G2182" t="s">
        <v>20726</v>
      </c>
      <c r="H2182" s="9">
        <v>42021</v>
      </c>
    </row>
    <row r="2183" spans="1:8" x14ac:dyDescent="0.45">
      <c r="A2183" t="s">
        <v>3912</v>
      </c>
      <c r="B2183" t="s">
        <v>20727</v>
      </c>
      <c r="C2183" t="s">
        <v>20728</v>
      </c>
      <c r="E2183" t="s">
        <v>14904</v>
      </c>
      <c r="G2183" t="s">
        <v>20729</v>
      </c>
      <c r="H2183" s="9">
        <v>42016</v>
      </c>
    </row>
    <row r="2184" spans="1:8" x14ac:dyDescent="0.45">
      <c r="A2184" t="s">
        <v>20730</v>
      </c>
      <c r="B2184" t="s">
        <v>20731</v>
      </c>
      <c r="C2184" t="s">
        <v>20732</v>
      </c>
      <c r="E2184" t="s">
        <v>20733</v>
      </c>
      <c r="G2184" t="s">
        <v>14555</v>
      </c>
      <c r="H2184" s="9">
        <v>42016</v>
      </c>
    </row>
    <row r="2185" spans="1:8" x14ac:dyDescent="0.45">
      <c r="A2185" t="s">
        <v>20734</v>
      </c>
      <c r="B2185" t="s">
        <v>20735</v>
      </c>
      <c r="C2185" t="s">
        <v>20736</v>
      </c>
      <c r="E2185" t="s">
        <v>20737</v>
      </c>
      <c r="G2185" t="s">
        <v>1703</v>
      </c>
      <c r="H2185" s="9">
        <v>42016</v>
      </c>
    </row>
    <row r="2186" spans="1:8" x14ac:dyDescent="0.45">
      <c r="A2186" t="s">
        <v>13899</v>
      </c>
      <c r="B2186" t="s">
        <v>20738</v>
      </c>
      <c r="C2186" t="s">
        <v>20739</v>
      </c>
      <c r="E2186" t="s">
        <v>20740</v>
      </c>
      <c r="G2186" t="s">
        <v>20741</v>
      </c>
      <c r="H2186" s="9">
        <v>42008</v>
      </c>
    </row>
    <row r="2187" spans="1:8" x14ac:dyDescent="0.45">
      <c r="A2187" t="s">
        <v>1448</v>
      </c>
      <c r="B2187" t="s">
        <v>20742</v>
      </c>
      <c r="C2187" t="s">
        <v>20743</v>
      </c>
      <c r="E2187" t="s">
        <v>20744</v>
      </c>
      <c r="G2187" t="s">
        <v>20745</v>
      </c>
      <c r="H2187" s="9">
        <v>42008</v>
      </c>
    </row>
    <row r="2188" spans="1:8" x14ac:dyDescent="0.45">
      <c r="A2188" t="s">
        <v>9793</v>
      </c>
      <c r="B2188" t="s">
        <v>20746</v>
      </c>
      <c r="C2188" t="s">
        <v>20747</v>
      </c>
      <c r="E2188" t="s">
        <v>20748</v>
      </c>
      <c r="G2188" t="s">
        <v>20749</v>
      </c>
      <c r="H2188" s="9">
        <v>42008</v>
      </c>
    </row>
    <row r="2189" spans="1:8" x14ac:dyDescent="0.45">
      <c r="A2189" t="s">
        <v>2047</v>
      </c>
      <c r="B2189" t="s">
        <v>15851</v>
      </c>
      <c r="C2189" t="s">
        <v>20750</v>
      </c>
      <c r="E2189" t="s">
        <v>20751</v>
      </c>
      <c r="G2189" t="s">
        <v>1964</v>
      </c>
      <c r="H2189" s="9">
        <v>42008</v>
      </c>
    </row>
    <row r="2190" spans="1:8" x14ac:dyDescent="0.45">
      <c r="A2190" t="s">
        <v>4124</v>
      </c>
      <c r="B2190" t="s">
        <v>20752</v>
      </c>
      <c r="C2190" t="s">
        <v>20753</v>
      </c>
      <c r="E2190" t="s">
        <v>20754</v>
      </c>
      <c r="G2190" t="s">
        <v>20755</v>
      </c>
      <c r="H2190" s="9">
        <v>42008</v>
      </c>
    </row>
    <row r="2191" spans="1:8" x14ac:dyDescent="0.45">
      <c r="A2191" t="s">
        <v>2051</v>
      </c>
      <c r="B2191" t="s">
        <v>20756</v>
      </c>
      <c r="C2191" t="s">
        <v>20757</v>
      </c>
      <c r="E2191" t="s">
        <v>20758</v>
      </c>
      <c r="G2191" t="s">
        <v>20759</v>
      </c>
      <c r="H2191" s="9">
        <v>42008</v>
      </c>
    </row>
    <row r="2192" spans="1:8" x14ac:dyDescent="0.45">
      <c r="A2192" t="s">
        <v>1460</v>
      </c>
      <c r="B2192" t="s">
        <v>20760</v>
      </c>
      <c r="C2192" t="s">
        <v>20761</v>
      </c>
      <c r="E2192" t="s">
        <v>20762</v>
      </c>
      <c r="G2192" t="s">
        <v>19625</v>
      </c>
      <c r="H2192" s="9">
        <v>42008</v>
      </c>
    </row>
    <row r="2193" spans="1:8" x14ac:dyDescent="0.45">
      <c r="A2193" t="s">
        <v>16153</v>
      </c>
      <c r="B2193" t="s">
        <v>3582</v>
      </c>
      <c r="C2193" t="s">
        <v>20763</v>
      </c>
      <c r="E2193" t="s">
        <v>16751</v>
      </c>
      <c r="G2193" t="s">
        <v>20764</v>
      </c>
      <c r="H2193" s="9">
        <v>42008</v>
      </c>
    </row>
    <row r="2194" spans="1:8" x14ac:dyDescent="0.45">
      <c r="A2194" t="s">
        <v>20765</v>
      </c>
      <c r="B2194" t="s">
        <v>20766</v>
      </c>
      <c r="C2194" t="s">
        <v>20767</v>
      </c>
      <c r="E2194" t="s">
        <v>20768</v>
      </c>
      <c r="G2194" t="s">
        <v>19240</v>
      </c>
      <c r="H2194" s="9">
        <v>42007</v>
      </c>
    </row>
    <row r="2195" spans="1:8" x14ac:dyDescent="0.45">
      <c r="A2195" t="s">
        <v>20769</v>
      </c>
      <c r="B2195" t="s">
        <v>20770</v>
      </c>
      <c r="C2195" t="s">
        <v>20771</v>
      </c>
      <c r="E2195" t="s">
        <v>20772</v>
      </c>
      <c r="G2195" t="s">
        <v>20773</v>
      </c>
      <c r="H2195" s="9">
        <v>42002</v>
      </c>
    </row>
    <row r="2196" spans="1:8" x14ac:dyDescent="0.45">
      <c r="A2196" t="s">
        <v>10632</v>
      </c>
      <c r="B2196" t="s">
        <v>20774</v>
      </c>
      <c r="C2196" t="s">
        <v>20775</v>
      </c>
      <c r="E2196" t="s">
        <v>20776</v>
      </c>
      <c r="G2196" t="s">
        <v>20777</v>
      </c>
      <c r="H2196" s="9">
        <v>42002</v>
      </c>
    </row>
    <row r="2197" spans="1:8" x14ac:dyDescent="0.45">
      <c r="A2197" t="s">
        <v>20778</v>
      </c>
      <c r="B2197" t="s">
        <v>20779</v>
      </c>
      <c r="C2197" t="s">
        <v>20780</v>
      </c>
      <c r="D2197" t="s">
        <v>20781</v>
      </c>
      <c r="E2197" t="s">
        <v>20782</v>
      </c>
      <c r="G2197" t="s">
        <v>20783</v>
      </c>
      <c r="H2197" s="9">
        <v>41999</v>
      </c>
    </row>
    <row r="2198" spans="1:8" x14ac:dyDescent="0.45">
      <c r="A2198" t="s">
        <v>3334</v>
      </c>
      <c r="B2198" t="s">
        <v>20784</v>
      </c>
      <c r="C2198" t="s">
        <v>20785</v>
      </c>
      <c r="E2198" t="s">
        <v>20786</v>
      </c>
      <c r="G2198" t="s">
        <v>2135</v>
      </c>
      <c r="H2198" s="9">
        <v>41999</v>
      </c>
    </row>
    <row r="2199" spans="1:8" x14ac:dyDescent="0.45">
      <c r="A2199" t="s">
        <v>20787</v>
      </c>
      <c r="B2199" t="s">
        <v>19135</v>
      </c>
      <c r="C2199" t="s">
        <v>20788</v>
      </c>
      <c r="E2199" t="s">
        <v>193</v>
      </c>
      <c r="G2199" t="s">
        <v>20789</v>
      </c>
      <c r="H2199" s="9">
        <v>41999</v>
      </c>
    </row>
    <row r="2200" spans="1:8" x14ac:dyDescent="0.45">
      <c r="A2200" t="s">
        <v>9636</v>
      </c>
      <c r="B2200" t="s">
        <v>20790</v>
      </c>
      <c r="C2200" t="s">
        <v>20791</v>
      </c>
      <c r="E2200" t="s">
        <v>20792</v>
      </c>
      <c r="G2200" t="s">
        <v>20793</v>
      </c>
      <c r="H2200" s="9">
        <v>41994</v>
      </c>
    </row>
    <row r="2201" spans="1:8" x14ac:dyDescent="0.45">
      <c r="A2201" t="s">
        <v>1512</v>
      </c>
      <c r="B2201" t="s">
        <v>20794</v>
      </c>
      <c r="C2201" t="s">
        <v>20795</v>
      </c>
      <c r="G2201" t="s">
        <v>20796</v>
      </c>
      <c r="H2201" s="9">
        <v>41994</v>
      </c>
    </row>
    <row r="2202" spans="1:8" x14ac:dyDescent="0.45">
      <c r="A2202" t="s">
        <v>20797</v>
      </c>
      <c r="B2202" t="s">
        <v>20798</v>
      </c>
      <c r="C2202" t="s">
        <v>20799</v>
      </c>
      <c r="E2202" t="s">
        <v>14904</v>
      </c>
      <c r="G2202" t="s">
        <v>20800</v>
      </c>
      <c r="H2202" s="9">
        <v>41994</v>
      </c>
    </row>
    <row r="2203" spans="1:8" x14ac:dyDescent="0.45">
      <c r="A2203" t="s">
        <v>20801</v>
      </c>
      <c r="B2203" t="s">
        <v>20802</v>
      </c>
      <c r="C2203" t="s">
        <v>20803</v>
      </c>
      <c r="E2203" t="s">
        <v>20804</v>
      </c>
      <c r="G2203" t="s">
        <v>20805</v>
      </c>
      <c r="H2203" s="9">
        <v>41994</v>
      </c>
    </row>
    <row r="2204" spans="1:8" x14ac:dyDescent="0.45">
      <c r="A2204" t="s">
        <v>20806</v>
      </c>
      <c r="B2204" t="s">
        <v>20807</v>
      </c>
      <c r="C2204" t="s">
        <v>20808</v>
      </c>
      <c r="E2204" t="s">
        <v>20809</v>
      </c>
      <c r="G2204" t="s">
        <v>2528</v>
      </c>
      <c r="H2204" s="9">
        <v>41994</v>
      </c>
    </row>
    <row r="2205" spans="1:8" x14ac:dyDescent="0.45">
      <c r="A2205" t="s">
        <v>3265</v>
      </c>
      <c r="B2205" t="s">
        <v>10622</v>
      </c>
      <c r="C2205" t="s">
        <v>20810</v>
      </c>
      <c r="E2205" t="s">
        <v>13715</v>
      </c>
      <c r="G2205" t="s">
        <v>20811</v>
      </c>
      <c r="H2205" s="9">
        <v>41994</v>
      </c>
    </row>
    <row r="2206" spans="1:8" x14ac:dyDescent="0.45">
      <c r="A2206" t="s">
        <v>9636</v>
      </c>
      <c r="B2206" t="s">
        <v>20812</v>
      </c>
      <c r="C2206" t="s">
        <v>20813</v>
      </c>
      <c r="E2206" t="s">
        <v>20814</v>
      </c>
      <c r="G2206" t="s">
        <v>1371</v>
      </c>
      <c r="H2206" s="9">
        <v>41994</v>
      </c>
    </row>
    <row r="2207" spans="1:8" x14ac:dyDescent="0.45">
      <c r="A2207" t="s">
        <v>1923</v>
      </c>
      <c r="B2207" t="s">
        <v>20815</v>
      </c>
      <c r="C2207" t="s">
        <v>20816</v>
      </c>
      <c r="E2207" t="s">
        <v>7744</v>
      </c>
      <c r="G2207" t="s">
        <v>20817</v>
      </c>
      <c r="H2207" s="9">
        <v>41994</v>
      </c>
    </row>
    <row r="2208" spans="1:8" x14ac:dyDescent="0.45">
      <c r="A2208" t="s">
        <v>1710</v>
      </c>
      <c r="B2208" t="s">
        <v>20818</v>
      </c>
      <c r="C2208" t="s">
        <v>20819</v>
      </c>
      <c r="E2208" t="s">
        <v>20820</v>
      </c>
      <c r="G2208" t="s">
        <v>4501</v>
      </c>
      <c r="H2208" s="9">
        <v>41994</v>
      </c>
    </row>
    <row r="2209" spans="1:8" x14ac:dyDescent="0.45">
      <c r="A2209" t="s">
        <v>3360</v>
      </c>
      <c r="B2209" t="s">
        <v>3146</v>
      </c>
      <c r="C2209" t="s">
        <v>20821</v>
      </c>
      <c r="E2209" t="s">
        <v>20822</v>
      </c>
      <c r="G2209" t="s">
        <v>18777</v>
      </c>
      <c r="H2209" s="9">
        <v>41980</v>
      </c>
    </row>
    <row r="2210" spans="1:8" x14ac:dyDescent="0.45">
      <c r="A2210" t="s">
        <v>11730</v>
      </c>
      <c r="B2210" t="s">
        <v>20823</v>
      </c>
      <c r="C2210" t="s">
        <v>20824</v>
      </c>
      <c r="E2210" t="s">
        <v>20825</v>
      </c>
      <c r="G2210" t="s">
        <v>20826</v>
      </c>
      <c r="H2210" s="9">
        <v>41975</v>
      </c>
    </row>
    <row r="2211" spans="1:8" x14ac:dyDescent="0.45">
      <c r="A2211" t="s">
        <v>20827</v>
      </c>
      <c r="B2211" t="s">
        <v>20828</v>
      </c>
      <c r="C2211" t="s">
        <v>20829</v>
      </c>
      <c r="E2211" t="s">
        <v>20830</v>
      </c>
      <c r="G2211" t="s">
        <v>20831</v>
      </c>
      <c r="H2211" s="9">
        <v>41975</v>
      </c>
    </row>
    <row r="2212" spans="1:8" x14ac:dyDescent="0.45">
      <c r="A2212" t="s">
        <v>20832</v>
      </c>
      <c r="B2212" t="s">
        <v>20833</v>
      </c>
      <c r="C2212" t="s">
        <v>20834</v>
      </c>
      <c r="E2212" t="s">
        <v>20835</v>
      </c>
      <c r="G2212" t="s">
        <v>9597</v>
      </c>
      <c r="H2212" s="9">
        <v>41975</v>
      </c>
    </row>
    <row r="2213" spans="1:8" x14ac:dyDescent="0.45">
      <c r="A2213" t="s">
        <v>20836</v>
      </c>
      <c r="B2213" t="s">
        <v>20837</v>
      </c>
      <c r="C2213" t="s">
        <v>20838</v>
      </c>
      <c r="E2213" t="s">
        <v>20839</v>
      </c>
      <c r="G2213" t="s">
        <v>20840</v>
      </c>
      <c r="H2213" s="9">
        <v>41975</v>
      </c>
    </row>
    <row r="2214" spans="1:8" x14ac:dyDescent="0.45">
      <c r="A2214" t="s">
        <v>4307</v>
      </c>
      <c r="B2214" t="s">
        <v>11447</v>
      </c>
      <c r="C2214" t="s">
        <v>20841</v>
      </c>
      <c r="E2214" t="s">
        <v>20842</v>
      </c>
      <c r="G2214" t="s">
        <v>20843</v>
      </c>
      <c r="H2214" s="9">
        <v>41975</v>
      </c>
    </row>
    <row r="2215" spans="1:8" x14ac:dyDescent="0.45">
      <c r="A2215" t="s">
        <v>1923</v>
      </c>
      <c r="B2215" t="s">
        <v>20844</v>
      </c>
      <c r="C2215" t="s">
        <v>20845</v>
      </c>
      <c r="E2215" t="s">
        <v>20846</v>
      </c>
      <c r="G2215" t="s">
        <v>20847</v>
      </c>
      <c r="H2215" s="9">
        <v>41975</v>
      </c>
    </row>
    <row r="2216" spans="1:8" x14ac:dyDescent="0.45">
      <c r="A2216" t="s">
        <v>2183</v>
      </c>
      <c r="B2216" t="s">
        <v>2727</v>
      </c>
      <c r="C2216" t="s">
        <v>20848</v>
      </c>
      <c r="E2216" t="s">
        <v>20849</v>
      </c>
      <c r="G2216" t="s">
        <v>20850</v>
      </c>
      <c r="H2216" s="9">
        <v>41968</v>
      </c>
    </row>
    <row r="2217" spans="1:8" x14ac:dyDescent="0.45">
      <c r="A2217" t="s">
        <v>1912</v>
      </c>
      <c r="B2217" t="s">
        <v>20851</v>
      </c>
      <c r="C2217" t="s">
        <v>20852</v>
      </c>
      <c r="E2217" t="s">
        <v>20853</v>
      </c>
      <c r="G2217" t="s">
        <v>20854</v>
      </c>
      <c r="H2217" s="9">
        <v>41967</v>
      </c>
    </row>
    <row r="2218" spans="1:8" x14ac:dyDescent="0.45">
      <c r="A2218" t="s">
        <v>20855</v>
      </c>
      <c r="B2218" t="s">
        <v>20856</v>
      </c>
      <c r="C2218" t="s">
        <v>20857</v>
      </c>
      <c r="E2218" t="s">
        <v>20858</v>
      </c>
      <c r="G2218" t="s">
        <v>20859</v>
      </c>
      <c r="H2218" s="9">
        <v>41967</v>
      </c>
    </row>
    <row r="2219" spans="1:8" x14ac:dyDescent="0.45">
      <c r="A2219" t="s">
        <v>1965</v>
      </c>
      <c r="B2219" t="s">
        <v>20860</v>
      </c>
      <c r="C2219" t="s">
        <v>20861</v>
      </c>
      <c r="E2219" t="s">
        <v>20862</v>
      </c>
      <c r="G2219" t="s">
        <v>20863</v>
      </c>
      <c r="H2219" s="9">
        <v>41961</v>
      </c>
    </row>
    <row r="2220" spans="1:8" x14ac:dyDescent="0.45">
      <c r="A2220" t="s">
        <v>20864</v>
      </c>
      <c r="B2220" t="s">
        <v>20865</v>
      </c>
      <c r="C2220" t="s">
        <v>20866</v>
      </c>
      <c r="E2220" t="s">
        <v>20867</v>
      </c>
      <c r="G2220" t="s">
        <v>20868</v>
      </c>
      <c r="H2220" s="9">
        <v>41954</v>
      </c>
    </row>
    <row r="2221" spans="1:8" x14ac:dyDescent="0.45">
      <c r="A2221" t="s">
        <v>20869</v>
      </c>
      <c r="B2221" t="s">
        <v>20870</v>
      </c>
      <c r="C2221" t="s">
        <v>20871</v>
      </c>
      <c r="E2221" t="s">
        <v>20872</v>
      </c>
      <c r="G2221" t="s">
        <v>20873</v>
      </c>
      <c r="H2221" s="9">
        <v>41952</v>
      </c>
    </row>
    <row r="2222" spans="1:8" x14ac:dyDescent="0.45">
      <c r="A2222" t="s">
        <v>2630</v>
      </c>
      <c r="B2222" t="s">
        <v>17666</v>
      </c>
      <c r="C2222" t="s">
        <v>20874</v>
      </c>
      <c r="E2222" t="s">
        <v>20875</v>
      </c>
      <c r="G2222" t="s">
        <v>2467</v>
      </c>
      <c r="H2222" s="9">
        <v>41952</v>
      </c>
    </row>
    <row r="2223" spans="1:8" x14ac:dyDescent="0.45">
      <c r="A2223" t="s">
        <v>10528</v>
      </c>
      <c r="B2223" t="s">
        <v>20876</v>
      </c>
      <c r="C2223" t="s">
        <v>20877</v>
      </c>
      <c r="E2223" t="s">
        <v>16522</v>
      </c>
      <c r="G2223" t="s">
        <v>1371</v>
      </c>
      <c r="H2223" s="9">
        <v>41952</v>
      </c>
    </row>
    <row r="2224" spans="1:8" x14ac:dyDescent="0.45">
      <c r="A2224" t="s">
        <v>20878</v>
      </c>
      <c r="B2224" t="s">
        <v>20879</v>
      </c>
      <c r="C2224" t="s">
        <v>20880</v>
      </c>
      <c r="E2224" t="s">
        <v>20881</v>
      </c>
      <c r="G2224" t="s">
        <v>1480</v>
      </c>
      <c r="H2224" s="9">
        <v>41948</v>
      </c>
    </row>
    <row r="2225" spans="1:8" x14ac:dyDescent="0.45">
      <c r="A2225" t="s">
        <v>4612</v>
      </c>
      <c r="B2225" t="s">
        <v>20882</v>
      </c>
      <c r="C2225" t="s">
        <v>20883</v>
      </c>
      <c r="E2225" t="s">
        <v>14117</v>
      </c>
      <c r="G2225" t="s">
        <v>20884</v>
      </c>
      <c r="H2225" s="9">
        <v>41939</v>
      </c>
    </row>
    <row r="2226" spans="1:8" x14ac:dyDescent="0.45">
      <c r="A2226" t="s">
        <v>2047</v>
      </c>
      <c r="B2226" t="s">
        <v>20885</v>
      </c>
      <c r="C2226" t="s">
        <v>20886</v>
      </c>
      <c r="E2226" t="s">
        <v>20887</v>
      </c>
      <c r="G2226" t="s">
        <v>20888</v>
      </c>
      <c r="H2226" s="9">
        <v>41939</v>
      </c>
    </row>
    <row r="2227" spans="1:8" x14ac:dyDescent="0.45">
      <c r="A2227" t="s">
        <v>15505</v>
      </c>
      <c r="B2227" t="s">
        <v>20889</v>
      </c>
      <c r="C2227" t="s">
        <v>20890</v>
      </c>
      <c r="E2227" t="s">
        <v>20891</v>
      </c>
      <c r="G2227" t="s">
        <v>20892</v>
      </c>
      <c r="H2227" s="9">
        <v>41936</v>
      </c>
    </row>
    <row r="2228" spans="1:8" x14ac:dyDescent="0.45">
      <c r="A2228" t="s">
        <v>20893</v>
      </c>
      <c r="B2228" t="s">
        <v>20894</v>
      </c>
      <c r="C2228" t="s">
        <v>20895</v>
      </c>
      <c r="E2228" t="s">
        <v>20896</v>
      </c>
      <c r="G2228" t="s">
        <v>1741</v>
      </c>
      <c r="H2228" s="9">
        <v>41933</v>
      </c>
    </row>
    <row r="2229" spans="1:8" x14ac:dyDescent="0.45">
      <c r="A2229" t="s">
        <v>20897</v>
      </c>
      <c r="B2229" t="s">
        <v>20898</v>
      </c>
      <c r="C2229" t="s">
        <v>20899</v>
      </c>
      <c r="E2229" t="s">
        <v>20900</v>
      </c>
      <c r="G2229" t="s">
        <v>20901</v>
      </c>
      <c r="H2229" s="9">
        <v>41926</v>
      </c>
    </row>
    <row r="2230" spans="1:8" x14ac:dyDescent="0.45">
      <c r="A2230" t="s">
        <v>20902</v>
      </c>
      <c r="B2230" t="s">
        <v>20903</v>
      </c>
      <c r="C2230" t="s">
        <v>20904</v>
      </c>
      <c r="E2230" t="s">
        <v>15256</v>
      </c>
      <c r="G2230" t="s">
        <v>20905</v>
      </c>
      <c r="H2230" s="9">
        <v>41926</v>
      </c>
    </row>
    <row r="2231" spans="1:8" x14ac:dyDescent="0.45">
      <c r="A2231" t="s">
        <v>1667</v>
      </c>
      <c r="B2231" t="s">
        <v>3730</v>
      </c>
      <c r="C2231" t="s">
        <v>20906</v>
      </c>
      <c r="E2231" t="s">
        <v>16751</v>
      </c>
      <c r="G2231" t="s">
        <v>20907</v>
      </c>
      <c r="H2231" s="9">
        <v>41926</v>
      </c>
    </row>
    <row r="2232" spans="1:8" x14ac:dyDescent="0.45">
      <c r="A2232" t="s">
        <v>4347</v>
      </c>
      <c r="B2232" t="s">
        <v>13509</v>
      </c>
      <c r="C2232" t="s">
        <v>20908</v>
      </c>
      <c r="E2232" t="s">
        <v>18356</v>
      </c>
      <c r="G2232" t="s">
        <v>20909</v>
      </c>
      <c r="H2232" s="9">
        <v>41924</v>
      </c>
    </row>
    <row r="2233" spans="1:8" x14ac:dyDescent="0.45">
      <c r="A2233" t="s">
        <v>1500</v>
      </c>
      <c r="B2233" t="s">
        <v>9879</v>
      </c>
      <c r="C2233" t="s">
        <v>20910</v>
      </c>
      <c r="E2233" t="s">
        <v>20911</v>
      </c>
      <c r="G2233" t="s">
        <v>20912</v>
      </c>
      <c r="H2233" s="9">
        <v>41922</v>
      </c>
    </row>
    <row r="2234" spans="1:8" x14ac:dyDescent="0.45">
      <c r="A2234" t="s">
        <v>20913</v>
      </c>
      <c r="B2234" t="s">
        <v>20914</v>
      </c>
      <c r="C2234" t="s">
        <v>20915</v>
      </c>
      <c r="E2234" t="s">
        <v>20916</v>
      </c>
      <c r="G2234" t="s">
        <v>20917</v>
      </c>
      <c r="H2234" s="9">
        <v>41920</v>
      </c>
    </row>
    <row r="2235" spans="1:8" x14ac:dyDescent="0.45">
      <c r="A2235" t="s">
        <v>20918</v>
      </c>
      <c r="B2235" t="s">
        <v>20919</v>
      </c>
      <c r="C2235" t="s">
        <v>20920</v>
      </c>
      <c r="E2235" t="s">
        <v>20921</v>
      </c>
      <c r="G2235" t="s">
        <v>20922</v>
      </c>
      <c r="H2235" s="9">
        <v>41919</v>
      </c>
    </row>
    <row r="2236" spans="1:8" x14ac:dyDescent="0.45">
      <c r="A2236" t="s">
        <v>1786</v>
      </c>
      <c r="B2236" t="s">
        <v>15080</v>
      </c>
      <c r="C2236" t="s">
        <v>20923</v>
      </c>
      <c r="E2236" t="s">
        <v>20924</v>
      </c>
      <c r="G2236" t="s">
        <v>1480</v>
      </c>
      <c r="H2236" s="9">
        <v>41919</v>
      </c>
    </row>
    <row r="2237" spans="1:8" x14ac:dyDescent="0.45">
      <c r="A2237" t="s">
        <v>1763</v>
      </c>
      <c r="B2237" t="s">
        <v>20925</v>
      </c>
      <c r="C2237" t="s">
        <v>20926</v>
      </c>
      <c r="E2237" t="s">
        <v>20927</v>
      </c>
      <c r="G2237" t="s">
        <v>1964</v>
      </c>
      <c r="H2237" s="9">
        <v>41919</v>
      </c>
    </row>
    <row r="2238" spans="1:8" x14ac:dyDescent="0.45">
      <c r="A2238" t="s">
        <v>9617</v>
      </c>
      <c r="B2238" t="s">
        <v>20928</v>
      </c>
      <c r="C2238" t="s">
        <v>20929</v>
      </c>
      <c r="E2238" t="s">
        <v>20930</v>
      </c>
      <c r="G2238" t="s">
        <v>20931</v>
      </c>
      <c r="H2238" s="9">
        <v>41919</v>
      </c>
    </row>
    <row r="2239" spans="1:8" x14ac:dyDescent="0.45">
      <c r="A2239" t="s">
        <v>1890</v>
      </c>
      <c r="B2239" t="s">
        <v>20932</v>
      </c>
      <c r="C2239" t="s">
        <v>20933</v>
      </c>
      <c r="E2239" t="s">
        <v>13538</v>
      </c>
      <c r="G2239" t="s">
        <v>20934</v>
      </c>
      <c r="H2239" s="9">
        <v>41912</v>
      </c>
    </row>
    <row r="2240" spans="1:8" x14ac:dyDescent="0.45">
      <c r="A2240" t="s">
        <v>1612</v>
      </c>
      <c r="B2240" t="s">
        <v>14973</v>
      </c>
      <c r="C2240" t="s">
        <v>20935</v>
      </c>
      <c r="E2240" t="s">
        <v>20936</v>
      </c>
      <c r="G2240" t="s">
        <v>20937</v>
      </c>
      <c r="H2240" s="9">
        <v>41912</v>
      </c>
    </row>
    <row r="2241" spans="1:8" x14ac:dyDescent="0.45">
      <c r="A2241" t="s">
        <v>1551</v>
      </c>
      <c r="B2241" t="s">
        <v>20938</v>
      </c>
      <c r="C2241" t="s">
        <v>20939</v>
      </c>
      <c r="E2241" t="s">
        <v>20940</v>
      </c>
      <c r="G2241" t="s">
        <v>13131</v>
      </c>
      <c r="H2241" s="9">
        <v>41909</v>
      </c>
    </row>
    <row r="2242" spans="1:8" x14ac:dyDescent="0.45">
      <c r="A2242" t="s">
        <v>20941</v>
      </c>
      <c r="B2242" t="s">
        <v>3838</v>
      </c>
      <c r="C2242" t="s">
        <v>20942</v>
      </c>
      <c r="E2242" t="s">
        <v>9408</v>
      </c>
      <c r="G2242" t="s">
        <v>2453</v>
      </c>
      <c r="H2242" s="9">
        <v>41909</v>
      </c>
    </row>
    <row r="2243" spans="1:8" x14ac:dyDescent="0.45">
      <c r="A2243" t="s">
        <v>11876</v>
      </c>
      <c r="B2243" t="s">
        <v>20943</v>
      </c>
      <c r="C2243" t="s">
        <v>20944</v>
      </c>
      <c r="E2243" t="s">
        <v>15849</v>
      </c>
      <c r="G2243" t="s">
        <v>20945</v>
      </c>
      <c r="H2243" s="9">
        <v>41907</v>
      </c>
    </row>
    <row r="2244" spans="1:8" x14ac:dyDescent="0.45">
      <c r="A2244" t="s">
        <v>20946</v>
      </c>
      <c r="B2244" t="s">
        <v>20947</v>
      </c>
      <c r="C2244" t="s">
        <v>20948</v>
      </c>
      <c r="E2244" t="s">
        <v>1105</v>
      </c>
      <c r="G2244" t="s">
        <v>20949</v>
      </c>
      <c r="H2244" s="9">
        <v>41906</v>
      </c>
    </row>
    <row r="2245" spans="1:8" x14ac:dyDescent="0.45">
      <c r="A2245" t="s">
        <v>2400</v>
      </c>
      <c r="B2245" t="s">
        <v>14415</v>
      </c>
      <c r="C2245" t="s">
        <v>20950</v>
      </c>
      <c r="E2245" t="s">
        <v>20951</v>
      </c>
      <c r="G2245" t="s">
        <v>20952</v>
      </c>
      <c r="H2245" s="9">
        <v>41903</v>
      </c>
    </row>
    <row r="2246" spans="1:8" x14ac:dyDescent="0.45">
      <c r="A2246" t="s">
        <v>13231</v>
      </c>
      <c r="B2246" t="s">
        <v>20953</v>
      </c>
      <c r="C2246" t="s">
        <v>20954</v>
      </c>
      <c r="E2246" t="s">
        <v>20955</v>
      </c>
      <c r="G2246" t="s">
        <v>1494</v>
      </c>
      <c r="H2246" s="9">
        <v>41903</v>
      </c>
    </row>
    <row r="2247" spans="1:8" x14ac:dyDescent="0.45">
      <c r="A2247" t="s">
        <v>18900</v>
      </c>
      <c r="B2247" t="s">
        <v>20956</v>
      </c>
      <c r="C2247" t="s">
        <v>20957</v>
      </c>
      <c r="E2247" t="s">
        <v>20958</v>
      </c>
      <c r="G2247" t="s">
        <v>20959</v>
      </c>
      <c r="H2247" s="9">
        <v>41902</v>
      </c>
    </row>
    <row r="2248" spans="1:8" x14ac:dyDescent="0.45">
      <c r="A2248" t="s">
        <v>2390</v>
      </c>
      <c r="B2248" t="s">
        <v>12467</v>
      </c>
      <c r="C2248" t="s">
        <v>20960</v>
      </c>
      <c r="E2248" t="s">
        <v>20961</v>
      </c>
      <c r="G2248" t="s">
        <v>20962</v>
      </c>
      <c r="H2248" s="9">
        <v>41901</v>
      </c>
    </row>
    <row r="2249" spans="1:8" x14ac:dyDescent="0.45">
      <c r="A2249" t="s">
        <v>3317</v>
      </c>
      <c r="B2249" t="s">
        <v>20963</v>
      </c>
      <c r="C2249" t="s">
        <v>20964</v>
      </c>
      <c r="E2249" t="s">
        <v>20965</v>
      </c>
      <c r="G2249" t="s">
        <v>20966</v>
      </c>
      <c r="H2249" s="9">
        <v>41895</v>
      </c>
    </row>
    <row r="2250" spans="1:8" x14ac:dyDescent="0.45">
      <c r="A2250" t="s">
        <v>1929</v>
      </c>
      <c r="B2250" t="s">
        <v>20967</v>
      </c>
      <c r="C2250" t="s">
        <v>20968</v>
      </c>
      <c r="E2250" t="s">
        <v>14904</v>
      </c>
      <c r="G2250" t="s">
        <v>20969</v>
      </c>
      <c r="H2250" s="9">
        <v>41894</v>
      </c>
    </row>
    <row r="2251" spans="1:8" x14ac:dyDescent="0.45">
      <c r="A2251" t="s">
        <v>10232</v>
      </c>
      <c r="B2251" t="s">
        <v>20970</v>
      </c>
      <c r="C2251" t="s">
        <v>20971</v>
      </c>
      <c r="E2251" t="s">
        <v>101</v>
      </c>
      <c r="G2251" t="s">
        <v>20972</v>
      </c>
      <c r="H2251" s="9">
        <v>41894</v>
      </c>
    </row>
    <row r="2252" spans="1:8" x14ac:dyDescent="0.45">
      <c r="A2252" t="s">
        <v>20973</v>
      </c>
      <c r="B2252" t="s">
        <v>20974</v>
      </c>
      <c r="C2252" t="s">
        <v>20975</v>
      </c>
      <c r="E2252" t="s">
        <v>20976</v>
      </c>
      <c r="G2252" t="s">
        <v>20977</v>
      </c>
      <c r="H2252" s="9">
        <v>41893</v>
      </c>
    </row>
    <row r="2253" spans="1:8" x14ac:dyDescent="0.45">
      <c r="A2253" t="s">
        <v>2088</v>
      </c>
      <c r="B2253" t="s">
        <v>20978</v>
      </c>
      <c r="C2253" t="s">
        <v>20979</v>
      </c>
      <c r="E2253" t="s">
        <v>20980</v>
      </c>
      <c r="G2253" t="s">
        <v>20981</v>
      </c>
      <c r="H2253" s="9">
        <v>41893</v>
      </c>
    </row>
    <row r="2254" spans="1:8" x14ac:dyDescent="0.45">
      <c r="A2254" t="s">
        <v>20982</v>
      </c>
      <c r="B2254" t="s">
        <v>20983</v>
      </c>
      <c r="C2254" t="s">
        <v>20984</v>
      </c>
      <c r="E2254" t="s">
        <v>20985</v>
      </c>
      <c r="G2254" t="s">
        <v>13867</v>
      </c>
      <c r="H2254" s="9">
        <v>41891</v>
      </c>
    </row>
    <row r="2255" spans="1:8" x14ac:dyDescent="0.45">
      <c r="A2255" t="s">
        <v>20986</v>
      </c>
      <c r="B2255" t="s">
        <v>20987</v>
      </c>
      <c r="C2255" t="s">
        <v>20988</v>
      </c>
      <c r="E2255" t="s">
        <v>20989</v>
      </c>
      <c r="G2255" t="s">
        <v>20990</v>
      </c>
      <c r="H2255" s="9">
        <v>41891</v>
      </c>
    </row>
    <row r="2256" spans="1:8" x14ac:dyDescent="0.45">
      <c r="A2256" t="s">
        <v>20991</v>
      </c>
      <c r="B2256" t="s">
        <v>20752</v>
      </c>
      <c r="C2256" t="s">
        <v>20992</v>
      </c>
      <c r="E2256" t="s">
        <v>20993</v>
      </c>
      <c r="G2256" t="s">
        <v>1384</v>
      </c>
      <c r="H2256" s="9">
        <v>41887</v>
      </c>
    </row>
    <row r="2257" spans="1:8" x14ac:dyDescent="0.45">
      <c r="A2257" t="s">
        <v>3699</v>
      </c>
      <c r="B2257" t="s">
        <v>20994</v>
      </c>
      <c r="C2257" t="s">
        <v>20995</v>
      </c>
      <c r="E2257" t="s">
        <v>20996</v>
      </c>
      <c r="G2257" t="s">
        <v>20997</v>
      </c>
      <c r="H2257" s="9">
        <v>41884</v>
      </c>
    </row>
    <row r="2258" spans="1:8" x14ac:dyDescent="0.45">
      <c r="A2258" t="s">
        <v>18999</v>
      </c>
      <c r="B2258" t="s">
        <v>20998</v>
      </c>
      <c r="C2258" t="s">
        <v>20999</v>
      </c>
      <c r="E2258" t="s">
        <v>21000</v>
      </c>
      <c r="G2258" t="s">
        <v>13148</v>
      </c>
      <c r="H2258" s="9">
        <v>41883</v>
      </c>
    </row>
    <row r="2259" spans="1:8" x14ac:dyDescent="0.45">
      <c r="A2259" t="s">
        <v>21001</v>
      </c>
      <c r="B2259" t="s">
        <v>18174</v>
      </c>
      <c r="C2259" t="s">
        <v>21002</v>
      </c>
      <c r="D2259" t="s">
        <v>21003</v>
      </c>
      <c r="E2259" t="s">
        <v>21004</v>
      </c>
      <c r="G2259" t="s">
        <v>21005</v>
      </c>
      <c r="H2259" s="9">
        <v>41883</v>
      </c>
    </row>
    <row r="2260" spans="1:8" x14ac:dyDescent="0.45">
      <c r="A2260" t="s">
        <v>2088</v>
      </c>
      <c r="B2260" t="s">
        <v>21006</v>
      </c>
      <c r="C2260" t="s">
        <v>21007</v>
      </c>
      <c r="E2260" t="s">
        <v>21008</v>
      </c>
      <c r="G2260" t="s">
        <v>15087</v>
      </c>
      <c r="H2260" s="9">
        <v>41883</v>
      </c>
    </row>
    <row r="2261" spans="1:8" x14ac:dyDescent="0.45">
      <c r="A2261" t="s">
        <v>2413</v>
      </c>
      <c r="B2261" t="s">
        <v>2981</v>
      </c>
      <c r="C2261" t="s">
        <v>21009</v>
      </c>
      <c r="E2261" t="s">
        <v>21010</v>
      </c>
      <c r="G2261" t="s">
        <v>9597</v>
      </c>
      <c r="H2261" s="9">
        <v>41883</v>
      </c>
    </row>
    <row r="2262" spans="1:8" x14ac:dyDescent="0.45">
      <c r="A2262" t="s">
        <v>21011</v>
      </c>
      <c r="B2262" t="s">
        <v>21012</v>
      </c>
      <c r="C2262" t="s">
        <v>21013</v>
      </c>
      <c r="E2262" t="s">
        <v>16751</v>
      </c>
      <c r="G2262" t="s">
        <v>21014</v>
      </c>
      <c r="H2262" s="9">
        <v>41880</v>
      </c>
    </row>
    <row r="2263" spans="1:8" x14ac:dyDescent="0.45">
      <c r="A2263" t="s">
        <v>21015</v>
      </c>
      <c r="B2263" t="s">
        <v>21016</v>
      </c>
      <c r="C2263" t="s">
        <v>21017</v>
      </c>
      <c r="E2263" t="s">
        <v>19739</v>
      </c>
      <c r="G2263" t="s">
        <v>21018</v>
      </c>
      <c r="H2263" s="9">
        <v>41877</v>
      </c>
    </row>
    <row r="2264" spans="1:8" x14ac:dyDescent="0.45">
      <c r="A2264" t="s">
        <v>4282</v>
      </c>
      <c r="B2264" t="s">
        <v>16340</v>
      </c>
      <c r="C2264" t="s">
        <v>21019</v>
      </c>
      <c r="E2264" t="s">
        <v>21020</v>
      </c>
      <c r="G2264" t="s">
        <v>21021</v>
      </c>
      <c r="H2264" s="9">
        <v>41871</v>
      </c>
    </row>
    <row r="2265" spans="1:8" x14ac:dyDescent="0.45">
      <c r="A2265" t="s">
        <v>21022</v>
      </c>
      <c r="B2265" t="s">
        <v>21023</v>
      </c>
      <c r="C2265" t="s">
        <v>21024</v>
      </c>
      <c r="E2265" t="s">
        <v>21025</v>
      </c>
      <c r="G2265" t="s">
        <v>21026</v>
      </c>
      <c r="H2265" s="9">
        <v>41870</v>
      </c>
    </row>
    <row r="2266" spans="1:8" x14ac:dyDescent="0.45">
      <c r="A2266" t="s">
        <v>13756</v>
      </c>
      <c r="B2266" t="s">
        <v>21027</v>
      </c>
      <c r="C2266" t="s">
        <v>21028</v>
      </c>
      <c r="E2266" t="s">
        <v>21029</v>
      </c>
      <c r="G2266" t="s">
        <v>21030</v>
      </c>
      <c r="H2266" s="9">
        <v>41869</v>
      </c>
    </row>
    <row r="2267" spans="1:8" x14ac:dyDescent="0.45">
      <c r="A2267" t="s">
        <v>3161</v>
      </c>
      <c r="B2267" t="s">
        <v>21031</v>
      </c>
      <c r="C2267" t="s">
        <v>21032</v>
      </c>
      <c r="E2267" t="s">
        <v>21033</v>
      </c>
      <c r="G2267" t="s">
        <v>21034</v>
      </c>
      <c r="H2267" s="9">
        <v>41868</v>
      </c>
    </row>
    <row r="2268" spans="1:8" x14ac:dyDescent="0.45">
      <c r="A2268" t="s">
        <v>18863</v>
      </c>
      <c r="B2268" t="s">
        <v>21035</v>
      </c>
      <c r="C2268" t="s">
        <v>21036</v>
      </c>
      <c r="D2268" t="s">
        <v>21037</v>
      </c>
      <c r="E2268" t="s">
        <v>21038</v>
      </c>
      <c r="G2268" t="s">
        <v>1741</v>
      </c>
      <c r="H2268" s="9">
        <v>41863</v>
      </c>
    </row>
    <row r="2269" spans="1:8" x14ac:dyDescent="0.45">
      <c r="A2269" t="s">
        <v>1988</v>
      </c>
      <c r="B2269" t="s">
        <v>21039</v>
      </c>
      <c r="C2269" t="s">
        <v>21040</v>
      </c>
      <c r="E2269" t="s">
        <v>21041</v>
      </c>
      <c r="G2269" t="s">
        <v>21042</v>
      </c>
      <c r="H2269" s="9">
        <v>41863</v>
      </c>
    </row>
    <row r="2270" spans="1:8" x14ac:dyDescent="0.45">
      <c r="A2270" t="s">
        <v>21043</v>
      </c>
      <c r="B2270" t="s">
        <v>1806</v>
      </c>
      <c r="C2270" t="s">
        <v>21044</v>
      </c>
      <c r="E2270" t="s">
        <v>15362</v>
      </c>
      <c r="G2270" t="s">
        <v>2453</v>
      </c>
      <c r="H2270" s="9">
        <v>41862</v>
      </c>
    </row>
    <row r="2271" spans="1:8" x14ac:dyDescent="0.45">
      <c r="A2271" t="s">
        <v>3074</v>
      </c>
      <c r="B2271" t="s">
        <v>11274</v>
      </c>
      <c r="C2271" t="s">
        <v>21045</v>
      </c>
      <c r="E2271" t="s">
        <v>15474</v>
      </c>
      <c r="G2271" t="s">
        <v>21046</v>
      </c>
      <c r="H2271" s="9">
        <v>41861</v>
      </c>
    </row>
    <row r="2272" spans="1:8" x14ac:dyDescent="0.45">
      <c r="A2272" t="s">
        <v>3476</v>
      </c>
      <c r="B2272" t="s">
        <v>1846</v>
      </c>
      <c r="C2272" t="s">
        <v>21047</v>
      </c>
      <c r="E2272" t="s">
        <v>21048</v>
      </c>
      <c r="G2272" t="s">
        <v>10415</v>
      </c>
      <c r="H2272" s="9">
        <v>41857</v>
      </c>
    </row>
    <row r="2273" spans="1:8" x14ac:dyDescent="0.45">
      <c r="A2273" t="s">
        <v>2771</v>
      </c>
      <c r="B2273" t="s">
        <v>21049</v>
      </c>
      <c r="C2273" t="s">
        <v>21050</v>
      </c>
      <c r="E2273" t="s">
        <v>21051</v>
      </c>
      <c r="G2273" t="s">
        <v>21052</v>
      </c>
      <c r="H2273" s="9">
        <v>41857</v>
      </c>
    </row>
    <row r="2274" spans="1:8" x14ac:dyDescent="0.45">
      <c r="A2274" t="s">
        <v>1733</v>
      </c>
      <c r="B2274" t="s">
        <v>12100</v>
      </c>
      <c r="C2274" t="s">
        <v>21053</v>
      </c>
      <c r="E2274" t="s">
        <v>13380</v>
      </c>
      <c r="G2274" t="s">
        <v>21054</v>
      </c>
      <c r="H2274" s="9">
        <v>41855</v>
      </c>
    </row>
    <row r="2275" spans="1:8" x14ac:dyDescent="0.45">
      <c r="A2275" t="s">
        <v>18920</v>
      </c>
      <c r="B2275" t="s">
        <v>2535</v>
      </c>
      <c r="C2275" t="s">
        <v>21055</v>
      </c>
      <c r="E2275" t="s">
        <v>21056</v>
      </c>
      <c r="G2275" t="s">
        <v>21057</v>
      </c>
      <c r="H2275" s="9">
        <v>41855</v>
      </c>
    </row>
    <row r="2276" spans="1:8" x14ac:dyDescent="0.45">
      <c r="A2276" t="s">
        <v>17148</v>
      </c>
      <c r="B2276" t="s">
        <v>3146</v>
      </c>
      <c r="C2276" t="s">
        <v>21058</v>
      </c>
      <c r="E2276" t="s">
        <v>21059</v>
      </c>
      <c r="G2276" t="s">
        <v>21060</v>
      </c>
      <c r="H2276" s="9">
        <v>41855</v>
      </c>
    </row>
    <row r="2277" spans="1:8" x14ac:dyDescent="0.45">
      <c r="A2277" t="s">
        <v>4124</v>
      </c>
      <c r="B2277" t="s">
        <v>21061</v>
      </c>
      <c r="C2277" t="s">
        <v>21062</v>
      </c>
      <c r="E2277" t="s">
        <v>21063</v>
      </c>
      <c r="G2277" t="s">
        <v>21064</v>
      </c>
      <c r="H2277" s="9">
        <v>41855</v>
      </c>
    </row>
    <row r="2278" spans="1:8" x14ac:dyDescent="0.45">
      <c r="A2278" t="s">
        <v>21065</v>
      </c>
      <c r="B2278" t="s">
        <v>21066</v>
      </c>
      <c r="C2278" t="s">
        <v>21067</v>
      </c>
      <c r="E2278" t="s">
        <v>21068</v>
      </c>
      <c r="G2278" t="s">
        <v>21069</v>
      </c>
      <c r="H2278" s="9">
        <v>41833</v>
      </c>
    </row>
    <row r="2279" spans="1:8" x14ac:dyDescent="0.45">
      <c r="A2279" t="s">
        <v>3079</v>
      </c>
      <c r="B2279" t="s">
        <v>21070</v>
      </c>
      <c r="C2279" t="s">
        <v>21071</v>
      </c>
      <c r="H2279" s="9">
        <v>41825</v>
      </c>
    </row>
    <row r="2280" spans="1:8" x14ac:dyDescent="0.45">
      <c r="A2280" t="s">
        <v>4673</v>
      </c>
      <c r="B2280" t="s">
        <v>21072</v>
      </c>
      <c r="C2280" t="s">
        <v>21073</v>
      </c>
      <c r="E2280" t="s">
        <v>21074</v>
      </c>
      <c r="G2280" t="s">
        <v>21075</v>
      </c>
      <c r="H2280" s="9">
        <v>41823</v>
      </c>
    </row>
    <row r="2281" spans="1:8" x14ac:dyDescent="0.45">
      <c r="A2281" t="s">
        <v>12713</v>
      </c>
      <c r="B2281" t="s">
        <v>21076</v>
      </c>
      <c r="C2281" t="s">
        <v>21077</v>
      </c>
      <c r="E2281" t="s">
        <v>21078</v>
      </c>
      <c r="G2281" t="s">
        <v>21079</v>
      </c>
      <c r="H2281" s="9">
        <v>41823</v>
      </c>
    </row>
    <row r="2282" spans="1:8" x14ac:dyDescent="0.45">
      <c r="A2282" t="s">
        <v>2555</v>
      </c>
      <c r="B2282" t="s">
        <v>17908</v>
      </c>
      <c r="C2282" t="s">
        <v>21080</v>
      </c>
      <c r="E2282" t="s">
        <v>21081</v>
      </c>
      <c r="G2282" t="s">
        <v>16500</v>
      </c>
      <c r="H2282" s="9">
        <v>41823</v>
      </c>
    </row>
    <row r="2283" spans="1:8" x14ac:dyDescent="0.45">
      <c r="A2283" t="s">
        <v>1649</v>
      </c>
      <c r="B2283" t="s">
        <v>21082</v>
      </c>
      <c r="C2283" t="s">
        <v>21083</v>
      </c>
      <c r="E2283" t="s">
        <v>21084</v>
      </c>
      <c r="G2283" t="s">
        <v>1987</v>
      </c>
      <c r="H2283" s="9">
        <v>41823</v>
      </c>
    </row>
    <row r="2284" spans="1:8" x14ac:dyDescent="0.45">
      <c r="A2284" t="s">
        <v>1840</v>
      </c>
      <c r="B2284" t="s">
        <v>21085</v>
      </c>
      <c r="C2284" t="s">
        <v>21086</v>
      </c>
      <c r="E2284" t="s">
        <v>21087</v>
      </c>
      <c r="G2284" t="s">
        <v>9597</v>
      </c>
      <c r="H2284" s="9">
        <v>41815</v>
      </c>
    </row>
    <row r="2285" spans="1:8" x14ac:dyDescent="0.45">
      <c r="A2285" t="s">
        <v>21088</v>
      </c>
      <c r="B2285" t="s">
        <v>21089</v>
      </c>
      <c r="C2285" t="s">
        <v>21090</v>
      </c>
      <c r="E2285" t="s">
        <v>15362</v>
      </c>
      <c r="G2285" t="s">
        <v>21091</v>
      </c>
      <c r="H2285" s="9">
        <v>41811</v>
      </c>
    </row>
    <row r="2286" spans="1:8" x14ac:dyDescent="0.45">
      <c r="A2286" t="s">
        <v>21092</v>
      </c>
      <c r="B2286" t="s">
        <v>21093</v>
      </c>
      <c r="C2286" t="s">
        <v>21094</v>
      </c>
      <c r="E2286" t="s">
        <v>19986</v>
      </c>
      <c r="G2286" t="s">
        <v>21095</v>
      </c>
      <c r="H2286" s="9">
        <v>41803</v>
      </c>
    </row>
    <row r="2287" spans="1:8" x14ac:dyDescent="0.45">
      <c r="A2287" t="s">
        <v>21096</v>
      </c>
      <c r="B2287" t="s">
        <v>21097</v>
      </c>
      <c r="C2287" t="s">
        <v>21098</v>
      </c>
      <c r="E2287" t="s">
        <v>21099</v>
      </c>
      <c r="G2287" t="s">
        <v>21100</v>
      </c>
      <c r="H2287" s="9">
        <v>41802</v>
      </c>
    </row>
    <row r="2288" spans="1:8" x14ac:dyDescent="0.45">
      <c r="A2288" t="s">
        <v>21101</v>
      </c>
      <c r="B2288" t="s">
        <v>21102</v>
      </c>
      <c r="C2288" t="s">
        <v>21103</v>
      </c>
      <c r="E2288" t="s">
        <v>21104</v>
      </c>
      <c r="G2288" t="s">
        <v>2467</v>
      </c>
      <c r="H2288" s="9">
        <v>41802</v>
      </c>
    </row>
    <row r="2289" spans="1:8" x14ac:dyDescent="0.45">
      <c r="A2289" t="s">
        <v>21105</v>
      </c>
      <c r="B2289" t="s">
        <v>21106</v>
      </c>
      <c r="C2289" t="s">
        <v>21107</v>
      </c>
      <c r="E2289" t="s">
        <v>21108</v>
      </c>
      <c r="G2289" t="s">
        <v>21109</v>
      </c>
      <c r="H2289" s="9">
        <v>41802</v>
      </c>
    </row>
    <row r="2290" spans="1:8" x14ac:dyDescent="0.45">
      <c r="A2290" t="s">
        <v>14484</v>
      </c>
      <c r="B2290" t="s">
        <v>21110</v>
      </c>
      <c r="C2290" t="s">
        <v>21111</v>
      </c>
      <c r="E2290" t="s">
        <v>21112</v>
      </c>
      <c r="G2290" t="s">
        <v>21113</v>
      </c>
      <c r="H2290" s="9">
        <v>41802</v>
      </c>
    </row>
    <row r="2291" spans="1:8" x14ac:dyDescent="0.45">
      <c r="A2291" t="s">
        <v>2118</v>
      </c>
      <c r="B2291" t="s">
        <v>21114</v>
      </c>
      <c r="C2291" t="s">
        <v>21115</v>
      </c>
      <c r="E2291" t="s">
        <v>8964</v>
      </c>
      <c r="G2291" t="s">
        <v>21116</v>
      </c>
      <c r="H2291" s="9">
        <v>41801</v>
      </c>
    </row>
    <row r="2292" spans="1:8" x14ac:dyDescent="0.45">
      <c r="A2292" t="s">
        <v>2154</v>
      </c>
      <c r="B2292" t="s">
        <v>21117</v>
      </c>
      <c r="C2292" t="s">
        <v>21118</v>
      </c>
      <c r="E2292" t="s">
        <v>13411</v>
      </c>
      <c r="G2292" t="s">
        <v>18777</v>
      </c>
      <c r="H2292" s="9">
        <v>41799</v>
      </c>
    </row>
    <row r="2293" spans="1:8" x14ac:dyDescent="0.45">
      <c r="A2293" t="s">
        <v>3079</v>
      </c>
      <c r="B2293" t="s">
        <v>21119</v>
      </c>
      <c r="C2293" t="s">
        <v>21120</v>
      </c>
      <c r="E2293" t="s">
        <v>21121</v>
      </c>
      <c r="G2293" t="s">
        <v>21122</v>
      </c>
      <c r="H2293" s="9">
        <v>41797</v>
      </c>
    </row>
    <row r="2294" spans="1:8" x14ac:dyDescent="0.45">
      <c r="A2294" t="s">
        <v>1919</v>
      </c>
      <c r="B2294" t="s">
        <v>21123</v>
      </c>
      <c r="C2294" t="s">
        <v>21124</v>
      </c>
      <c r="E2294" t="s">
        <v>21125</v>
      </c>
      <c r="G2294" t="s">
        <v>1380</v>
      </c>
      <c r="H2294" s="9">
        <v>41797</v>
      </c>
    </row>
    <row r="2295" spans="1:8" x14ac:dyDescent="0.45">
      <c r="A2295" t="s">
        <v>21126</v>
      </c>
      <c r="B2295" t="s">
        <v>17056</v>
      </c>
      <c r="C2295" t="s">
        <v>21127</v>
      </c>
      <c r="E2295" t="s">
        <v>21128</v>
      </c>
      <c r="G2295" t="s">
        <v>21129</v>
      </c>
      <c r="H2295" s="9">
        <v>41797</v>
      </c>
    </row>
    <row r="2296" spans="1:8" x14ac:dyDescent="0.45">
      <c r="A2296" t="s">
        <v>21130</v>
      </c>
      <c r="B2296" t="s">
        <v>21131</v>
      </c>
      <c r="C2296" t="s">
        <v>21132</v>
      </c>
      <c r="E2296" t="s">
        <v>21133</v>
      </c>
      <c r="G2296" t="s">
        <v>21134</v>
      </c>
      <c r="H2296" s="9">
        <v>41793</v>
      </c>
    </row>
    <row r="2297" spans="1:8" x14ac:dyDescent="0.45">
      <c r="A2297" t="s">
        <v>9793</v>
      </c>
      <c r="B2297" t="s">
        <v>21135</v>
      </c>
      <c r="C2297" t="s">
        <v>21136</v>
      </c>
      <c r="E2297" t="s">
        <v>21137</v>
      </c>
      <c r="G2297" t="s">
        <v>21138</v>
      </c>
      <c r="H2297" s="9">
        <v>41793</v>
      </c>
    </row>
    <row r="2298" spans="1:8" x14ac:dyDescent="0.45">
      <c r="A2298" t="s">
        <v>21139</v>
      </c>
      <c r="B2298" t="s">
        <v>21140</v>
      </c>
      <c r="C2298" t="s">
        <v>21141</v>
      </c>
      <c r="E2298" t="s">
        <v>20329</v>
      </c>
      <c r="G2298" t="s">
        <v>21142</v>
      </c>
      <c r="H2298" s="9">
        <v>41793</v>
      </c>
    </row>
    <row r="2299" spans="1:8" x14ac:dyDescent="0.45">
      <c r="A2299" t="s">
        <v>1733</v>
      </c>
      <c r="B2299" t="s">
        <v>13142</v>
      </c>
      <c r="C2299" t="s">
        <v>21143</v>
      </c>
      <c r="E2299" t="s">
        <v>8206</v>
      </c>
      <c r="G2299" t="s">
        <v>21144</v>
      </c>
      <c r="H2299" s="9">
        <v>41793</v>
      </c>
    </row>
    <row r="2300" spans="1:8" x14ac:dyDescent="0.45">
      <c r="A2300" t="s">
        <v>21145</v>
      </c>
      <c r="B2300" t="s">
        <v>21146</v>
      </c>
      <c r="C2300" t="s">
        <v>21147</v>
      </c>
      <c r="E2300" t="s">
        <v>21148</v>
      </c>
      <c r="G2300" t="s">
        <v>11502</v>
      </c>
      <c r="H2300" s="9">
        <v>41785</v>
      </c>
    </row>
    <row r="2301" spans="1:8" x14ac:dyDescent="0.45">
      <c r="A2301" t="s">
        <v>21149</v>
      </c>
      <c r="B2301" t="s">
        <v>3366</v>
      </c>
      <c r="C2301" t="s">
        <v>21150</v>
      </c>
      <c r="E2301" t="s">
        <v>13806</v>
      </c>
      <c r="G2301" t="s">
        <v>21151</v>
      </c>
      <c r="H2301" s="9">
        <v>41784</v>
      </c>
    </row>
    <row r="2302" spans="1:8" x14ac:dyDescent="0.45">
      <c r="A2302" t="s">
        <v>21152</v>
      </c>
      <c r="B2302" t="s">
        <v>21153</v>
      </c>
      <c r="C2302" t="s">
        <v>21154</v>
      </c>
      <c r="E2302" t="s">
        <v>21155</v>
      </c>
      <c r="G2302" t="s">
        <v>1741</v>
      </c>
      <c r="H2302" s="9">
        <v>41780</v>
      </c>
    </row>
    <row r="2303" spans="1:8" x14ac:dyDescent="0.45">
      <c r="A2303" t="s">
        <v>21130</v>
      </c>
      <c r="B2303" t="s">
        <v>21156</v>
      </c>
      <c r="C2303" t="s">
        <v>21157</v>
      </c>
      <c r="E2303" t="s">
        <v>21158</v>
      </c>
      <c r="G2303" t="s">
        <v>21159</v>
      </c>
      <c r="H2303" s="9">
        <v>41779</v>
      </c>
    </row>
    <row r="2304" spans="1:8" x14ac:dyDescent="0.45">
      <c r="H2304" s="9">
        <v>41778</v>
      </c>
    </row>
    <row r="2305" spans="1:8" x14ac:dyDescent="0.45">
      <c r="A2305" t="s">
        <v>21160</v>
      </c>
      <c r="B2305" t="s">
        <v>21161</v>
      </c>
      <c r="C2305" t="s">
        <v>21162</v>
      </c>
      <c r="E2305" t="s">
        <v>21163</v>
      </c>
      <c r="G2305" t="s">
        <v>16500</v>
      </c>
      <c r="H2305" s="9">
        <v>41776</v>
      </c>
    </row>
    <row r="2306" spans="1:8" x14ac:dyDescent="0.45">
      <c r="A2306" t="s">
        <v>14717</v>
      </c>
      <c r="B2306" t="s">
        <v>21164</v>
      </c>
      <c r="C2306" t="s">
        <v>21165</v>
      </c>
      <c r="E2306" t="s">
        <v>21166</v>
      </c>
      <c r="G2306" t="s">
        <v>21167</v>
      </c>
      <c r="H2306" s="9">
        <v>41776</v>
      </c>
    </row>
    <row r="2307" spans="1:8" x14ac:dyDescent="0.45">
      <c r="A2307" t="s">
        <v>2771</v>
      </c>
      <c r="B2307" t="s">
        <v>21168</v>
      </c>
      <c r="C2307" t="s">
        <v>21169</v>
      </c>
      <c r="E2307" t="s">
        <v>16751</v>
      </c>
      <c r="G2307" t="s">
        <v>21170</v>
      </c>
      <c r="H2307" s="9">
        <v>41775</v>
      </c>
    </row>
    <row r="2308" spans="1:8" x14ac:dyDescent="0.45">
      <c r="A2308" t="s">
        <v>13700</v>
      </c>
      <c r="B2308" t="s">
        <v>21171</v>
      </c>
      <c r="C2308" t="s">
        <v>21172</v>
      </c>
      <c r="E2308" t="s">
        <v>21173</v>
      </c>
      <c r="G2308" t="s">
        <v>21174</v>
      </c>
      <c r="H2308" s="9">
        <v>41772</v>
      </c>
    </row>
    <row r="2309" spans="1:8" x14ac:dyDescent="0.45">
      <c r="A2309" t="s">
        <v>1691</v>
      </c>
      <c r="B2309" t="s">
        <v>13142</v>
      </c>
      <c r="C2309" t="s">
        <v>21175</v>
      </c>
      <c r="E2309" t="s">
        <v>17739</v>
      </c>
      <c r="G2309" t="s">
        <v>21176</v>
      </c>
      <c r="H2309" s="9">
        <v>41772</v>
      </c>
    </row>
    <row r="2310" spans="1:8" x14ac:dyDescent="0.45">
      <c r="A2310" t="s">
        <v>1938</v>
      </c>
      <c r="B2310" t="s">
        <v>12483</v>
      </c>
      <c r="C2310" t="s">
        <v>21177</v>
      </c>
      <c r="E2310" t="s">
        <v>15630</v>
      </c>
      <c r="G2310" t="s">
        <v>21178</v>
      </c>
      <c r="H2310" s="9">
        <v>41772</v>
      </c>
    </row>
    <row r="2311" spans="1:8" x14ac:dyDescent="0.45">
      <c r="A2311" t="s">
        <v>20705</v>
      </c>
      <c r="B2311" t="s">
        <v>21179</v>
      </c>
      <c r="C2311" t="s">
        <v>21180</v>
      </c>
      <c r="E2311" t="s">
        <v>21181</v>
      </c>
      <c r="G2311" t="s">
        <v>21182</v>
      </c>
      <c r="H2311" s="9">
        <v>41769</v>
      </c>
    </row>
    <row r="2312" spans="1:8" x14ac:dyDescent="0.45">
      <c r="A2312" t="s">
        <v>2980</v>
      </c>
      <c r="B2312" t="s">
        <v>21183</v>
      </c>
      <c r="C2312" t="s">
        <v>21184</v>
      </c>
      <c r="E2312" t="s">
        <v>21185</v>
      </c>
      <c r="G2312" t="s">
        <v>1964</v>
      </c>
      <c r="H2312" s="9">
        <v>41768</v>
      </c>
    </row>
    <row r="2313" spans="1:8" x14ac:dyDescent="0.45">
      <c r="A2313" t="s">
        <v>1441</v>
      </c>
      <c r="B2313" t="s">
        <v>21186</v>
      </c>
      <c r="C2313" t="s">
        <v>21187</v>
      </c>
      <c r="E2313" t="s">
        <v>21188</v>
      </c>
      <c r="G2313" t="s">
        <v>21189</v>
      </c>
      <c r="H2313" s="9">
        <v>41765</v>
      </c>
    </row>
    <row r="2314" spans="1:8" x14ac:dyDescent="0.45">
      <c r="A2314" t="s">
        <v>12200</v>
      </c>
      <c r="B2314" t="s">
        <v>21190</v>
      </c>
      <c r="C2314" t="s">
        <v>21191</v>
      </c>
      <c r="E2314" t="s">
        <v>21192</v>
      </c>
      <c r="G2314" t="s">
        <v>21193</v>
      </c>
      <c r="H2314" s="9">
        <v>41765</v>
      </c>
    </row>
    <row r="2315" spans="1:8" x14ac:dyDescent="0.45">
      <c r="A2315" t="s">
        <v>2061</v>
      </c>
      <c r="B2315" t="s">
        <v>21194</v>
      </c>
      <c r="C2315" t="s">
        <v>21195</v>
      </c>
      <c r="E2315" t="s">
        <v>718</v>
      </c>
      <c r="G2315" t="s">
        <v>21196</v>
      </c>
      <c r="H2315" s="9">
        <v>41761</v>
      </c>
    </row>
    <row r="2316" spans="1:8" x14ac:dyDescent="0.45">
      <c r="A2316" t="s">
        <v>2454</v>
      </c>
      <c r="B2316" t="s">
        <v>21197</v>
      </c>
      <c r="C2316" t="s">
        <v>21198</v>
      </c>
      <c r="E2316" t="s">
        <v>21199</v>
      </c>
      <c r="G2316" t="s">
        <v>21200</v>
      </c>
      <c r="H2316" s="9">
        <v>41758</v>
      </c>
    </row>
    <row r="2317" spans="1:8" x14ac:dyDescent="0.45">
      <c r="A2317" t="s">
        <v>21201</v>
      </c>
      <c r="B2317" t="s">
        <v>12349</v>
      </c>
      <c r="C2317" t="s">
        <v>21202</v>
      </c>
      <c r="E2317" t="s">
        <v>15474</v>
      </c>
      <c r="G2317" t="s">
        <v>16500</v>
      </c>
      <c r="H2317" s="9">
        <v>41758</v>
      </c>
    </row>
    <row r="2318" spans="1:8" x14ac:dyDescent="0.45">
      <c r="A2318" t="s">
        <v>18829</v>
      </c>
      <c r="B2318" t="s">
        <v>21203</v>
      </c>
      <c r="C2318" t="s">
        <v>21204</v>
      </c>
      <c r="E2318" t="s">
        <v>21205</v>
      </c>
      <c r="G2318" t="s">
        <v>21206</v>
      </c>
      <c r="H2318" s="9">
        <v>41750</v>
      </c>
    </row>
    <row r="2319" spans="1:8" x14ac:dyDescent="0.45">
      <c r="A2319" t="s">
        <v>21207</v>
      </c>
      <c r="B2319" t="s">
        <v>21208</v>
      </c>
      <c r="C2319" t="s">
        <v>21209</v>
      </c>
      <c r="E2319" t="s">
        <v>21210</v>
      </c>
      <c r="G2319" t="s">
        <v>21211</v>
      </c>
      <c r="H2319" s="9">
        <v>41748</v>
      </c>
    </row>
    <row r="2320" spans="1:8" x14ac:dyDescent="0.45">
      <c r="A2320" t="s">
        <v>1586</v>
      </c>
      <c r="B2320" t="s">
        <v>21212</v>
      </c>
      <c r="C2320" t="s">
        <v>21213</v>
      </c>
      <c r="E2320" t="s">
        <v>21214</v>
      </c>
      <c r="G2320" t="s">
        <v>21215</v>
      </c>
      <c r="H2320" s="9">
        <v>41747</v>
      </c>
    </row>
    <row r="2321" spans="1:8" x14ac:dyDescent="0.45">
      <c r="A2321" t="s">
        <v>15128</v>
      </c>
      <c r="B2321" t="s">
        <v>21216</v>
      </c>
      <c r="C2321" t="s">
        <v>21217</v>
      </c>
      <c r="E2321" t="s">
        <v>21218</v>
      </c>
      <c r="G2321" t="s">
        <v>21219</v>
      </c>
      <c r="H2321" s="9">
        <v>41744</v>
      </c>
    </row>
    <row r="2322" spans="1:8" x14ac:dyDescent="0.45">
      <c r="A2322" t="s">
        <v>1448</v>
      </c>
      <c r="B2322" t="s">
        <v>21220</v>
      </c>
      <c r="C2322" t="s">
        <v>21221</v>
      </c>
      <c r="E2322" t="s">
        <v>21222</v>
      </c>
      <c r="G2322" t="s">
        <v>21223</v>
      </c>
      <c r="H2322" s="9">
        <v>41738</v>
      </c>
    </row>
    <row r="2323" spans="1:8" x14ac:dyDescent="0.45">
      <c r="A2323" t="s">
        <v>1973</v>
      </c>
      <c r="B2323" t="s">
        <v>21224</v>
      </c>
      <c r="C2323" t="s">
        <v>21225</v>
      </c>
      <c r="E2323" t="s">
        <v>15115</v>
      </c>
      <c r="G2323" t="s">
        <v>21226</v>
      </c>
      <c r="H2323" s="9">
        <v>41735</v>
      </c>
    </row>
    <row r="2324" spans="1:8" x14ac:dyDescent="0.45">
      <c r="A2324" t="s">
        <v>3145</v>
      </c>
      <c r="B2324" t="s">
        <v>21227</v>
      </c>
      <c r="C2324" t="s">
        <v>21228</v>
      </c>
      <c r="E2324" t="s">
        <v>21229</v>
      </c>
      <c r="G2324" t="s">
        <v>3559</v>
      </c>
      <c r="H2324" s="9">
        <v>41728</v>
      </c>
    </row>
    <row r="2325" spans="1:8" x14ac:dyDescent="0.45">
      <c r="A2325" t="s">
        <v>21230</v>
      </c>
      <c r="B2325" t="s">
        <v>21231</v>
      </c>
      <c r="C2325" t="s">
        <v>21232</v>
      </c>
      <c r="E2325" t="s">
        <v>21233</v>
      </c>
      <c r="G2325" t="s">
        <v>21234</v>
      </c>
      <c r="H2325" s="9">
        <v>41726</v>
      </c>
    </row>
    <row r="2326" spans="1:8" x14ac:dyDescent="0.45">
      <c r="A2326" t="s">
        <v>13945</v>
      </c>
      <c r="B2326" t="s">
        <v>21235</v>
      </c>
      <c r="C2326" t="s">
        <v>21236</v>
      </c>
      <c r="E2326" t="s">
        <v>21237</v>
      </c>
      <c r="G2326" t="s">
        <v>1964</v>
      </c>
      <c r="H2326" s="9">
        <v>41721</v>
      </c>
    </row>
    <row r="2327" spans="1:8" x14ac:dyDescent="0.45">
      <c r="A2327" t="s">
        <v>1871</v>
      </c>
      <c r="B2327" t="s">
        <v>21238</v>
      </c>
      <c r="C2327" t="s">
        <v>21239</v>
      </c>
      <c r="E2327" t="s">
        <v>19907</v>
      </c>
      <c r="G2327" t="s">
        <v>21240</v>
      </c>
      <c r="H2327" s="9">
        <v>41718</v>
      </c>
    </row>
    <row r="2328" spans="1:8" x14ac:dyDescent="0.45">
      <c r="A2328" t="s">
        <v>4642</v>
      </c>
      <c r="B2328" t="s">
        <v>21241</v>
      </c>
      <c r="C2328" t="s">
        <v>21242</v>
      </c>
      <c r="E2328" t="s">
        <v>16751</v>
      </c>
      <c r="G2328" t="s">
        <v>21243</v>
      </c>
      <c r="H2328" s="9">
        <v>41717</v>
      </c>
    </row>
    <row r="2329" spans="1:8" x14ac:dyDescent="0.45">
      <c r="A2329" t="s">
        <v>21244</v>
      </c>
      <c r="B2329" t="s">
        <v>21245</v>
      </c>
      <c r="C2329" t="s">
        <v>21246</v>
      </c>
      <c r="E2329" t="s">
        <v>21247</v>
      </c>
      <c r="G2329" t="s">
        <v>21248</v>
      </c>
      <c r="H2329" s="9">
        <v>41711</v>
      </c>
    </row>
    <row r="2330" spans="1:8" x14ac:dyDescent="0.45">
      <c r="A2330" t="s">
        <v>21249</v>
      </c>
      <c r="B2330" t="s">
        <v>21250</v>
      </c>
      <c r="C2330" t="s">
        <v>21251</v>
      </c>
      <c r="E2330" t="s">
        <v>13030</v>
      </c>
      <c r="G2330" t="s">
        <v>13031</v>
      </c>
      <c r="H2330" s="9">
        <v>41705</v>
      </c>
    </row>
    <row r="2331" spans="1:8" x14ac:dyDescent="0.45">
      <c r="A2331" t="s">
        <v>21252</v>
      </c>
      <c r="B2331" t="s">
        <v>21253</v>
      </c>
      <c r="C2331" t="s">
        <v>21254</v>
      </c>
      <c r="E2331" t="s">
        <v>21255</v>
      </c>
      <c r="G2331" t="s">
        <v>21256</v>
      </c>
      <c r="H2331" s="9">
        <v>41705</v>
      </c>
    </row>
    <row r="2332" spans="1:8" x14ac:dyDescent="0.45">
      <c r="A2332" t="s">
        <v>21257</v>
      </c>
      <c r="B2332" t="s">
        <v>21258</v>
      </c>
      <c r="C2332" t="s">
        <v>21259</v>
      </c>
      <c r="E2332" t="s">
        <v>18415</v>
      </c>
      <c r="G2332" t="s">
        <v>21260</v>
      </c>
      <c r="H2332" s="9">
        <v>41705</v>
      </c>
    </row>
    <row r="2333" spans="1:8" x14ac:dyDescent="0.45">
      <c r="A2333" t="s">
        <v>2649</v>
      </c>
      <c r="B2333" t="s">
        <v>21261</v>
      </c>
      <c r="C2333" t="s">
        <v>21262</v>
      </c>
      <c r="E2333" t="s">
        <v>21263</v>
      </c>
      <c r="G2333" t="s">
        <v>21264</v>
      </c>
      <c r="H2333" s="9">
        <v>41704</v>
      </c>
    </row>
    <row r="2334" spans="1:8" x14ac:dyDescent="0.45">
      <c r="A2334" t="s">
        <v>2015</v>
      </c>
      <c r="B2334" t="s">
        <v>3786</v>
      </c>
      <c r="C2334" t="s">
        <v>21265</v>
      </c>
      <c r="E2334" t="s">
        <v>21266</v>
      </c>
      <c r="G2334" t="s">
        <v>13477</v>
      </c>
      <c r="H2334" s="9">
        <v>41704</v>
      </c>
    </row>
    <row r="2335" spans="1:8" x14ac:dyDescent="0.45">
      <c r="A2335" t="s">
        <v>1710</v>
      </c>
      <c r="B2335" t="s">
        <v>1688</v>
      </c>
      <c r="C2335" t="s">
        <v>21267</v>
      </c>
      <c r="E2335" t="s">
        <v>21268</v>
      </c>
      <c r="G2335" t="s">
        <v>21269</v>
      </c>
      <c r="H2335" s="9">
        <v>41701</v>
      </c>
    </row>
    <row r="2336" spans="1:8" x14ac:dyDescent="0.45">
      <c r="A2336" t="s">
        <v>21270</v>
      </c>
      <c r="B2336" t="s">
        <v>21271</v>
      </c>
      <c r="C2336" t="s">
        <v>21272</v>
      </c>
      <c r="E2336" t="s">
        <v>21273</v>
      </c>
      <c r="G2336" t="s">
        <v>1741</v>
      </c>
      <c r="H2336" s="9">
        <v>41696</v>
      </c>
    </row>
    <row r="2337" spans="1:8" x14ac:dyDescent="0.45">
      <c r="A2337" t="s">
        <v>19371</v>
      </c>
      <c r="B2337" t="s">
        <v>21274</v>
      </c>
      <c r="C2337" t="s">
        <v>21275</v>
      </c>
      <c r="E2337" t="s">
        <v>21276</v>
      </c>
      <c r="G2337" t="s">
        <v>21277</v>
      </c>
      <c r="H2337" s="9">
        <v>41696</v>
      </c>
    </row>
    <row r="2338" spans="1:8" x14ac:dyDescent="0.45">
      <c r="A2338" t="s">
        <v>21278</v>
      </c>
      <c r="B2338" t="s">
        <v>21279</v>
      </c>
      <c r="C2338" t="s">
        <v>21280</v>
      </c>
      <c r="E2338" t="s">
        <v>21281</v>
      </c>
      <c r="G2338" t="s">
        <v>21282</v>
      </c>
      <c r="H2338" s="9">
        <v>41693</v>
      </c>
    </row>
    <row r="2339" spans="1:8" x14ac:dyDescent="0.45">
      <c r="A2339" t="s">
        <v>21283</v>
      </c>
      <c r="B2339" t="s">
        <v>21284</v>
      </c>
      <c r="C2339" t="s">
        <v>21285</v>
      </c>
      <c r="E2339" t="s">
        <v>21286</v>
      </c>
      <c r="G2339" t="s">
        <v>21287</v>
      </c>
      <c r="H2339" s="9">
        <v>41686</v>
      </c>
    </row>
    <row r="2340" spans="1:8" x14ac:dyDescent="0.45">
      <c r="A2340" t="s">
        <v>3739</v>
      </c>
      <c r="B2340" t="s">
        <v>1630</v>
      </c>
      <c r="C2340" t="s">
        <v>21288</v>
      </c>
      <c r="E2340" t="s">
        <v>21289</v>
      </c>
      <c r="G2340" t="s">
        <v>21290</v>
      </c>
      <c r="H2340" s="9">
        <v>41679</v>
      </c>
    </row>
    <row r="2341" spans="1:8" x14ac:dyDescent="0.45">
      <c r="A2341" t="s">
        <v>4124</v>
      </c>
      <c r="B2341" t="s">
        <v>21291</v>
      </c>
      <c r="C2341" t="s">
        <v>21292</v>
      </c>
      <c r="E2341" t="s">
        <v>20207</v>
      </c>
      <c r="G2341" t="s">
        <v>21293</v>
      </c>
      <c r="H2341" s="9">
        <v>41675</v>
      </c>
    </row>
    <row r="2342" spans="1:8" x14ac:dyDescent="0.45">
      <c r="A2342" t="s">
        <v>21294</v>
      </c>
      <c r="B2342" t="s">
        <v>21295</v>
      </c>
      <c r="C2342" t="s">
        <v>21296</v>
      </c>
      <c r="E2342" t="s">
        <v>21297</v>
      </c>
      <c r="G2342" t="s">
        <v>21298</v>
      </c>
      <c r="H2342" s="9">
        <v>41675</v>
      </c>
    </row>
    <row r="2343" spans="1:8" x14ac:dyDescent="0.45">
      <c r="A2343" t="s">
        <v>15843</v>
      </c>
      <c r="B2343" t="s">
        <v>21299</v>
      </c>
      <c r="C2343" t="s">
        <v>21300</v>
      </c>
      <c r="E2343" t="s">
        <v>21301</v>
      </c>
      <c r="G2343" t="s">
        <v>13477</v>
      </c>
      <c r="H2343" s="9">
        <v>41669</v>
      </c>
    </row>
    <row r="2344" spans="1:8" x14ac:dyDescent="0.45">
      <c r="A2344" t="s">
        <v>12431</v>
      </c>
      <c r="B2344" t="s">
        <v>11458</v>
      </c>
      <c r="C2344" t="s">
        <v>21302</v>
      </c>
      <c r="E2344" t="s">
        <v>21303</v>
      </c>
      <c r="G2344" t="s">
        <v>21304</v>
      </c>
      <c r="H2344" s="9">
        <v>41668</v>
      </c>
    </row>
    <row r="2345" spans="1:8" x14ac:dyDescent="0.45">
      <c r="H2345" s="9">
        <v>41668</v>
      </c>
    </row>
    <row r="2346" spans="1:8" x14ac:dyDescent="0.45">
      <c r="A2346" t="s">
        <v>21305</v>
      </c>
      <c r="B2346" t="s">
        <v>21306</v>
      </c>
      <c r="C2346" t="s">
        <v>21307</v>
      </c>
      <c r="E2346" t="s">
        <v>21308</v>
      </c>
      <c r="G2346" t="s">
        <v>17840</v>
      </c>
      <c r="H2346" s="9">
        <v>41668</v>
      </c>
    </row>
    <row r="2347" spans="1:8" x14ac:dyDescent="0.45">
      <c r="A2347" t="s">
        <v>21309</v>
      </c>
      <c r="B2347" t="s">
        <v>21310</v>
      </c>
      <c r="C2347" t="s">
        <v>21311</v>
      </c>
      <c r="E2347" t="s">
        <v>21312</v>
      </c>
      <c r="G2347" t="s">
        <v>9553</v>
      </c>
      <c r="H2347" s="9">
        <v>41668</v>
      </c>
    </row>
    <row r="2348" spans="1:8" x14ac:dyDescent="0.45">
      <c r="A2348" t="s">
        <v>3691</v>
      </c>
      <c r="B2348" t="s">
        <v>21313</v>
      </c>
      <c r="C2348" t="s">
        <v>21314</v>
      </c>
      <c r="E2348" t="s">
        <v>21315</v>
      </c>
      <c r="G2348" t="s">
        <v>21316</v>
      </c>
      <c r="H2348" s="9">
        <v>41668</v>
      </c>
    </row>
    <row r="2349" spans="1:8" x14ac:dyDescent="0.45">
      <c r="A2349" t="s">
        <v>3608</v>
      </c>
      <c r="B2349" t="s">
        <v>21317</v>
      </c>
      <c r="C2349" t="s">
        <v>21318</v>
      </c>
      <c r="E2349" t="s">
        <v>21319</v>
      </c>
      <c r="G2349" t="s">
        <v>21320</v>
      </c>
      <c r="H2349" s="9">
        <v>41663</v>
      </c>
    </row>
    <row r="2350" spans="1:8" x14ac:dyDescent="0.45">
      <c r="A2350" t="s">
        <v>3639</v>
      </c>
      <c r="B2350" t="s">
        <v>21321</v>
      </c>
      <c r="C2350" t="s">
        <v>21322</v>
      </c>
      <c r="E2350" t="s">
        <v>21323</v>
      </c>
      <c r="G2350" t="s">
        <v>21324</v>
      </c>
      <c r="H2350" s="9">
        <v>41663</v>
      </c>
    </row>
    <row r="2351" spans="1:8" x14ac:dyDescent="0.45">
      <c r="A2351" t="s">
        <v>21325</v>
      </c>
      <c r="B2351" t="s">
        <v>1794</v>
      </c>
      <c r="C2351" t="s">
        <v>21326</v>
      </c>
      <c r="E2351" t="s">
        <v>16751</v>
      </c>
      <c r="G2351" t="s">
        <v>21327</v>
      </c>
      <c r="H2351" s="9">
        <v>41655</v>
      </c>
    </row>
    <row r="2352" spans="1:8" x14ac:dyDescent="0.45">
      <c r="A2352" t="s">
        <v>21328</v>
      </c>
      <c r="B2352" t="s">
        <v>21329</v>
      </c>
      <c r="C2352" t="s">
        <v>21330</v>
      </c>
      <c r="E2352" t="s">
        <v>16751</v>
      </c>
      <c r="G2352" t="s">
        <v>21331</v>
      </c>
      <c r="H2352" s="9">
        <v>41655</v>
      </c>
    </row>
    <row r="2353" spans="1:8" x14ac:dyDescent="0.45">
      <c r="A2353" t="s">
        <v>10565</v>
      </c>
      <c r="B2353" t="s">
        <v>4724</v>
      </c>
      <c r="C2353" t="s">
        <v>21332</v>
      </c>
      <c r="E2353" t="s">
        <v>21333</v>
      </c>
      <c r="G2353" t="s">
        <v>21334</v>
      </c>
      <c r="H2353" s="9">
        <v>41648</v>
      </c>
    </row>
    <row r="2354" spans="1:8" x14ac:dyDescent="0.45">
      <c r="A2354" t="s">
        <v>2088</v>
      </c>
      <c r="B2354" t="s">
        <v>21335</v>
      </c>
      <c r="C2354" t="s">
        <v>21336</v>
      </c>
      <c r="E2354" t="s">
        <v>21337</v>
      </c>
      <c r="G2354" t="s">
        <v>21338</v>
      </c>
      <c r="H2354" s="9">
        <v>41646</v>
      </c>
    </row>
    <row r="2355" spans="1:8" x14ac:dyDescent="0.45">
      <c r="A2355" t="s">
        <v>21339</v>
      </c>
      <c r="B2355" t="s">
        <v>21340</v>
      </c>
      <c r="C2355" t="s">
        <v>21341</v>
      </c>
      <c r="E2355" t="s">
        <v>21342</v>
      </c>
      <c r="G2355" t="s">
        <v>21343</v>
      </c>
      <c r="H2355" s="9">
        <v>41646</v>
      </c>
    </row>
    <row r="2356" spans="1:8" x14ac:dyDescent="0.45">
      <c r="A2356" t="s">
        <v>21344</v>
      </c>
      <c r="B2356" t="s">
        <v>21345</v>
      </c>
      <c r="C2356" t="s">
        <v>21346</v>
      </c>
      <c r="E2356" t="s">
        <v>20104</v>
      </c>
      <c r="G2356" t="s">
        <v>21347</v>
      </c>
      <c r="H2356" s="9">
        <v>41632</v>
      </c>
    </row>
    <row r="2357" spans="1:8" x14ac:dyDescent="0.45">
      <c r="A2357" t="s">
        <v>20283</v>
      </c>
      <c r="B2357" t="s">
        <v>21348</v>
      </c>
      <c r="C2357" t="s">
        <v>21349</v>
      </c>
      <c r="E2357" t="s">
        <v>21350</v>
      </c>
      <c r="G2357" t="s">
        <v>21351</v>
      </c>
      <c r="H2357" s="9">
        <v>41624</v>
      </c>
    </row>
    <row r="2358" spans="1:8" x14ac:dyDescent="0.45">
      <c r="A2358" t="s">
        <v>3151</v>
      </c>
      <c r="B2358" t="s">
        <v>4317</v>
      </c>
      <c r="C2358" t="s">
        <v>21352</v>
      </c>
      <c r="E2358" t="s">
        <v>21353</v>
      </c>
      <c r="G2358" t="s">
        <v>4320</v>
      </c>
      <c r="H2358" s="9">
        <v>41613</v>
      </c>
    </row>
    <row r="2359" spans="1:8" x14ac:dyDescent="0.45">
      <c r="A2359" t="s">
        <v>9617</v>
      </c>
      <c r="B2359" t="s">
        <v>21354</v>
      </c>
      <c r="C2359" t="s">
        <v>21355</v>
      </c>
      <c r="E2359" t="s">
        <v>21356</v>
      </c>
      <c r="G2359" t="s">
        <v>15288</v>
      </c>
      <c r="H2359" s="9">
        <v>41611</v>
      </c>
    </row>
    <row r="2360" spans="1:8" x14ac:dyDescent="0.45">
      <c r="H2360" s="9">
        <v>41609</v>
      </c>
    </row>
    <row r="2361" spans="1:8" x14ac:dyDescent="0.45">
      <c r="A2361" t="s">
        <v>21357</v>
      </c>
      <c r="B2361" t="s">
        <v>21358</v>
      </c>
      <c r="C2361" t="s">
        <v>21359</v>
      </c>
      <c r="E2361" t="s">
        <v>670</v>
      </c>
      <c r="G2361" t="s">
        <v>21360</v>
      </c>
      <c r="H2361" s="9">
        <v>41609</v>
      </c>
    </row>
    <row r="2362" spans="1:8" x14ac:dyDescent="0.45">
      <c r="A2362" t="s">
        <v>4286</v>
      </c>
      <c r="B2362" t="s">
        <v>21361</v>
      </c>
      <c r="C2362" t="s">
        <v>21362</v>
      </c>
      <c r="E2362" t="s">
        <v>21363</v>
      </c>
      <c r="G2362" t="s">
        <v>21364</v>
      </c>
      <c r="H2362" s="9">
        <v>41607</v>
      </c>
    </row>
    <row r="2363" spans="1:8" x14ac:dyDescent="0.45">
      <c r="A2363" t="s">
        <v>21365</v>
      </c>
      <c r="B2363" t="s">
        <v>21366</v>
      </c>
      <c r="C2363" t="s">
        <v>21367</v>
      </c>
      <c r="E2363" t="s">
        <v>21368</v>
      </c>
      <c r="G2363" t="s">
        <v>21369</v>
      </c>
      <c r="H2363" s="9">
        <v>41607</v>
      </c>
    </row>
    <row r="2364" spans="1:8" x14ac:dyDescent="0.45">
      <c r="A2364" t="s">
        <v>15913</v>
      </c>
      <c r="B2364" t="s">
        <v>21370</v>
      </c>
      <c r="C2364" t="s">
        <v>21371</v>
      </c>
      <c r="E2364" t="s">
        <v>21372</v>
      </c>
      <c r="G2364" t="s">
        <v>21373</v>
      </c>
      <c r="H2364" s="9">
        <v>41607</v>
      </c>
    </row>
    <row r="2365" spans="1:8" x14ac:dyDescent="0.45">
      <c r="A2365" t="s">
        <v>18632</v>
      </c>
      <c r="B2365" t="s">
        <v>21374</v>
      </c>
      <c r="C2365" t="s">
        <v>21375</v>
      </c>
      <c r="E2365" t="s">
        <v>21376</v>
      </c>
      <c r="G2365" t="s">
        <v>21377</v>
      </c>
      <c r="H2365" s="9">
        <v>41607</v>
      </c>
    </row>
    <row r="2366" spans="1:8" x14ac:dyDescent="0.45">
      <c r="A2366" t="s">
        <v>21378</v>
      </c>
      <c r="B2366" t="s">
        <v>21379</v>
      </c>
      <c r="C2366" t="s">
        <v>21380</v>
      </c>
      <c r="E2366" t="s">
        <v>19706</v>
      </c>
      <c r="G2366" t="s">
        <v>21381</v>
      </c>
      <c r="H2366" s="9">
        <v>41607</v>
      </c>
    </row>
    <row r="2367" spans="1:8" x14ac:dyDescent="0.45">
      <c r="A2367" t="s">
        <v>21382</v>
      </c>
      <c r="B2367" t="s">
        <v>21383</v>
      </c>
      <c r="C2367" t="s">
        <v>21384</v>
      </c>
      <c r="E2367" t="s">
        <v>21385</v>
      </c>
      <c r="G2367" t="s">
        <v>14158</v>
      </c>
      <c r="H2367" s="9">
        <v>41607</v>
      </c>
    </row>
    <row r="2368" spans="1:8" x14ac:dyDescent="0.45">
      <c r="A2368" t="s">
        <v>15128</v>
      </c>
      <c r="B2368" t="s">
        <v>21386</v>
      </c>
      <c r="C2368" t="s">
        <v>21387</v>
      </c>
      <c r="E2368" t="s">
        <v>21388</v>
      </c>
      <c r="G2368" t="s">
        <v>21389</v>
      </c>
      <c r="H2368" s="9">
        <v>41606</v>
      </c>
    </row>
    <row r="2369" spans="1:8" x14ac:dyDescent="0.45">
      <c r="A2369" t="s">
        <v>21390</v>
      </c>
      <c r="B2369" t="s">
        <v>9930</v>
      </c>
      <c r="C2369" t="s">
        <v>21391</v>
      </c>
      <c r="E2369" t="s">
        <v>16751</v>
      </c>
      <c r="G2369" t="s">
        <v>21392</v>
      </c>
      <c r="H2369" s="9">
        <v>41605</v>
      </c>
    </row>
    <row r="2370" spans="1:8" x14ac:dyDescent="0.45">
      <c r="A2370" t="s">
        <v>3912</v>
      </c>
      <c r="B2370" t="s">
        <v>10396</v>
      </c>
      <c r="C2370" t="s">
        <v>21393</v>
      </c>
      <c r="E2370" t="s">
        <v>8480</v>
      </c>
      <c r="G2370" t="s">
        <v>9640</v>
      </c>
      <c r="H2370" s="9">
        <v>41592</v>
      </c>
    </row>
    <row r="2371" spans="1:8" x14ac:dyDescent="0.45">
      <c r="A2371" t="s">
        <v>2015</v>
      </c>
      <c r="B2371" t="s">
        <v>2201</v>
      </c>
      <c r="C2371" t="s">
        <v>21394</v>
      </c>
      <c r="E2371" t="s">
        <v>21395</v>
      </c>
      <c r="G2371" t="s">
        <v>21396</v>
      </c>
      <c r="H2371" s="9">
        <v>41583</v>
      </c>
    </row>
    <row r="2372" spans="1:8" x14ac:dyDescent="0.45">
      <c r="A2372" t="s">
        <v>2205</v>
      </c>
      <c r="B2372" t="s">
        <v>21397</v>
      </c>
      <c r="C2372" t="s">
        <v>21398</v>
      </c>
      <c r="D2372" t="s">
        <v>21399</v>
      </c>
      <c r="E2372" t="s">
        <v>21400</v>
      </c>
      <c r="G2372" t="s">
        <v>21401</v>
      </c>
      <c r="H2372" s="9">
        <v>41583</v>
      </c>
    </row>
    <row r="2373" spans="1:8" x14ac:dyDescent="0.45">
      <c r="A2373" t="s">
        <v>20390</v>
      </c>
      <c r="B2373" t="s">
        <v>21402</v>
      </c>
      <c r="C2373" t="s">
        <v>21403</v>
      </c>
      <c r="E2373" t="s">
        <v>16751</v>
      </c>
      <c r="G2373" t="s">
        <v>21404</v>
      </c>
      <c r="H2373" s="9">
        <v>41583</v>
      </c>
    </row>
    <row r="2374" spans="1:8" x14ac:dyDescent="0.45">
      <c r="A2374" t="s">
        <v>2160</v>
      </c>
      <c r="B2374" t="s">
        <v>21405</v>
      </c>
      <c r="C2374" t="s">
        <v>21406</v>
      </c>
      <c r="E2374" t="s">
        <v>21407</v>
      </c>
      <c r="G2374" t="s">
        <v>13788</v>
      </c>
      <c r="H2374" s="9">
        <v>41583</v>
      </c>
    </row>
    <row r="2375" spans="1:8" x14ac:dyDescent="0.45">
      <c r="A2375" t="s">
        <v>10998</v>
      </c>
      <c r="B2375" t="s">
        <v>21408</v>
      </c>
      <c r="C2375" t="s">
        <v>21409</v>
      </c>
      <c r="E2375" t="s">
        <v>21410</v>
      </c>
      <c r="G2375" t="s">
        <v>21411</v>
      </c>
      <c r="H2375" s="9">
        <v>41578</v>
      </c>
    </row>
    <row r="2376" spans="1:8" x14ac:dyDescent="0.45">
      <c r="A2376" t="s">
        <v>20053</v>
      </c>
      <c r="B2376" t="s">
        <v>21412</v>
      </c>
      <c r="C2376" t="s">
        <v>21413</v>
      </c>
      <c r="E2376" t="s">
        <v>21414</v>
      </c>
      <c r="G2376" t="s">
        <v>21415</v>
      </c>
      <c r="H2376" s="9">
        <v>41578</v>
      </c>
    </row>
    <row r="2377" spans="1:8" x14ac:dyDescent="0.45">
      <c r="A2377" t="s">
        <v>1890</v>
      </c>
      <c r="B2377" t="s">
        <v>21416</v>
      </c>
      <c r="C2377" t="s">
        <v>21417</v>
      </c>
      <c r="E2377" t="s">
        <v>21418</v>
      </c>
      <c r="G2377" t="s">
        <v>2147</v>
      </c>
      <c r="H2377" s="9">
        <v>41577</v>
      </c>
    </row>
    <row r="2378" spans="1:8" x14ac:dyDescent="0.45">
      <c r="A2378" t="s">
        <v>2250</v>
      </c>
      <c r="B2378" t="s">
        <v>11549</v>
      </c>
      <c r="C2378" t="s">
        <v>21419</v>
      </c>
      <c r="E2378" t="s">
        <v>19126</v>
      </c>
      <c r="G2378" t="s">
        <v>21420</v>
      </c>
      <c r="H2378" s="9">
        <v>41575</v>
      </c>
    </row>
    <row r="2379" spans="1:8" x14ac:dyDescent="0.45">
      <c r="A2379" t="s">
        <v>21421</v>
      </c>
      <c r="B2379" t="s">
        <v>21422</v>
      </c>
      <c r="C2379" t="s">
        <v>21423</v>
      </c>
      <c r="E2379" t="s">
        <v>16522</v>
      </c>
      <c r="G2379" t="s">
        <v>19427</v>
      </c>
      <c r="H2379" s="9">
        <v>41575</v>
      </c>
    </row>
    <row r="2380" spans="1:8" x14ac:dyDescent="0.45">
      <c r="A2380" t="s">
        <v>21424</v>
      </c>
      <c r="B2380" t="s">
        <v>21425</v>
      </c>
      <c r="C2380" t="s">
        <v>21426</v>
      </c>
      <c r="E2380" t="s">
        <v>14904</v>
      </c>
      <c r="G2380" t="s">
        <v>21427</v>
      </c>
      <c r="H2380" s="9">
        <v>41571</v>
      </c>
    </row>
    <row r="2381" spans="1:8" x14ac:dyDescent="0.45">
      <c r="A2381" t="s">
        <v>16652</v>
      </c>
      <c r="B2381" t="s">
        <v>21428</v>
      </c>
      <c r="C2381" t="s">
        <v>21429</v>
      </c>
      <c r="E2381" t="s">
        <v>21430</v>
      </c>
      <c r="G2381" t="s">
        <v>21431</v>
      </c>
      <c r="H2381" s="9">
        <v>41571</v>
      </c>
    </row>
    <row r="2382" spans="1:8" x14ac:dyDescent="0.45">
      <c r="A2382" t="s">
        <v>3145</v>
      </c>
      <c r="B2382" t="s">
        <v>4537</v>
      </c>
      <c r="C2382" t="s">
        <v>21432</v>
      </c>
      <c r="E2382" t="s">
        <v>21433</v>
      </c>
      <c r="G2382" t="s">
        <v>20256</v>
      </c>
      <c r="H2382" s="9">
        <v>41569</v>
      </c>
    </row>
    <row r="2383" spans="1:8" x14ac:dyDescent="0.45">
      <c r="A2383" t="s">
        <v>18920</v>
      </c>
      <c r="B2383" t="s">
        <v>18921</v>
      </c>
      <c r="C2383" t="s">
        <v>21434</v>
      </c>
      <c r="E2383" t="s">
        <v>16751</v>
      </c>
      <c r="G2383" t="s">
        <v>21435</v>
      </c>
      <c r="H2383" s="9">
        <v>41569</v>
      </c>
    </row>
    <row r="2384" spans="1:8" x14ac:dyDescent="0.45">
      <c r="A2384" t="s">
        <v>1923</v>
      </c>
      <c r="B2384" t="s">
        <v>21436</v>
      </c>
      <c r="C2384" t="s">
        <v>21437</v>
      </c>
      <c r="E2384" t="s">
        <v>21438</v>
      </c>
      <c r="G2384" t="s">
        <v>21439</v>
      </c>
      <c r="H2384" s="9">
        <v>41569</v>
      </c>
    </row>
    <row r="2385" spans="1:8" x14ac:dyDescent="0.45">
      <c r="A2385" t="s">
        <v>21440</v>
      </c>
      <c r="B2385" t="s">
        <v>21441</v>
      </c>
      <c r="C2385" t="s">
        <v>21442</v>
      </c>
      <c r="E2385" t="s">
        <v>21443</v>
      </c>
      <c r="G2385" t="s">
        <v>21444</v>
      </c>
      <c r="H2385" s="9">
        <v>41568</v>
      </c>
    </row>
    <row r="2386" spans="1:8" x14ac:dyDescent="0.45">
      <c r="A2386" t="s">
        <v>19236</v>
      </c>
      <c r="B2386" t="s">
        <v>21445</v>
      </c>
      <c r="C2386" t="s">
        <v>21446</v>
      </c>
      <c r="E2386" t="s">
        <v>21447</v>
      </c>
      <c r="G2386" t="s">
        <v>21448</v>
      </c>
      <c r="H2386" s="9">
        <v>41568</v>
      </c>
    </row>
    <row r="2387" spans="1:8" x14ac:dyDescent="0.45">
      <c r="A2387" t="s">
        <v>21449</v>
      </c>
      <c r="B2387" t="s">
        <v>21450</v>
      </c>
      <c r="C2387" t="s">
        <v>21451</v>
      </c>
      <c r="E2387" t="s">
        <v>21452</v>
      </c>
      <c r="G2387" t="s">
        <v>21453</v>
      </c>
      <c r="H2387" s="9">
        <v>41568</v>
      </c>
    </row>
    <row r="2388" spans="1:8" x14ac:dyDescent="0.45">
      <c r="A2388" t="s">
        <v>21378</v>
      </c>
      <c r="B2388" t="s">
        <v>21454</v>
      </c>
      <c r="C2388" t="s">
        <v>21455</v>
      </c>
      <c r="E2388" t="s">
        <v>21456</v>
      </c>
      <c r="G2388" t="s">
        <v>21457</v>
      </c>
      <c r="H2388" s="9">
        <v>41568</v>
      </c>
    </row>
    <row r="2389" spans="1:8" x14ac:dyDescent="0.45">
      <c r="A2389" t="s">
        <v>10595</v>
      </c>
      <c r="B2389" t="s">
        <v>21458</v>
      </c>
      <c r="C2389" t="s">
        <v>21459</v>
      </c>
      <c r="E2389" t="s">
        <v>8206</v>
      </c>
      <c r="G2389" t="s">
        <v>21460</v>
      </c>
      <c r="H2389" s="9">
        <v>41554</v>
      </c>
    </row>
    <row r="2390" spans="1:8" x14ac:dyDescent="0.45">
      <c r="A2390" t="s">
        <v>21461</v>
      </c>
      <c r="B2390" t="s">
        <v>12666</v>
      </c>
      <c r="C2390" t="s">
        <v>21462</v>
      </c>
      <c r="E2390" t="s">
        <v>21463</v>
      </c>
      <c r="G2390" t="s">
        <v>14469</v>
      </c>
      <c r="H2390" s="9">
        <v>41552</v>
      </c>
    </row>
    <row r="2391" spans="1:8" x14ac:dyDescent="0.45">
      <c r="A2391" t="s">
        <v>11773</v>
      </c>
      <c r="B2391" t="s">
        <v>21464</v>
      </c>
      <c r="C2391" t="s">
        <v>21465</v>
      </c>
      <c r="E2391" t="s">
        <v>21466</v>
      </c>
      <c r="G2391" t="s">
        <v>21467</v>
      </c>
      <c r="H2391" s="9">
        <v>41552</v>
      </c>
    </row>
    <row r="2392" spans="1:8" x14ac:dyDescent="0.45">
      <c r="A2392" t="s">
        <v>10725</v>
      </c>
      <c r="B2392" t="s">
        <v>21468</v>
      </c>
      <c r="C2392" t="s">
        <v>21469</v>
      </c>
      <c r="E2392" t="s">
        <v>15146</v>
      </c>
      <c r="G2392" t="s">
        <v>2453</v>
      </c>
      <c r="H2392" s="9">
        <v>41552</v>
      </c>
    </row>
    <row r="2393" spans="1:8" x14ac:dyDescent="0.45">
      <c r="A2393" t="s">
        <v>10632</v>
      </c>
      <c r="B2393" t="s">
        <v>21470</v>
      </c>
      <c r="C2393" t="s">
        <v>21471</v>
      </c>
      <c r="E2393" t="s">
        <v>21472</v>
      </c>
      <c r="G2393" t="s">
        <v>21473</v>
      </c>
      <c r="H2393" s="9">
        <v>41535</v>
      </c>
    </row>
    <row r="2394" spans="1:8" x14ac:dyDescent="0.45">
      <c r="A2394" t="s">
        <v>3713</v>
      </c>
      <c r="B2394" t="s">
        <v>21474</v>
      </c>
      <c r="C2394" t="s">
        <v>21475</v>
      </c>
      <c r="E2394" t="s">
        <v>21476</v>
      </c>
      <c r="G2394" t="s">
        <v>14270</v>
      </c>
      <c r="H2394" s="9">
        <v>41535</v>
      </c>
    </row>
    <row r="2395" spans="1:8" x14ac:dyDescent="0.45">
      <c r="A2395" t="s">
        <v>1973</v>
      </c>
      <c r="B2395" t="s">
        <v>21477</v>
      </c>
      <c r="C2395" t="s">
        <v>21478</v>
      </c>
      <c r="E2395" t="s">
        <v>1226</v>
      </c>
      <c r="G2395" t="s">
        <v>21479</v>
      </c>
      <c r="H2395" s="9">
        <v>41535</v>
      </c>
    </row>
    <row r="2396" spans="1:8" x14ac:dyDescent="0.45">
      <c r="H2396" s="9">
        <v>41526</v>
      </c>
    </row>
    <row r="2397" spans="1:8" x14ac:dyDescent="0.45">
      <c r="A2397" t="s">
        <v>21480</v>
      </c>
      <c r="B2397" t="s">
        <v>21481</v>
      </c>
      <c r="C2397" t="s">
        <v>21482</v>
      </c>
      <c r="E2397" t="s">
        <v>21483</v>
      </c>
      <c r="G2397" t="s">
        <v>21484</v>
      </c>
      <c r="H2397" s="9">
        <v>41526</v>
      </c>
    </row>
    <row r="2398" spans="1:8" x14ac:dyDescent="0.45">
      <c r="A2398" t="s">
        <v>3334</v>
      </c>
      <c r="B2398" t="s">
        <v>9804</v>
      </c>
      <c r="C2398" t="s">
        <v>21485</v>
      </c>
      <c r="E2398" t="s">
        <v>21486</v>
      </c>
      <c r="G2398" t="s">
        <v>21487</v>
      </c>
      <c r="H2398" s="9">
        <v>41526</v>
      </c>
    </row>
    <row r="2399" spans="1:8" x14ac:dyDescent="0.45">
      <c r="A2399" t="s">
        <v>2183</v>
      </c>
      <c r="B2399" t="s">
        <v>21488</v>
      </c>
      <c r="C2399" t="s">
        <v>21489</v>
      </c>
      <c r="E2399" t="s">
        <v>14117</v>
      </c>
      <c r="G2399" t="s">
        <v>21490</v>
      </c>
      <c r="H2399" s="9">
        <v>41526</v>
      </c>
    </row>
    <row r="2400" spans="1:8" x14ac:dyDescent="0.45">
      <c r="A2400" t="s">
        <v>2191</v>
      </c>
      <c r="B2400" t="s">
        <v>2192</v>
      </c>
      <c r="C2400" t="s">
        <v>21491</v>
      </c>
      <c r="E2400" t="s">
        <v>9483</v>
      </c>
      <c r="G2400" t="s">
        <v>2195</v>
      </c>
      <c r="H2400" s="9">
        <v>41522</v>
      </c>
    </row>
    <row r="2401" spans="1:8" x14ac:dyDescent="0.45">
      <c r="A2401" t="s">
        <v>2390</v>
      </c>
      <c r="B2401" t="s">
        <v>21492</v>
      </c>
      <c r="C2401" t="s">
        <v>21493</v>
      </c>
      <c r="E2401" t="s">
        <v>21494</v>
      </c>
      <c r="G2401" t="s">
        <v>1480</v>
      </c>
      <c r="H2401" s="9">
        <v>41522</v>
      </c>
    </row>
    <row r="2402" spans="1:8" x14ac:dyDescent="0.45">
      <c r="A2402" t="s">
        <v>1840</v>
      </c>
      <c r="B2402" t="s">
        <v>21495</v>
      </c>
      <c r="C2402" t="s">
        <v>21496</v>
      </c>
      <c r="E2402" t="s">
        <v>3960</v>
      </c>
      <c r="G2402" t="s">
        <v>21497</v>
      </c>
      <c r="H2402" s="9">
        <v>41521</v>
      </c>
    </row>
    <row r="2403" spans="1:8" x14ac:dyDescent="0.45">
      <c r="A2403" t="s">
        <v>1789</v>
      </c>
      <c r="B2403" t="s">
        <v>21498</v>
      </c>
      <c r="C2403" t="s">
        <v>21499</v>
      </c>
      <c r="E2403" t="s">
        <v>21500</v>
      </c>
      <c r="G2403" t="s">
        <v>13477</v>
      </c>
      <c r="H2403" s="9">
        <v>41521</v>
      </c>
    </row>
    <row r="2404" spans="1:8" x14ac:dyDescent="0.45">
      <c r="A2404" t="s">
        <v>2044</v>
      </c>
      <c r="B2404" t="s">
        <v>21501</v>
      </c>
      <c r="C2404" t="s">
        <v>21502</v>
      </c>
      <c r="E2404" t="s">
        <v>21503</v>
      </c>
      <c r="G2404" t="s">
        <v>19884</v>
      </c>
      <c r="H2404" s="9">
        <v>41521</v>
      </c>
    </row>
    <row r="2405" spans="1:8" x14ac:dyDescent="0.45">
      <c r="A2405" t="s">
        <v>20769</v>
      </c>
      <c r="B2405" t="s">
        <v>21504</v>
      </c>
      <c r="C2405" t="s">
        <v>21505</v>
      </c>
      <c r="E2405" t="s">
        <v>21506</v>
      </c>
      <c r="G2405" t="s">
        <v>21507</v>
      </c>
      <c r="H2405" s="9">
        <v>41521</v>
      </c>
    </row>
    <row r="2406" spans="1:8" x14ac:dyDescent="0.45">
      <c r="A2406" t="s">
        <v>2656</v>
      </c>
      <c r="B2406" t="s">
        <v>21508</v>
      </c>
      <c r="C2406" t="s">
        <v>21509</v>
      </c>
      <c r="E2406" t="s">
        <v>21510</v>
      </c>
      <c r="G2406" t="s">
        <v>13073</v>
      </c>
      <c r="H2406" s="9">
        <v>41519</v>
      </c>
    </row>
    <row r="2407" spans="1:8" x14ac:dyDescent="0.45">
      <c r="A2407" t="s">
        <v>21511</v>
      </c>
      <c r="B2407" t="s">
        <v>21512</v>
      </c>
      <c r="C2407" t="s">
        <v>21513</v>
      </c>
      <c r="E2407" t="s">
        <v>15362</v>
      </c>
      <c r="G2407" t="s">
        <v>21514</v>
      </c>
      <c r="H2407" s="9">
        <v>41500</v>
      </c>
    </row>
    <row r="2408" spans="1:8" x14ac:dyDescent="0.45">
      <c r="A2408" t="s">
        <v>1978</v>
      </c>
      <c r="B2408" t="s">
        <v>21515</v>
      </c>
      <c r="C2408" t="s">
        <v>21516</v>
      </c>
      <c r="E2408" t="s">
        <v>13538</v>
      </c>
      <c r="G2408" t="s">
        <v>21517</v>
      </c>
      <c r="H2408" s="9">
        <v>41493</v>
      </c>
    </row>
    <row r="2409" spans="1:8" x14ac:dyDescent="0.45">
      <c r="A2409" t="s">
        <v>9617</v>
      </c>
      <c r="B2409" t="s">
        <v>11840</v>
      </c>
      <c r="C2409" t="s">
        <v>21518</v>
      </c>
      <c r="E2409" t="s">
        <v>21519</v>
      </c>
      <c r="G2409" t="s">
        <v>2431</v>
      </c>
      <c r="H2409" s="9">
        <v>41493</v>
      </c>
    </row>
    <row r="2410" spans="1:8" x14ac:dyDescent="0.45">
      <c r="A2410" t="s">
        <v>21520</v>
      </c>
      <c r="B2410" t="s">
        <v>21521</v>
      </c>
      <c r="C2410" t="s">
        <v>21522</v>
      </c>
      <c r="E2410" t="s">
        <v>21523</v>
      </c>
      <c r="G2410" t="s">
        <v>21524</v>
      </c>
      <c r="H2410" s="9">
        <v>41491</v>
      </c>
    </row>
    <row r="2411" spans="1:8" x14ac:dyDescent="0.45">
      <c r="A2411" t="s">
        <v>3639</v>
      </c>
      <c r="B2411" t="s">
        <v>11996</v>
      </c>
      <c r="C2411" t="s">
        <v>21525</v>
      </c>
      <c r="E2411" t="s">
        <v>16751</v>
      </c>
      <c r="G2411" t="s">
        <v>21526</v>
      </c>
      <c r="H2411" s="9">
        <v>41491</v>
      </c>
    </row>
    <row r="2412" spans="1:8" x14ac:dyDescent="0.45">
      <c r="A2412" t="s">
        <v>21527</v>
      </c>
      <c r="B2412" t="s">
        <v>21528</v>
      </c>
      <c r="C2412" t="s">
        <v>21529</v>
      </c>
      <c r="D2412" t="s">
        <v>21530</v>
      </c>
      <c r="E2412" t="s">
        <v>21531</v>
      </c>
      <c r="G2412" t="s">
        <v>1964</v>
      </c>
      <c r="H2412" s="9">
        <v>41487</v>
      </c>
    </row>
    <row r="2413" spans="1:8" x14ac:dyDescent="0.45">
      <c r="A2413" t="s">
        <v>13794</v>
      </c>
      <c r="B2413" t="s">
        <v>21532</v>
      </c>
      <c r="C2413" t="s">
        <v>21533</v>
      </c>
      <c r="E2413" t="s">
        <v>21534</v>
      </c>
      <c r="G2413" t="s">
        <v>21535</v>
      </c>
      <c r="H2413" s="9">
        <v>41487</v>
      </c>
    </row>
    <row r="2414" spans="1:8" x14ac:dyDescent="0.45">
      <c r="A2414" t="s">
        <v>4321</v>
      </c>
      <c r="B2414" t="s">
        <v>21536</v>
      </c>
      <c r="C2414" t="s">
        <v>21537</v>
      </c>
      <c r="E2414" t="s">
        <v>21538</v>
      </c>
      <c r="G2414" t="s">
        <v>1453</v>
      </c>
      <c r="H2414" s="9">
        <v>41478</v>
      </c>
    </row>
    <row r="2415" spans="1:8" x14ac:dyDescent="0.45">
      <c r="A2415" t="s">
        <v>12615</v>
      </c>
      <c r="B2415" t="s">
        <v>12616</v>
      </c>
      <c r="C2415" t="s">
        <v>21539</v>
      </c>
      <c r="E2415" t="s">
        <v>17043</v>
      </c>
      <c r="G2415" t="s">
        <v>21540</v>
      </c>
      <c r="H2415" s="9">
        <v>41475</v>
      </c>
    </row>
    <row r="2416" spans="1:8" x14ac:dyDescent="0.45">
      <c r="A2416" t="s">
        <v>4321</v>
      </c>
      <c r="B2416" t="s">
        <v>4577</v>
      </c>
      <c r="C2416" t="s">
        <v>21541</v>
      </c>
      <c r="E2416" t="s">
        <v>21542</v>
      </c>
      <c r="G2416" t="s">
        <v>1480</v>
      </c>
      <c r="H2416" s="9">
        <v>41475</v>
      </c>
    </row>
    <row r="2417" spans="1:8" x14ac:dyDescent="0.45">
      <c r="A2417" t="s">
        <v>1814</v>
      </c>
      <c r="B2417" t="s">
        <v>21543</v>
      </c>
      <c r="C2417" t="s">
        <v>21544</v>
      </c>
      <c r="E2417" t="s">
        <v>21545</v>
      </c>
      <c r="G2417" t="s">
        <v>21546</v>
      </c>
      <c r="H2417" s="9">
        <v>41475</v>
      </c>
    </row>
    <row r="2418" spans="1:8" x14ac:dyDescent="0.45">
      <c r="A2418" t="s">
        <v>1448</v>
      </c>
      <c r="B2418" t="s">
        <v>11910</v>
      </c>
      <c r="C2418" t="s">
        <v>21547</v>
      </c>
      <c r="E2418" t="s">
        <v>21548</v>
      </c>
      <c r="G2418" t="s">
        <v>21549</v>
      </c>
      <c r="H2418" s="9">
        <v>41458</v>
      </c>
    </row>
    <row r="2419" spans="1:8" x14ac:dyDescent="0.45">
      <c r="A2419" t="s">
        <v>3785</v>
      </c>
      <c r="B2419" t="s">
        <v>3853</v>
      </c>
      <c r="C2419" t="s">
        <v>21550</v>
      </c>
      <c r="E2419" t="s">
        <v>14117</v>
      </c>
      <c r="G2419" t="s">
        <v>1447</v>
      </c>
      <c r="H2419" s="9">
        <v>41457</v>
      </c>
    </row>
    <row r="2420" spans="1:8" x14ac:dyDescent="0.45">
      <c r="A2420" t="s">
        <v>1890</v>
      </c>
      <c r="B2420" t="s">
        <v>21551</v>
      </c>
      <c r="C2420" t="s">
        <v>21552</v>
      </c>
      <c r="E2420" t="s">
        <v>16302</v>
      </c>
      <c r="G2420" t="s">
        <v>21553</v>
      </c>
      <c r="H2420" s="9">
        <v>41457</v>
      </c>
    </row>
    <row r="2421" spans="1:8" x14ac:dyDescent="0.45">
      <c r="A2421" t="s">
        <v>21554</v>
      </c>
      <c r="B2421" t="s">
        <v>21555</v>
      </c>
      <c r="C2421" t="s">
        <v>21556</v>
      </c>
      <c r="E2421" t="s">
        <v>21557</v>
      </c>
      <c r="G2421" t="s">
        <v>21558</v>
      </c>
      <c r="H2421" s="9">
        <v>41457</v>
      </c>
    </row>
    <row r="2422" spans="1:8" x14ac:dyDescent="0.45">
      <c r="A2422" t="s">
        <v>13151</v>
      </c>
      <c r="B2422" t="s">
        <v>21559</v>
      </c>
      <c r="C2422" t="s">
        <v>21560</v>
      </c>
      <c r="E2422" t="s">
        <v>21561</v>
      </c>
      <c r="G2422" t="s">
        <v>21562</v>
      </c>
      <c r="H2422" s="9">
        <v>41455</v>
      </c>
    </row>
    <row r="2423" spans="1:8" x14ac:dyDescent="0.45">
      <c r="A2423" t="s">
        <v>21092</v>
      </c>
      <c r="B2423" t="s">
        <v>21563</v>
      </c>
      <c r="C2423" t="s">
        <v>21564</v>
      </c>
      <c r="E2423" t="s">
        <v>21565</v>
      </c>
      <c r="G2423" t="s">
        <v>1529</v>
      </c>
      <c r="H2423" s="9">
        <v>41454</v>
      </c>
    </row>
    <row r="2424" spans="1:8" x14ac:dyDescent="0.45">
      <c r="A2424" t="s">
        <v>10595</v>
      </c>
      <c r="B2424" t="s">
        <v>21566</v>
      </c>
      <c r="C2424" t="s">
        <v>21567</v>
      </c>
      <c r="E2424" t="s">
        <v>21568</v>
      </c>
      <c r="G2424" t="s">
        <v>1964</v>
      </c>
      <c r="H2424" s="9">
        <v>41454</v>
      </c>
    </row>
    <row r="2425" spans="1:8" x14ac:dyDescent="0.45">
      <c r="A2425" t="s">
        <v>1845</v>
      </c>
      <c r="B2425" t="s">
        <v>21569</v>
      </c>
      <c r="C2425" t="s">
        <v>21570</v>
      </c>
      <c r="E2425" t="s">
        <v>21571</v>
      </c>
      <c r="G2425" t="s">
        <v>21572</v>
      </c>
      <c r="H2425" s="9">
        <v>41454</v>
      </c>
    </row>
    <row r="2426" spans="1:8" x14ac:dyDescent="0.45">
      <c r="A2426" t="s">
        <v>21573</v>
      </c>
      <c r="B2426" t="s">
        <v>2170</v>
      </c>
      <c r="C2426" t="s">
        <v>21574</v>
      </c>
      <c r="E2426" t="s">
        <v>21575</v>
      </c>
      <c r="G2426" t="s">
        <v>21576</v>
      </c>
      <c r="H2426" s="9">
        <v>41454</v>
      </c>
    </row>
    <row r="2427" spans="1:8" x14ac:dyDescent="0.45">
      <c r="A2427" t="s">
        <v>3317</v>
      </c>
      <c r="B2427" t="s">
        <v>21577</v>
      </c>
      <c r="C2427" t="s">
        <v>21578</v>
      </c>
      <c r="E2427" t="s">
        <v>21579</v>
      </c>
      <c r="G2427" t="s">
        <v>16500</v>
      </c>
      <c r="H2427" s="9">
        <v>41450</v>
      </c>
    </row>
    <row r="2428" spans="1:8" x14ac:dyDescent="0.45">
      <c r="A2428" t="s">
        <v>12418</v>
      </c>
      <c r="B2428" t="s">
        <v>21580</v>
      </c>
      <c r="C2428" t="s">
        <v>21581</v>
      </c>
      <c r="E2428" t="s">
        <v>20881</v>
      </c>
      <c r="G2428" t="s">
        <v>21582</v>
      </c>
      <c r="H2428" s="9">
        <v>41450</v>
      </c>
    </row>
    <row r="2429" spans="1:8" x14ac:dyDescent="0.45">
      <c r="A2429" t="s">
        <v>21583</v>
      </c>
      <c r="B2429" t="s">
        <v>19584</v>
      </c>
      <c r="C2429" t="s">
        <v>21584</v>
      </c>
      <c r="E2429" t="s">
        <v>21585</v>
      </c>
      <c r="G2429" t="s">
        <v>21586</v>
      </c>
      <c r="H2429" s="9">
        <v>41450</v>
      </c>
    </row>
    <row r="2430" spans="1:8" x14ac:dyDescent="0.45">
      <c r="A2430" t="s">
        <v>3334</v>
      </c>
      <c r="B2430" t="s">
        <v>3208</v>
      </c>
      <c r="C2430" t="s">
        <v>21587</v>
      </c>
      <c r="E2430" t="s">
        <v>146</v>
      </c>
      <c r="G2430" t="s">
        <v>1416</v>
      </c>
      <c r="H2430" s="9">
        <v>41447</v>
      </c>
    </row>
    <row r="2431" spans="1:8" x14ac:dyDescent="0.45">
      <c r="A2431" t="s">
        <v>16652</v>
      </c>
      <c r="B2431" t="s">
        <v>21588</v>
      </c>
      <c r="C2431" t="s">
        <v>21589</v>
      </c>
      <c r="E2431" t="s">
        <v>21590</v>
      </c>
      <c r="G2431" t="s">
        <v>21591</v>
      </c>
      <c r="H2431" s="9">
        <v>41447</v>
      </c>
    </row>
    <row r="2432" spans="1:8" x14ac:dyDescent="0.45">
      <c r="A2432" t="s">
        <v>15749</v>
      </c>
      <c r="B2432" t="s">
        <v>21592</v>
      </c>
      <c r="C2432" t="s">
        <v>21593</v>
      </c>
      <c r="E2432" t="s">
        <v>20339</v>
      </c>
      <c r="G2432" t="s">
        <v>21594</v>
      </c>
      <c r="H2432" s="9">
        <v>41447</v>
      </c>
    </row>
    <row r="2433" spans="1:8" x14ac:dyDescent="0.45">
      <c r="A2433" t="s">
        <v>1612</v>
      </c>
      <c r="B2433" t="s">
        <v>3207</v>
      </c>
      <c r="C2433" t="s">
        <v>21595</v>
      </c>
      <c r="E2433" t="s">
        <v>14904</v>
      </c>
      <c r="G2433" t="s">
        <v>21596</v>
      </c>
      <c r="H2433" s="9">
        <v>41445</v>
      </c>
    </row>
    <row r="2434" spans="1:8" x14ac:dyDescent="0.45">
      <c r="A2434" t="s">
        <v>3034</v>
      </c>
      <c r="B2434" t="s">
        <v>21597</v>
      </c>
      <c r="C2434" t="s">
        <v>21598</v>
      </c>
      <c r="E2434" t="s">
        <v>21599</v>
      </c>
      <c r="G2434" t="s">
        <v>21600</v>
      </c>
      <c r="H2434" s="9">
        <v>41445</v>
      </c>
    </row>
    <row r="2435" spans="1:8" x14ac:dyDescent="0.45">
      <c r="A2435" t="s">
        <v>2331</v>
      </c>
      <c r="B2435" t="s">
        <v>11807</v>
      </c>
      <c r="C2435" t="s">
        <v>21601</v>
      </c>
      <c r="E2435" t="s">
        <v>21602</v>
      </c>
      <c r="G2435" t="s">
        <v>21603</v>
      </c>
      <c r="H2435" s="9">
        <v>41445</v>
      </c>
    </row>
    <row r="2436" spans="1:8" x14ac:dyDescent="0.45">
      <c r="A2436" t="s">
        <v>1923</v>
      </c>
      <c r="B2436" t="s">
        <v>21604</v>
      </c>
      <c r="C2436" t="s">
        <v>21605</v>
      </c>
      <c r="E2436" t="s">
        <v>21606</v>
      </c>
      <c r="G2436" t="s">
        <v>21607</v>
      </c>
      <c r="H2436" s="9">
        <v>41444</v>
      </c>
    </row>
    <row r="2437" spans="1:8" x14ac:dyDescent="0.45">
      <c r="A2437" t="s">
        <v>1943</v>
      </c>
      <c r="B2437" t="s">
        <v>1944</v>
      </c>
      <c r="C2437" t="s">
        <v>21608</v>
      </c>
      <c r="E2437" t="s">
        <v>21609</v>
      </c>
      <c r="G2437" t="s">
        <v>10415</v>
      </c>
      <c r="H2437" s="9">
        <v>41438</v>
      </c>
    </row>
    <row r="2438" spans="1:8" x14ac:dyDescent="0.45">
      <c r="A2438" t="s">
        <v>21610</v>
      </c>
      <c r="B2438" t="s">
        <v>21611</v>
      </c>
      <c r="C2438" t="s">
        <v>21612</v>
      </c>
      <c r="E2438" t="s">
        <v>21613</v>
      </c>
      <c r="G2438" t="s">
        <v>1741</v>
      </c>
      <c r="H2438" s="9">
        <v>41434</v>
      </c>
    </row>
    <row r="2439" spans="1:8" x14ac:dyDescent="0.45">
      <c r="A2439" t="s">
        <v>18528</v>
      </c>
      <c r="B2439" t="s">
        <v>9765</v>
      </c>
      <c r="C2439" t="s">
        <v>21614</v>
      </c>
      <c r="E2439" t="s">
        <v>21615</v>
      </c>
      <c r="G2439" t="s">
        <v>21616</v>
      </c>
      <c r="H2439" s="9">
        <v>41434</v>
      </c>
    </row>
    <row r="2440" spans="1:8" x14ac:dyDescent="0.45">
      <c r="A2440" t="s">
        <v>21617</v>
      </c>
      <c r="B2440" t="s">
        <v>21618</v>
      </c>
      <c r="C2440" t="s">
        <v>21619</v>
      </c>
      <c r="E2440" t="s">
        <v>21620</v>
      </c>
      <c r="G2440" t="s">
        <v>21621</v>
      </c>
      <c r="H2440" s="9">
        <v>41432</v>
      </c>
    </row>
    <row r="2441" spans="1:8" x14ac:dyDescent="0.45">
      <c r="A2441" t="s">
        <v>1742</v>
      </c>
      <c r="B2441" t="s">
        <v>21622</v>
      </c>
      <c r="C2441" t="s">
        <v>21623</v>
      </c>
      <c r="E2441" t="s">
        <v>21624</v>
      </c>
      <c r="G2441" t="s">
        <v>2467</v>
      </c>
      <c r="H2441" s="9">
        <v>41430</v>
      </c>
    </row>
    <row r="2442" spans="1:8" x14ac:dyDescent="0.45">
      <c r="A2442" t="s">
        <v>1871</v>
      </c>
      <c r="B2442" t="s">
        <v>3906</v>
      </c>
      <c r="C2442" t="s">
        <v>21625</v>
      </c>
      <c r="E2442" t="s">
        <v>21626</v>
      </c>
      <c r="G2442" t="s">
        <v>21627</v>
      </c>
      <c r="H2442" s="9">
        <v>41430</v>
      </c>
    </row>
    <row r="2443" spans="1:8" x14ac:dyDescent="0.45">
      <c r="A2443" t="s">
        <v>21628</v>
      </c>
      <c r="B2443" t="s">
        <v>21629</v>
      </c>
      <c r="C2443" t="s">
        <v>21630</v>
      </c>
      <c r="E2443" t="s">
        <v>21631</v>
      </c>
      <c r="G2443" t="s">
        <v>21632</v>
      </c>
      <c r="H2443" s="9">
        <v>41428</v>
      </c>
    </row>
    <row r="2444" spans="1:8" x14ac:dyDescent="0.45">
      <c r="A2444" t="s">
        <v>1595</v>
      </c>
      <c r="B2444" t="s">
        <v>12691</v>
      </c>
      <c r="C2444" t="s">
        <v>21633</v>
      </c>
      <c r="E2444" t="s">
        <v>21634</v>
      </c>
      <c r="G2444" t="s">
        <v>21635</v>
      </c>
      <c r="H2444" s="9">
        <v>41428</v>
      </c>
    </row>
    <row r="2445" spans="1:8" x14ac:dyDescent="0.45">
      <c r="A2445" t="s">
        <v>3145</v>
      </c>
      <c r="B2445" t="s">
        <v>21636</v>
      </c>
      <c r="C2445" t="s">
        <v>21637</v>
      </c>
      <c r="E2445" t="s">
        <v>21638</v>
      </c>
      <c r="G2445" t="s">
        <v>21639</v>
      </c>
      <c r="H2445" s="9">
        <v>41423</v>
      </c>
    </row>
    <row r="2446" spans="1:8" x14ac:dyDescent="0.45">
      <c r="A2446" t="s">
        <v>2183</v>
      </c>
      <c r="B2446" t="s">
        <v>16553</v>
      </c>
      <c r="C2446" t="s">
        <v>21640</v>
      </c>
      <c r="E2446" t="s">
        <v>9243</v>
      </c>
      <c r="G2446" t="s">
        <v>21641</v>
      </c>
      <c r="H2446" s="9">
        <v>41422</v>
      </c>
    </row>
    <row r="2447" spans="1:8" x14ac:dyDescent="0.45">
      <c r="A2447" t="s">
        <v>21642</v>
      </c>
      <c r="B2447" t="s">
        <v>21643</v>
      </c>
      <c r="C2447" t="s">
        <v>21644</v>
      </c>
      <c r="E2447" t="s">
        <v>21645</v>
      </c>
      <c r="G2447" t="s">
        <v>2467</v>
      </c>
      <c r="H2447" s="9">
        <v>41421</v>
      </c>
    </row>
    <row r="2448" spans="1:8" x14ac:dyDescent="0.45">
      <c r="A2448" t="s">
        <v>18495</v>
      </c>
      <c r="B2448" t="s">
        <v>1868</v>
      </c>
      <c r="C2448" t="s">
        <v>21646</v>
      </c>
      <c r="E2448" t="s">
        <v>19126</v>
      </c>
      <c r="G2448" t="s">
        <v>21647</v>
      </c>
      <c r="H2448" s="9">
        <v>41413</v>
      </c>
    </row>
    <row r="2449" spans="1:8" x14ac:dyDescent="0.45">
      <c r="A2449" t="s">
        <v>21648</v>
      </c>
      <c r="B2449" t="s">
        <v>21649</v>
      </c>
      <c r="C2449" t="s">
        <v>21650</v>
      </c>
      <c r="E2449" t="s">
        <v>21651</v>
      </c>
      <c r="G2449" t="s">
        <v>3559</v>
      </c>
      <c r="H2449" s="9">
        <v>41406</v>
      </c>
    </row>
    <row r="2450" spans="1:8" x14ac:dyDescent="0.45">
      <c r="A2450" t="s">
        <v>3713</v>
      </c>
      <c r="B2450" t="s">
        <v>14507</v>
      </c>
      <c r="C2450" t="s">
        <v>21652</v>
      </c>
      <c r="E2450" t="s">
        <v>13380</v>
      </c>
      <c r="G2450" t="s">
        <v>16641</v>
      </c>
      <c r="H2450" s="9">
        <v>41405</v>
      </c>
    </row>
    <row r="2451" spans="1:8" x14ac:dyDescent="0.45">
      <c r="A2451" t="s">
        <v>21653</v>
      </c>
      <c r="B2451" t="s">
        <v>21654</v>
      </c>
      <c r="C2451" t="s">
        <v>21655</v>
      </c>
      <c r="E2451" t="s">
        <v>16751</v>
      </c>
      <c r="G2451" t="s">
        <v>21656</v>
      </c>
      <c r="H2451" s="9">
        <v>41401</v>
      </c>
    </row>
    <row r="2452" spans="1:8" x14ac:dyDescent="0.45">
      <c r="A2452" t="s">
        <v>21657</v>
      </c>
      <c r="B2452" t="s">
        <v>21658</v>
      </c>
      <c r="C2452" t="s">
        <v>21659</v>
      </c>
      <c r="E2452" t="s">
        <v>21660</v>
      </c>
      <c r="G2452" t="s">
        <v>21661</v>
      </c>
      <c r="H2452" s="9">
        <v>41401</v>
      </c>
    </row>
    <row r="2453" spans="1:8" x14ac:dyDescent="0.45">
      <c r="A2453" t="s">
        <v>21662</v>
      </c>
      <c r="B2453" t="s">
        <v>21663</v>
      </c>
      <c r="C2453" t="s">
        <v>21664</v>
      </c>
      <c r="E2453" t="s">
        <v>15474</v>
      </c>
      <c r="G2453" t="s">
        <v>21665</v>
      </c>
      <c r="H2453" s="9">
        <v>41401</v>
      </c>
    </row>
    <row r="2454" spans="1:8" x14ac:dyDescent="0.45">
      <c r="A2454" t="s">
        <v>4498</v>
      </c>
      <c r="B2454" t="s">
        <v>21666</v>
      </c>
      <c r="C2454" t="s">
        <v>21667</v>
      </c>
      <c r="E2454" t="s">
        <v>13806</v>
      </c>
      <c r="G2454" t="s">
        <v>16431</v>
      </c>
      <c r="H2454" s="9">
        <v>41401</v>
      </c>
    </row>
    <row r="2455" spans="1:8" x14ac:dyDescent="0.45">
      <c r="A2455" t="s">
        <v>1742</v>
      </c>
      <c r="B2455" t="s">
        <v>3730</v>
      </c>
      <c r="C2455" t="s">
        <v>21668</v>
      </c>
      <c r="E2455" t="s">
        <v>21669</v>
      </c>
      <c r="G2455" t="s">
        <v>21670</v>
      </c>
      <c r="H2455" s="9">
        <v>41393</v>
      </c>
    </row>
    <row r="2456" spans="1:8" x14ac:dyDescent="0.45">
      <c r="A2456" t="s">
        <v>1710</v>
      </c>
      <c r="B2456" t="s">
        <v>2896</v>
      </c>
      <c r="C2456" t="s">
        <v>21671</v>
      </c>
      <c r="E2456" t="s">
        <v>21672</v>
      </c>
      <c r="G2456" t="s">
        <v>21673</v>
      </c>
      <c r="H2456" s="9">
        <v>41390</v>
      </c>
    </row>
    <row r="2457" spans="1:8" x14ac:dyDescent="0.45">
      <c r="A2457" t="s">
        <v>4056</v>
      </c>
      <c r="B2457" t="s">
        <v>21674</v>
      </c>
      <c r="C2457" t="s">
        <v>21675</v>
      </c>
      <c r="E2457" t="s">
        <v>21676</v>
      </c>
      <c r="G2457" t="s">
        <v>13093</v>
      </c>
      <c r="H2457" s="9">
        <v>41390</v>
      </c>
    </row>
    <row r="2458" spans="1:8" x14ac:dyDescent="0.45">
      <c r="A2458" t="s">
        <v>1512</v>
      </c>
      <c r="B2458" t="s">
        <v>21677</v>
      </c>
      <c r="C2458" t="s">
        <v>21678</v>
      </c>
      <c r="E2458" t="s">
        <v>21679</v>
      </c>
      <c r="G2458" t="s">
        <v>21680</v>
      </c>
      <c r="H2458" s="9">
        <v>41387</v>
      </c>
    </row>
    <row r="2459" spans="1:8" x14ac:dyDescent="0.45">
      <c r="A2459" t="s">
        <v>9993</v>
      </c>
      <c r="B2459" t="s">
        <v>10760</v>
      </c>
      <c r="C2459" t="s">
        <v>21681</v>
      </c>
      <c r="E2459" t="s">
        <v>21682</v>
      </c>
      <c r="G2459" t="s">
        <v>21683</v>
      </c>
      <c r="H2459" s="9">
        <v>41376</v>
      </c>
    </row>
    <row r="2460" spans="1:8" x14ac:dyDescent="0.45">
      <c r="A2460" t="s">
        <v>3329</v>
      </c>
      <c r="B2460" t="s">
        <v>21684</v>
      </c>
      <c r="C2460" t="s">
        <v>21685</v>
      </c>
      <c r="E2460" t="s">
        <v>21686</v>
      </c>
      <c r="G2460" t="s">
        <v>21687</v>
      </c>
      <c r="H2460" s="9">
        <v>41376</v>
      </c>
    </row>
    <row r="2461" spans="1:8" x14ac:dyDescent="0.45">
      <c r="A2461" t="s">
        <v>21688</v>
      </c>
      <c r="B2461" t="s">
        <v>21689</v>
      </c>
      <c r="C2461" t="s">
        <v>21690</v>
      </c>
      <c r="E2461" t="s">
        <v>21691</v>
      </c>
      <c r="G2461" t="s">
        <v>21692</v>
      </c>
      <c r="H2461" s="9">
        <v>41376</v>
      </c>
    </row>
    <row r="2462" spans="1:8" x14ac:dyDescent="0.45">
      <c r="A2462" t="s">
        <v>3501</v>
      </c>
      <c r="B2462" t="s">
        <v>21693</v>
      </c>
      <c r="C2462" t="s">
        <v>21694</v>
      </c>
      <c r="E2462" t="s">
        <v>21695</v>
      </c>
      <c r="G2462" t="s">
        <v>21696</v>
      </c>
      <c r="H2462" s="9">
        <v>41376</v>
      </c>
    </row>
    <row r="2463" spans="1:8" x14ac:dyDescent="0.45">
      <c r="A2463" t="s">
        <v>20946</v>
      </c>
      <c r="B2463" t="s">
        <v>21697</v>
      </c>
      <c r="C2463" t="s">
        <v>21698</v>
      </c>
      <c r="E2463" t="s">
        <v>21699</v>
      </c>
      <c r="G2463" t="s">
        <v>1964</v>
      </c>
      <c r="H2463" s="9">
        <v>41373</v>
      </c>
    </row>
    <row r="2464" spans="1:8" x14ac:dyDescent="0.45">
      <c r="A2464" t="s">
        <v>3892</v>
      </c>
      <c r="B2464" t="s">
        <v>21700</v>
      </c>
      <c r="C2464" t="s">
        <v>21701</v>
      </c>
      <c r="E2464" t="s">
        <v>21702</v>
      </c>
      <c r="G2464" t="s">
        <v>4301</v>
      </c>
      <c r="H2464" s="9">
        <v>41369</v>
      </c>
    </row>
    <row r="2465" spans="1:8" x14ac:dyDescent="0.45">
      <c r="A2465" t="s">
        <v>1710</v>
      </c>
      <c r="B2465" t="s">
        <v>3146</v>
      </c>
      <c r="C2465" t="s">
        <v>21703</v>
      </c>
      <c r="E2465" t="s">
        <v>21704</v>
      </c>
      <c r="G2465" t="s">
        <v>3559</v>
      </c>
      <c r="H2465" s="9">
        <v>41369</v>
      </c>
    </row>
    <row r="2466" spans="1:8" x14ac:dyDescent="0.45">
      <c r="A2466" t="s">
        <v>3079</v>
      </c>
      <c r="B2466" t="s">
        <v>10830</v>
      </c>
      <c r="C2466" t="s">
        <v>21705</v>
      </c>
      <c r="E2466" t="s">
        <v>9408</v>
      </c>
      <c r="G2466" t="s">
        <v>21706</v>
      </c>
      <c r="H2466" s="9">
        <v>41369</v>
      </c>
    </row>
    <row r="2467" spans="1:8" x14ac:dyDescent="0.45">
      <c r="A2467" t="s">
        <v>21707</v>
      </c>
      <c r="B2467" t="s">
        <v>21708</v>
      </c>
      <c r="C2467" t="s">
        <v>21709</v>
      </c>
      <c r="E2467" t="s">
        <v>21710</v>
      </c>
      <c r="G2467" t="s">
        <v>21711</v>
      </c>
      <c r="H2467" s="9">
        <v>41369</v>
      </c>
    </row>
    <row r="2468" spans="1:8" x14ac:dyDescent="0.45">
      <c r="A2468" t="s">
        <v>21712</v>
      </c>
      <c r="B2468" t="s">
        <v>21713</v>
      </c>
      <c r="C2468" t="s">
        <v>21714</v>
      </c>
      <c r="E2468" t="s">
        <v>21715</v>
      </c>
      <c r="G2468" t="s">
        <v>21716</v>
      </c>
      <c r="H2468" s="9">
        <v>41365</v>
      </c>
    </row>
    <row r="2469" spans="1:8" x14ac:dyDescent="0.45">
      <c r="A2469" t="s">
        <v>3329</v>
      </c>
      <c r="B2469" t="s">
        <v>21717</v>
      </c>
      <c r="C2469" t="s">
        <v>21718</v>
      </c>
      <c r="E2469" t="s">
        <v>21719</v>
      </c>
      <c r="G2469" t="s">
        <v>2122</v>
      </c>
      <c r="H2469" s="9">
        <v>41365</v>
      </c>
    </row>
    <row r="2470" spans="1:8" x14ac:dyDescent="0.45">
      <c r="A2470" t="s">
        <v>2413</v>
      </c>
      <c r="B2470" t="s">
        <v>21720</v>
      </c>
      <c r="C2470" t="s">
        <v>21721</v>
      </c>
      <c r="E2470" t="s">
        <v>21722</v>
      </c>
      <c r="G2470" t="s">
        <v>21723</v>
      </c>
      <c r="H2470" s="9">
        <v>41363</v>
      </c>
    </row>
    <row r="2471" spans="1:8" x14ac:dyDescent="0.45">
      <c r="A2471" t="s">
        <v>1789</v>
      </c>
      <c r="B2471" t="s">
        <v>10283</v>
      </c>
      <c r="C2471" t="s">
        <v>21724</v>
      </c>
      <c r="E2471" t="s">
        <v>19907</v>
      </c>
      <c r="G2471" t="s">
        <v>4508</v>
      </c>
      <c r="H2471" s="9">
        <v>41363</v>
      </c>
    </row>
    <row r="2472" spans="1:8" x14ac:dyDescent="0.45">
      <c r="A2472" t="s">
        <v>4639</v>
      </c>
      <c r="B2472" t="s">
        <v>21725</v>
      </c>
      <c r="C2472" t="s">
        <v>21726</v>
      </c>
      <c r="E2472" t="s">
        <v>21727</v>
      </c>
      <c r="G2472" t="s">
        <v>21728</v>
      </c>
      <c r="H2472" s="9">
        <v>41359</v>
      </c>
    </row>
    <row r="2473" spans="1:8" x14ac:dyDescent="0.45">
      <c r="A2473" t="s">
        <v>1750</v>
      </c>
      <c r="B2473" t="s">
        <v>21729</v>
      </c>
      <c r="C2473" t="s">
        <v>21730</v>
      </c>
      <c r="E2473" t="s">
        <v>21731</v>
      </c>
      <c r="G2473" t="s">
        <v>10503</v>
      </c>
      <c r="H2473" s="9">
        <v>41358</v>
      </c>
    </row>
    <row r="2474" spans="1:8" x14ac:dyDescent="0.45">
      <c r="A2474" t="s">
        <v>4206</v>
      </c>
      <c r="B2474" t="s">
        <v>21732</v>
      </c>
      <c r="C2474" t="s">
        <v>21733</v>
      </c>
      <c r="E2474" t="s">
        <v>16751</v>
      </c>
      <c r="G2474" t="s">
        <v>21734</v>
      </c>
      <c r="H2474" s="9">
        <v>41356</v>
      </c>
    </row>
    <row r="2475" spans="1:8" x14ac:dyDescent="0.45">
      <c r="A2475" t="s">
        <v>1460</v>
      </c>
      <c r="B2475" t="s">
        <v>21735</v>
      </c>
      <c r="C2475" t="s">
        <v>21736</v>
      </c>
      <c r="E2475" t="s">
        <v>21737</v>
      </c>
      <c r="G2475" t="s">
        <v>13867</v>
      </c>
      <c r="H2475" s="9">
        <v>41355</v>
      </c>
    </row>
    <row r="2476" spans="1:8" x14ac:dyDescent="0.45">
      <c r="A2476" t="s">
        <v>2413</v>
      </c>
      <c r="B2476" t="s">
        <v>21738</v>
      </c>
      <c r="C2476" t="s">
        <v>21739</v>
      </c>
      <c r="E2476" t="s">
        <v>21740</v>
      </c>
      <c r="G2476" t="s">
        <v>21741</v>
      </c>
      <c r="H2476" s="9">
        <v>41355</v>
      </c>
    </row>
    <row r="2477" spans="1:8" x14ac:dyDescent="0.45">
      <c r="A2477" t="s">
        <v>1402</v>
      </c>
      <c r="B2477" t="s">
        <v>21742</v>
      </c>
      <c r="C2477" t="s">
        <v>21743</v>
      </c>
      <c r="E2477" t="s">
        <v>21744</v>
      </c>
      <c r="G2477" t="s">
        <v>21745</v>
      </c>
      <c r="H2477" s="9">
        <v>41355</v>
      </c>
    </row>
    <row r="2478" spans="1:8" x14ac:dyDescent="0.45">
      <c r="A2478" t="s">
        <v>21746</v>
      </c>
      <c r="B2478" t="s">
        <v>21747</v>
      </c>
      <c r="C2478" t="s">
        <v>21748</v>
      </c>
      <c r="E2478" t="s">
        <v>19863</v>
      </c>
      <c r="G2478" t="s">
        <v>21749</v>
      </c>
      <c r="H2478" s="9">
        <v>41353</v>
      </c>
    </row>
    <row r="2479" spans="1:8" x14ac:dyDescent="0.45">
      <c r="A2479" t="s">
        <v>3334</v>
      </c>
      <c r="B2479" t="s">
        <v>21750</v>
      </c>
      <c r="C2479" t="s">
        <v>21751</v>
      </c>
      <c r="E2479" t="s">
        <v>3960</v>
      </c>
      <c r="G2479" t="s">
        <v>21752</v>
      </c>
      <c r="H2479" s="9">
        <v>41343</v>
      </c>
    </row>
    <row r="2480" spans="1:8" x14ac:dyDescent="0.45">
      <c r="A2480" t="s">
        <v>21753</v>
      </c>
      <c r="B2480" t="s">
        <v>21754</v>
      </c>
      <c r="C2480" t="s">
        <v>21755</v>
      </c>
      <c r="E2480" t="s">
        <v>19266</v>
      </c>
      <c r="G2480" t="s">
        <v>21756</v>
      </c>
      <c r="H2480" s="9">
        <v>41339</v>
      </c>
    </row>
    <row r="2481" spans="1:8" x14ac:dyDescent="0.45">
      <c r="A2481" t="s">
        <v>2127</v>
      </c>
      <c r="B2481" t="s">
        <v>21757</v>
      </c>
      <c r="C2481" t="s">
        <v>21758</v>
      </c>
      <c r="E2481" t="s">
        <v>9533</v>
      </c>
      <c r="G2481" t="s">
        <v>21759</v>
      </c>
      <c r="H2481" s="9">
        <v>41337</v>
      </c>
    </row>
    <row r="2482" spans="1:8" x14ac:dyDescent="0.45">
      <c r="A2482" t="s">
        <v>3713</v>
      </c>
      <c r="B2482" t="s">
        <v>4482</v>
      </c>
      <c r="C2482" t="s">
        <v>21760</v>
      </c>
      <c r="E2482" t="s">
        <v>21761</v>
      </c>
      <c r="G2482" t="s">
        <v>21762</v>
      </c>
      <c r="H2482" s="9">
        <v>41337</v>
      </c>
    </row>
    <row r="2483" spans="1:8" x14ac:dyDescent="0.45">
      <c r="A2483" t="s">
        <v>21763</v>
      </c>
      <c r="B2483" t="s">
        <v>21764</v>
      </c>
      <c r="C2483" t="s">
        <v>21765</v>
      </c>
      <c r="E2483" t="s">
        <v>21766</v>
      </c>
      <c r="G2483" t="s">
        <v>21767</v>
      </c>
      <c r="H2483" s="9">
        <v>41337</v>
      </c>
    </row>
    <row r="2484" spans="1:8" x14ac:dyDescent="0.45">
      <c r="A2484" t="s">
        <v>21130</v>
      </c>
      <c r="B2484" t="s">
        <v>21768</v>
      </c>
      <c r="C2484" t="s">
        <v>21769</v>
      </c>
      <c r="E2484" t="s">
        <v>21770</v>
      </c>
      <c r="G2484" t="s">
        <v>21771</v>
      </c>
      <c r="H2484" s="9">
        <v>41336</v>
      </c>
    </row>
    <row r="2485" spans="1:8" x14ac:dyDescent="0.45">
      <c r="A2485" t="s">
        <v>21772</v>
      </c>
      <c r="B2485" t="s">
        <v>4077</v>
      </c>
      <c r="C2485" t="s">
        <v>21773</v>
      </c>
      <c r="E2485" t="s">
        <v>18415</v>
      </c>
      <c r="G2485" t="s">
        <v>21774</v>
      </c>
      <c r="H2485" s="9">
        <v>41336</v>
      </c>
    </row>
    <row r="2486" spans="1:8" x14ac:dyDescent="0.45">
      <c r="A2486" t="s">
        <v>2114</v>
      </c>
      <c r="B2486" t="s">
        <v>21775</v>
      </c>
      <c r="C2486" t="s">
        <v>21776</v>
      </c>
      <c r="E2486" t="s">
        <v>21777</v>
      </c>
      <c r="G2486" t="s">
        <v>21778</v>
      </c>
      <c r="H2486" s="9">
        <v>41333</v>
      </c>
    </row>
    <row r="2487" spans="1:8" x14ac:dyDescent="0.45">
      <c r="A2487" t="s">
        <v>2800</v>
      </c>
      <c r="B2487" t="s">
        <v>21779</v>
      </c>
      <c r="C2487" t="s">
        <v>21780</v>
      </c>
      <c r="E2487" t="s">
        <v>14904</v>
      </c>
      <c r="G2487" t="s">
        <v>21781</v>
      </c>
      <c r="H2487" s="9">
        <v>41332</v>
      </c>
    </row>
    <row r="2488" spans="1:8" x14ac:dyDescent="0.45">
      <c r="A2488" t="s">
        <v>2621</v>
      </c>
      <c r="B2488" t="s">
        <v>21782</v>
      </c>
      <c r="C2488" t="s">
        <v>21783</v>
      </c>
      <c r="E2488" t="s">
        <v>21784</v>
      </c>
      <c r="G2488" t="s">
        <v>21785</v>
      </c>
      <c r="H2488" s="9">
        <v>41332</v>
      </c>
    </row>
    <row r="2489" spans="1:8" x14ac:dyDescent="0.45">
      <c r="A2489" t="s">
        <v>1978</v>
      </c>
      <c r="B2489" t="s">
        <v>12100</v>
      </c>
      <c r="C2489" t="s">
        <v>21786</v>
      </c>
      <c r="E2489" t="s">
        <v>14117</v>
      </c>
      <c r="G2489" t="s">
        <v>21787</v>
      </c>
      <c r="H2489" s="9">
        <v>41331</v>
      </c>
    </row>
    <row r="2490" spans="1:8" x14ac:dyDescent="0.45">
      <c r="A2490" t="s">
        <v>3079</v>
      </c>
      <c r="B2490" t="s">
        <v>21788</v>
      </c>
      <c r="C2490" t="s">
        <v>21789</v>
      </c>
      <c r="E2490" t="s">
        <v>16751</v>
      </c>
      <c r="G2490" t="s">
        <v>21790</v>
      </c>
      <c r="H2490" s="9">
        <v>41331</v>
      </c>
    </row>
    <row r="2491" spans="1:8" x14ac:dyDescent="0.45">
      <c r="A2491" t="s">
        <v>3034</v>
      </c>
      <c r="B2491" t="s">
        <v>2022</v>
      </c>
      <c r="C2491" t="s">
        <v>21791</v>
      </c>
      <c r="E2491" t="s">
        <v>21792</v>
      </c>
      <c r="G2491" t="s">
        <v>21793</v>
      </c>
      <c r="H2491" s="9">
        <v>41330</v>
      </c>
    </row>
    <row r="2492" spans="1:8" x14ac:dyDescent="0.45">
      <c r="A2492" t="s">
        <v>3317</v>
      </c>
      <c r="B2492" t="s">
        <v>21794</v>
      </c>
      <c r="C2492" t="s">
        <v>21795</v>
      </c>
      <c r="E2492" t="s">
        <v>21796</v>
      </c>
      <c r="G2492" t="s">
        <v>17736</v>
      </c>
      <c r="H2492" s="9">
        <v>41329</v>
      </c>
    </row>
    <row r="2493" spans="1:8" x14ac:dyDescent="0.45">
      <c r="A2493" t="s">
        <v>21797</v>
      </c>
      <c r="B2493" t="s">
        <v>21798</v>
      </c>
      <c r="C2493" t="s">
        <v>21799</v>
      </c>
      <c r="E2493" t="s">
        <v>21800</v>
      </c>
      <c r="G2493" t="s">
        <v>21801</v>
      </c>
      <c r="H2493" s="9">
        <v>41328</v>
      </c>
    </row>
    <row r="2494" spans="1:8" x14ac:dyDescent="0.45">
      <c r="A2494" t="s">
        <v>21802</v>
      </c>
      <c r="B2494" t="s">
        <v>21803</v>
      </c>
      <c r="C2494" t="s">
        <v>21804</v>
      </c>
      <c r="E2494" t="s">
        <v>21805</v>
      </c>
      <c r="G2494" t="s">
        <v>21805</v>
      </c>
      <c r="H2494" s="9">
        <v>41326</v>
      </c>
    </row>
    <row r="2495" spans="1:8" x14ac:dyDescent="0.45">
      <c r="A2495" t="s">
        <v>4124</v>
      </c>
      <c r="B2495" t="s">
        <v>21806</v>
      </c>
      <c r="C2495" t="s">
        <v>21807</v>
      </c>
      <c r="E2495" t="s">
        <v>15474</v>
      </c>
      <c r="G2495" t="s">
        <v>21808</v>
      </c>
      <c r="H2495" s="9">
        <v>41324</v>
      </c>
    </row>
    <row r="2496" spans="1:8" x14ac:dyDescent="0.45">
      <c r="A2496" t="s">
        <v>2015</v>
      </c>
      <c r="B2496" t="s">
        <v>21809</v>
      </c>
      <c r="C2496" t="s">
        <v>21810</v>
      </c>
      <c r="E2496" t="s">
        <v>21811</v>
      </c>
      <c r="G2496" t="s">
        <v>1384</v>
      </c>
      <c r="H2496" s="9">
        <v>41323</v>
      </c>
    </row>
    <row r="2497" spans="1:8" x14ac:dyDescent="0.45">
      <c r="A2497" t="s">
        <v>21812</v>
      </c>
      <c r="B2497" t="s">
        <v>21813</v>
      </c>
      <c r="C2497" t="s">
        <v>21814</v>
      </c>
      <c r="E2497" t="s">
        <v>20339</v>
      </c>
      <c r="G2497" t="s">
        <v>21815</v>
      </c>
      <c r="H2497" s="9">
        <v>41323</v>
      </c>
    </row>
    <row r="2498" spans="1:8" x14ac:dyDescent="0.45">
      <c r="A2498" t="s">
        <v>2088</v>
      </c>
      <c r="B2498" t="s">
        <v>2699</v>
      </c>
      <c r="C2498" t="s">
        <v>21816</v>
      </c>
      <c r="E2498" t="s">
        <v>16751</v>
      </c>
      <c r="G2498" t="s">
        <v>21817</v>
      </c>
      <c r="H2498" s="9">
        <v>41321</v>
      </c>
    </row>
    <row r="2499" spans="1:8" x14ac:dyDescent="0.45">
      <c r="A2499" t="s">
        <v>21818</v>
      </c>
      <c r="B2499" t="s">
        <v>21819</v>
      </c>
      <c r="C2499" t="s">
        <v>21820</v>
      </c>
      <c r="E2499" t="s">
        <v>21821</v>
      </c>
      <c r="G2499" t="s">
        <v>21822</v>
      </c>
      <c r="H2499" s="9">
        <v>41320</v>
      </c>
    </row>
    <row r="2500" spans="1:8" x14ac:dyDescent="0.45">
      <c r="A2500" t="s">
        <v>1840</v>
      </c>
      <c r="B2500" t="s">
        <v>21823</v>
      </c>
      <c r="C2500" t="s">
        <v>21824</v>
      </c>
      <c r="E2500" t="s">
        <v>21825</v>
      </c>
      <c r="G2500" t="s">
        <v>21826</v>
      </c>
      <c r="H2500" s="9">
        <v>41317</v>
      </c>
    </row>
    <row r="2501" spans="1:8" x14ac:dyDescent="0.45">
      <c r="A2501" t="s">
        <v>1890</v>
      </c>
      <c r="B2501" t="s">
        <v>21827</v>
      </c>
      <c r="C2501" t="s">
        <v>21828</v>
      </c>
      <c r="E2501" t="s">
        <v>16751</v>
      </c>
      <c r="G2501" t="s">
        <v>21829</v>
      </c>
      <c r="H2501" s="9">
        <v>41317</v>
      </c>
    </row>
    <row r="2502" spans="1:8" x14ac:dyDescent="0.45">
      <c r="A2502" t="s">
        <v>9617</v>
      </c>
      <c r="B2502" t="s">
        <v>17849</v>
      </c>
      <c r="C2502" t="s">
        <v>21830</v>
      </c>
      <c r="E2502" t="s">
        <v>21831</v>
      </c>
      <c r="G2502" t="s">
        <v>13337</v>
      </c>
      <c r="H2502" s="9">
        <v>41316</v>
      </c>
    </row>
    <row r="2503" spans="1:8" x14ac:dyDescent="0.45">
      <c r="A2503" t="s">
        <v>16524</v>
      </c>
      <c r="B2503" t="s">
        <v>12187</v>
      </c>
      <c r="C2503" t="s">
        <v>21832</v>
      </c>
      <c r="E2503" t="s">
        <v>21833</v>
      </c>
      <c r="G2503" t="s">
        <v>10415</v>
      </c>
      <c r="H2503" s="9">
        <v>41311</v>
      </c>
    </row>
    <row r="2504" spans="1:8" x14ac:dyDescent="0.45">
      <c r="A2504" t="s">
        <v>21834</v>
      </c>
      <c r="B2504" t="s">
        <v>17454</v>
      </c>
      <c r="C2504" t="s">
        <v>21835</v>
      </c>
      <c r="E2504" t="s">
        <v>16751</v>
      </c>
      <c r="G2504" t="s">
        <v>21836</v>
      </c>
      <c r="H2504" s="9">
        <v>41310</v>
      </c>
    </row>
    <row r="2505" spans="1:8" x14ac:dyDescent="0.45">
      <c r="A2505" t="s">
        <v>21837</v>
      </c>
      <c r="B2505" t="s">
        <v>21838</v>
      </c>
      <c r="C2505" t="s">
        <v>21839</v>
      </c>
      <c r="E2505" t="s">
        <v>21840</v>
      </c>
      <c r="G2505" t="s">
        <v>21841</v>
      </c>
      <c r="H2505" s="9">
        <v>41310</v>
      </c>
    </row>
    <row r="2506" spans="1:8" x14ac:dyDescent="0.45">
      <c r="A2506" t="s">
        <v>21842</v>
      </c>
      <c r="B2506" t="s">
        <v>1786</v>
      </c>
      <c r="C2506" t="s">
        <v>21843</v>
      </c>
      <c r="E2506" t="s">
        <v>21844</v>
      </c>
      <c r="G2506" t="s">
        <v>21845</v>
      </c>
      <c r="H2506" s="9">
        <v>41309</v>
      </c>
    </row>
    <row r="2507" spans="1:8" x14ac:dyDescent="0.45">
      <c r="A2507" t="s">
        <v>2390</v>
      </c>
      <c r="B2507" t="s">
        <v>16501</v>
      </c>
      <c r="C2507" t="s">
        <v>21846</v>
      </c>
      <c r="E2507" t="s">
        <v>21268</v>
      </c>
      <c r="G2507" t="s">
        <v>21847</v>
      </c>
      <c r="H2507" s="9">
        <v>41309</v>
      </c>
    </row>
    <row r="2508" spans="1:8" x14ac:dyDescent="0.45">
      <c r="A2508" t="s">
        <v>1525</v>
      </c>
      <c r="B2508" t="s">
        <v>19025</v>
      </c>
      <c r="C2508" t="s">
        <v>21848</v>
      </c>
      <c r="E2508" t="s">
        <v>659</v>
      </c>
      <c r="G2508" t="s">
        <v>21849</v>
      </c>
      <c r="H2508" s="9">
        <v>41309</v>
      </c>
    </row>
    <row r="2509" spans="1:8" x14ac:dyDescent="0.45">
      <c r="A2509" t="s">
        <v>21850</v>
      </c>
      <c r="B2509" t="s">
        <v>21851</v>
      </c>
      <c r="C2509" t="s">
        <v>21852</v>
      </c>
      <c r="E2509" t="s">
        <v>21853</v>
      </c>
      <c r="G2509" t="s">
        <v>21854</v>
      </c>
      <c r="H2509" s="9">
        <v>41307</v>
      </c>
    </row>
    <row r="2510" spans="1:8" x14ac:dyDescent="0.45">
      <c r="A2510" t="s">
        <v>1704</v>
      </c>
      <c r="B2510" t="s">
        <v>21855</v>
      </c>
      <c r="C2510" t="s">
        <v>21856</v>
      </c>
      <c r="E2510" t="s">
        <v>21857</v>
      </c>
      <c r="G2510" t="s">
        <v>14454</v>
      </c>
      <c r="H2510" s="9">
        <v>41307</v>
      </c>
    </row>
    <row r="2511" spans="1:8" x14ac:dyDescent="0.45">
      <c r="A2511" t="s">
        <v>21858</v>
      </c>
      <c r="B2511" t="s">
        <v>21859</v>
      </c>
      <c r="C2511" t="s">
        <v>21860</v>
      </c>
      <c r="H2511" s="9">
        <v>41307</v>
      </c>
    </row>
    <row r="2512" spans="1:8" x14ac:dyDescent="0.45">
      <c r="A2512" t="s">
        <v>11823</v>
      </c>
      <c r="B2512" t="s">
        <v>21861</v>
      </c>
      <c r="C2512" t="s">
        <v>21862</v>
      </c>
      <c r="E2512" t="s">
        <v>21863</v>
      </c>
      <c r="G2512" t="s">
        <v>21864</v>
      </c>
      <c r="H2512" s="9">
        <v>41307</v>
      </c>
    </row>
    <row r="2513" spans="1:8" x14ac:dyDescent="0.45">
      <c r="A2513" t="s">
        <v>21865</v>
      </c>
      <c r="B2513" t="s">
        <v>21866</v>
      </c>
      <c r="C2513" t="s">
        <v>21867</v>
      </c>
      <c r="E2513" t="s">
        <v>20867</v>
      </c>
      <c r="G2513" t="s">
        <v>21868</v>
      </c>
      <c r="H2513" s="9">
        <v>41305</v>
      </c>
    </row>
    <row r="2514" spans="1:8" x14ac:dyDescent="0.45">
      <c r="A2514" t="s">
        <v>4307</v>
      </c>
      <c r="B2514" t="s">
        <v>3373</v>
      </c>
      <c r="C2514" t="s">
        <v>21869</v>
      </c>
      <c r="E2514" t="s">
        <v>9408</v>
      </c>
      <c r="G2514" t="s">
        <v>21870</v>
      </c>
      <c r="H2514" s="9">
        <v>41304</v>
      </c>
    </row>
    <row r="2515" spans="1:8" x14ac:dyDescent="0.45">
      <c r="A2515" t="s">
        <v>21871</v>
      </c>
      <c r="B2515" t="s">
        <v>21872</v>
      </c>
      <c r="C2515" t="s">
        <v>21873</v>
      </c>
      <c r="E2515" t="s">
        <v>21874</v>
      </c>
      <c r="G2515" t="s">
        <v>21875</v>
      </c>
      <c r="H2515" s="9">
        <v>41303</v>
      </c>
    </row>
    <row r="2516" spans="1:8" x14ac:dyDescent="0.45">
      <c r="A2516" t="s">
        <v>17511</v>
      </c>
      <c r="B2516" t="s">
        <v>21220</v>
      </c>
      <c r="C2516" t="s">
        <v>21876</v>
      </c>
      <c r="E2516" t="s">
        <v>21877</v>
      </c>
      <c r="G2516" t="s">
        <v>21878</v>
      </c>
      <c r="H2516" s="9">
        <v>41297</v>
      </c>
    </row>
    <row r="2517" spans="1:8" x14ac:dyDescent="0.45">
      <c r="A2517" t="s">
        <v>21879</v>
      </c>
      <c r="B2517" t="s">
        <v>21880</v>
      </c>
      <c r="C2517" t="s">
        <v>21881</v>
      </c>
      <c r="E2517" t="s">
        <v>21882</v>
      </c>
      <c r="G2517" t="s">
        <v>21883</v>
      </c>
      <c r="H2517" s="9">
        <v>41290</v>
      </c>
    </row>
    <row r="2518" spans="1:8" x14ac:dyDescent="0.45">
      <c r="A2518" t="s">
        <v>3770</v>
      </c>
      <c r="B2518" t="s">
        <v>18995</v>
      </c>
      <c r="C2518" t="s">
        <v>21884</v>
      </c>
      <c r="E2518" t="s">
        <v>368</v>
      </c>
      <c r="G2518" t="s">
        <v>21885</v>
      </c>
      <c r="H2518" s="9">
        <v>41288</v>
      </c>
    </row>
    <row r="2519" spans="1:8" x14ac:dyDescent="0.45">
      <c r="A2519" t="s">
        <v>3017</v>
      </c>
      <c r="B2519" t="s">
        <v>21886</v>
      </c>
      <c r="C2519" t="s">
        <v>21887</v>
      </c>
      <c r="E2519" t="s">
        <v>9449</v>
      </c>
      <c r="G2519" t="s">
        <v>1671</v>
      </c>
      <c r="H2519" s="9">
        <v>41288</v>
      </c>
    </row>
    <row r="2520" spans="1:8" x14ac:dyDescent="0.45">
      <c r="A2520" t="s">
        <v>1704</v>
      </c>
      <c r="B2520" t="s">
        <v>21888</v>
      </c>
      <c r="C2520" t="s">
        <v>21889</v>
      </c>
      <c r="E2520" t="s">
        <v>16751</v>
      </c>
      <c r="G2520" t="s">
        <v>21890</v>
      </c>
      <c r="H2520" s="9">
        <v>41288</v>
      </c>
    </row>
    <row r="2521" spans="1:8" x14ac:dyDescent="0.45">
      <c r="A2521" t="s">
        <v>1978</v>
      </c>
      <c r="B2521" t="s">
        <v>2657</v>
      </c>
      <c r="C2521" t="s">
        <v>21891</v>
      </c>
      <c r="E2521" t="s">
        <v>15474</v>
      </c>
      <c r="G2521" t="s">
        <v>21892</v>
      </c>
      <c r="H2521" s="9">
        <v>41284</v>
      </c>
    </row>
    <row r="2522" spans="1:8" x14ac:dyDescent="0.45">
      <c r="A2522" t="s">
        <v>2220</v>
      </c>
      <c r="B2522" t="s">
        <v>21893</v>
      </c>
      <c r="C2522" t="s">
        <v>21894</v>
      </c>
      <c r="E2522" t="s">
        <v>15474</v>
      </c>
      <c r="G2522" t="s">
        <v>21895</v>
      </c>
      <c r="H2522" s="9">
        <v>41284</v>
      </c>
    </row>
    <row r="2523" spans="1:8" x14ac:dyDescent="0.45">
      <c r="A2523" t="s">
        <v>21583</v>
      </c>
      <c r="B2523" t="s">
        <v>21896</v>
      </c>
      <c r="C2523" t="s">
        <v>21897</v>
      </c>
      <c r="E2523" t="s">
        <v>18273</v>
      </c>
      <c r="G2523" t="s">
        <v>14524</v>
      </c>
      <c r="H2523" s="9">
        <v>41282</v>
      </c>
    </row>
    <row r="2524" spans="1:8" x14ac:dyDescent="0.45">
      <c r="A2524" t="s">
        <v>21898</v>
      </c>
      <c r="B2524" t="s">
        <v>21899</v>
      </c>
      <c r="C2524" t="s">
        <v>21900</v>
      </c>
      <c r="E2524" t="s">
        <v>21901</v>
      </c>
      <c r="G2524" t="s">
        <v>21902</v>
      </c>
      <c r="H2524" s="9">
        <v>41282</v>
      </c>
    </row>
    <row r="2525" spans="1:8" x14ac:dyDescent="0.45">
      <c r="A2525" t="s">
        <v>21903</v>
      </c>
      <c r="B2525" t="s">
        <v>21904</v>
      </c>
      <c r="C2525" t="s">
        <v>21905</v>
      </c>
      <c r="E2525" t="s">
        <v>21906</v>
      </c>
      <c r="G2525" t="s">
        <v>21907</v>
      </c>
      <c r="H2525" s="9">
        <v>41281</v>
      </c>
    </row>
    <row r="2526" spans="1:8" x14ac:dyDescent="0.45">
      <c r="A2526" t="s">
        <v>21908</v>
      </c>
      <c r="B2526" t="s">
        <v>14338</v>
      </c>
      <c r="C2526" t="s">
        <v>21909</v>
      </c>
      <c r="E2526" t="s">
        <v>13411</v>
      </c>
      <c r="G2526" t="s">
        <v>21910</v>
      </c>
      <c r="H2526" s="9">
        <v>41281</v>
      </c>
    </row>
    <row r="2527" spans="1:8" x14ac:dyDescent="0.45">
      <c r="A2527" t="s">
        <v>1683</v>
      </c>
      <c r="B2527" t="s">
        <v>21911</v>
      </c>
      <c r="C2527" t="s">
        <v>21912</v>
      </c>
      <c r="E2527" t="s">
        <v>16751</v>
      </c>
      <c r="G2527" t="s">
        <v>21913</v>
      </c>
      <c r="H2527" s="9">
        <v>41280</v>
      </c>
    </row>
    <row r="2528" spans="1:8" x14ac:dyDescent="0.45">
      <c r="A2528" t="s">
        <v>18924</v>
      </c>
      <c r="B2528" t="s">
        <v>21914</v>
      </c>
      <c r="C2528" t="s">
        <v>21915</v>
      </c>
      <c r="E2528" t="s">
        <v>21916</v>
      </c>
      <c r="G2528" t="s">
        <v>13148</v>
      </c>
      <c r="H2528" s="9">
        <v>41278</v>
      </c>
    </row>
    <row r="2529" spans="1:8" x14ac:dyDescent="0.45">
      <c r="A2529" t="s">
        <v>21917</v>
      </c>
      <c r="B2529" t="s">
        <v>21918</v>
      </c>
      <c r="C2529" t="s">
        <v>21919</v>
      </c>
      <c r="E2529" t="s">
        <v>15474</v>
      </c>
      <c r="G2529" t="s">
        <v>21920</v>
      </c>
      <c r="H2529" s="9">
        <v>41278</v>
      </c>
    </row>
    <row r="2530" spans="1:8" x14ac:dyDescent="0.45">
      <c r="A2530" t="s">
        <v>21921</v>
      </c>
      <c r="B2530" t="s">
        <v>18871</v>
      </c>
      <c r="C2530" t="s">
        <v>21922</v>
      </c>
      <c r="E2530" t="s">
        <v>21923</v>
      </c>
      <c r="G2530" t="s">
        <v>21924</v>
      </c>
      <c r="H2530" s="9">
        <v>41277</v>
      </c>
    </row>
    <row r="2531" spans="1:8" x14ac:dyDescent="0.45">
      <c r="A2531" t="s">
        <v>1988</v>
      </c>
      <c r="B2531" t="s">
        <v>21925</v>
      </c>
      <c r="C2531" t="s">
        <v>21926</v>
      </c>
      <c r="E2531" t="s">
        <v>21927</v>
      </c>
      <c r="G2531" t="s">
        <v>21928</v>
      </c>
      <c r="H2531" s="9">
        <v>41277</v>
      </c>
    </row>
    <row r="2532" spans="1:8" x14ac:dyDescent="0.45">
      <c r="A2532" t="s">
        <v>12236</v>
      </c>
      <c r="B2532" t="s">
        <v>21929</v>
      </c>
      <c r="C2532" t="s">
        <v>21930</v>
      </c>
      <c r="E2532" t="s">
        <v>18493</v>
      </c>
      <c r="G2532" t="s">
        <v>21931</v>
      </c>
      <c r="H2532" s="9">
        <v>41276</v>
      </c>
    </row>
    <row r="2533" spans="1:8" x14ac:dyDescent="0.45">
      <c r="A2533" t="s">
        <v>1525</v>
      </c>
      <c r="B2533" t="s">
        <v>21932</v>
      </c>
      <c r="C2533" t="s">
        <v>21933</v>
      </c>
      <c r="E2533" t="s">
        <v>15294</v>
      </c>
      <c r="G2533" t="s">
        <v>21934</v>
      </c>
      <c r="H2533" s="9">
        <v>41272</v>
      </c>
    </row>
    <row r="2534" spans="1:8" x14ac:dyDescent="0.45">
      <c r="A2534" t="s">
        <v>3739</v>
      </c>
      <c r="B2534" t="s">
        <v>21935</v>
      </c>
      <c r="C2534" t="s">
        <v>21936</v>
      </c>
      <c r="E2534" t="s">
        <v>19398</v>
      </c>
      <c r="G2534" t="s">
        <v>21937</v>
      </c>
      <c r="H2534" s="9">
        <v>41266</v>
      </c>
    </row>
    <row r="2535" spans="1:8" x14ac:dyDescent="0.45">
      <c r="A2535" t="s">
        <v>1392</v>
      </c>
      <c r="B2535" t="s">
        <v>21938</v>
      </c>
      <c r="C2535" t="s">
        <v>21939</v>
      </c>
      <c r="E2535" t="s">
        <v>21940</v>
      </c>
      <c r="G2535" t="s">
        <v>21941</v>
      </c>
      <c r="H2535" s="9">
        <v>41265</v>
      </c>
    </row>
    <row r="2536" spans="1:8" x14ac:dyDescent="0.45">
      <c r="A2536" t="s">
        <v>20211</v>
      </c>
      <c r="B2536" t="s">
        <v>21942</v>
      </c>
      <c r="C2536" t="s">
        <v>21943</v>
      </c>
      <c r="E2536" t="s">
        <v>21944</v>
      </c>
      <c r="G2536" t="s">
        <v>21945</v>
      </c>
      <c r="H2536" s="9">
        <v>41263</v>
      </c>
    </row>
    <row r="2537" spans="1:8" x14ac:dyDescent="0.45">
      <c r="A2537" t="s">
        <v>2205</v>
      </c>
      <c r="B2537" t="s">
        <v>12718</v>
      </c>
      <c r="C2537" t="s">
        <v>21946</v>
      </c>
      <c r="E2537" t="s">
        <v>21947</v>
      </c>
      <c r="G2537" t="s">
        <v>21948</v>
      </c>
      <c r="H2537" s="9">
        <v>41263</v>
      </c>
    </row>
    <row r="2538" spans="1:8" x14ac:dyDescent="0.45">
      <c r="A2538" t="s">
        <v>2767</v>
      </c>
      <c r="B2538" t="s">
        <v>21949</v>
      </c>
      <c r="C2538" t="s">
        <v>21950</v>
      </c>
      <c r="E2538" t="s">
        <v>21951</v>
      </c>
      <c r="G2538" t="s">
        <v>3559</v>
      </c>
      <c r="H2538" s="9">
        <v>41263</v>
      </c>
    </row>
    <row r="2539" spans="1:8" x14ac:dyDescent="0.45">
      <c r="A2539" t="s">
        <v>1912</v>
      </c>
      <c r="B2539" t="s">
        <v>2034</v>
      </c>
      <c r="C2539" t="s">
        <v>21952</v>
      </c>
      <c r="E2539" t="s">
        <v>21626</v>
      </c>
      <c r="G2539" t="s">
        <v>21953</v>
      </c>
      <c r="H2539" s="9">
        <v>41262</v>
      </c>
    </row>
    <row r="2540" spans="1:8" x14ac:dyDescent="0.45">
      <c r="A2540" t="s">
        <v>1586</v>
      </c>
      <c r="B2540" t="s">
        <v>21954</v>
      </c>
      <c r="C2540" t="s">
        <v>21955</v>
      </c>
      <c r="E2540" t="s">
        <v>21956</v>
      </c>
      <c r="G2540" t="s">
        <v>1480</v>
      </c>
      <c r="H2540" s="9">
        <v>41262</v>
      </c>
    </row>
    <row r="2541" spans="1:8" x14ac:dyDescent="0.45">
      <c r="A2541" t="s">
        <v>2047</v>
      </c>
      <c r="B2541" t="s">
        <v>21957</v>
      </c>
      <c r="C2541" t="s">
        <v>21958</v>
      </c>
      <c r="E2541" t="s">
        <v>1146</v>
      </c>
      <c r="G2541" t="s">
        <v>21959</v>
      </c>
      <c r="H2541" s="9">
        <v>41262</v>
      </c>
    </row>
    <row r="2542" spans="1:8" x14ac:dyDescent="0.45">
      <c r="A2542" t="s">
        <v>11425</v>
      </c>
      <c r="B2542" t="s">
        <v>21960</v>
      </c>
      <c r="C2542" t="s">
        <v>21961</v>
      </c>
      <c r="E2542" t="s">
        <v>21962</v>
      </c>
      <c r="G2542" t="s">
        <v>21963</v>
      </c>
      <c r="H2542" s="9">
        <v>41261</v>
      </c>
    </row>
    <row r="2543" spans="1:8" x14ac:dyDescent="0.45">
      <c r="A2543" t="s">
        <v>1683</v>
      </c>
      <c r="B2543" t="s">
        <v>4537</v>
      </c>
      <c r="C2543" t="s">
        <v>21964</v>
      </c>
      <c r="E2543" t="s">
        <v>20084</v>
      </c>
      <c r="G2543" t="s">
        <v>21965</v>
      </c>
      <c r="H2543" s="9">
        <v>41261</v>
      </c>
    </row>
    <row r="2544" spans="1:8" x14ac:dyDescent="0.45">
      <c r="A2544" t="s">
        <v>4642</v>
      </c>
      <c r="B2544" t="s">
        <v>21966</v>
      </c>
      <c r="C2544" t="s">
        <v>21967</v>
      </c>
      <c r="E2544" t="s">
        <v>21968</v>
      </c>
      <c r="G2544" t="s">
        <v>1602</v>
      </c>
      <c r="H2544" s="9">
        <v>41261</v>
      </c>
    </row>
    <row r="2545" spans="1:8" x14ac:dyDescent="0.45">
      <c r="A2545" t="s">
        <v>21969</v>
      </c>
      <c r="B2545" t="s">
        <v>21970</v>
      </c>
      <c r="C2545" t="s">
        <v>21971</v>
      </c>
      <c r="E2545" t="s">
        <v>16751</v>
      </c>
      <c r="G2545" t="s">
        <v>21972</v>
      </c>
      <c r="H2545" s="9">
        <v>41261</v>
      </c>
    </row>
    <row r="2546" spans="1:8" x14ac:dyDescent="0.45">
      <c r="A2546" t="s">
        <v>1621</v>
      </c>
      <c r="B2546" t="s">
        <v>14924</v>
      </c>
      <c r="C2546" t="s">
        <v>21973</v>
      </c>
      <c r="E2546" t="s">
        <v>21173</v>
      </c>
      <c r="G2546" t="s">
        <v>21974</v>
      </c>
      <c r="H2546" s="9">
        <v>41261</v>
      </c>
    </row>
    <row r="2547" spans="1:8" x14ac:dyDescent="0.45">
      <c r="A2547" t="s">
        <v>11474</v>
      </c>
      <c r="B2547" t="s">
        <v>21975</v>
      </c>
      <c r="C2547" t="s">
        <v>21976</v>
      </c>
      <c r="E2547" t="s">
        <v>21977</v>
      </c>
      <c r="G2547" t="s">
        <v>21978</v>
      </c>
      <c r="H2547" s="9">
        <v>41261</v>
      </c>
    </row>
    <row r="2548" spans="1:8" x14ac:dyDescent="0.45">
      <c r="A2548" t="s">
        <v>1372</v>
      </c>
      <c r="B2548" t="s">
        <v>21979</v>
      </c>
      <c r="C2548" t="s">
        <v>21980</v>
      </c>
      <c r="E2548" t="s">
        <v>21981</v>
      </c>
      <c r="G2548" t="s">
        <v>21982</v>
      </c>
      <c r="H2548" s="9">
        <v>41261</v>
      </c>
    </row>
    <row r="2549" spans="1:8" x14ac:dyDescent="0.45">
      <c r="A2549" t="s">
        <v>21573</v>
      </c>
      <c r="B2549" t="s">
        <v>21983</v>
      </c>
      <c r="C2549" t="s">
        <v>21984</v>
      </c>
      <c r="E2549" t="s">
        <v>21985</v>
      </c>
      <c r="G2549" t="s">
        <v>1494</v>
      </c>
      <c r="H2549" s="9">
        <v>41261</v>
      </c>
    </row>
    <row r="2550" spans="1:8" x14ac:dyDescent="0.45">
      <c r="A2550" t="s">
        <v>3334</v>
      </c>
      <c r="B2550" t="s">
        <v>21986</v>
      </c>
      <c r="C2550" t="s">
        <v>21987</v>
      </c>
      <c r="E2550" t="s">
        <v>21988</v>
      </c>
      <c r="G2550" t="s">
        <v>21989</v>
      </c>
      <c r="H2550" s="9">
        <v>41261</v>
      </c>
    </row>
    <row r="2551" spans="1:8" x14ac:dyDescent="0.45">
      <c r="A2551" t="s">
        <v>21990</v>
      </c>
      <c r="B2551" t="s">
        <v>21991</v>
      </c>
      <c r="C2551" t="s">
        <v>21992</v>
      </c>
      <c r="E2551" t="s">
        <v>21993</v>
      </c>
      <c r="G2551" t="s">
        <v>21994</v>
      </c>
      <c r="H2551" s="9">
        <v>41261</v>
      </c>
    </row>
    <row r="2552" spans="1:8" x14ac:dyDescent="0.45">
      <c r="A2552" t="s">
        <v>15505</v>
      </c>
      <c r="B2552" t="s">
        <v>21995</v>
      </c>
      <c r="C2552" t="s">
        <v>21996</v>
      </c>
      <c r="E2552" t="s">
        <v>21997</v>
      </c>
      <c r="G2552" t="s">
        <v>21998</v>
      </c>
      <c r="H2552" s="9">
        <v>41261</v>
      </c>
    </row>
    <row r="2553" spans="1:8" x14ac:dyDescent="0.45">
      <c r="A2553" t="s">
        <v>21999</v>
      </c>
      <c r="B2553" t="s">
        <v>22000</v>
      </c>
      <c r="C2553" t="s">
        <v>22001</v>
      </c>
      <c r="E2553" t="s">
        <v>22002</v>
      </c>
      <c r="G2553" t="s">
        <v>22003</v>
      </c>
      <c r="H2553" s="9">
        <v>41259</v>
      </c>
    </row>
    <row r="2554" spans="1:8" x14ac:dyDescent="0.45">
      <c r="A2554" t="s">
        <v>22004</v>
      </c>
      <c r="B2554" t="s">
        <v>3212</v>
      </c>
      <c r="C2554" t="s">
        <v>22005</v>
      </c>
      <c r="E2554" t="s">
        <v>22006</v>
      </c>
      <c r="G2554" t="s">
        <v>14830</v>
      </c>
      <c r="H2554" s="9">
        <v>41257</v>
      </c>
    </row>
    <row r="2555" spans="1:8" x14ac:dyDescent="0.45">
      <c r="A2555" t="s">
        <v>15346</v>
      </c>
      <c r="B2555" t="s">
        <v>22007</v>
      </c>
      <c r="C2555" t="s">
        <v>22008</v>
      </c>
      <c r="E2555" t="s">
        <v>483</v>
      </c>
      <c r="G2555" t="s">
        <v>22009</v>
      </c>
      <c r="H2555" s="9">
        <v>41256</v>
      </c>
    </row>
    <row r="2556" spans="1:8" x14ac:dyDescent="0.45">
      <c r="A2556" t="s">
        <v>1402</v>
      </c>
      <c r="B2556" t="s">
        <v>22010</v>
      </c>
      <c r="C2556" t="s">
        <v>22011</v>
      </c>
      <c r="E2556" t="s">
        <v>22012</v>
      </c>
      <c r="G2556" t="s">
        <v>22013</v>
      </c>
      <c r="H2556" s="9">
        <v>41250</v>
      </c>
    </row>
    <row r="2557" spans="1:8" x14ac:dyDescent="0.45">
      <c r="A2557" t="s">
        <v>22014</v>
      </c>
      <c r="B2557" t="s">
        <v>20277</v>
      </c>
      <c r="C2557" t="s">
        <v>22015</v>
      </c>
      <c r="E2557" t="s">
        <v>22016</v>
      </c>
      <c r="G2557" t="s">
        <v>2467</v>
      </c>
      <c r="H2557" s="9">
        <v>41250</v>
      </c>
    </row>
    <row r="2558" spans="1:8" x14ac:dyDescent="0.45">
      <c r="A2558" t="s">
        <v>12573</v>
      </c>
      <c r="B2558" t="s">
        <v>22017</v>
      </c>
      <c r="C2558" t="s">
        <v>22018</v>
      </c>
      <c r="E2558" t="s">
        <v>22019</v>
      </c>
      <c r="G2558" t="s">
        <v>22020</v>
      </c>
      <c r="H2558" s="9">
        <v>41248</v>
      </c>
    </row>
    <row r="2559" spans="1:8" x14ac:dyDescent="0.45">
      <c r="A2559" t="s">
        <v>2820</v>
      </c>
      <c r="B2559" t="s">
        <v>10617</v>
      </c>
      <c r="C2559" t="s">
        <v>22021</v>
      </c>
      <c r="E2559" t="s">
        <v>22022</v>
      </c>
      <c r="G2559" t="s">
        <v>22023</v>
      </c>
      <c r="H2559" s="9">
        <v>41247</v>
      </c>
    </row>
    <row r="2560" spans="1:8" x14ac:dyDescent="0.45">
      <c r="A2560" t="s">
        <v>2012</v>
      </c>
      <c r="B2560" t="s">
        <v>22024</v>
      </c>
      <c r="C2560" t="s">
        <v>22025</v>
      </c>
      <c r="E2560" t="s">
        <v>22026</v>
      </c>
      <c r="G2560" t="s">
        <v>13788</v>
      </c>
      <c r="H2560" s="9">
        <v>41246</v>
      </c>
    </row>
    <row r="2561" spans="1:8" x14ac:dyDescent="0.45">
      <c r="A2561" t="s">
        <v>4557</v>
      </c>
      <c r="B2561" t="s">
        <v>3208</v>
      </c>
      <c r="C2561" t="s">
        <v>22027</v>
      </c>
      <c r="E2561" t="s">
        <v>22028</v>
      </c>
      <c r="G2561" t="s">
        <v>22029</v>
      </c>
      <c r="H2561" s="9">
        <v>41245</v>
      </c>
    </row>
    <row r="2562" spans="1:8" x14ac:dyDescent="0.45">
      <c r="A2562" t="s">
        <v>9636</v>
      </c>
      <c r="B2562" t="s">
        <v>22030</v>
      </c>
      <c r="C2562" t="s">
        <v>22031</v>
      </c>
      <c r="E2562" t="s">
        <v>22032</v>
      </c>
      <c r="G2562" t="s">
        <v>22033</v>
      </c>
      <c r="H2562" s="9">
        <v>41243</v>
      </c>
    </row>
    <row r="2563" spans="1:8" x14ac:dyDescent="0.45">
      <c r="A2563" t="s">
        <v>22034</v>
      </c>
      <c r="B2563" t="s">
        <v>22035</v>
      </c>
      <c r="C2563" t="s">
        <v>22036</v>
      </c>
      <c r="E2563" t="s">
        <v>22037</v>
      </c>
      <c r="G2563" t="s">
        <v>22038</v>
      </c>
      <c r="H2563" s="9">
        <v>41241</v>
      </c>
    </row>
    <row r="2564" spans="1:8" x14ac:dyDescent="0.45">
      <c r="A2564" t="s">
        <v>2047</v>
      </c>
      <c r="B2564" t="s">
        <v>21954</v>
      </c>
      <c r="C2564" t="s">
        <v>22039</v>
      </c>
      <c r="E2564" t="s">
        <v>16031</v>
      </c>
      <c r="G2564" t="s">
        <v>22040</v>
      </c>
      <c r="H2564" s="9">
        <v>41241</v>
      </c>
    </row>
    <row r="2565" spans="1:8" x14ac:dyDescent="0.45">
      <c r="A2565" t="s">
        <v>1710</v>
      </c>
      <c r="B2565" t="s">
        <v>4341</v>
      </c>
      <c r="C2565" t="s">
        <v>22041</v>
      </c>
      <c r="E2565" t="s">
        <v>17967</v>
      </c>
      <c r="G2565" t="s">
        <v>22042</v>
      </c>
      <c r="H2565" s="9">
        <v>41239</v>
      </c>
    </row>
    <row r="2566" spans="1:8" x14ac:dyDescent="0.45">
      <c r="A2566" t="s">
        <v>3265</v>
      </c>
      <c r="B2566" t="s">
        <v>22043</v>
      </c>
      <c r="C2566" t="s">
        <v>22044</v>
      </c>
      <c r="E2566" t="s">
        <v>22045</v>
      </c>
      <c r="G2566" t="s">
        <v>22046</v>
      </c>
      <c r="H2566" s="9">
        <v>41239</v>
      </c>
    </row>
    <row r="2567" spans="1:8" x14ac:dyDescent="0.45">
      <c r="A2567" t="s">
        <v>2520</v>
      </c>
      <c r="B2567" t="s">
        <v>22047</v>
      </c>
      <c r="C2567" t="s">
        <v>22048</v>
      </c>
      <c r="E2567" t="s">
        <v>22049</v>
      </c>
      <c r="G2567" t="s">
        <v>22050</v>
      </c>
      <c r="H2567" s="9">
        <v>41221</v>
      </c>
    </row>
    <row r="2568" spans="1:8" x14ac:dyDescent="0.45">
      <c r="A2568" t="s">
        <v>22051</v>
      </c>
      <c r="B2568" t="s">
        <v>22052</v>
      </c>
      <c r="C2568" t="s">
        <v>22053</v>
      </c>
      <c r="E2568" t="s">
        <v>22054</v>
      </c>
      <c r="G2568" t="s">
        <v>22055</v>
      </c>
      <c r="H2568" s="9">
        <v>41217</v>
      </c>
    </row>
    <row r="2569" spans="1:8" x14ac:dyDescent="0.45">
      <c r="A2569" t="s">
        <v>3304</v>
      </c>
      <c r="B2569" t="s">
        <v>22056</v>
      </c>
      <c r="C2569" t="s">
        <v>22057</v>
      </c>
      <c r="E2569" t="s">
        <v>13380</v>
      </c>
      <c r="G2569" t="s">
        <v>14524</v>
      </c>
      <c r="H2569" s="9">
        <v>41205</v>
      </c>
    </row>
    <row r="2570" spans="1:8" x14ac:dyDescent="0.45">
      <c r="A2570" t="s">
        <v>3221</v>
      </c>
      <c r="B2570" t="s">
        <v>22058</v>
      </c>
      <c r="C2570" t="s">
        <v>22059</v>
      </c>
      <c r="E2570" t="s">
        <v>22060</v>
      </c>
      <c r="G2570" t="s">
        <v>22061</v>
      </c>
      <c r="H2570" s="9">
        <v>41198</v>
      </c>
    </row>
    <row r="2571" spans="1:8" x14ac:dyDescent="0.45">
      <c r="A2571" t="s">
        <v>10282</v>
      </c>
      <c r="B2571" t="s">
        <v>22062</v>
      </c>
      <c r="C2571" t="s">
        <v>22063</v>
      </c>
      <c r="E2571" t="s">
        <v>20185</v>
      </c>
      <c r="G2571" t="s">
        <v>22064</v>
      </c>
      <c r="H2571" s="9">
        <v>41198</v>
      </c>
    </row>
    <row r="2572" spans="1:8" x14ac:dyDescent="0.45">
      <c r="A2572" t="s">
        <v>22065</v>
      </c>
      <c r="B2572" t="s">
        <v>2791</v>
      </c>
      <c r="C2572" t="s">
        <v>22066</v>
      </c>
      <c r="E2572" t="s">
        <v>22067</v>
      </c>
      <c r="G2572" t="s">
        <v>22068</v>
      </c>
      <c r="H2572" s="9">
        <v>41197</v>
      </c>
    </row>
    <row r="2573" spans="1:8" x14ac:dyDescent="0.45">
      <c r="A2573" t="s">
        <v>3616</v>
      </c>
      <c r="B2573" t="s">
        <v>2556</v>
      </c>
      <c r="C2573" t="s">
        <v>22069</v>
      </c>
      <c r="E2573" t="s">
        <v>22070</v>
      </c>
      <c r="G2573" t="s">
        <v>17787</v>
      </c>
      <c r="H2573" s="9">
        <v>41197</v>
      </c>
    </row>
    <row r="2574" spans="1:8" x14ac:dyDescent="0.45">
      <c r="A2574" t="s">
        <v>2220</v>
      </c>
      <c r="B2574" t="s">
        <v>10478</v>
      </c>
      <c r="C2574" t="s">
        <v>22071</v>
      </c>
      <c r="E2574" t="s">
        <v>15849</v>
      </c>
      <c r="G2574" t="s">
        <v>22072</v>
      </c>
      <c r="H2574" s="9">
        <v>41197</v>
      </c>
    </row>
    <row r="2575" spans="1:8" x14ac:dyDescent="0.45">
      <c r="A2575" t="s">
        <v>22073</v>
      </c>
      <c r="B2575" t="s">
        <v>22074</v>
      </c>
      <c r="C2575" t="s">
        <v>22075</v>
      </c>
      <c r="E2575" t="s">
        <v>22076</v>
      </c>
      <c r="G2575" t="s">
        <v>22077</v>
      </c>
      <c r="H2575" s="9">
        <v>41197</v>
      </c>
    </row>
    <row r="2576" spans="1:8" x14ac:dyDescent="0.45">
      <c r="A2576" t="s">
        <v>2547</v>
      </c>
      <c r="B2576" t="s">
        <v>2641</v>
      </c>
      <c r="C2576" t="s">
        <v>22078</v>
      </c>
      <c r="E2576" t="s">
        <v>22079</v>
      </c>
      <c r="G2576" t="s">
        <v>2453</v>
      </c>
      <c r="H2576" s="9">
        <v>41197</v>
      </c>
    </row>
    <row r="2577" spans="1:8" x14ac:dyDescent="0.45">
      <c r="A2577" t="s">
        <v>2205</v>
      </c>
      <c r="B2577" t="s">
        <v>22080</v>
      </c>
      <c r="C2577" t="s">
        <v>22081</v>
      </c>
      <c r="E2577" t="s">
        <v>22082</v>
      </c>
      <c r="G2577" t="s">
        <v>22083</v>
      </c>
      <c r="H2577" s="9">
        <v>41195</v>
      </c>
    </row>
    <row r="2578" spans="1:8" x14ac:dyDescent="0.45">
      <c r="A2578" t="s">
        <v>1683</v>
      </c>
      <c r="B2578" t="s">
        <v>22084</v>
      </c>
      <c r="C2578" t="s">
        <v>22085</v>
      </c>
      <c r="E2578" t="s">
        <v>22086</v>
      </c>
      <c r="G2578" t="s">
        <v>22087</v>
      </c>
      <c r="H2578" s="9">
        <v>41190</v>
      </c>
    </row>
    <row r="2579" spans="1:8" x14ac:dyDescent="0.45">
      <c r="A2579" t="s">
        <v>4321</v>
      </c>
      <c r="B2579" t="s">
        <v>22088</v>
      </c>
      <c r="C2579" t="s">
        <v>22089</v>
      </c>
      <c r="E2579" t="s">
        <v>20104</v>
      </c>
      <c r="G2579" t="s">
        <v>22090</v>
      </c>
      <c r="H2579" s="9">
        <v>41188</v>
      </c>
    </row>
    <row r="2580" spans="1:8" x14ac:dyDescent="0.45">
      <c r="A2580" t="s">
        <v>3079</v>
      </c>
      <c r="B2580" t="s">
        <v>22091</v>
      </c>
      <c r="C2580" t="s">
        <v>22092</v>
      </c>
      <c r="E2580" t="s">
        <v>22093</v>
      </c>
      <c r="G2580" t="s">
        <v>22094</v>
      </c>
      <c r="H2580" s="9">
        <v>41186</v>
      </c>
    </row>
    <row r="2581" spans="1:8" x14ac:dyDescent="0.45">
      <c r="A2581" t="s">
        <v>22095</v>
      </c>
      <c r="B2581" t="s">
        <v>2896</v>
      </c>
      <c r="C2581" t="s">
        <v>22096</v>
      </c>
      <c r="E2581" t="s">
        <v>22097</v>
      </c>
      <c r="G2581" t="s">
        <v>22098</v>
      </c>
      <c r="H2581" s="9">
        <v>41186</v>
      </c>
    </row>
    <row r="2582" spans="1:8" x14ac:dyDescent="0.45">
      <c r="A2582" t="s">
        <v>20423</v>
      </c>
      <c r="B2582" t="s">
        <v>22099</v>
      </c>
      <c r="C2582" t="s">
        <v>22100</v>
      </c>
      <c r="E2582" t="s">
        <v>22101</v>
      </c>
      <c r="G2582" t="s">
        <v>18405</v>
      </c>
      <c r="H2582" s="9">
        <v>41186</v>
      </c>
    </row>
    <row r="2583" spans="1:8" x14ac:dyDescent="0.45">
      <c r="A2583" t="s">
        <v>1733</v>
      </c>
      <c r="B2583" t="s">
        <v>22102</v>
      </c>
      <c r="C2583" t="s">
        <v>22103</v>
      </c>
      <c r="E2583" t="s">
        <v>22104</v>
      </c>
      <c r="G2583" t="s">
        <v>2467</v>
      </c>
      <c r="H2583" s="9">
        <v>41185</v>
      </c>
    </row>
    <row r="2584" spans="1:8" x14ac:dyDescent="0.45">
      <c r="A2584" t="s">
        <v>3079</v>
      </c>
      <c r="B2584" t="s">
        <v>2171</v>
      </c>
      <c r="C2584" t="s">
        <v>22105</v>
      </c>
      <c r="E2584" t="s">
        <v>22106</v>
      </c>
      <c r="G2584" t="s">
        <v>22107</v>
      </c>
      <c r="H2584" s="9">
        <v>41177</v>
      </c>
    </row>
    <row r="2585" spans="1:8" x14ac:dyDescent="0.45">
      <c r="H2585" s="9">
        <v>41171</v>
      </c>
    </row>
    <row r="2586" spans="1:8" x14ac:dyDescent="0.45">
      <c r="A2586" t="s">
        <v>1376</v>
      </c>
      <c r="B2586" t="s">
        <v>4103</v>
      </c>
      <c r="C2586" t="s">
        <v>22108</v>
      </c>
      <c r="E2586" t="s">
        <v>21940</v>
      </c>
      <c r="G2586" t="s">
        <v>22109</v>
      </c>
      <c r="H2586" s="9">
        <v>41170</v>
      </c>
    </row>
    <row r="2587" spans="1:8" x14ac:dyDescent="0.45">
      <c r="A2587" t="s">
        <v>22110</v>
      </c>
      <c r="B2587" t="s">
        <v>22111</v>
      </c>
      <c r="C2587" t="s">
        <v>22112</v>
      </c>
      <c r="E2587" t="s">
        <v>22113</v>
      </c>
      <c r="G2587" t="s">
        <v>22114</v>
      </c>
      <c r="H2587" s="9">
        <v>41170</v>
      </c>
    </row>
    <row r="2588" spans="1:8" x14ac:dyDescent="0.45">
      <c r="A2588" t="s">
        <v>2250</v>
      </c>
      <c r="B2588" t="s">
        <v>22115</v>
      </c>
      <c r="C2588" t="s">
        <v>22116</v>
      </c>
      <c r="E2588" t="s">
        <v>20930</v>
      </c>
      <c r="G2588" t="s">
        <v>22117</v>
      </c>
      <c r="H2588" s="9">
        <v>41170</v>
      </c>
    </row>
    <row r="2589" spans="1:8" x14ac:dyDescent="0.45">
      <c r="H2589" s="9">
        <v>41166</v>
      </c>
    </row>
    <row r="2590" spans="1:8" x14ac:dyDescent="0.45">
      <c r="A2590" t="s">
        <v>22118</v>
      </c>
      <c r="B2590" t="s">
        <v>22119</v>
      </c>
      <c r="C2590" t="s">
        <v>22120</v>
      </c>
      <c r="E2590" t="s">
        <v>22121</v>
      </c>
      <c r="G2590" t="s">
        <v>22122</v>
      </c>
      <c r="H2590" s="9">
        <v>41164</v>
      </c>
    </row>
    <row r="2591" spans="1:8" x14ac:dyDescent="0.45">
      <c r="A2591" t="s">
        <v>1402</v>
      </c>
      <c r="B2591" t="s">
        <v>22123</v>
      </c>
      <c r="C2591" t="s">
        <v>22124</v>
      </c>
      <c r="E2591" t="s">
        <v>14542</v>
      </c>
      <c r="G2591" t="s">
        <v>22125</v>
      </c>
      <c r="H2591" s="9">
        <v>41163</v>
      </c>
    </row>
    <row r="2592" spans="1:8" x14ac:dyDescent="0.45">
      <c r="A2592" t="s">
        <v>22126</v>
      </c>
      <c r="B2592" t="s">
        <v>22127</v>
      </c>
      <c r="C2592" t="s">
        <v>22128</v>
      </c>
      <c r="E2592" t="s">
        <v>22129</v>
      </c>
      <c r="G2592" t="s">
        <v>22130</v>
      </c>
      <c r="H2592" s="9">
        <v>41163</v>
      </c>
    </row>
    <row r="2593" spans="1:8" x14ac:dyDescent="0.45">
      <c r="A2593" t="s">
        <v>22131</v>
      </c>
      <c r="B2593" t="s">
        <v>22132</v>
      </c>
      <c r="C2593" t="s">
        <v>22133</v>
      </c>
      <c r="E2593" t="s">
        <v>22134</v>
      </c>
      <c r="G2593" t="s">
        <v>22135</v>
      </c>
      <c r="H2593" s="9">
        <v>41163</v>
      </c>
    </row>
    <row r="2594" spans="1:8" x14ac:dyDescent="0.45">
      <c r="A2594" t="s">
        <v>16685</v>
      </c>
      <c r="B2594" t="s">
        <v>22136</v>
      </c>
      <c r="C2594" t="s">
        <v>22137</v>
      </c>
      <c r="E2594" t="s">
        <v>22138</v>
      </c>
      <c r="G2594" t="s">
        <v>22139</v>
      </c>
      <c r="H2594" s="9">
        <v>41158</v>
      </c>
    </row>
    <row r="2595" spans="1:8" x14ac:dyDescent="0.45">
      <c r="A2595" t="s">
        <v>11829</v>
      </c>
      <c r="B2595" t="s">
        <v>2175</v>
      </c>
      <c r="C2595" t="s">
        <v>22140</v>
      </c>
      <c r="E2595" t="s">
        <v>22141</v>
      </c>
      <c r="G2595" t="s">
        <v>22142</v>
      </c>
      <c r="H2595" s="9">
        <v>41157</v>
      </c>
    </row>
    <row r="2596" spans="1:8" x14ac:dyDescent="0.45">
      <c r="A2596" t="s">
        <v>22143</v>
      </c>
      <c r="B2596" t="s">
        <v>22144</v>
      </c>
      <c r="C2596" t="s">
        <v>22145</v>
      </c>
      <c r="D2596" t="s">
        <v>22146</v>
      </c>
      <c r="E2596" t="s">
        <v>22147</v>
      </c>
      <c r="G2596" t="s">
        <v>22148</v>
      </c>
      <c r="H2596" s="9">
        <v>41157</v>
      </c>
    </row>
    <row r="2597" spans="1:8" x14ac:dyDescent="0.45">
      <c r="A2597" t="s">
        <v>22149</v>
      </c>
      <c r="B2597" t="s">
        <v>22150</v>
      </c>
      <c r="C2597" t="s">
        <v>22151</v>
      </c>
      <c r="E2597" t="s">
        <v>22152</v>
      </c>
      <c r="G2597" t="s">
        <v>22153</v>
      </c>
      <c r="H2597" s="9">
        <v>41148</v>
      </c>
    </row>
    <row r="2598" spans="1:8" x14ac:dyDescent="0.45">
      <c r="A2598" t="s">
        <v>2011</v>
      </c>
      <c r="B2598" t="s">
        <v>3218</v>
      </c>
      <c r="C2598" t="s">
        <v>22154</v>
      </c>
      <c r="E2598" t="s">
        <v>22155</v>
      </c>
      <c r="G2598" t="s">
        <v>22156</v>
      </c>
      <c r="H2598" s="9">
        <v>41141</v>
      </c>
    </row>
    <row r="2599" spans="1:8" x14ac:dyDescent="0.45">
      <c r="A2599" t="s">
        <v>3034</v>
      </c>
      <c r="B2599" t="s">
        <v>22157</v>
      </c>
      <c r="C2599" t="s">
        <v>22158</v>
      </c>
      <c r="E2599" t="s">
        <v>22159</v>
      </c>
      <c r="G2599" t="s">
        <v>17691</v>
      </c>
      <c r="H2599" s="9">
        <v>41135</v>
      </c>
    </row>
    <row r="2600" spans="1:8" x14ac:dyDescent="0.45">
      <c r="A2600" t="s">
        <v>10493</v>
      </c>
      <c r="B2600" t="s">
        <v>22160</v>
      </c>
      <c r="C2600" t="s">
        <v>22161</v>
      </c>
      <c r="E2600" t="s">
        <v>22162</v>
      </c>
      <c r="G2600" t="s">
        <v>22163</v>
      </c>
      <c r="H2600" s="9">
        <v>41123</v>
      </c>
    </row>
    <row r="2601" spans="1:8" x14ac:dyDescent="0.45">
      <c r="A2601" t="s">
        <v>1612</v>
      </c>
      <c r="B2601" t="s">
        <v>19135</v>
      </c>
      <c r="C2601" t="s">
        <v>22164</v>
      </c>
      <c r="E2601" t="s">
        <v>22165</v>
      </c>
      <c r="G2601" t="s">
        <v>13708</v>
      </c>
      <c r="H2601" s="9">
        <v>41121</v>
      </c>
    </row>
    <row r="2602" spans="1:8" x14ac:dyDescent="0.45">
      <c r="A2602" t="s">
        <v>22166</v>
      </c>
      <c r="B2602" t="s">
        <v>22167</v>
      </c>
      <c r="C2602" t="s">
        <v>22168</v>
      </c>
      <c r="E2602" t="s">
        <v>22169</v>
      </c>
      <c r="G2602" t="s">
        <v>22170</v>
      </c>
      <c r="H2602" s="9">
        <v>41112</v>
      </c>
    </row>
    <row r="2603" spans="1:8" x14ac:dyDescent="0.45">
      <c r="A2603" t="s">
        <v>12153</v>
      </c>
      <c r="B2603" t="s">
        <v>2246</v>
      </c>
      <c r="C2603" t="s">
        <v>22171</v>
      </c>
      <c r="E2603" t="s">
        <v>22172</v>
      </c>
      <c r="G2603" t="s">
        <v>18405</v>
      </c>
      <c r="H2603" s="9">
        <v>41112</v>
      </c>
    </row>
    <row r="2604" spans="1:8" x14ac:dyDescent="0.45">
      <c r="A2604" t="s">
        <v>2118</v>
      </c>
      <c r="B2604" t="s">
        <v>22173</v>
      </c>
      <c r="C2604" t="s">
        <v>22174</v>
      </c>
      <c r="E2604" t="s">
        <v>14093</v>
      </c>
      <c r="G2604" t="s">
        <v>22175</v>
      </c>
      <c r="H2604" s="9">
        <v>41112</v>
      </c>
    </row>
    <row r="2605" spans="1:8" x14ac:dyDescent="0.45">
      <c r="A2605" t="s">
        <v>16117</v>
      </c>
      <c r="B2605" t="s">
        <v>22176</v>
      </c>
      <c r="C2605" t="s">
        <v>22177</v>
      </c>
      <c r="E2605" t="s">
        <v>22178</v>
      </c>
      <c r="G2605" t="s">
        <v>22179</v>
      </c>
      <c r="H2605" s="9">
        <v>41112</v>
      </c>
    </row>
    <row r="2606" spans="1:8" x14ac:dyDescent="0.45">
      <c r="A2606" t="s">
        <v>22180</v>
      </c>
      <c r="B2606" t="s">
        <v>22181</v>
      </c>
      <c r="C2606" t="s">
        <v>22182</v>
      </c>
      <c r="E2606" t="s">
        <v>22183</v>
      </c>
      <c r="G2606" t="s">
        <v>22184</v>
      </c>
      <c r="H2606" s="9">
        <v>41108</v>
      </c>
    </row>
    <row r="2607" spans="1:8" x14ac:dyDescent="0.45">
      <c r="A2607" t="s">
        <v>2400</v>
      </c>
      <c r="B2607" t="s">
        <v>22185</v>
      </c>
      <c r="C2607" t="s">
        <v>22186</v>
      </c>
      <c r="E2607" t="s">
        <v>112</v>
      </c>
      <c r="G2607" t="s">
        <v>22187</v>
      </c>
      <c r="H2607" s="9">
        <v>41102</v>
      </c>
    </row>
    <row r="2608" spans="1:8" x14ac:dyDescent="0.45">
      <c r="A2608" t="s">
        <v>1460</v>
      </c>
      <c r="B2608" t="s">
        <v>22188</v>
      </c>
      <c r="C2608" t="s">
        <v>22189</v>
      </c>
      <c r="E2608" t="s">
        <v>22190</v>
      </c>
      <c r="G2608" t="s">
        <v>22191</v>
      </c>
      <c r="H2608" s="9">
        <v>41095</v>
      </c>
    </row>
    <row r="2609" spans="1:8" x14ac:dyDescent="0.45">
      <c r="A2609" t="s">
        <v>10232</v>
      </c>
      <c r="B2609" t="s">
        <v>22192</v>
      </c>
      <c r="C2609" t="s">
        <v>22193</v>
      </c>
      <c r="E2609" t="s">
        <v>22194</v>
      </c>
      <c r="G2609" t="s">
        <v>3559</v>
      </c>
      <c r="H2609" s="9">
        <v>41094</v>
      </c>
    </row>
    <row r="2610" spans="1:8" x14ac:dyDescent="0.45">
      <c r="A2610" t="s">
        <v>1397</v>
      </c>
      <c r="B2610" t="s">
        <v>4162</v>
      </c>
      <c r="C2610" t="s">
        <v>22195</v>
      </c>
      <c r="E2610" t="s">
        <v>22196</v>
      </c>
      <c r="G2610" t="s">
        <v>22197</v>
      </c>
      <c r="H2610" s="9">
        <v>41087</v>
      </c>
    </row>
    <row r="2611" spans="1:8" x14ac:dyDescent="0.45">
      <c r="A2611" t="s">
        <v>22198</v>
      </c>
      <c r="B2611" t="s">
        <v>21358</v>
      </c>
      <c r="C2611" t="s">
        <v>22199</v>
      </c>
      <c r="E2611" t="s">
        <v>22200</v>
      </c>
      <c r="G2611" t="s">
        <v>22201</v>
      </c>
      <c r="H2611" s="9">
        <v>41084</v>
      </c>
    </row>
    <row r="2612" spans="1:8" x14ac:dyDescent="0.45">
      <c r="A2612" t="s">
        <v>2286</v>
      </c>
      <c r="B2612" t="s">
        <v>11609</v>
      </c>
      <c r="C2612" t="s">
        <v>22202</v>
      </c>
      <c r="E2612" t="s">
        <v>22203</v>
      </c>
      <c r="G2612" t="s">
        <v>13291</v>
      </c>
      <c r="H2612" s="9">
        <v>41077</v>
      </c>
    </row>
    <row r="2613" spans="1:8" x14ac:dyDescent="0.45">
      <c r="A2613" t="s">
        <v>22204</v>
      </c>
      <c r="B2613" t="s">
        <v>22205</v>
      </c>
      <c r="C2613" t="s">
        <v>22206</v>
      </c>
      <c r="E2613" t="s">
        <v>22207</v>
      </c>
      <c r="G2613" t="s">
        <v>22208</v>
      </c>
      <c r="H2613" s="9">
        <v>41072</v>
      </c>
    </row>
    <row r="2614" spans="1:8" x14ac:dyDescent="0.45">
      <c r="A2614" t="s">
        <v>1973</v>
      </c>
      <c r="B2614" t="s">
        <v>3744</v>
      </c>
      <c r="C2614" t="s">
        <v>22209</v>
      </c>
      <c r="E2614" t="s">
        <v>22210</v>
      </c>
      <c r="G2614" t="s">
        <v>22211</v>
      </c>
      <c r="H2614" s="9">
        <v>41069</v>
      </c>
    </row>
    <row r="2615" spans="1:8" x14ac:dyDescent="0.45">
      <c r="A2615" t="s">
        <v>11438</v>
      </c>
      <c r="B2615" t="s">
        <v>22212</v>
      </c>
      <c r="C2615" t="s">
        <v>22213</v>
      </c>
      <c r="E2615" t="s">
        <v>22214</v>
      </c>
      <c r="G2615" t="s">
        <v>22215</v>
      </c>
      <c r="H2615" s="9">
        <v>41058</v>
      </c>
    </row>
    <row r="2616" spans="1:8" x14ac:dyDescent="0.45">
      <c r="A2616" t="s">
        <v>3329</v>
      </c>
      <c r="B2616" t="s">
        <v>11458</v>
      </c>
      <c r="C2616" t="s">
        <v>22216</v>
      </c>
      <c r="E2616" t="s">
        <v>18936</v>
      </c>
      <c r="G2616" t="s">
        <v>22217</v>
      </c>
      <c r="H2616" s="9">
        <v>41055</v>
      </c>
    </row>
    <row r="2617" spans="1:8" x14ac:dyDescent="0.45">
      <c r="A2617" t="s">
        <v>2980</v>
      </c>
      <c r="B2617" t="s">
        <v>22218</v>
      </c>
      <c r="C2617" t="s">
        <v>22219</v>
      </c>
      <c r="E2617" t="s">
        <v>22220</v>
      </c>
      <c r="G2617" t="s">
        <v>22221</v>
      </c>
      <c r="H2617" s="9">
        <v>41052</v>
      </c>
    </row>
    <row r="2618" spans="1:8" x14ac:dyDescent="0.45">
      <c r="A2618" t="s">
        <v>1586</v>
      </c>
      <c r="B2618" t="s">
        <v>22222</v>
      </c>
      <c r="C2618" t="s">
        <v>22223</v>
      </c>
      <c r="E2618" t="s">
        <v>22224</v>
      </c>
      <c r="G2618" t="s">
        <v>22225</v>
      </c>
      <c r="H2618" s="9">
        <v>41045</v>
      </c>
    </row>
    <row r="2619" spans="1:8" x14ac:dyDescent="0.45">
      <c r="A2619" t="s">
        <v>2220</v>
      </c>
      <c r="B2619" t="s">
        <v>22226</v>
      </c>
      <c r="C2619" t="s">
        <v>22227</v>
      </c>
      <c r="E2619" t="s">
        <v>22228</v>
      </c>
      <c r="G2619" t="s">
        <v>22229</v>
      </c>
      <c r="H2619" s="9">
        <v>41045</v>
      </c>
    </row>
    <row r="2620" spans="1:8" x14ac:dyDescent="0.45">
      <c r="A2620" t="s">
        <v>2621</v>
      </c>
      <c r="B2620" t="s">
        <v>20889</v>
      </c>
      <c r="C2620" t="s">
        <v>22230</v>
      </c>
      <c r="E2620" t="s">
        <v>22231</v>
      </c>
      <c r="G2620" t="s">
        <v>22232</v>
      </c>
      <c r="H2620" s="9">
        <v>41045</v>
      </c>
    </row>
    <row r="2621" spans="1:8" x14ac:dyDescent="0.45">
      <c r="A2621" t="s">
        <v>14489</v>
      </c>
      <c r="B2621" t="s">
        <v>22233</v>
      </c>
      <c r="C2621" t="s">
        <v>22234</v>
      </c>
      <c r="E2621" t="s">
        <v>22235</v>
      </c>
      <c r="G2621" t="s">
        <v>22236</v>
      </c>
      <c r="H2621" s="9">
        <v>41038</v>
      </c>
    </row>
    <row r="2622" spans="1:8" x14ac:dyDescent="0.45">
      <c r="A2622" t="s">
        <v>2205</v>
      </c>
      <c r="B2622" t="s">
        <v>22237</v>
      </c>
      <c r="C2622" t="s">
        <v>22238</v>
      </c>
      <c r="E2622" t="s">
        <v>22239</v>
      </c>
      <c r="G2622" t="s">
        <v>22240</v>
      </c>
      <c r="H2622" s="9">
        <v>41037</v>
      </c>
    </row>
    <row r="2623" spans="1:8" x14ac:dyDescent="0.45">
      <c r="A2623" t="s">
        <v>1916</v>
      </c>
      <c r="B2623" t="s">
        <v>22241</v>
      </c>
      <c r="C2623" t="s">
        <v>22242</v>
      </c>
      <c r="E2623" t="s">
        <v>15474</v>
      </c>
      <c r="G2623" t="s">
        <v>22243</v>
      </c>
      <c r="H2623" s="9">
        <v>41019</v>
      </c>
    </row>
    <row r="2624" spans="1:8" x14ac:dyDescent="0.45">
      <c r="A2624" t="s">
        <v>22244</v>
      </c>
      <c r="B2624" t="s">
        <v>22245</v>
      </c>
      <c r="C2624" t="s">
        <v>22246</v>
      </c>
      <c r="E2624" t="s">
        <v>15474</v>
      </c>
      <c r="G2624" t="s">
        <v>22247</v>
      </c>
      <c r="H2624" s="9">
        <v>41018</v>
      </c>
    </row>
    <row r="2625" spans="1:8" x14ac:dyDescent="0.45">
      <c r="A2625" t="s">
        <v>2044</v>
      </c>
      <c r="B2625" t="s">
        <v>22248</v>
      </c>
      <c r="C2625" t="s">
        <v>22249</v>
      </c>
      <c r="E2625" t="s">
        <v>22250</v>
      </c>
      <c r="G2625" t="s">
        <v>22251</v>
      </c>
      <c r="H2625" s="9">
        <v>41014</v>
      </c>
    </row>
    <row r="2626" spans="1:8" x14ac:dyDescent="0.45">
      <c r="A2626" t="s">
        <v>17824</v>
      </c>
      <c r="B2626" t="s">
        <v>22252</v>
      </c>
      <c r="C2626" t="s">
        <v>22253</v>
      </c>
      <c r="E2626" t="s">
        <v>18176</v>
      </c>
      <c r="G2626" t="s">
        <v>22254</v>
      </c>
      <c r="H2626" s="9">
        <v>41014</v>
      </c>
    </row>
    <row r="2627" spans="1:8" x14ac:dyDescent="0.45">
      <c r="A2627" t="s">
        <v>10232</v>
      </c>
      <c r="B2627" t="s">
        <v>22255</v>
      </c>
      <c r="C2627" t="s">
        <v>22256</v>
      </c>
      <c r="E2627" t="s">
        <v>22257</v>
      </c>
      <c r="G2627" t="s">
        <v>22258</v>
      </c>
      <c r="H2627" s="9">
        <v>41010</v>
      </c>
    </row>
    <row r="2628" spans="1:8" x14ac:dyDescent="0.45">
      <c r="A2628" t="s">
        <v>22259</v>
      </c>
      <c r="B2628" t="s">
        <v>22260</v>
      </c>
      <c r="C2628" t="s">
        <v>22261</v>
      </c>
      <c r="E2628" t="s">
        <v>22262</v>
      </c>
      <c r="G2628" t="s">
        <v>13668</v>
      </c>
      <c r="H2628" s="9">
        <v>41003</v>
      </c>
    </row>
    <row r="2629" spans="1:8" x14ac:dyDescent="0.45">
      <c r="A2629" t="s">
        <v>4683</v>
      </c>
      <c r="B2629" t="s">
        <v>22263</v>
      </c>
      <c r="C2629" t="s">
        <v>22264</v>
      </c>
      <c r="E2629" t="s">
        <v>8221</v>
      </c>
      <c r="G2629" t="s">
        <v>12323</v>
      </c>
      <c r="H2629" s="9">
        <v>41002</v>
      </c>
    </row>
    <row r="2630" spans="1:8" x14ac:dyDescent="0.45">
      <c r="A2630" t="s">
        <v>3365</v>
      </c>
      <c r="B2630" t="s">
        <v>22265</v>
      </c>
      <c r="C2630" t="s">
        <v>22266</v>
      </c>
      <c r="E2630" t="s">
        <v>22267</v>
      </c>
      <c r="G2630" t="s">
        <v>22268</v>
      </c>
      <c r="H2630" s="9">
        <v>40998</v>
      </c>
    </row>
    <row r="2631" spans="1:8" x14ac:dyDescent="0.45">
      <c r="A2631" t="s">
        <v>1767</v>
      </c>
      <c r="B2631" t="s">
        <v>3218</v>
      </c>
      <c r="C2631" t="s">
        <v>22269</v>
      </c>
      <c r="E2631" t="s">
        <v>22270</v>
      </c>
      <c r="G2631" t="s">
        <v>22271</v>
      </c>
      <c r="H2631" s="9">
        <v>40990</v>
      </c>
    </row>
    <row r="2632" spans="1:8" x14ac:dyDescent="0.45">
      <c r="A2632" t="s">
        <v>19874</v>
      </c>
      <c r="B2632" t="s">
        <v>22272</v>
      </c>
      <c r="C2632" t="s">
        <v>22273</v>
      </c>
      <c r="E2632" t="s">
        <v>16297</v>
      </c>
      <c r="G2632" t="s">
        <v>20263</v>
      </c>
      <c r="H2632" s="9">
        <v>40982</v>
      </c>
    </row>
    <row r="2633" spans="1:8" x14ac:dyDescent="0.45">
      <c r="A2633" t="s">
        <v>20523</v>
      </c>
      <c r="B2633" t="s">
        <v>22274</v>
      </c>
      <c r="C2633" t="s">
        <v>22275</v>
      </c>
      <c r="E2633" t="s">
        <v>22276</v>
      </c>
      <c r="G2633" t="s">
        <v>22277</v>
      </c>
      <c r="H2633" s="9">
        <v>40979</v>
      </c>
    </row>
    <row r="2634" spans="1:8" x14ac:dyDescent="0.45">
      <c r="A2634" t="s">
        <v>12472</v>
      </c>
      <c r="B2634" t="s">
        <v>22278</v>
      </c>
      <c r="C2634" t="s">
        <v>22279</v>
      </c>
      <c r="E2634" t="s">
        <v>22280</v>
      </c>
      <c r="G2634" t="s">
        <v>22281</v>
      </c>
      <c r="H2634" s="9">
        <v>40979</v>
      </c>
    </row>
    <row r="2635" spans="1:8" x14ac:dyDescent="0.45">
      <c r="A2635" t="s">
        <v>3912</v>
      </c>
      <c r="B2635" t="s">
        <v>22282</v>
      </c>
      <c r="C2635" t="s">
        <v>22283</v>
      </c>
      <c r="E2635" t="s">
        <v>22284</v>
      </c>
      <c r="G2635" t="s">
        <v>22285</v>
      </c>
      <c r="H2635" s="9">
        <v>40974</v>
      </c>
    </row>
    <row r="2636" spans="1:8" x14ac:dyDescent="0.45">
      <c r="A2636" t="s">
        <v>2250</v>
      </c>
      <c r="B2636" t="s">
        <v>22286</v>
      </c>
      <c r="C2636" t="s">
        <v>22287</v>
      </c>
      <c r="E2636" t="s">
        <v>22288</v>
      </c>
      <c r="G2636" t="s">
        <v>22289</v>
      </c>
      <c r="H2636" s="9">
        <v>40973</v>
      </c>
    </row>
    <row r="2637" spans="1:8" x14ac:dyDescent="0.45">
      <c r="A2637" t="s">
        <v>1845</v>
      </c>
      <c r="B2637" t="s">
        <v>22290</v>
      </c>
      <c r="C2637" t="s">
        <v>22291</v>
      </c>
      <c r="E2637" t="s">
        <v>22292</v>
      </c>
      <c r="G2637" t="s">
        <v>22293</v>
      </c>
      <c r="H2637" s="9">
        <v>40972</v>
      </c>
    </row>
    <row r="2638" spans="1:8" x14ac:dyDescent="0.45">
      <c r="A2638" t="s">
        <v>4246</v>
      </c>
      <c r="B2638" t="s">
        <v>22294</v>
      </c>
      <c r="C2638" t="s">
        <v>22295</v>
      </c>
      <c r="E2638" t="s">
        <v>19619</v>
      </c>
      <c r="G2638" t="s">
        <v>22296</v>
      </c>
      <c r="H2638" s="9">
        <v>40966</v>
      </c>
    </row>
    <row r="2639" spans="1:8" x14ac:dyDescent="0.45">
      <c r="A2639" t="s">
        <v>4107</v>
      </c>
      <c r="B2639" t="s">
        <v>2062</v>
      </c>
      <c r="C2639" t="s">
        <v>22297</v>
      </c>
      <c r="E2639" t="s">
        <v>22298</v>
      </c>
      <c r="G2639" t="s">
        <v>22299</v>
      </c>
      <c r="H2639" s="9">
        <v>40965</v>
      </c>
    </row>
    <row r="2640" spans="1:8" x14ac:dyDescent="0.45">
      <c r="A2640" t="s">
        <v>9636</v>
      </c>
      <c r="B2640" t="s">
        <v>19415</v>
      </c>
      <c r="C2640" t="s">
        <v>22300</v>
      </c>
      <c r="E2640" t="s">
        <v>22301</v>
      </c>
      <c r="G2640" t="s">
        <v>10111</v>
      </c>
      <c r="H2640" s="9">
        <v>40960</v>
      </c>
    </row>
    <row r="2641" spans="1:8" x14ac:dyDescent="0.45">
      <c r="A2641" t="s">
        <v>18122</v>
      </c>
      <c r="B2641" t="s">
        <v>22302</v>
      </c>
      <c r="C2641" t="s">
        <v>22303</v>
      </c>
      <c r="E2641" t="s">
        <v>15474</v>
      </c>
      <c r="G2641" t="s">
        <v>22304</v>
      </c>
      <c r="H2641" s="9">
        <v>40956</v>
      </c>
    </row>
    <row r="2642" spans="1:8" x14ac:dyDescent="0.45">
      <c r="A2642" t="s">
        <v>22305</v>
      </c>
      <c r="B2642" t="s">
        <v>22306</v>
      </c>
      <c r="C2642" t="s">
        <v>22307</v>
      </c>
      <c r="E2642" t="s">
        <v>22308</v>
      </c>
      <c r="G2642" t="s">
        <v>22309</v>
      </c>
      <c r="H2642" s="9">
        <v>40955</v>
      </c>
    </row>
    <row r="2643" spans="1:8" x14ac:dyDescent="0.45">
      <c r="A2643" t="s">
        <v>22310</v>
      </c>
      <c r="B2643" t="s">
        <v>22311</v>
      </c>
      <c r="C2643" t="s">
        <v>22312</v>
      </c>
      <c r="E2643" t="s">
        <v>22313</v>
      </c>
      <c r="G2643" t="s">
        <v>22314</v>
      </c>
      <c r="H2643" s="9">
        <v>40955</v>
      </c>
    </row>
    <row r="2644" spans="1:8" x14ac:dyDescent="0.45">
      <c r="A2644" t="s">
        <v>20022</v>
      </c>
      <c r="B2644" t="s">
        <v>22315</v>
      </c>
      <c r="C2644" t="s">
        <v>22316</v>
      </c>
      <c r="E2644" t="s">
        <v>22317</v>
      </c>
      <c r="G2644" t="s">
        <v>22318</v>
      </c>
      <c r="H2644" s="9">
        <v>40955</v>
      </c>
    </row>
    <row r="2645" spans="1:8" x14ac:dyDescent="0.45">
      <c r="A2645" t="s">
        <v>1512</v>
      </c>
      <c r="B2645" t="s">
        <v>22319</v>
      </c>
      <c r="C2645" t="s">
        <v>22320</v>
      </c>
      <c r="E2645" t="s">
        <v>22321</v>
      </c>
      <c r="G2645" t="s">
        <v>22322</v>
      </c>
      <c r="H2645" s="9">
        <v>40955</v>
      </c>
    </row>
    <row r="2646" spans="1:8" x14ac:dyDescent="0.45">
      <c r="A2646" t="s">
        <v>1855</v>
      </c>
      <c r="B2646" t="s">
        <v>22323</v>
      </c>
      <c r="C2646" t="s">
        <v>22324</v>
      </c>
      <c r="E2646" t="s">
        <v>22325</v>
      </c>
      <c r="G2646" t="s">
        <v>22326</v>
      </c>
      <c r="H2646" s="9">
        <v>40954</v>
      </c>
    </row>
    <row r="2647" spans="1:8" x14ac:dyDescent="0.45">
      <c r="A2647" t="s">
        <v>1460</v>
      </c>
      <c r="B2647" t="s">
        <v>22327</v>
      </c>
      <c r="C2647" t="s">
        <v>22328</v>
      </c>
      <c r="E2647" t="s">
        <v>14817</v>
      </c>
      <c r="G2647" t="s">
        <v>22329</v>
      </c>
      <c r="H2647" s="9">
        <v>40954</v>
      </c>
    </row>
    <row r="2648" spans="1:8" x14ac:dyDescent="0.45">
      <c r="A2648" t="s">
        <v>1919</v>
      </c>
      <c r="B2648" t="s">
        <v>22330</v>
      </c>
      <c r="C2648" t="s">
        <v>22331</v>
      </c>
      <c r="E2648" t="s">
        <v>17768</v>
      </c>
      <c r="G2648" t="s">
        <v>22332</v>
      </c>
      <c r="H2648" s="9">
        <v>40953</v>
      </c>
    </row>
    <row r="2649" spans="1:8" x14ac:dyDescent="0.45">
      <c r="A2649" t="s">
        <v>22333</v>
      </c>
      <c r="B2649" t="s">
        <v>22334</v>
      </c>
      <c r="C2649" t="s">
        <v>22335</v>
      </c>
      <c r="E2649" t="s">
        <v>22336</v>
      </c>
      <c r="G2649" t="s">
        <v>22337</v>
      </c>
      <c r="H2649" s="9">
        <v>40948</v>
      </c>
    </row>
    <row r="2650" spans="1:8" x14ac:dyDescent="0.45">
      <c r="A2650" t="s">
        <v>1742</v>
      </c>
      <c r="B2650" t="s">
        <v>22338</v>
      </c>
      <c r="C2650" t="s">
        <v>22339</v>
      </c>
      <c r="D2650" t="s">
        <v>22340</v>
      </c>
      <c r="E2650" t="s">
        <v>22341</v>
      </c>
      <c r="G2650" t="s">
        <v>22342</v>
      </c>
      <c r="H2650" s="9">
        <v>40948</v>
      </c>
    </row>
    <row r="2651" spans="1:8" x14ac:dyDescent="0.45">
      <c r="A2651" t="s">
        <v>1890</v>
      </c>
      <c r="B2651" t="s">
        <v>22343</v>
      </c>
      <c r="C2651" t="s">
        <v>22344</v>
      </c>
      <c r="E2651" t="s">
        <v>16237</v>
      </c>
      <c r="G2651" t="s">
        <v>22345</v>
      </c>
      <c r="H2651" s="9">
        <v>40939</v>
      </c>
    </row>
    <row r="2652" spans="1:8" x14ac:dyDescent="0.45">
      <c r="A2652" t="s">
        <v>10493</v>
      </c>
      <c r="B2652" t="s">
        <v>22346</v>
      </c>
      <c r="C2652" t="s">
        <v>22347</v>
      </c>
      <c r="E2652" t="s">
        <v>22348</v>
      </c>
      <c r="G2652" t="s">
        <v>22349</v>
      </c>
      <c r="H2652" s="9">
        <v>40939</v>
      </c>
    </row>
    <row r="2653" spans="1:8" x14ac:dyDescent="0.45">
      <c r="A2653" t="s">
        <v>22350</v>
      </c>
      <c r="B2653" t="s">
        <v>22351</v>
      </c>
      <c r="C2653" t="s">
        <v>22352</v>
      </c>
      <c r="E2653" t="s">
        <v>22353</v>
      </c>
      <c r="G2653" t="s">
        <v>22354</v>
      </c>
      <c r="H2653" s="9">
        <v>40938</v>
      </c>
    </row>
    <row r="2654" spans="1:8" x14ac:dyDescent="0.45">
      <c r="A2654" t="s">
        <v>22355</v>
      </c>
      <c r="B2654" t="s">
        <v>22356</v>
      </c>
      <c r="C2654" t="s">
        <v>22357</v>
      </c>
      <c r="E2654" t="s">
        <v>22358</v>
      </c>
      <c r="G2654" t="s">
        <v>22359</v>
      </c>
      <c r="H2654" s="9">
        <v>40936</v>
      </c>
    </row>
    <row r="2655" spans="1:8" x14ac:dyDescent="0.45">
      <c r="A2655" t="s">
        <v>3329</v>
      </c>
      <c r="B2655" t="s">
        <v>3312</v>
      </c>
      <c r="C2655" t="s">
        <v>22360</v>
      </c>
      <c r="E2655" t="s">
        <v>22361</v>
      </c>
      <c r="G2655" t="s">
        <v>22362</v>
      </c>
      <c r="H2655" s="9">
        <v>40922</v>
      </c>
    </row>
    <row r="2656" spans="1:8" x14ac:dyDescent="0.45">
      <c r="A2656" t="s">
        <v>22363</v>
      </c>
      <c r="B2656" t="s">
        <v>22364</v>
      </c>
      <c r="C2656" t="s">
        <v>22365</v>
      </c>
      <c r="D2656" t="s">
        <v>22366</v>
      </c>
      <c r="E2656" t="s">
        <v>22367</v>
      </c>
      <c r="G2656" t="s">
        <v>13647</v>
      </c>
      <c r="H2656" s="9">
        <v>40921</v>
      </c>
    </row>
    <row r="2657" spans="1:8" x14ac:dyDescent="0.45">
      <c r="A2657" t="s">
        <v>22368</v>
      </c>
      <c r="B2657" t="s">
        <v>22369</v>
      </c>
      <c r="C2657" t="s">
        <v>22370</v>
      </c>
      <c r="E2657" t="s">
        <v>22371</v>
      </c>
      <c r="G2657" t="s">
        <v>19516</v>
      </c>
      <c r="H2657" s="9">
        <v>40920</v>
      </c>
    </row>
    <row r="2658" spans="1:8" x14ac:dyDescent="0.45">
      <c r="A2658" t="s">
        <v>22372</v>
      </c>
      <c r="B2658" t="s">
        <v>22373</v>
      </c>
      <c r="C2658" t="s">
        <v>22374</v>
      </c>
      <c r="E2658" t="s">
        <v>22375</v>
      </c>
      <c r="G2658" t="s">
        <v>1453</v>
      </c>
      <c r="H2658" s="9">
        <v>40920</v>
      </c>
    </row>
    <row r="2659" spans="1:8" x14ac:dyDescent="0.45">
      <c r="A2659" t="s">
        <v>22376</v>
      </c>
      <c r="B2659" t="s">
        <v>22377</v>
      </c>
      <c r="C2659" t="s">
        <v>22378</v>
      </c>
      <c r="E2659" t="s">
        <v>22379</v>
      </c>
      <c r="G2659" t="s">
        <v>22380</v>
      </c>
      <c r="H2659" s="9">
        <v>40920</v>
      </c>
    </row>
    <row r="2660" spans="1:8" x14ac:dyDescent="0.45">
      <c r="A2660" t="s">
        <v>20423</v>
      </c>
      <c r="B2660" t="s">
        <v>4537</v>
      </c>
      <c r="C2660" t="s">
        <v>22381</v>
      </c>
      <c r="E2660" t="s">
        <v>13715</v>
      </c>
      <c r="G2660" t="s">
        <v>12961</v>
      </c>
      <c r="H2660" s="9">
        <v>40918</v>
      </c>
    </row>
    <row r="2661" spans="1:8" x14ac:dyDescent="0.45">
      <c r="A2661" t="s">
        <v>2044</v>
      </c>
      <c r="B2661" t="s">
        <v>22382</v>
      </c>
      <c r="C2661" t="s">
        <v>22383</v>
      </c>
      <c r="E2661" t="s">
        <v>22384</v>
      </c>
      <c r="G2661" t="s">
        <v>22385</v>
      </c>
      <c r="H2661" s="9">
        <v>40916</v>
      </c>
    </row>
    <row r="2662" spans="1:8" x14ac:dyDescent="0.45">
      <c r="A2662" t="s">
        <v>22386</v>
      </c>
      <c r="B2662" t="s">
        <v>22387</v>
      </c>
      <c r="C2662" t="s">
        <v>22388</v>
      </c>
      <c r="E2662" t="s">
        <v>15474</v>
      </c>
      <c r="G2662" t="s">
        <v>22389</v>
      </c>
      <c r="H2662" s="9">
        <v>40912</v>
      </c>
    </row>
    <row r="2663" spans="1:8" x14ac:dyDescent="0.45">
      <c r="A2663" t="s">
        <v>3912</v>
      </c>
      <c r="B2663" t="s">
        <v>3913</v>
      </c>
      <c r="C2663" t="s">
        <v>22390</v>
      </c>
      <c r="E2663" t="s">
        <v>22391</v>
      </c>
      <c r="G2663" t="s">
        <v>1384</v>
      </c>
      <c r="H2663" s="9">
        <v>40904</v>
      </c>
    </row>
    <row r="2664" spans="1:8" x14ac:dyDescent="0.45">
      <c r="A2664" t="s">
        <v>4008</v>
      </c>
      <c r="B2664" t="s">
        <v>22392</v>
      </c>
      <c r="C2664" t="s">
        <v>22393</v>
      </c>
      <c r="E2664" t="s">
        <v>20104</v>
      </c>
      <c r="G2664" t="s">
        <v>22394</v>
      </c>
      <c r="H2664" s="9">
        <v>40898</v>
      </c>
    </row>
    <row r="2665" spans="1:8" x14ac:dyDescent="0.45">
      <c r="A2665" t="s">
        <v>2660</v>
      </c>
      <c r="B2665" t="s">
        <v>19846</v>
      </c>
      <c r="C2665" t="s">
        <v>22395</v>
      </c>
      <c r="E2665" t="s">
        <v>22396</v>
      </c>
      <c r="G2665" t="s">
        <v>2467</v>
      </c>
      <c r="H2665" s="9">
        <v>40884</v>
      </c>
    </row>
    <row r="2666" spans="1:8" x14ac:dyDescent="0.45">
      <c r="A2666" t="s">
        <v>9617</v>
      </c>
      <c r="B2666" t="s">
        <v>22397</v>
      </c>
      <c r="C2666" t="s">
        <v>22398</v>
      </c>
      <c r="E2666" t="s">
        <v>19986</v>
      </c>
      <c r="G2666" t="s">
        <v>22399</v>
      </c>
      <c r="H2666" s="9">
        <v>40881</v>
      </c>
    </row>
    <row r="2667" spans="1:8" x14ac:dyDescent="0.45">
      <c r="A2667" t="s">
        <v>2279</v>
      </c>
      <c r="B2667" t="s">
        <v>22400</v>
      </c>
      <c r="C2667" t="s">
        <v>22401</v>
      </c>
      <c r="E2667" t="s">
        <v>22402</v>
      </c>
      <c r="G2667" t="s">
        <v>22403</v>
      </c>
      <c r="H2667" s="9">
        <v>40879</v>
      </c>
    </row>
    <row r="2668" spans="1:8" x14ac:dyDescent="0.45">
      <c r="A2668" t="s">
        <v>1392</v>
      </c>
      <c r="B2668" t="s">
        <v>16871</v>
      </c>
      <c r="C2668" t="s">
        <v>22404</v>
      </c>
      <c r="E2668" t="s">
        <v>22405</v>
      </c>
      <c r="G2668" t="s">
        <v>15406</v>
      </c>
      <c r="H2668" s="9">
        <v>40879</v>
      </c>
    </row>
    <row r="2669" spans="1:8" x14ac:dyDescent="0.45">
      <c r="A2669" t="s">
        <v>10695</v>
      </c>
      <c r="B2669" t="s">
        <v>22406</v>
      </c>
      <c r="C2669" t="s">
        <v>22407</v>
      </c>
      <c r="E2669" t="s">
        <v>22408</v>
      </c>
      <c r="G2669" t="s">
        <v>22409</v>
      </c>
      <c r="H2669" s="9">
        <v>40875</v>
      </c>
    </row>
    <row r="2670" spans="1:8" x14ac:dyDescent="0.45">
      <c r="A2670" t="s">
        <v>22410</v>
      </c>
      <c r="B2670" t="s">
        <v>22411</v>
      </c>
      <c r="C2670" t="s">
        <v>22412</v>
      </c>
      <c r="E2670" t="s">
        <v>22413</v>
      </c>
      <c r="G2670" t="s">
        <v>22414</v>
      </c>
      <c r="H2670" s="9">
        <v>40867</v>
      </c>
    </row>
    <row r="2671" spans="1:8" x14ac:dyDescent="0.45">
      <c r="A2671" t="s">
        <v>22415</v>
      </c>
      <c r="B2671" t="s">
        <v>22416</v>
      </c>
      <c r="C2671" t="s">
        <v>22417</v>
      </c>
      <c r="E2671" t="s">
        <v>22418</v>
      </c>
      <c r="G2671" t="s">
        <v>13504</v>
      </c>
      <c r="H2671" s="9">
        <v>40867</v>
      </c>
    </row>
    <row r="2672" spans="1:8" x14ac:dyDescent="0.45">
      <c r="A2672" t="s">
        <v>2025</v>
      </c>
      <c r="B2672" t="s">
        <v>3305</v>
      </c>
      <c r="C2672" t="s">
        <v>22419</v>
      </c>
      <c r="E2672" t="s">
        <v>13451</v>
      </c>
      <c r="G2672" t="s">
        <v>22420</v>
      </c>
      <c r="H2672" s="9">
        <v>40867</v>
      </c>
    </row>
    <row r="2673" spans="1:8" x14ac:dyDescent="0.45">
      <c r="A2673" t="s">
        <v>2047</v>
      </c>
      <c r="B2673" t="s">
        <v>22421</v>
      </c>
      <c r="C2673" t="s">
        <v>22422</v>
      </c>
      <c r="E2673" t="s">
        <v>16751</v>
      </c>
      <c r="G2673" t="s">
        <v>22423</v>
      </c>
      <c r="H2673" s="9">
        <v>40867</v>
      </c>
    </row>
    <row r="2674" spans="1:8" x14ac:dyDescent="0.45">
      <c r="A2674" t="s">
        <v>22424</v>
      </c>
      <c r="B2674" t="s">
        <v>15161</v>
      </c>
      <c r="C2674" t="s">
        <v>22425</v>
      </c>
      <c r="E2674" t="s">
        <v>22426</v>
      </c>
      <c r="G2674" t="s">
        <v>1964</v>
      </c>
      <c r="H2674" s="9">
        <v>40867</v>
      </c>
    </row>
    <row r="2675" spans="1:8" x14ac:dyDescent="0.45">
      <c r="A2675" t="s">
        <v>4056</v>
      </c>
      <c r="B2675" t="s">
        <v>22427</v>
      </c>
      <c r="C2675" t="s">
        <v>22428</v>
      </c>
      <c r="E2675" t="s">
        <v>22429</v>
      </c>
      <c r="G2675" t="s">
        <v>22430</v>
      </c>
      <c r="H2675" s="9">
        <v>40833</v>
      </c>
    </row>
    <row r="2676" spans="1:8" x14ac:dyDescent="0.45">
      <c r="A2676" t="s">
        <v>22431</v>
      </c>
      <c r="B2676" t="s">
        <v>22432</v>
      </c>
      <c r="C2676" t="s">
        <v>22433</v>
      </c>
      <c r="E2676" t="s">
        <v>1272</v>
      </c>
      <c r="G2676" t="s">
        <v>22434</v>
      </c>
      <c r="H2676" s="9">
        <v>40833</v>
      </c>
    </row>
    <row r="2677" spans="1:8" x14ac:dyDescent="0.45">
      <c r="A2677" t="s">
        <v>2625</v>
      </c>
      <c r="B2677" t="s">
        <v>11764</v>
      </c>
      <c r="C2677" t="s">
        <v>22435</v>
      </c>
      <c r="E2677" t="s">
        <v>22436</v>
      </c>
      <c r="G2677" t="s">
        <v>22437</v>
      </c>
      <c r="H2677" s="9">
        <v>40826</v>
      </c>
    </row>
    <row r="2678" spans="1:8" x14ac:dyDescent="0.45">
      <c r="A2678" t="s">
        <v>13794</v>
      </c>
      <c r="B2678" t="s">
        <v>22438</v>
      </c>
      <c r="C2678" t="s">
        <v>22439</v>
      </c>
      <c r="E2678" t="s">
        <v>22440</v>
      </c>
      <c r="G2678" t="s">
        <v>22441</v>
      </c>
      <c r="H2678" s="9">
        <v>40826</v>
      </c>
    </row>
    <row r="2679" spans="1:8" x14ac:dyDescent="0.45">
      <c r="A2679" t="s">
        <v>22442</v>
      </c>
      <c r="B2679" t="s">
        <v>22443</v>
      </c>
      <c r="C2679" t="s">
        <v>22444</v>
      </c>
      <c r="E2679" t="s">
        <v>18235</v>
      </c>
      <c r="G2679" t="s">
        <v>22445</v>
      </c>
      <c r="H2679" s="9">
        <v>40825</v>
      </c>
    </row>
    <row r="2680" spans="1:8" x14ac:dyDescent="0.45">
      <c r="A2680" t="s">
        <v>22446</v>
      </c>
      <c r="B2680" t="s">
        <v>22447</v>
      </c>
      <c r="C2680" t="s">
        <v>22448</v>
      </c>
      <c r="E2680" t="s">
        <v>20104</v>
      </c>
      <c r="G2680" t="s">
        <v>21189</v>
      </c>
      <c r="H2680" s="9">
        <v>40816</v>
      </c>
    </row>
    <row r="2681" spans="1:8" x14ac:dyDescent="0.45">
      <c r="A2681" t="s">
        <v>2390</v>
      </c>
      <c r="B2681" t="s">
        <v>22449</v>
      </c>
      <c r="C2681" t="s">
        <v>22450</v>
      </c>
      <c r="E2681" t="s">
        <v>15115</v>
      </c>
      <c r="G2681" t="s">
        <v>9583</v>
      </c>
      <c r="H2681" s="9">
        <v>40813</v>
      </c>
    </row>
    <row r="2682" spans="1:8" x14ac:dyDescent="0.45">
      <c r="A2682" t="s">
        <v>1392</v>
      </c>
      <c r="B2682" t="s">
        <v>22451</v>
      </c>
      <c r="C2682" t="s">
        <v>22452</v>
      </c>
      <c r="E2682" t="s">
        <v>22453</v>
      </c>
      <c r="G2682" t="s">
        <v>22454</v>
      </c>
      <c r="H2682" s="9">
        <v>40810</v>
      </c>
    </row>
    <row r="2683" spans="1:8" x14ac:dyDescent="0.45">
      <c r="A2683" t="s">
        <v>22455</v>
      </c>
      <c r="B2683" t="s">
        <v>3366</v>
      </c>
      <c r="C2683" t="s">
        <v>22456</v>
      </c>
      <c r="E2683" t="s">
        <v>22457</v>
      </c>
      <c r="G2683" t="s">
        <v>22458</v>
      </c>
      <c r="H2683" s="9">
        <v>40806</v>
      </c>
    </row>
    <row r="2684" spans="1:8" x14ac:dyDescent="0.45">
      <c r="A2684" t="s">
        <v>3983</v>
      </c>
      <c r="B2684" t="s">
        <v>22459</v>
      </c>
      <c r="C2684" t="s">
        <v>22460</v>
      </c>
      <c r="E2684" t="s">
        <v>22461</v>
      </c>
      <c r="G2684" t="s">
        <v>22462</v>
      </c>
      <c r="H2684" s="9">
        <v>40801</v>
      </c>
    </row>
    <row r="2685" spans="1:8" x14ac:dyDescent="0.45">
      <c r="A2685" t="s">
        <v>1612</v>
      </c>
      <c r="B2685" t="s">
        <v>22463</v>
      </c>
      <c r="C2685" t="s">
        <v>22464</v>
      </c>
      <c r="E2685" t="s">
        <v>22465</v>
      </c>
      <c r="G2685" t="s">
        <v>17840</v>
      </c>
      <c r="H2685" s="9">
        <v>40800</v>
      </c>
    </row>
    <row r="2686" spans="1:8" x14ac:dyDescent="0.45">
      <c r="A2686" t="s">
        <v>22466</v>
      </c>
      <c r="B2686" t="s">
        <v>22467</v>
      </c>
      <c r="C2686" t="s">
        <v>22468</v>
      </c>
      <c r="E2686" t="s">
        <v>22469</v>
      </c>
      <c r="G2686" t="s">
        <v>22470</v>
      </c>
      <c r="H2686" s="9">
        <v>40800</v>
      </c>
    </row>
    <row r="2687" spans="1:8" x14ac:dyDescent="0.45">
      <c r="A2687" t="s">
        <v>13612</v>
      </c>
      <c r="B2687" t="s">
        <v>22471</v>
      </c>
      <c r="C2687" t="s">
        <v>22472</v>
      </c>
      <c r="E2687" t="s">
        <v>22473</v>
      </c>
      <c r="G2687" t="s">
        <v>22474</v>
      </c>
      <c r="H2687" s="9">
        <v>40796</v>
      </c>
    </row>
    <row r="2688" spans="1:8" x14ac:dyDescent="0.45">
      <c r="A2688" t="s">
        <v>2547</v>
      </c>
      <c r="B2688" t="s">
        <v>22475</v>
      </c>
      <c r="C2688" t="s">
        <v>22476</v>
      </c>
      <c r="E2688" t="s">
        <v>22477</v>
      </c>
      <c r="G2688" t="s">
        <v>22478</v>
      </c>
      <c r="H2688" s="9">
        <v>40791</v>
      </c>
    </row>
    <row r="2689" spans="1:8" x14ac:dyDescent="0.45">
      <c r="A2689" t="s">
        <v>1973</v>
      </c>
      <c r="B2689" t="s">
        <v>22479</v>
      </c>
      <c r="C2689" t="s">
        <v>22480</v>
      </c>
      <c r="E2689" t="s">
        <v>22481</v>
      </c>
      <c r="G2689" t="s">
        <v>2835</v>
      </c>
      <c r="H2689" s="9">
        <v>40791</v>
      </c>
    </row>
    <row r="2690" spans="1:8" x14ac:dyDescent="0.45">
      <c r="A2690" t="s">
        <v>1460</v>
      </c>
      <c r="B2690" t="s">
        <v>22482</v>
      </c>
      <c r="C2690" t="s">
        <v>22483</v>
      </c>
      <c r="E2690" t="s">
        <v>18112</v>
      </c>
      <c r="G2690" t="s">
        <v>22484</v>
      </c>
      <c r="H2690" s="9">
        <v>40777</v>
      </c>
    </row>
    <row r="2691" spans="1:8" x14ac:dyDescent="0.45">
      <c r="A2691" t="s">
        <v>22485</v>
      </c>
      <c r="B2691" t="s">
        <v>22486</v>
      </c>
      <c r="C2691" t="s">
        <v>22487</v>
      </c>
      <c r="E2691" t="s">
        <v>15474</v>
      </c>
      <c r="G2691" t="s">
        <v>22488</v>
      </c>
      <c r="H2691" s="9">
        <v>40741</v>
      </c>
    </row>
    <row r="2692" spans="1:8" x14ac:dyDescent="0.45">
      <c r="A2692" t="s">
        <v>13953</v>
      </c>
      <c r="B2692" t="s">
        <v>22489</v>
      </c>
      <c r="C2692" t="s">
        <v>22490</v>
      </c>
      <c r="E2692" t="s">
        <v>20708</v>
      </c>
      <c r="G2692" t="s">
        <v>22491</v>
      </c>
      <c r="H2692" s="9">
        <v>40721</v>
      </c>
    </row>
    <row r="2693" spans="1:8" x14ac:dyDescent="0.45">
      <c r="A2693" t="s">
        <v>2012</v>
      </c>
      <c r="B2693" t="s">
        <v>22492</v>
      </c>
      <c r="C2693" t="s">
        <v>22493</v>
      </c>
      <c r="E2693" t="s">
        <v>22494</v>
      </c>
      <c r="G2693" t="s">
        <v>22495</v>
      </c>
      <c r="H2693" s="9">
        <v>40714</v>
      </c>
    </row>
    <row r="2694" spans="1:8" x14ac:dyDescent="0.45">
      <c r="A2694" t="s">
        <v>2183</v>
      </c>
      <c r="B2694" t="s">
        <v>22496</v>
      </c>
      <c r="C2694" t="s">
        <v>22497</v>
      </c>
      <c r="E2694" t="s">
        <v>22498</v>
      </c>
      <c r="G2694" t="s">
        <v>22499</v>
      </c>
      <c r="H2694" s="9">
        <v>40710</v>
      </c>
    </row>
    <row r="2695" spans="1:8" x14ac:dyDescent="0.45">
      <c r="A2695" t="s">
        <v>3145</v>
      </c>
      <c r="B2695" t="s">
        <v>21886</v>
      </c>
      <c r="C2695" t="s">
        <v>22500</v>
      </c>
      <c r="E2695" t="s">
        <v>22501</v>
      </c>
      <c r="G2695" t="s">
        <v>22502</v>
      </c>
      <c r="H2695" s="9">
        <v>40709</v>
      </c>
    </row>
    <row r="2696" spans="1:8" x14ac:dyDescent="0.45">
      <c r="A2696" t="s">
        <v>4691</v>
      </c>
      <c r="B2696" t="s">
        <v>14746</v>
      </c>
      <c r="C2696" t="s">
        <v>22503</v>
      </c>
      <c r="E2696" t="s">
        <v>22504</v>
      </c>
      <c r="G2696" t="s">
        <v>22505</v>
      </c>
      <c r="H2696" s="9">
        <v>40709</v>
      </c>
    </row>
    <row r="2697" spans="1:8" x14ac:dyDescent="0.45">
      <c r="A2697" t="s">
        <v>2066</v>
      </c>
      <c r="B2697" t="s">
        <v>11786</v>
      </c>
      <c r="C2697" t="s">
        <v>22506</v>
      </c>
      <c r="E2697" t="s">
        <v>22507</v>
      </c>
      <c r="G2697" t="s">
        <v>22508</v>
      </c>
      <c r="H2697" s="9">
        <v>40709</v>
      </c>
    </row>
    <row r="2698" spans="1:8" x14ac:dyDescent="0.45">
      <c r="A2698" t="s">
        <v>10565</v>
      </c>
      <c r="B2698" t="s">
        <v>22509</v>
      </c>
      <c r="C2698" t="s">
        <v>22510</v>
      </c>
      <c r="E2698" t="s">
        <v>22511</v>
      </c>
      <c r="G2698" t="s">
        <v>9583</v>
      </c>
      <c r="H2698" s="9">
        <v>40708</v>
      </c>
    </row>
    <row r="2699" spans="1:8" x14ac:dyDescent="0.45">
      <c r="A2699" t="s">
        <v>22512</v>
      </c>
      <c r="B2699" t="s">
        <v>22513</v>
      </c>
      <c r="C2699" t="s">
        <v>22514</v>
      </c>
      <c r="E2699" t="s">
        <v>22515</v>
      </c>
      <c r="G2699" t="s">
        <v>1964</v>
      </c>
      <c r="H2699" s="9">
        <v>40708</v>
      </c>
    </row>
    <row r="2700" spans="1:8" x14ac:dyDescent="0.45">
      <c r="A2700" t="s">
        <v>13839</v>
      </c>
      <c r="B2700" t="s">
        <v>22516</v>
      </c>
      <c r="C2700" t="s">
        <v>22517</v>
      </c>
      <c r="E2700" t="s">
        <v>20104</v>
      </c>
      <c r="G2700" t="s">
        <v>22518</v>
      </c>
      <c r="H2700" s="9">
        <v>40701</v>
      </c>
    </row>
    <row r="2701" spans="1:8" x14ac:dyDescent="0.45">
      <c r="A2701" t="s">
        <v>16652</v>
      </c>
      <c r="B2701" t="s">
        <v>22519</v>
      </c>
      <c r="C2701" t="s">
        <v>22520</v>
      </c>
      <c r="E2701" t="s">
        <v>15349</v>
      </c>
      <c r="G2701" t="s">
        <v>22521</v>
      </c>
      <c r="H2701" s="9">
        <v>40693</v>
      </c>
    </row>
    <row r="2702" spans="1:8" x14ac:dyDescent="0.45">
      <c r="A2702" t="s">
        <v>22522</v>
      </c>
      <c r="B2702" t="s">
        <v>22523</v>
      </c>
      <c r="C2702" t="s">
        <v>22524</v>
      </c>
      <c r="E2702" t="s">
        <v>14904</v>
      </c>
      <c r="G2702" t="s">
        <v>22525</v>
      </c>
      <c r="H2702" s="9">
        <v>40692</v>
      </c>
    </row>
    <row r="2703" spans="1:8" x14ac:dyDescent="0.45">
      <c r="A2703" t="s">
        <v>1840</v>
      </c>
      <c r="B2703" t="s">
        <v>12720</v>
      </c>
      <c r="C2703" t="s">
        <v>22526</v>
      </c>
      <c r="E2703" t="s">
        <v>22527</v>
      </c>
      <c r="G2703" t="s">
        <v>22528</v>
      </c>
      <c r="H2703" s="9">
        <v>40686</v>
      </c>
    </row>
    <row r="2704" spans="1:8" x14ac:dyDescent="0.45">
      <c r="A2704" t="s">
        <v>2225</v>
      </c>
      <c r="B2704" t="s">
        <v>22529</v>
      </c>
      <c r="C2704" t="s">
        <v>22530</v>
      </c>
      <c r="E2704" t="s">
        <v>22531</v>
      </c>
      <c r="G2704" t="s">
        <v>15488</v>
      </c>
      <c r="H2704" s="9">
        <v>40683</v>
      </c>
    </row>
    <row r="2705" spans="1:8" x14ac:dyDescent="0.45">
      <c r="A2705" t="s">
        <v>1634</v>
      </c>
      <c r="B2705" t="s">
        <v>15515</v>
      </c>
      <c r="C2705" t="s">
        <v>22532</v>
      </c>
      <c r="E2705" t="s">
        <v>14915</v>
      </c>
      <c r="G2705" t="s">
        <v>1480</v>
      </c>
      <c r="H2705" s="9">
        <v>40680</v>
      </c>
    </row>
    <row r="2706" spans="1:8" x14ac:dyDescent="0.45">
      <c r="A2706" t="s">
        <v>3265</v>
      </c>
      <c r="B2706" t="s">
        <v>22533</v>
      </c>
      <c r="C2706" t="s">
        <v>22534</v>
      </c>
      <c r="E2706" t="s">
        <v>22535</v>
      </c>
      <c r="G2706" t="s">
        <v>22536</v>
      </c>
      <c r="H2706" s="9">
        <v>40679</v>
      </c>
    </row>
    <row r="2707" spans="1:8" x14ac:dyDescent="0.45">
      <c r="A2707" t="s">
        <v>22537</v>
      </c>
      <c r="B2707" t="s">
        <v>22538</v>
      </c>
      <c r="C2707" t="s">
        <v>22539</v>
      </c>
      <c r="E2707" t="s">
        <v>19383</v>
      </c>
      <c r="G2707" t="s">
        <v>22540</v>
      </c>
      <c r="H2707" s="9">
        <v>40679</v>
      </c>
    </row>
    <row r="2708" spans="1:8" x14ac:dyDescent="0.45">
      <c r="A2708" t="s">
        <v>1392</v>
      </c>
      <c r="B2708" t="s">
        <v>22541</v>
      </c>
      <c r="C2708" t="s">
        <v>22542</v>
      </c>
      <c r="E2708" t="s">
        <v>14904</v>
      </c>
      <c r="G2708" t="s">
        <v>22543</v>
      </c>
      <c r="H2708" s="9">
        <v>40667</v>
      </c>
    </row>
    <row r="2709" spans="1:8" x14ac:dyDescent="0.45">
      <c r="A2709" t="s">
        <v>22544</v>
      </c>
      <c r="B2709" t="s">
        <v>22545</v>
      </c>
      <c r="C2709" t="s">
        <v>22546</v>
      </c>
      <c r="E2709" t="s">
        <v>22547</v>
      </c>
      <c r="G2709" t="s">
        <v>22548</v>
      </c>
      <c r="H2709" s="9">
        <v>40667</v>
      </c>
    </row>
    <row r="2710" spans="1:8" x14ac:dyDescent="0.45">
      <c r="A2710" t="s">
        <v>2847</v>
      </c>
      <c r="B2710" t="s">
        <v>16562</v>
      </c>
      <c r="C2710" t="s">
        <v>22549</v>
      </c>
      <c r="E2710" t="s">
        <v>20104</v>
      </c>
      <c r="G2710" t="s">
        <v>18814</v>
      </c>
      <c r="H2710" s="9">
        <v>40652</v>
      </c>
    </row>
    <row r="2711" spans="1:8" x14ac:dyDescent="0.45">
      <c r="A2711" t="s">
        <v>2096</v>
      </c>
      <c r="B2711" t="s">
        <v>22550</v>
      </c>
      <c r="C2711" t="s">
        <v>22551</v>
      </c>
      <c r="E2711" t="s">
        <v>20104</v>
      </c>
      <c r="G2711" t="s">
        <v>22552</v>
      </c>
      <c r="H2711" s="9">
        <v>40645</v>
      </c>
    </row>
    <row r="2712" spans="1:8" x14ac:dyDescent="0.45">
      <c r="A2712" t="s">
        <v>22553</v>
      </c>
      <c r="B2712" t="s">
        <v>22554</v>
      </c>
      <c r="C2712" t="s">
        <v>22555</v>
      </c>
      <c r="E2712" t="s">
        <v>22556</v>
      </c>
      <c r="G2712" t="s">
        <v>22557</v>
      </c>
      <c r="H2712" s="9">
        <v>40638</v>
      </c>
    </row>
    <row r="2713" spans="1:8" x14ac:dyDescent="0.45">
      <c r="A2713" t="s">
        <v>11691</v>
      </c>
      <c r="B2713" t="s">
        <v>14602</v>
      </c>
      <c r="C2713" t="s">
        <v>22558</v>
      </c>
      <c r="E2713" t="s">
        <v>22559</v>
      </c>
      <c r="G2713" t="s">
        <v>1529</v>
      </c>
      <c r="H2713" s="9">
        <v>40630</v>
      </c>
    </row>
    <row r="2714" spans="1:8" x14ac:dyDescent="0.45">
      <c r="A2714" t="s">
        <v>22560</v>
      </c>
      <c r="B2714" t="s">
        <v>22561</v>
      </c>
      <c r="C2714" t="s">
        <v>22562</v>
      </c>
      <c r="E2714" t="s">
        <v>22563</v>
      </c>
      <c r="G2714" t="s">
        <v>22564</v>
      </c>
      <c r="H2714" s="9">
        <v>40627</v>
      </c>
    </row>
    <row r="2715" spans="1:8" x14ac:dyDescent="0.45">
      <c r="A2715" t="s">
        <v>3145</v>
      </c>
      <c r="B2715" t="s">
        <v>22565</v>
      </c>
      <c r="C2715" t="s">
        <v>22566</v>
      </c>
      <c r="E2715" t="s">
        <v>15897</v>
      </c>
      <c r="G2715" t="s">
        <v>21728</v>
      </c>
      <c r="H2715" s="9">
        <v>40627</v>
      </c>
    </row>
    <row r="2716" spans="1:8" x14ac:dyDescent="0.45">
      <c r="A2716" t="s">
        <v>11223</v>
      </c>
      <c r="B2716" t="s">
        <v>22567</v>
      </c>
      <c r="C2716" t="s">
        <v>22568</v>
      </c>
      <c r="E2716" t="s">
        <v>22569</v>
      </c>
      <c r="G2716" t="s">
        <v>22570</v>
      </c>
      <c r="H2716" s="9">
        <v>40627</v>
      </c>
    </row>
    <row r="2717" spans="1:8" x14ac:dyDescent="0.45">
      <c r="A2717" t="s">
        <v>22571</v>
      </c>
      <c r="B2717" t="s">
        <v>22572</v>
      </c>
      <c r="C2717" t="s">
        <v>22573</v>
      </c>
      <c r="E2717" t="s">
        <v>22574</v>
      </c>
      <c r="G2717" t="s">
        <v>2038</v>
      </c>
      <c r="H2717" s="9">
        <v>40624</v>
      </c>
    </row>
    <row r="2718" spans="1:8" x14ac:dyDescent="0.45">
      <c r="A2718" t="s">
        <v>18502</v>
      </c>
      <c r="B2718" t="s">
        <v>22575</v>
      </c>
      <c r="C2718" t="s">
        <v>22576</v>
      </c>
      <c r="E2718" t="s">
        <v>22577</v>
      </c>
      <c r="G2718" t="s">
        <v>22578</v>
      </c>
      <c r="H2718" s="9">
        <v>40623</v>
      </c>
    </row>
    <row r="2719" spans="1:8" x14ac:dyDescent="0.45">
      <c r="A2719" t="s">
        <v>22579</v>
      </c>
      <c r="B2719" t="s">
        <v>22580</v>
      </c>
      <c r="C2719" t="s">
        <v>22581</v>
      </c>
      <c r="E2719" t="s">
        <v>22582</v>
      </c>
      <c r="G2719" t="s">
        <v>22583</v>
      </c>
      <c r="H2719" s="9">
        <v>40623</v>
      </c>
    </row>
    <row r="2720" spans="1:8" x14ac:dyDescent="0.45">
      <c r="A2720" t="s">
        <v>4498</v>
      </c>
      <c r="B2720" t="s">
        <v>22584</v>
      </c>
      <c r="C2720" t="s">
        <v>22585</v>
      </c>
      <c r="E2720" t="s">
        <v>22586</v>
      </c>
      <c r="G2720" t="s">
        <v>1380</v>
      </c>
      <c r="H2720" s="9">
        <v>40612</v>
      </c>
    </row>
    <row r="2721" spans="1:8" x14ac:dyDescent="0.45">
      <c r="A2721" t="s">
        <v>22587</v>
      </c>
      <c r="B2721" t="s">
        <v>22588</v>
      </c>
      <c r="C2721" t="s">
        <v>22589</v>
      </c>
      <c r="E2721" t="s">
        <v>14632</v>
      </c>
      <c r="G2721" t="s">
        <v>22590</v>
      </c>
      <c r="H2721" s="9">
        <v>40610</v>
      </c>
    </row>
    <row r="2722" spans="1:8" x14ac:dyDescent="0.45">
      <c r="A2722" t="s">
        <v>16806</v>
      </c>
      <c r="B2722" t="s">
        <v>22591</v>
      </c>
      <c r="C2722" t="s">
        <v>22592</v>
      </c>
      <c r="E2722" t="s">
        <v>20104</v>
      </c>
      <c r="G2722" t="s">
        <v>22593</v>
      </c>
      <c r="H2722" s="9">
        <v>40604</v>
      </c>
    </row>
    <row r="2723" spans="1:8" x14ac:dyDescent="0.45">
      <c r="A2723" t="s">
        <v>1486</v>
      </c>
      <c r="B2723" t="s">
        <v>22594</v>
      </c>
      <c r="C2723" t="s">
        <v>22595</v>
      </c>
      <c r="E2723" t="s">
        <v>740</v>
      </c>
      <c r="G2723" t="s">
        <v>22596</v>
      </c>
      <c r="H2723" s="9">
        <v>40603</v>
      </c>
    </row>
    <row r="2724" spans="1:8" x14ac:dyDescent="0.45">
      <c r="A2724" t="s">
        <v>12050</v>
      </c>
      <c r="B2724" t="s">
        <v>16577</v>
      </c>
      <c r="C2724" t="s">
        <v>22597</v>
      </c>
      <c r="E2724" t="s">
        <v>22598</v>
      </c>
      <c r="G2724" t="s">
        <v>3925</v>
      </c>
      <c r="H2724" s="9">
        <v>40602</v>
      </c>
    </row>
    <row r="2725" spans="1:8" x14ac:dyDescent="0.45">
      <c r="A2725" t="s">
        <v>11217</v>
      </c>
      <c r="B2725" t="s">
        <v>13467</v>
      </c>
      <c r="C2725" t="s">
        <v>22599</v>
      </c>
      <c r="E2725" t="s">
        <v>22600</v>
      </c>
      <c r="G2725" t="s">
        <v>14105</v>
      </c>
      <c r="H2725" s="9">
        <v>40602</v>
      </c>
    </row>
    <row r="2726" spans="1:8" x14ac:dyDescent="0.45">
      <c r="A2726" t="s">
        <v>3713</v>
      </c>
      <c r="B2726" t="s">
        <v>22601</v>
      </c>
      <c r="C2726" t="s">
        <v>22602</v>
      </c>
      <c r="E2726" t="s">
        <v>22603</v>
      </c>
      <c r="G2726" t="s">
        <v>22604</v>
      </c>
      <c r="H2726" s="9">
        <v>40602</v>
      </c>
    </row>
    <row r="2727" spans="1:8" x14ac:dyDescent="0.45">
      <c r="A2727" t="s">
        <v>2520</v>
      </c>
      <c r="B2727" t="s">
        <v>22605</v>
      </c>
      <c r="C2727" t="s">
        <v>22606</v>
      </c>
      <c r="E2727" t="s">
        <v>22280</v>
      </c>
      <c r="G2727" t="s">
        <v>22607</v>
      </c>
      <c r="H2727" s="9">
        <v>40600</v>
      </c>
    </row>
    <row r="2728" spans="1:8" x14ac:dyDescent="0.45">
      <c r="A2728" t="s">
        <v>3329</v>
      </c>
      <c r="B2728" t="s">
        <v>17125</v>
      </c>
      <c r="C2728" t="s">
        <v>22608</v>
      </c>
      <c r="E2728" t="s">
        <v>1247</v>
      </c>
      <c r="G2728" t="s">
        <v>22609</v>
      </c>
      <c r="H2728" s="9">
        <v>40599</v>
      </c>
    </row>
    <row r="2729" spans="1:8" x14ac:dyDescent="0.45">
      <c r="A2729" t="s">
        <v>2656</v>
      </c>
      <c r="B2729" t="s">
        <v>22610</v>
      </c>
      <c r="C2729" t="s">
        <v>22611</v>
      </c>
      <c r="E2729" t="s">
        <v>483</v>
      </c>
      <c r="G2729" t="s">
        <v>22612</v>
      </c>
      <c r="H2729" s="9">
        <v>40599</v>
      </c>
    </row>
    <row r="2730" spans="1:8" x14ac:dyDescent="0.45">
      <c r="A2730" t="s">
        <v>22613</v>
      </c>
      <c r="B2730" t="s">
        <v>22614</v>
      </c>
      <c r="C2730" t="s">
        <v>22615</v>
      </c>
      <c r="E2730" t="s">
        <v>22616</v>
      </c>
      <c r="G2730" t="s">
        <v>22617</v>
      </c>
      <c r="H2730" s="9">
        <v>40598</v>
      </c>
    </row>
    <row r="2731" spans="1:8" x14ac:dyDescent="0.45">
      <c r="A2731" t="s">
        <v>2520</v>
      </c>
      <c r="B2731" t="s">
        <v>21938</v>
      </c>
      <c r="C2731" t="s">
        <v>22618</v>
      </c>
      <c r="E2731" t="s">
        <v>22619</v>
      </c>
      <c r="G2731" t="s">
        <v>22620</v>
      </c>
      <c r="H2731" s="9">
        <v>40596</v>
      </c>
    </row>
    <row r="2732" spans="1:8" x14ac:dyDescent="0.45">
      <c r="A2732" t="s">
        <v>1525</v>
      </c>
      <c r="B2732" t="s">
        <v>22621</v>
      </c>
      <c r="C2732" t="s">
        <v>22622</v>
      </c>
      <c r="E2732" t="s">
        <v>20104</v>
      </c>
      <c r="G2732" t="s">
        <v>22623</v>
      </c>
      <c r="H2732" s="9">
        <v>40586</v>
      </c>
    </row>
    <row r="2733" spans="1:8" x14ac:dyDescent="0.45">
      <c r="A2733" t="s">
        <v>1392</v>
      </c>
      <c r="B2733" t="s">
        <v>20756</v>
      </c>
      <c r="C2733" t="s">
        <v>22624</v>
      </c>
      <c r="E2733" t="s">
        <v>17059</v>
      </c>
      <c r="G2733" t="s">
        <v>1529</v>
      </c>
      <c r="H2733" s="9">
        <v>40586</v>
      </c>
    </row>
    <row r="2734" spans="1:8" x14ac:dyDescent="0.45">
      <c r="A2734" t="s">
        <v>22625</v>
      </c>
      <c r="B2734" t="s">
        <v>22626</v>
      </c>
      <c r="C2734" t="s">
        <v>22627</v>
      </c>
      <c r="E2734" t="s">
        <v>22280</v>
      </c>
      <c r="G2734" t="s">
        <v>22628</v>
      </c>
      <c r="H2734" s="9">
        <v>40582</v>
      </c>
    </row>
    <row r="2735" spans="1:8" x14ac:dyDescent="0.45">
      <c r="A2735" t="s">
        <v>3941</v>
      </c>
      <c r="B2735" t="s">
        <v>22629</v>
      </c>
      <c r="C2735" t="s">
        <v>22630</v>
      </c>
      <c r="E2735" t="s">
        <v>22631</v>
      </c>
      <c r="G2735" t="s">
        <v>1494</v>
      </c>
      <c r="H2735" s="9">
        <v>40581</v>
      </c>
    </row>
    <row r="2736" spans="1:8" x14ac:dyDescent="0.45">
      <c r="A2736" t="s">
        <v>2649</v>
      </c>
      <c r="B2736" t="s">
        <v>22632</v>
      </c>
      <c r="C2736" t="s">
        <v>22633</v>
      </c>
      <c r="E2736" t="s">
        <v>22634</v>
      </c>
      <c r="G2736" t="s">
        <v>22635</v>
      </c>
      <c r="H2736" s="9">
        <v>40574</v>
      </c>
    </row>
    <row r="2737" spans="1:8" x14ac:dyDescent="0.45">
      <c r="A2737" t="s">
        <v>22415</v>
      </c>
      <c r="B2737" t="s">
        <v>22636</v>
      </c>
      <c r="C2737" t="s">
        <v>22637</v>
      </c>
      <c r="E2737" t="s">
        <v>22638</v>
      </c>
      <c r="G2737" t="s">
        <v>22639</v>
      </c>
      <c r="H2737" s="9">
        <v>40570</v>
      </c>
    </row>
    <row r="2738" spans="1:8" x14ac:dyDescent="0.45">
      <c r="A2738" t="s">
        <v>22640</v>
      </c>
      <c r="B2738" t="s">
        <v>22641</v>
      </c>
      <c r="C2738" t="s">
        <v>22642</v>
      </c>
      <c r="E2738" t="s">
        <v>22643</v>
      </c>
      <c r="G2738" t="s">
        <v>22644</v>
      </c>
      <c r="H2738" s="9">
        <v>40569</v>
      </c>
    </row>
    <row r="2739" spans="1:8" x14ac:dyDescent="0.45">
      <c r="A2739" t="s">
        <v>22645</v>
      </c>
      <c r="B2739" t="s">
        <v>22646</v>
      </c>
      <c r="C2739" t="s">
        <v>22647</v>
      </c>
      <c r="E2739" t="s">
        <v>13538</v>
      </c>
      <c r="G2739" t="s">
        <v>22648</v>
      </c>
      <c r="H2739" s="9">
        <v>40558</v>
      </c>
    </row>
    <row r="2740" spans="1:8" x14ac:dyDescent="0.45">
      <c r="A2740" t="s">
        <v>12958</v>
      </c>
      <c r="B2740" t="s">
        <v>22649</v>
      </c>
      <c r="C2740" t="s">
        <v>22650</v>
      </c>
      <c r="E2740" t="s">
        <v>22651</v>
      </c>
      <c r="G2740" t="s">
        <v>22652</v>
      </c>
      <c r="H2740" s="9">
        <v>40556</v>
      </c>
    </row>
    <row r="2741" spans="1:8" x14ac:dyDescent="0.45">
      <c r="A2741" t="s">
        <v>1733</v>
      </c>
      <c r="B2741" t="s">
        <v>22653</v>
      </c>
      <c r="C2741" t="s">
        <v>22654</v>
      </c>
      <c r="E2741" t="s">
        <v>22655</v>
      </c>
      <c r="G2741" t="s">
        <v>1964</v>
      </c>
      <c r="H2741" s="9">
        <v>40555</v>
      </c>
    </row>
    <row r="2742" spans="1:8" x14ac:dyDescent="0.45">
      <c r="A2742" t="s">
        <v>22656</v>
      </c>
      <c r="B2742" t="s">
        <v>22657</v>
      </c>
      <c r="C2742" t="s">
        <v>22658</v>
      </c>
      <c r="E2742" t="s">
        <v>22659</v>
      </c>
      <c r="G2742" t="s">
        <v>22660</v>
      </c>
      <c r="H2742" s="9">
        <v>40553</v>
      </c>
    </row>
    <row r="2743" spans="1:8" x14ac:dyDescent="0.45">
      <c r="A2743" t="s">
        <v>20400</v>
      </c>
      <c r="B2743" t="s">
        <v>22661</v>
      </c>
      <c r="C2743" t="s">
        <v>22662</v>
      </c>
      <c r="E2743" t="s">
        <v>15474</v>
      </c>
      <c r="G2743" t="s">
        <v>22663</v>
      </c>
      <c r="H2743" s="9">
        <v>40553</v>
      </c>
    </row>
    <row r="2744" spans="1:8" x14ac:dyDescent="0.45">
      <c r="A2744" t="s">
        <v>4321</v>
      </c>
      <c r="B2744" t="s">
        <v>22664</v>
      </c>
      <c r="C2744" t="s">
        <v>22665</v>
      </c>
      <c r="E2744" t="s">
        <v>16306</v>
      </c>
      <c r="G2744" t="s">
        <v>22666</v>
      </c>
      <c r="H2744" s="9">
        <v>40553</v>
      </c>
    </row>
    <row r="2745" spans="1:8" x14ac:dyDescent="0.45">
      <c r="A2745" t="s">
        <v>18423</v>
      </c>
      <c r="B2745" t="s">
        <v>22667</v>
      </c>
      <c r="C2745" t="s">
        <v>22668</v>
      </c>
      <c r="E2745" t="s">
        <v>22669</v>
      </c>
      <c r="G2745" t="s">
        <v>22670</v>
      </c>
      <c r="H2745" s="9">
        <v>40547</v>
      </c>
    </row>
    <row r="2746" spans="1:8" x14ac:dyDescent="0.45">
      <c r="A2746" t="s">
        <v>1500</v>
      </c>
      <c r="B2746" t="s">
        <v>22671</v>
      </c>
      <c r="C2746" t="s">
        <v>22672</v>
      </c>
      <c r="E2746" t="s">
        <v>22673</v>
      </c>
      <c r="G2746" t="s">
        <v>22674</v>
      </c>
      <c r="H2746" s="9">
        <v>40546</v>
      </c>
    </row>
    <row r="2747" spans="1:8" x14ac:dyDescent="0.45">
      <c r="A2747" t="s">
        <v>2390</v>
      </c>
      <c r="B2747" t="s">
        <v>22675</v>
      </c>
      <c r="C2747" t="s">
        <v>22676</v>
      </c>
      <c r="E2747" t="s">
        <v>22677</v>
      </c>
      <c r="G2747" t="s">
        <v>22678</v>
      </c>
      <c r="H2747" s="9">
        <v>40544</v>
      </c>
    </row>
    <row r="2748" spans="1:8" x14ac:dyDescent="0.45">
      <c r="A2748" t="s">
        <v>1638</v>
      </c>
      <c r="B2748" t="s">
        <v>22679</v>
      </c>
      <c r="C2748" t="s">
        <v>22680</v>
      </c>
      <c r="E2748" t="s">
        <v>22681</v>
      </c>
      <c r="G2748" t="s">
        <v>22682</v>
      </c>
      <c r="H2748" s="9">
        <v>40539</v>
      </c>
    </row>
    <row r="2749" spans="1:8" x14ac:dyDescent="0.45">
      <c r="A2749" t="s">
        <v>22683</v>
      </c>
      <c r="B2749" t="s">
        <v>22684</v>
      </c>
      <c r="C2749" t="s">
        <v>22685</v>
      </c>
      <c r="E2749" t="s">
        <v>22686</v>
      </c>
      <c r="G2749" t="s">
        <v>22687</v>
      </c>
      <c r="H2749" s="9">
        <v>40539</v>
      </c>
    </row>
    <row r="2750" spans="1:8" x14ac:dyDescent="0.45">
      <c r="A2750" t="s">
        <v>10920</v>
      </c>
      <c r="B2750" t="s">
        <v>22688</v>
      </c>
      <c r="C2750" t="s">
        <v>22689</v>
      </c>
      <c r="D2750" t="s">
        <v>22690</v>
      </c>
      <c r="E2750" t="s">
        <v>22280</v>
      </c>
      <c r="G2750" t="s">
        <v>22691</v>
      </c>
      <c r="H2750" s="9">
        <v>40523</v>
      </c>
    </row>
    <row r="2751" spans="1:8" x14ac:dyDescent="0.45">
      <c r="A2751" t="s">
        <v>22692</v>
      </c>
      <c r="B2751" t="s">
        <v>22693</v>
      </c>
      <c r="C2751" t="s">
        <v>22694</v>
      </c>
      <c r="E2751" t="s">
        <v>22695</v>
      </c>
      <c r="G2751" t="s">
        <v>22696</v>
      </c>
      <c r="H2751" s="9">
        <v>40518</v>
      </c>
    </row>
    <row r="2752" spans="1:8" x14ac:dyDescent="0.45">
      <c r="A2752" t="s">
        <v>12579</v>
      </c>
      <c r="B2752" t="s">
        <v>22697</v>
      </c>
      <c r="C2752" t="s">
        <v>22698</v>
      </c>
      <c r="E2752" t="s">
        <v>22699</v>
      </c>
      <c r="G2752" t="s">
        <v>22700</v>
      </c>
      <c r="H2752" s="9">
        <v>40517</v>
      </c>
    </row>
    <row r="2753" spans="1:8" x14ac:dyDescent="0.45">
      <c r="A2753" t="s">
        <v>22701</v>
      </c>
      <c r="B2753" t="s">
        <v>22702</v>
      </c>
      <c r="C2753" t="s">
        <v>22703</v>
      </c>
      <c r="E2753" t="s">
        <v>22704</v>
      </c>
      <c r="G2753" t="s">
        <v>22705</v>
      </c>
      <c r="H2753" s="9">
        <v>40513</v>
      </c>
    </row>
    <row r="2754" spans="1:8" x14ac:dyDescent="0.45">
      <c r="A2754" t="s">
        <v>12050</v>
      </c>
      <c r="B2754" t="s">
        <v>22706</v>
      </c>
      <c r="C2754" t="s">
        <v>22707</v>
      </c>
      <c r="E2754" t="s">
        <v>22708</v>
      </c>
      <c r="G2754" t="s">
        <v>22709</v>
      </c>
      <c r="H2754" s="9">
        <v>40511</v>
      </c>
    </row>
    <row r="2755" spans="1:8" x14ac:dyDescent="0.45">
      <c r="A2755" t="s">
        <v>3079</v>
      </c>
      <c r="B2755" t="s">
        <v>3530</v>
      </c>
      <c r="C2755" t="s">
        <v>22710</v>
      </c>
      <c r="E2755" t="s">
        <v>22711</v>
      </c>
      <c r="G2755" t="s">
        <v>1741</v>
      </c>
      <c r="H2755" s="9">
        <v>40506</v>
      </c>
    </row>
    <row r="2756" spans="1:8" x14ac:dyDescent="0.45">
      <c r="A2756" t="s">
        <v>22712</v>
      </c>
      <c r="B2756" t="s">
        <v>16962</v>
      </c>
      <c r="C2756" t="s">
        <v>22713</v>
      </c>
      <c r="E2756" t="s">
        <v>22714</v>
      </c>
      <c r="G2756" t="s">
        <v>22715</v>
      </c>
      <c r="H2756" s="9">
        <v>40506</v>
      </c>
    </row>
    <row r="2757" spans="1:8" x14ac:dyDescent="0.45">
      <c r="A2757" t="s">
        <v>22716</v>
      </c>
      <c r="B2757" t="s">
        <v>22717</v>
      </c>
      <c r="C2757" t="s">
        <v>22718</v>
      </c>
      <c r="E2757" t="s">
        <v>22719</v>
      </c>
      <c r="G2757" t="s">
        <v>22720</v>
      </c>
      <c r="H2757" s="9">
        <v>40506</v>
      </c>
    </row>
    <row r="2758" spans="1:8" x14ac:dyDescent="0.45">
      <c r="A2758" t="s">
        <v>3785</v>
      </c>
      <c r="B2758" t="s">
        <v>13338</v>
      </c>
      <c r="C2758" t="s">
        <v>22721</v>
      </c>
      <c r="E2758" t="s">
        <v>22722</v>
      </c>
      <c r="G2758" t="s">
        <v>22723</v>
      </c>
      <c r="H2758" s="9">
        <v>40505</v>
      </c>
    </row>
    <row r="2759" spans="1:8" x14ac:dyDescent="0.45">
      <c r="A2759" t="s">
        <v>22724</v>
      </c>
      <c r="B2759" t="s">
        <v>22725</v>
      </c>
      <c r="C2759" t="s">
        <v>22726</v>
      </c>
      <c r="E2759" t="s">
        <v>22727</v>
      </c>
      <c r="G2759" t="s">
        <v>22728</v>
      </c>
      <c r="H2759" s="9">
        <v>40490</v>
      </c>
    </row>
    <row r="2760" spans="1:8" x14ac:dyDescent="0.45">
      <c r="A2760" t="s">
        <v>22729</v>
      </c>
      <c r="B2760" t="s">
        <v>22730</v>
      </c>
      <c r="C2760" t="s">
        <v>22731</v>
      </c>
      <c r="E2760" t="s">
        <v>22732</v>
      </c>
      <c r="G2760" t="s">
        <v>22733</v>
      </c>
      <c r="H2760" s="9">
        <v>40488</v>
      </c>
    </row>
    <row r="2761" spans="1:8" x14ac:dyDescent="0.45">
      <c r="A2761" t="s">
        <v>1595</v>
      </c>
      <c r="B2761" t="s">
        <v>22734</v>
      </c>
      <c r="C2761" t="s">
        <v>22735</v>
      </c>
      <c r="E2761" t="s">
        <v>22736</v>
      </c>
      <c r="G2761" t="s">
        <v>13668</v>
      </c>
      <c r="H2761" s="9">
        <v>40486</v>
      </c>
    </row>
    <row r="2762" spans="1:8" x14ac:dyDescent="0.45">
      <c r="A2762" t="s">
        <v>1988</v>
      </c>
      <c r="B2762" t="s">
        <v>22737</v>
      </c>
      <c r="C2762" t="s">
        <v>22738</v>
      </c>
      <c r="E2762" t="s">
        <v>22739</v>
      </c>
      <c r="G2762" t="s">
        <v>22740</v>
      </c>
      <c r="H2762" s="9">
        <v>40485</v>
      </c>
    </row>
    <row r="2763" spans="1:8" x14ac:dyDescent="0.45">
      <c r="A2763" t="s">
        <v>1750</v>
      </c>
      <c r="B2763" t="s">
        <v>22741</v>
      </c>
      <c r="C2763" t="s">
        <v>22742</v>
      </c>
      <c r="E2763" t="s">
        <v>22743</v>
      </c>
      <c r="G2763" t="s">
        <v>22744</v>
      </c>
      <c r="H2763" s="9">
        <v>40485</v>
      </c>
    </row>
    <row r="2764" spans="1:8" x14ac:dyDescent="0.45">
      <c r="A2764" t="s">
        <v>22745</v>
      </c>
      <c r="B2764" t="s">
        <v>22746</v>
      </c>
      <c r="C2764" t="s">
        <v>22747</v>
      </c>
      <c r="E2764" t="s">
        <v>22748</v>
      </c>
      <c r="G2764" t="s">
        <v>22749</v>
      </c>
      <c r="H2764" s="9">
        <v>40478</v>
      </c>
    </row>
    <row r="2765" spans="1:8" x14ac:dyDescent="0.45">
      <c r="A2765" t="s">
        <v>1460</v>
      </c>
      <c r="B2765" t="s">
        <v>22750</v>
      </c>
      <c r="C2765" t="s">
        <v>22751</v>
      </c>
      <c r="E2765" t="s">
        <v>22752</v>
      </c>
      <c r="G2765" t="s">
        <v>22753</v>
      </c>
      <c r="H2765" s="9">
        <v>40477</v>
      </c>
    </row>
    <row r="2766" spans="1:8" x14ac:dyDescent="0.45">
      <c r="A2766" t="s">
        <v>10632</v>
      </c>
      <c r="B2766" t="s">
        <v>22754</v>
      </c>
      <c r="C2766" t="s">
        <v>22755</v>
      </c>
      <c r="E2766" t="s">
        <v>20104</v>
      </c>
      <c r="G2766" t="s">
        <v>22756</v>
      </c>
      <c r="H2766" s="9">
        <v>40476</v>
      </c>
    </row>
    <row r="2767" spans="1:8" x14ac:dyDescent="0.45">
      <c r="A2767" t="s">
        <v>1515</v>
      </c>
      <c r="B2767" t="s">
        <v>10249</v>
      </c>
      <c r="C2767" t="s">
        <v>22757</v>
      </c>
      <c r="E2767" t="s">
        <v>22758</v>
      </c>
      <c r="G2767" t="s">
        <v>22759</v>
      </c>
      <c r="H2767" s="9">
        <v>40469</v>
      </c>
    </row>
    <row r="2768" spans="1:8" x14ac:dyDescent="0.45">
      <c r="A2768" t="s">
        <v>22760</v>
      </c>
      <c r="B2768" t="s">
        <v>22761</v>
      </c>
      <c r="C2768" t="s">
        <v>22762</v>
      </c>
      <c r="E2768" t="s">
        <v>22763</v>
      </c>
      <c r="G2768" t="s">
        <v>22764</v>
      </c>
      <c r="H2768" s="9">
        <v>40468</v>
      </c>
    </row>
    <row r="2769" spans="1:8" x14ac:dyDescent="0.45">
      <c r="A2769" t="s">
        <v>22765</v>
      </c>
      <c r="B2769" t="s">
        <v>22766</v>
      </c>
      <c r="C2769" t="s">
        <v>22767</v>
      </c>
      <c r="E2769" t="s">
        <v>15474</v>
      </c>
      <c r="G2769" t="s">
        <v>22768</v>
      </c>
      <c r="H2769" s="9">
        <v>40467</v>
      </c>
    </row>
    <row r="2770" spans="1:8" x14ac:dyDescent="0.45">
      <c r="A2770" t="s">
        <v>3034</v>
      </c>
      <c r="B2770" t="s">
        <v>22769</v>
      </c>
      <c r="C2770" t="s">
        <v>22770</v>
      </c>
      <c r="E2770" t="s">
        <v>22771</v>
      </c>
      <c r="G2770" t="s">
        <v>22772</v>
      </c>
      <c r="H2770" s="9">
        <v>40429</v>
      </c>
    </row>
    <row r="2771" spans="1:8" x14ac:dyDescent="0.45">
      <c r="A2771" t="s">
        <v>13151</v>
      </c>
      <c r="B2771" t="s">
        <v>22773</v>
      </c>
      <c r="C2771" t="s">
        <v>22774</v>
      </c>
      <c r="E2771" t="s">
        <v>22775</v>
      </c>
      <c r="G2771" t="s">
        <v>22776</v>
      </c>
      <c r="H2771" s="9">
        <v>40425</v>
      </c>
    </row>
    <row r="2772" spans="1:8" x14ac:dyDescent="0.45">
      <c r="A2772" t="s">
        <v>2170</v>
      </c>
      <c r="B2772" t="s">
        <v>22777</v>
      </c>
      <c r="C2772" t="s">
        <v>22778</v>
      </c>
      <c r="E2772" t="s">
        <v>22779</v>
      </c>
      <c r="G2772" t="s">
        <v>22780</v>
      </c>
      <c r="H2772" s="9">
        <v>40414</v>
      </c>
    </row>
    <row r="2773" spans="1:8" x14ac:dyDescent="0.45">
      <c r="A2773" t="s">
        <v>22781</v>
      </c>
      <c r="B2773" t="s">
        <v>22782</v>
      </c>
      <c r="C2773" t="s">
        <v>22783</v>
      </c>
      <c r="E2773" t="s">
        <v>18339</v>
      </c>
      <c r="G2773" t="s">
        <v>22784</v>
      </c>
      <c r="H2773" s="9">
        <v>40414</v>
      </c>
    </row>
    <row r="2774" spans="1:8" x14ac:dyDescent="0.45">
      <c r="A2774" t="s">
        <v>2726</v>
      </c>
      <c r="B2774" t="s">
        <v>22785</v>
      </c>
      <c r="C2774" t="s">
        <v>22786</v>
      </c>
      <c r="E2774" t="s">
        <v>22787</v>
      </c>
      <c r="G2774" t="s">
        <v>22788</v>
      </c>
      <c r="H2774" s="9">
        <v>40409</v>
      </c>
    </row>
    <row r="2775" spans="1:8" x14ac:dyDescent="0.45">
      <c r="A2775" t="s">
        <v>10680</v>
      </c>
      <c r="B2775" t="s">
        <v>22789</v>
      </c>
      <c r="C2775" t="s">
        <v>22790</v>
      </c>
      <c r="E2775" t="s">
        <v>22791</v>
      </c>
      <c r="G2775" t="s">
        <v>13073</v>
      </c>
      <c r="H2775" s="9">
        <v>40407</v>
      </c>
    </row>
    <row r="2776" spans="1:8" x14ac:dyDescent="0.45">
      <c r="A2776" t="s">
        <v>2376</v>
      </c>
      <c r="B2776" t="s">
        <v>22792</v>
      </c>
      <c r="C2776" t="s">
        <v>22793</v>
      </c>
      <c r="E2776" t="s">
        <v>18827</v>
      </c>
      <c r="G2776" t="s">
        <v>22794</v>
      </c>
      <c r="H2776" s="9">
        <v>40406</v>
      </c>
    </row>
    <row r="2777" spans="1:8" x14ac:dyDescent="0.45">
      <c r="A2777" t="s">
        <v>22795</v>
      </c>
      <c r="B2777" t="s">
        <v>22796</v>
      </c>
      <c r="C2777" t="s">
        <v>22797</v>
      </c>
      <c r="E2777" t="s">
        <v>22798</v>
      </c>
      <c r="G2777" t="s">
        <v>3559</v>
      </c>
      <c r="H2777" s="9">
        <v>40402</v>
      </c>
    </row>
    <row r="2778" spans="1:8" x14ac:dyDescent="0.45">
      <c r="A2778" t="s">
        <v>12944</v>
      </c>
      <c r="B2778" t="s">
        <v>3063</v>
      </c>
      <c r="C2778" t="s">
        <v>22799</v>
      </c>
      <c r="E2778" t="s">
        <v>22800</v>
      </c>
      <c r="G2778" t="s">
        <v>22801</v>
      </c>
      <c r="H2778" s="9">
        <v>40400</v>
      </c>
    </row>
    <row r="2779" spans="1:8" x14ac:dyDescent="0.45">
      <c r="A2779" t="s">
        <v>1750</v>
      </c>
      <c r="B2779" t="s">
        <v>22802</v>
      </c>
      <c r="C2779" t="s">
        <v>22803</v>
      </c>
      <c r="E2779" t="s">
        <v>22804</v>
      </c>
      <c r="G2779" t="s">
        <v>22805</v>
      </c>
      <c r="H2779" s="9">
        <v>40399</v>
      </c>
    </row>
    <row r="2780" spans="1:8" x14ac:dyDescent="0.45">
      <c r="A2780" t="s">
        <v>3492</v>
      </c>
      <c r="B2780" t="s">
        <v>2699</v>
      </c>
      <c r="C2780" t="s">
        <v>22806</v>
      </c>
      <c r="E2780" t="s">
        <v>20104</v>
      </c>
      <c r="G2780" t="s">
        <v>22807</v>
      </c>
      <c r="H2780" s="9">
        <v>40399</v>
      </c>
    </row>
    <row r="2781" spans="1:8" x14ac:dyDescent="0.45">
      <c r="A2781" t="s">
        <v>3582</v>
      </c>
      <c r="B2781" t="s">
        <v>22808</v>
      </c>
      <c r="C2781" t="s">
        <v>22809</v>
      </c>
      <c r="E2781" t="s">
        <v>22810</v>
      </c>
      <c r="G2781" t="s">
        <v>22811</v>
      </c>
      <c r="H2781" s="9">
        <v>40391</v>
      </c>
    </row>
    <row r="2782" spans="1:8" x14ac:dyDescent="0.45">
      <c r="A2782" t="s">
        <v>1704</v>
      </c>
      <c r="B2782" t="s">
        <v>3987</v>
      </c>
      <c r="C2782" t="s">
        <v>22812</v>
      </c>
      <c r="E2782" t="s">
        <v>1105</v>
      </c>
      <c r="G2782" t="s">
        <v>22813</v>
      </c>
      <c r="H2782" s="9">
        <v>40372</v>
      </c>
    </row>
    <row r="2783" spans="1:8" x14ac:dyDescent="0.45">
      <c r="A2783" t="s">
        <v>12547</v>
      </c>
      <c r="B2783" t="s">
        <v>22814</v>
      </c>
      <c r="C2783" t="s">
        <v>22815</v>
      </c>
      <c r="E2783" t="s">
        <v>22816</v>
      </c>
      <c r="G2783" t="s">
        <v>22817</v>
      </c>
      <c r="H2783" s="9">
        <v>40369</v>
      </c>
    </row>
    <row r="2784" spans="1:8" x14ac:dyDescent="0.45">
      <c r="A2784" t="s">
        <v>9793</v>
      </c>
      <c r="B2784" t="s">
        <v>22818</v>
      </c>
      <c r="C2784" t="s">
        <v>22819</v>
      </c>
      <c r="E2784" t="s">
        <v>22820</v>
      </c>
      <c r="G2784" t="s">
        <v>22821</v>
      </c>
      <c r="H2784" s="9">
        <v>40360</v>
      </c>
    </row>
    <row r="2785" spans="1:8" x14ac:dyDescent="0.45">
      <c r="A2785" t="s">
        <v>12200</v>
      </c>
      <c r="B2785" t="s">
        <v>22822</v>
      </c>
      <c r="C2785" t="s">
        <v>22823</v>
      </c>
      <c r="D2785" t="s">
        <v>22824</v>
      </c>
      <c r="E2785" t="s">
        <v>22825</v>
      </c>
      <c r="G2785" t="s">
        <v>22826</v>
      </c>
      <c r="H2785" s="9">
        <v>40360</v>
      </c>
    </row>
    <row r="2786" spans="1:8" x14ac:dyDescent="0.45">
      <c r="A2786" t="s">
        <v>22827</v>
      </c>
      <c r="B2786" t="s">
        <v>2141</v>
      </c>
      <c r="C2786" t="s">
        <v>22828</v>
      </c>
      <c r="E2786" t="s">
        <v>22829</v>
      </c>
      <c r="G2786" t="s">
        <v>22830</v>
      </c>
      <c r="H2786" s="9">
        <v>40354</v>
      </c>
    </row>
    <row r="2787" spans="1:8" x14ac:dyDescent="0.45">
      <c r="A2787" t="s">
        <v>22831</v>
      </c>
      <c r="B2787" t="s">
        <v>18848</v>
      </c>
      <c r="C2787" t="s">
        <v>22832</v>
      </c>
      <c r="E2787" t="s">
        <v>22833</v>
      </c>
      <c r="G2787" t="s">
        <v>9553</v>
      </c>
      <c r="H2787" s="9">
        <v>40350</v>
      </c>
    </row>
    <row r="2788" spans="1:8" x14ac:dyDescent="0.45">
      <c r="A2788" t="s">
        <v>1965</v>
      </c>
      <c r="B2788" t="s">
        <v>9853</v>
      </c>
      <c r="C2788" t="s">
        <v>22834</v>
      </c>
      <c r="E2788" t="s">
        <v>22835</v>
      </c>
      <c r="G2788" t="s">
        <v>22836</v>
      </c>
      <c r="H2788" s="9">
        <v>40350</v>
      </c>
    </row>
    <row r="2789" spans="1:8" x14ac:dyDescent="0.45">
      <c r="A2789" t="s">
        <v>12200</v>
      </c>
      <c r="B2789" t="s">
        <v>22837</v>
      </c>
      <c r="C2789" t="s">
        <v>22838</v>
      </c>
      <c r="E2789" t="s">
        <v>22839</v>
      </c>
      <c r="G2789" t="s">
        <v>1964</v>
      </c>
      <c r="H2789" s="9">
        <v>40348</v>
      </c>
    </row>
    <row r="2790" spans="1:8" x14ac:dyDescent="0.45">
      <c r="A2790" t="s">
        <v>1515</v>
      </c>
      <c r="B2790" t="s">
        <v>22840</v>
      </c>
      <c r="C2790" t="s">
        <v>22841</v>
      </c>
      <c r="E2790" t="s">
        <v>22842</v>
      </c>
      <c r="G2790" t="s">
        <v>1529</v>
      </c>
      <c r="H2790" s="9">
        <v>40281</v>
      </c>
    </row>
    <row r="2791" spans="1:8" x14ac:dyDescent="0.45">
      <c r="A2791" t="s">
        <v>3145</v>
      </c>
      <c r="B2791" t="s">
        <v>22843</v>
      </c>
      <c r="C2791" t="s">
        <v>22844</v>
      </c>
      <c r="E2791" t="s">
        <v>13234</v>
      </c>
      <c r="G2791" t="s">
        <v>22845</v>
      </c>
      <c r="H2791" s="9">
        <v>40265</v>
      </c>
    </row>
    <row r="2792" spans="1:8" x14ac:dyDescent="0.45">
      <c r="A2792" t="s">
        <v>1454</v>
      </c>
      <c r="B2792" t="s">
        <v>22846</v>
      </c>
      <c r="C2792" t="s">
        <v>22847</v>
      </c>
      <c r="E2792" t="s">
        <v>22848</v>
      </c>
      <c r="G2792" t="s">
        <v>22849</v>
      </c>
      <c r="H2792" s="9">
        <v>40253</v>
      </c>
    </row>
    <row r="2793" spans="1:8" x14ac:dyDescent="0.45">
      <c r="A2793" t="s">
        <v>22850</v>
      </c>
      <c r="B2793" t="s">
        <v>22851</v>
      </c>
      <c r="C2793" t="s">
        <v>22852</v>
      </c>
      <c r="E2793" t="s">
        <v>22853</v>
      </c>
      <c r="G2793" t="s">
        <v>11811</v>
      </c>
      <c r="H2793" s="9">
        <v>40253</v>
      </c>
    </row>
    <row r="2794" spans="1:8" x14ac:dyDescent="0.45">
      <c r="A2794" t="s">
        <v>2061</v>
      </c>
      <c r="B2794" t="s">
        <v>22854</v>
      </c>
      <c r="C2794" t="s">
        <v>22855</v>
      </c>
      <c r="E2794" t="s">
        <v>22856</v>
      </c>
      <c r="G2794" t="s">
        <v>22857</v>
      </c>
      <c r="H2794" s="9">
        <v>40243</v>
      </c>
    </row>
    <row r="2795" spans="1:8" x14ac:dyDescent="0.45">
      <c r="A2795" t="s">
        <v>22858</v>
      </c>
      <c r="B2795" t="s">
        <v>22859</v>
      </c>
      <c r="C2795" t="s">
        <v>22860</v>
      </c>
      <c r="E2795" t="s">
        <v>22861</v>
      </c>
      <c r="G2795" t="s">
        <v>2467</v>
      </c>
      <c r="H2795" s="9">
        <v>40236</v>
      </c>
    </row>
    <row r="2796" spans="1:8" x14ac:dyDescent="0.45">
      <c r="A2796" t="s">
        <v>22862</v>
      </c>
      <c r="B2796" t="s">
        <v>22863</v>
      </c>
      <c r="C2796" t="s">
        <v>22864</v>
      </c>
      <c r="E2796" t="s">
        <v>22865</v>
      </c>
      <c r="G2796" t="s">
        <v>10111</v>
      </c>
      <c r="H2796" s="9">
        <v>40234</v>
      </c>
    </row>
    <row r="2797" spans="1:8" x14ac:dyDescent="0.45">
      <c r="A2797" t="s">
        <v>22866</v>
      </c>
      <c r="B2797" t="s">
        <v>22867</v>
      </c>
      <c r="C2797" t="s">
        <v>22868</v>
      </c>
      <c r="E2797" t="s">
        <v>1105</v>
      </c>
      <c r="G2797" t="s">
        <v>22869</v>
      </c>
      <c r="H2797" s="9">
        <v>40234</v>
      </c>
    </row>
    <row r="2798" spans="1:8" x14ac:dyDescent="0.45">
      <c r="A2798" t="s">
        <v>1923</v>
      </c>
      <c r="B2798" t="s">
        <v>22870</v>
      </c>
      <c r="C2798" t="s">
        <v>22871</v>
      </c>
      <c r="E2798" t="s">
        <v>16440</v>
      </c>
      <c r="G2798" t="s">
        <v>22872</v>
      </c>
      <c r="H2798" s="9">
        <v>40229</v>
      </c>
    </row>
    <row r="2799" spans="1:8" x14ac:dyDescent="0.45">
      <c r="A2799" t="s">
        <v>22873</v>
      </c>
      <c r="B2799" t="s">
        <v>22874</v>
      </c>
      <c r="C2799" t="s">
        <v>22875</v>
      </c>
      <c r="E2799" t="s">
        <v>22876</v>
      </c>
      <c r="G2799" t="s">
        <v>22877</v>
      </c>
      <c r="H2799" s="9">
        <v>40228</v>
      </c>
    </row>
    <row r="2800" spans="1:8" x14ac:dyDescent="0.45">
      <c r="A2800" t="s">
        <v>2413</v>
      </c>
      <c r="B2800" t="s">
        <v>11485</v>
      </c>
      <c r="C2800" t="s">
        <v>22878</v>
      </c>
      <c r="E2800" t="s">
        <v>22079</v>
      </c>
      <c r="G2800" t="s">
        <v>22879</v>
      </c>
      <c r="H2800" s="9">
        <v>40225</v>
      </c>
    </row>
    <row r="2801" spans="1:8" x14ac:dyDescent="0.45">
      <c r="A2801" t="s">
        <v>22880</v>
      </c>
      <c r="B2801" t="s">
        <v>2896</v>
      </c>
      <c r="C2801" t="s">
        <v>22881</v>
      </c>
      <c r="E2801" t="s">
        <v>22882</v>
      </c>
      <c r="G2801" t="s">
        <v>22883</v>
      </c>
      <c r="H2801" s="9">
        <v>40223</v>
      </c>
    </row>
    <row r="2802" spans="1:8" x14ac:dyDescent="0.45">
      <c r="A2802" t="s">
        <v>4503</v>
      </c>
      <c r="B2802" t="s">
        <v>22884</v>
      </c>
      <c r="C2802" t="s">
        <v>22885</v>
      </c>
      <c r="E2802" t="s">
        <v>22886</v>
      </c>
      <c r="G2802" t="s">
        <v>22887</v>
      </c>
      <c r="H2802" s="9">
        <v>40217</v>
      </c>
    </row>
    <row r="2803" spans="1:8" x14ac:dyDescent="0.45">
      <c r="A2803" t="s">
        <v>15843</v>
      </c>
      <c r="B2803" t="s">
        <v>22888</v>
      </c>
      <c r="C2803" t="s">
        <v>22889</v>
      </c>
      <c r="E2803" t="s">
        <v>22890</v>
      </c>
      <c r="G2803" t="s">
        <v>22891</v>
      </c>
      <c r="H2803" s="9">
        <v>40217</v>
      </c>
    </row>
    <row r="2804" spans="1:8" x14ac:dyDescent="0.45">
      <c r="A2804" t="s">
        <v>10264</v>
      </c>
      <c r="B2804" t="s">
        <v>22892</v>
      </c>
      <c r="C2804" t="s">
        <v>22893</v>
      </c>
      <c r="E2804" t="s">
        <v>22894</v>
      </c>
      <c r="G2804" t="s">
        <v>22895</v>
      </c>
      <c r="H2804" s="9">
        <v>40216</v>
      </c>
    </row>
    <row r="2805" spans="1:8" x14ac:dyDescent="0.45">
      <c r="A2805" t="s">
        <v>17201</v>
      </c>
      <c r="B2805" t="s">
        <v>16040</v>
      </c>
      <c r="C2805" t="s">
        <v>22896</v>
      </c>
      <c r="E2805" t="s">
        <v>22897</v>
      </c>
      <c r="G2805" t="s">
        <v>22898</v>
      </c>
      <c r="H2805" s="9">
        <v>40216</v>
      </c>
    </row>
    <row r="2806" spans="1:8" x14ac:dyDescent="0.45">
      <c r="A2806" t="s">
        <v>2088</v>
      </c>
      <c r="B2806" t="s">
        <v>22899</v>
      </c>
      <c r="C2806" t="s">
        <v>22900</v>
      </c>
      <c r="E2806" t="s">
        <v>22901</v>
      </c>
      <c r="G2806" t="s">
        <v>22902</v>
      </c>
      <c r="H2806" s="9">
        <v>40212</v>
      </c>
    </row>
    <row r="2807" spans="1:8" x14ac:dyDescent="0.45">
      <c r="A2807" t="s">
        <v>3468</v>
      </c>
      <c r="B2807" t="s">
        <v>13278</v>
      </c>
      <c r="C2807" t="s">
        <v>22903</v>
      </c>
      <c r="E2807" t="s">
        <v>22904</v>
      </c>
      <c r="G2807" t="s">
        <v>22905</v>
      </c>
      <c r="H2807" s="9">
        <v>40200</v>
      </c>
    </row>
    <row r="2808" spans="1:8" x14ac:dyDescent="0.45">
      <c r="A2808" t="s">
        <v>3828</v>
      </c>
      <c r="B2808" t="s">
        <v>22906</v>
      </c>
      <c r="C2808" t="s">
        <v>22907</v>
      </c>
      <c r="E2808" t="s">
        <v>22908</v>
      </c>
      <c r="G2808" t="s">
        <v>22909</v>
      </c>
      <c r="H2808" s="9">
        <v>40191</v>
      </c>
    </row>
    <row r="2809" spans="1:8" x14ac:dyDescent="0.45">
      <c r="A2809" t="s">
        <v>3161</v>
      </c>
      <c r="B2809" t="s">
        <v>22910</v>
      </c>
      <c r="C2809" t="s">
        <v>22911</v>
      </c>
      <c r="D2809" t="s">
        <v>22912</v>
      </c>
      <c r="E2809" t="s">
        <v>22913</v>
      </c>
      <c r="G2809" t="s">
        <v>22914</v>
      </c>
      <c r="H2809" s="9">
        <v>40184</v>
      </c>
    </row>
    <row r="2810" spans="1:8" x14ac:dyDescent="0.45">
      <c r="A2810" t="s">
        <v>1929</v>
      </c>
      <c r="B2810" t="s">
        <v>22915</v>
      </c>
      <c r="C2810" t="s">
        <v>22916</v>
      </c>
      <c r="E2810" t="s">
        <v>20104</v>
      </c>
      <c r="G2810" t="s">
        <v>22917</v>
      </c>
      <c r="H2810" s="9">
        <v>40174</v>
      </c>
    </row>
    <row r="2811" spans="1:8" x14ac:dyDescent="0.45">
      <c r="A2811" t="s">
        <v>22918</v>
      </c>
      <c r="B2811" t="s">
        <v>22919</v>
      </c>
      <c r="C2811" t="s">
        <v>22920</v>
      </c>
      <c r="E2811" t="s">
        <v>14428</v>
      </c>
      <c r="G2811" t="s">
        <v>22921</v>
      </c>
      <c r="H2811" s="9">
        <v>40170</v>
      </c>
    </row>
    <row r="2812" spans="1:8" x14ac:dyDescent="0.45">
      <c r="A2812" t="s">
        <v>2376</v>
      </c>
      <c r="B2812" t="s">
        <v>22922</v>
      </c>
      <c r="C2812" t="s">
        <v>22923</v>
      </c>
      <c r="E2812" t="s">
        <v>22924</v>
      </c>
      <c r="G2812" t="s">
        <v>22925</v>
      </c>
      <c r="H2812" s="9">
        <v>40169</v>
      </c>
    </row>
    <row r="2813" spans="1:8" x14ac:dyDescent="0.45">
      <c r="A2813" t="s">
        <v>2066</v>
      </c>
      <c r="B2813" t="s">
        <v>4519</v>
      </c>
      <c r="C2813" t="s">
        <v>22926</v>
      </c>
      <c r="E2813" t="s">
        <v>22927</v>
      </c>
      <c r="G2813" t="s">
        <v>1384</v>
      </c>
      <c r="H2813" s="9">
        <v>40165</v>
      </c>
    </row>
    <row r="2814" spans="1:8" x14ac:dyDescent="0.45">
      <c r="A2814" t="s">
        <v>1515</v>
      </c>
      <c r="B2814" t="s">
        <v>22928</v>
      </c>
      <c r="C2814" t="s">
        <v>22929</v>
      </c>
      <c r="E2814" t="s">
        <v>13310</v>
      </c>
      <c r="G2814" t="s">
        <v>22930</v>
      </c>
      <c r="H2814" s="9">
        <v>40157</v>
      </c>
    </row>
    <row r="2815" spans="1:8" x14ac:dyDescent="0.45">
      <c r="A2815" t="s">
        <v>2225</v>
      </c>
      <c r="B2815" t="s">
        <v>22931</v>
      </c>
      <c r="C2815" t="s">
        <v>22932</v>
      </c>
      <c r="E2815" t="s">
        <v>22933</v>
      </c>
      <c r="G2815" t="s">
        <v>2678</v>
      </c>
      <c r="H2815" s="9">
        <v>40154</v>
      </c>
    </row>
    <row r="2816" spans="1:8" x14ac:dyDescent="0.45">
      <c r="A2816" t="s">
        <v>22934</v>
      </c>
      <c r="B2816" t="s">
        <v>22935</v>
      </c>
      <c r="C2816" t="s">
        <v>22936</v>
      </c>
      <c r="E2816" t="s">
        <v>22937</v>
      </c>
      <c r="G2816" t="s">
        <v>22938</v>
      </c>
      <c r="H2816" s="9">
        <v>40152</v>
      </c>
    </row>
    <row r="2817" spans="1:8" x14ac:dyDescent="0.45">
      <c r="A2817" t="s">
        <v>2047</v>
      </c>
      <c r="B2817" t="s">
        <v>22939</v>
      </c>
      <c r="C2817" t="s">
        <v>22940</v>
      </c>
      <c r="E2817" t="s">
        <v>22941</v>
      </c>
      <c r="G2817" t="s">
        <v>22942</v>
      </c>
      <c r="H2817" s="9">
        <v>40146</v>
      </c>
    </row>
    <row r="2818" spans="1:8" x14ac:dyDescent="0.45">
      <c r="A2818" t="s">
        <v>9617</v>
      </c>
      <c r="B2818" t="s">
        <v>22943</v>
      </c>
      <c r="C2818" t="s">
        <v>22944</v>
      </c>
      <c r="E2818" t="s">
        <v>22945</v>
      </c>
      <c r="G2818" t="s">
        <v>17636</v>
      </c>
      <c r="H2818" s="9">
        <v>40138</v>
      </c>
    </row>
    <row r="2819" spans="1:8" x14ac:dyDescent="0.45">
      <c r="A2819" t="s">
        <v>3912</v>
      </c>
      <c r="B2819" t="s">
        <v>22946</v>
      </c>
      <c r="C2819" t="s">
        <v>22947</v>
      </c>
      <c r="E2819" t="s">
        <v>22948</v>
      </c>
      <c r="G2819" t="s">
        <v>22949</v>
      </c>
      <c r="H2819" s="9">
        <v>40138</v>
      </c>
    </row>
    <row r="2820" spans="1:8" x14ac:dyDescent="0.45">
      <c r="A2820" t="s">
        <v>22950</v>
      </c>
      <c r="B2820" t="s">
        <v>22951</v>
      </c>
      <c r="C2820" t="s">
        <v>22952</v>
      </c>
      <c r="E2820" t="s">
        <v>22953</v>
      </c>
      <c r="G2820" t="s">
        <v>22954</v>
      </c>
      <c r="H2820" s="9">
        <v>40129</v>
      </c>
    </row>
    <row r="2821" spans="1:8" x14ac:dyDescent="0.45">
      <c r="A2821" t="s">
        <v>20769</v>
      </c>
      <c r="B2821" t="s">
        <v>22955</v>
      </c>
      <c r="C2821" t="s">
        <v>22956</v>
      </c>
      <c r="E2821" t="s">
        <v>15474</v>
      </c>
      <c r="G2821" t="s">
        <v>22957</v>
      </c>
      <c r="H2821" s="9">
        <v>40129</v>
      </c>
    </row>
    <row r="2822" spans="1:8" x14ac:dyDescent="0.45">
      <c r="A2822" t="s">
        <v>4418</v>
      </c>
      <c r="B2822" t="s">
        <v>22958</v>
      </c>
      <c r="C2822" t="s">
        <v>22959</v>
      </c>
      <c r="E2822" t="s">
        <v>22960</v>
      </c>
      <c r="G2822" t="s">
        <v>1754</v>
      </c>
      <c r="H2822" s="9">
        <v>40129</v>
      </c>
    </row>
    <row r="2823" spans="1:8" x14ac:dyDescent="0.45">
      <c r="A2823" t="s">
        <v>3873</v>
      </c>
      <c r="B2823" t="s">
        <v>22961</v>
      </c>
      <c r="C2823" t="s">
        <v>22962</v>
      </c>
      <c r="E2823" t="s">
        <v>22963</v>
      </c>
      <c r="G2823" t="s">
        <v>1964</v>
      </c>
      <c r="H2823" s="9">
        <v>40129</v>
      </c>
    </row>
    <row r="2824" spans="1:8" x14ac:dyDescent="0.45">
      <c r="A2824" t="s">
        <v>3079</v>
      </c>
      <c r="B2824" t="s">
        <v>22964</v>
      </c>
      <c r="C2824" t="s">
        <v>22965</v>
      </c>
      <c r="E2824" t="s">
        <v>22966</v>
      </c>
      <c r="G2824" t="s">
        <v>22967</v>
      </c>
      <c r="H2824" s="9">
        <v>40129</v>
      </c>
    </row>
    <row r="2825" spans="1:8" x14ac:dyDescent="0.45">
      <c r="A2825" t="s">
        <v>3265</v>
      </c>
      <c r="B2825" t="s">
        <v>22968</v>
      </c>
      <c r="C2825" t="s">
        <v>22969</v>
      </c>
      <c r="E2825" t="s">
        <v>22970</v>
      </c>
      <c r="G2825" t="s">
        <v>22971</v>
      </c>
      <c r="H2825" s="9">
        <v>40128</v>
      </c>
    </row>
    <row r="2826" spans="1:8" x14ac:dyDescent="0.45">
      <c r="A2826" t="s">
        <v>22972</v>
      </c>
      <c r="B2826" t="s">
        <v>2044</v>
      </c>
      <c r="C2826" t="s">
        <v>22973</v>
      </c>
      <c r="E2826" t="s">
        <v>22974</v>
      </c>
      <c r="G2826" t="s">
        <v>1529</v>
      </c>
      <c r="H2826" s="9">
        <v>40121</v>
      </c>
    </row>
    <row r="2827" spans="1:8" x14ac:dyDescent="0.45">
      <c r="A2827" t="s">
        <v>3833</v>
      </c>
      <c r="B2827" t="s">
        <v>13355</v>
      </c>
      <c r="C2827" t="s">
        <v>22975</v>
      </c>
      <c r="E2827" t="s">
        <v>746</v>
      </c>
      <c r="G2827" t="s">
        <v>2861</v>
      </c>
      <c r="H2827" s="9">
        <v>40116</v>
      </c>
    </row>
    <row r="2828" spans="1:8" x14ac:dyDescent="0.45">
      <c r="A2828" t="s">
        <v>1742</v>
      </c>
      <c r="B2828" t="s">
        <v>22976</v>
      </c>
      <c r="C2828" t="s">
        <v>22977</v>
      </c>
      <c r="E2828" t="s">
        <v>22978</v>
      </c>
      <c r="G2828" t="s">
        <v>4727</v>
      </c>
      <c r="H2828" s="9">
        <v>40109</v>
      </c>
    </row>
    <row r="2829" spans="1:8" x14ac:dyDescent="0.45">
      <c r="A2829" t="s">
        <v>1448</v>
      </c>
      <c r="B2829" t="s">
        <v>4075</v>
      </c>
      <c r="C2829" t="s">
        <v>22979</v>
      </c>
      <c r="E2829" t="s">
        <v>22980</v>
      </c>
      <c r="G2829" t="s">
        <v>22981</v>
      </c>
      <c r="H2829" s="9">
        <v>40106</v>
      </c>
    </row>
    <row r="2830" spans="1:8" x14ac:dyDescent="0.45">
      <c r="A2830" t="s">
        <v>18892</v>
      </c>
      <c r="B2830" t="s">
        <v>16034</v>
      </c>
      <c r="C2830" t="s">
        <v>22982</v>
      </c>
      <c r="E2830" t="s">
        <v>22983</v>
      </c>
      <c r="G2830" t="s">
        <v>13477</v>
      </c>
      <c r="H2830" s="9">
        <v>40105</v>
      </c>
    </row>
    <row r="2831" spans="1:8" x14ac:dyDescent="0.45">
      <c r="A2831" t="s">
        <v>22984</v>
      </c>
      <c r="B2831" t="s">
        <v>22985</v>
      </c>
      <c r="C2831" t="s">
        <v>22986</v>
      </c>
      <c r="E2831" t="s">
        <v>22987</v>
      </c>
      <c r="G2831" t="s">
        <v>22988</v>
      </c>
      <c r="H2831" s="9">
        <v>40105</v>
      </c>
    </row>
    <row r="2832" spans="1:8" x14ac:dyDescent="0.45">
      <c r="A2832" t="s">
        <v>12573</v>
      </c>
      <c r="B2832" t="s">
        <v>4550</v>
      </c>
      <c r="C2832" t="s">
        <v>22989</v>
      </c>
      <c r="E2832" t="s">
        <v>22990</v>
      </c>
      <c r="G2832" t="s">
        <v>22991</v>
      </c>
      <c r="H2832" s="9">
        <v>40105</v>
      </c>
    </row>
    <row r="2833" spans="1:8" x14ac:dyDescent="0.45">
      <c r="A2833" t="s">
        <v>1923</v>
      </c>
      <c r="B2833" t="s">
        <v>22992</v>
      </c>
      <c r="C2833" t="s">
        <v>22993</v>
      </c>
      <c r="E2833" t="s">
        <v>16766</v>
      </c>
      <c r="G2833" t="s">
        <v>22994</v>
      </c>
      <c r="H2833" s="9">
        <v>40092</v>
      </c>
    </row>
    <row r="2834" spans="1:8" x14ac:dyDescent="0.45">
      <c r="A2834" t="s">
        <v>4639</v>
      </c>
      <c r="B2834" t="s">
        <v>4649</v>
      </c>
      <c r="C2834" t="s">
        <v>22995</v>
      </c>
      <c r="E2834" t="s">
        <v>22996</v>
      </c>
      <c r="G2834" t="s">
        <v>22997</v>
      </c>
      <c r="H2834" s="9">
        <v>40088</v>
      </c>
    </row>
    <row r="2835" spans="1:8" x14ac:dyDescent="0.45">
      <c r="A2835" t="s">
        <v>12472</v>
      </c>
      <c r="B2835" t="s">
        <v>22998</v>
      </c>
      <c r="C2835" t="s">
        <v>22999</v>
      </c>
      <c r="E2835" t="s">
        <v>23000</v>
      </c>
      <c r="G2835" t="s">
        <v>14016</v>
      </c>
      <c r="H2835" s="9">
        <v>40081</v>
      </c>
    </row>
    <row r="2836" spans="1:8" x14ac:dyDescent="0.45">
      <c r="A2836" t="s">
        <v>3221</v>
      </c>
      <c r="B2836" t="s">
        <v>23001</v>
      </c>
      <c r="C2836" t="s">
        <v>23002</v>
      </c>
      <c r="E2836" t="s">
        <v>23003</v>
      </c>
      <c r="G2836" t="s">
        <v>23004</v>
      </c>
      <c r="H2836" s="9">
        <v>40080</v>
      </c>
    </row>
    <row r="2837" spans="1:8" x14ac:dyDescent="0.45">
      <c r="A2837" t="s">
        <v>3329</v>
      </c>
      <c r="B2837" t="s">
        <v>22282</v>
      </c>
      <c r="C2837" t="s">
        <v>23005</v>
      </c>
      <c r="E2837" t="s">
        <v>1247</v>
      </c>
      <c r="G2837" t="s">
        <v>23006</v>
      </c>
      <c r="H2837" s="9">
        <v>40079</v>
      </c>
    </row>
    <row r="2838" spans="1:8" x14ac:dyDescent="0.45">
      <c r="A2838" t="s">
        <v>3034</v>
      </c>
      <c r="B2838" t="s">
        <v>23007</v>
      </c>
      <c r="C2838" t="s">
        <v>23008</v>
      </c>
      <c r="E2838" t="s">
        <v>23009</v>
      </c>
      <c r="G2838" t="s">
        <v>23010</v>
      </c>
      <c r="H2838" s="9">
        <v>40077</v>
      </c>
    </row>
    <row r="2839" spans="1:8" x14ac:dyDescent="0.45">
      <c r="A2839" t="s">
        <v>23011</v>
      </c>
      <c r="B2839" t="s">
        <v>15280</v>
      </c>
      <c r="C2839" t="s">
        <v>23012</v>
      </c>
      <c r="E2839" t="s">
        <v>23013</v>
      </c>
      <c r="G2839" t="s">
        <v>19516</v>
      </c>
      <c r="H2839" s="9">
        <v>40077</v>
      </c>
    </row>
    <row r="2840" spans="1:8" x14ac:dyDescent="0.45">
      <c r="A2840" t="s">
        <v>23014</v>
      </c>
      <c r="B2840" t="s">
        <v>23015</v>
      </c>
      <c r="C2840" t="s">
        <v>23016</v>
      </c>
      <c r="E2840" t="s">
        <v>23017</v>
      </c>
      <c r="G2840" t="s">
        <v>23018</v>
      </c>
      <c r="H2840" s="9">
        <v>40074</v>
      </c>
    </row>
    <row r="2841" spans="1:8" x14ac:dyDescent="0.45">
      <c r="A2841" t="s">
        <v>23019</v>
      </c>
      <c r="B2841" t="s">
        <v>23020</v>
      </c>
      <c r="C2841" t="s">
        <v>23021</v>
      </c>
      <c r="E2841" t="s">
        <v>23022</v>
      </c>
      <c r="G2841" t="s">
        <v>23023</v>
      </c>
      <c r="H2841" s="9">
        <v>40074</v>
      </c>
    </row>
    <row r="2842" spans="1:8" x14ac:dyDescent="0.45">
      <c r="A2842" t="s">
        <v>2166</v>
      </c>
      <c r="B2842" t="s">
        <v>18848</v>
      </c>
      <c r="C2842" t="s">
        <v>23024</v>
      </c>
      <c r="E2842" t="s">
        <v>23025</v>
      </c>
      <c r="G2842" t="s">
        <v>23026</v>
      </c>
      <c r="H2842" s="9">
        <v>40074</v>
      </c>
    </row>
    <row r="2843" spans="1:8" x14ac:dyDescent="0.45">
      <c r="A2843" t="s">
        <v>2649</v>
      </c>
      <c r="B2843" t="s">
        <v>2377</v>
      </c>
      <c r="C2843" t="s">
        <v>23027</v>
      </c>
      <c r="E2843" t="s">
        <v>23028</v>
      </c>
      <c r="G2843" t="s">
        <v>23029</v>
      </c>
      <c r="H2843" s="9">
        <v>40059</v>
      </c>
    </row>
    <row r="2844" spans="1:8" x14ac:dyDescent="0.45">
      <c r="A2844" t="s">
        <v>3079</v>
      </c>
      <c r="B2844" t="s">
        <v>23030</v>
      </c>
      <c r="C2844" t="s">
        <v>23031</v>
      </c>
      <c r="E2844" t="s">
        <v>23032</v>
      </c>
      <c r="G2844" t="s">
        <v>23033</v>
      </c>
      <c r="H2844" s="9">
        <v>40059</v>
      </c>
    </row>
    <row r="2845" spans="1:8" x14ac:dyDescent="0.45">
      <c r="A2845" t="s">
        <v>23034</v>
      </c>
      <c r="B2845" t="s">
        <v>23035</v>
      </c>
      <c r="C2845" t="s">
        <v>23036</v>
      </c>
      <c r="E2845" t="s">
        <v>23037</v>
      </c>
      <c r="G2845" t="s">
        <v>23038</v>
      </c>
      <c r="H2845" s="9">
        <v>40058</v>
      </c>
    </row>
    <row r="2846" spans="1:8" x14ac:dyDescent="0.45">
      <c r="A2846" t="s">
        <v>13612</v>
      </c>
      <c r="B2846" t="s">
        <v>23039</v>
      </c>
      <c r="C2846" t="s">
        <v>23040</v>
      </c>
      <c r="E2846" t="s">
        <v>23041</v>
      </c>
      <c r="G2846" t="s">
        <v>23042</v>
      </c>
      <c r="H2846" s="9">
        <v>40058</v>
      </c>
    </row>
    <row r="2847" spans="1:8" x14ac:dyDescent="0.45">
      <c r="A2847" t="s">
        <v>1519</v>
      </c>
      <c r="B2847" t="s">
        <v>2040</v>
      </c>
      <c r="C2847" t="s">
        <v>23043</v>
      </c>
      <c r="E2847" t="s">
        <v>23044</v>
      </c>
      <c r="G2847" t="s">
        <v>23045</v>
      </c>
      <c r="H2847" s="9">
        <v>40058</v>
      </c>
    </row>
    <row r="2848" spans="1:8" x14ac:dyDescent="0.45">
      <c r="A2848" t="s">
        <v>4639</v>
      </c>
      <c r="B2848" t="s">
        <v>23046</v>
      </c>
      <c r="C2848" t="s">
        <v>23047</v>
      </c>
      <c r="E2848" t="s">
        <v>20515</v>
      </c>
      <c r="G2848" t="s">
        <v>23048</v>
      </c>
      <c r="H2848" s="9">
        <v>40057</v>
      </c>
    </row>
    <row r="2849" spans="1:8" x14ac:dyDescent="0.45">
      <c r="A2849" t="s">
        <v>23049</v>
      </c>
      <c r="B2849" t="s">
        <v>23050</v>
      </c>
      <c r="C2849" t="s">
        <v>23051</v>
      </c>
      <c r="E2849" t="s">
        <v>23052</v>
      </c>
      <c r="G2849" t="s">
        <v>23053</v>
      </c>
      <c r="H2849" s="9">
        <v>40056</v>
      </c>
    </row>
    <row r="2850" spans="1:8" x14ac:dyDescent="0.45">
      <c r="A2850" t="s">
        <v>3046</v>
      </c>
      <c r="B2850" t="s">
        <v>4002</v>
      </c>
      <c r="C2850" t="s">
        <v>23054</v>
      </c>
      <c r="E2850" t="s">
        <v>17260</v>
      </c>
      <c r="G2850" t="s">
        <v>23055</v>
      </c>
      <c r="H2850" s="9">
        <v>40053</v>
      </c>
    </row>
    <row r="2851" spans="1:8" x14ac:dyDescent="0.45">
      <c r="A2851" t="s">
        <v>1871</v>
      </c>
      <c r="B2851" t="s">
        <v>23056</v>
      </c>
      <c r="C2851" t="s">
        <v>23057</v>
      </c>
      <c r="E2851" t="s">
        <v>23058</v>
      </c>
      <c r="G2851" t="s">
        <v>1480</v>
      </c>
      <c r="H2851" s="9">
        <v>40053</v>
      </c>
    </row>
    <row r="2852" spans="1:8" x14ac:dyDescent="0.45">
      <c r="A2852" t="s">
        <v>1742</v>
      </c>
      <c r="B2852" t="s">
        <v>23059</v>
      </c>
      <c r="C2852" t="s">
        <v>23060</v>
      </c>
      <c r="D2852" t="s">
        <v>23061</v>
      </c>
      <c r="E2852" t="s">
        <v>23062</v>
      </c>
      <c r="G2852" t="s">
        <v>23063</v>
      </c>
      <c r="H2852" s="9">
        <v>40010</v>
      </c>
    </row>
    <row r="2853" spans="1:8" x14ac:dyDescent="0.45">
      <c r="A2853" t="s">
        <v>1789</v>
      </c>
      <c r="B2853" t="s">
        <v>23064</v>
      </c>
      <c r="C2853" t="s">
        <v>23065</v>
      </c>
      <c r="E2853" t="s">
        <v>18339</v>
      </c>
      <c r="G2853" t="s">
        <v>23066</v>
      </c>
      <c r="H2853" s="9">
        <v>40007</v>
      </c>
    </row>
    <row r="2854" spans="1:8" x14ac:dyDescent="0.45">
      <c r="A2854" t="s">
        <v>2140</v>
      </c>
      <c r="B2854" t="s">
        <v>23067</v>
      </c>
      <c r="C2854" t="s">
        <v>23068</v>
      </c>
      <c r="E2854" t="s">
        <v>23069</v>
      </c>
      <c r="G2854" t="s">
        <v>23070</v>
      </c>
      <c r="H2854" s="9">
        <v>40001</v>
      </c>
    </row>
    <row r="2855" spans="1:8" x14ac:dyDescent="0.45">
      <c r="A2855" t="s">
        <v>1912</v>
      </c>
      <c r="B2855" t="s">
        <v>23071</v>
      </c>
      <c r="C2855" t="s">
        <v>23072</v>
      </c>
      <c r="E2855" t="s">
        <v>23073</v>
      </c>
      <c r="G2855" t="s">
        <v>23074</v>
      </c>
      <c r="H2855" s="9">
        <v>40000</v>
      </c>
    </row>
    <row r="2856" spans="1:8" x14ac:dyDescent="0.45">
      <c r="A2856" t="s">
        <v>1460</v>
      </c>
      <c r="B2856" t="s">
        <v>23075</v>
      </c>
      <c r="C2856" t="s">
        <v>23076</v>
      </c>
      <c r="E2856" t="s">
        <v>19619</v>
      </c>
      <c r="G2856" t="s">
        <v>23077</v>
      </c>
      <c r="H2856" s="9">
        <v>40000</v>
      </c>
    </row>
    <row r="2857" spans="1:8" x14ac:dyDescent="0.45">
      <c r="A2857" t="s">
        <v>23078</v>
      </c>
      <c r="B2857" t="s">
        <v>23079</v>
      </c>
      <c r="C2857" t="s">
        <v>23080</v>
      </c>
      <c r="E2857" t="s">
        <v>23081</v>
      </c>
      <c r="G2857" t="s">
        <v>23082</v>
      </c>
      <c r="H2857" s="9">
        <v>39980</v>
      </c>
    </row>
    <row r="2858" spans="1:8" x14ac:dyDescent="0.45">
      <c r="A2858" t="s">
        <v>23083</v>
      </c>
      <c r="B2858" t="s">
        <v>23084</v>
      </c>
      <c r="C2858" t="s">
        <v>23085</v>
      </c>
      <c r="E2858" t="s">
        <v>23086</v>
      </c>
      <c r="G2858" t="s">
        <v>23087</v>
      </c>
      <c r="H2858" s="9">
        <v>39979</v>
      </c>
    </row>
    <row r="2859" spans="1:8" x14ac:dyDescent="0.45">
      <c r="A2859" t="s">
        <v>23088</v>
      </c>
      <c r="B2859" t="s">
        <v>23089</v>
      </c>
      <c r="C2859" t="s">
        <v>23090</v>
      </c>
      <c r="E2859" t="s">
        <v>6933</v>
      </c>
      <c r="G2859" t="s">
        <v>23091</v>
      </c>
      <c r="H2859" s="9">
        <v>39973</v>
      </c>
    </row>
    <row r="2860" spans="1:8" x14ac:dyDescent="0.45">
      <c r="A2860" t="s">
        <v>11773</v>
      </c>
      <c r="B2860" t="s">
        <v>23092</v>
      </c>
      <c r="C2860" t="s">
        <v>23093</v>
      </c>
      <c r="E2860" t="s">
        <v>23094</v>
      </c>
      <c r="G2860" t="s">
        <v>23095</v>
      </c>
      <c r="H2860" s="9">
        <v>39968</v>
      </c>
    </row>
    <row r="2861" spans="1:8" x14ac:dyDescent="0.45">
      <c r="A2861" t="s">
        <v>23096</v>
      </c>
      <c r="B2861" t="s">
        <v>23097</v>
      </c>
      <c r="C2861" t="s">
        <v>23098</v>
      </c>
      <c r="E2861" t="s">
        <v>23099</v>
      </c>
      <c r="G2861" t="s">
        <v>13500</v>
      </c>
      <c r="H2861" s="9">
        <v>39949</v>
      </c>
    </row>
    <row r="2862" spans="1:8" x14ac:dyDescent="0.45">
      <c r="A2862" t="s">
        <v>1916</v>
      </c>
      <c r="B2862" t="s">
        <v>23100</v>
      </c>
      <c r="C2862" t="s">
        <v>23101</v>
      </c>
      <c r="E2862" t="s">
        <v>23102</v>
      </c>
      <c r="G2862" t="s">
        <v>23103</v>
      </c>
      <c r="H2862" s="9">
        <v>39922</v>
      </c>
    </row>
    <row r="2863" spans="1:8" x14ac:dyDescent="0.45">
      <c r="A2863" t="s">
        <v>2753</v>
      </c>
      <c r="B2863" t="s">
        <v>23104</v>
      </c>
      <c r="C2863" t="s">
        <v>23105</v>
      </c>
      <c r="E2863" t="s">
        <v>23106</v>
      </c>
      <c r="G2863" t="s">
        <v>1471</v>
      </c>
      <c r="H2863" s="9">
        <v>39916</v>
      </c>
    </row>
    <row r="2864" spans="1:8" x14ac:dyDescent="0.45">
      <c r="A2864" t="s">
        <v>23107</v>
      </c>
      <c r="B2864" t="s">
        <v>23108</v>
      </c>
      <c r="C2864" t="s">
        <v>23109</v>
      </c>
      <c r="E2864" t="s">
        <v>23110</v>
      </c>
      <c r="G2864" t="s">
        <v>1480</v>
      </c>
      <c r="H2864" s="9">
        <v>39915</v>
      </c>
    </row>
    <row r="2865" spans="1:8" x14ac:dyDescent="0.45">
      <c r="A2865" t="s">
        <v>2191</v>
      </c>
      <c r="B2865" t="s">
        <v>23111</v>
      </c>
      <c r="C2865" t="s">
        <v>23112</v>
      </c>
      <c r="E2865" t="s">
        <v>14931</v>
      </c>
      <c r="G2865" t="s">
        <v>17069</v>
      </c>
      <c r="H2865" s="9">
        <v>39909</v>
      </c>
    </row>
    <row r="2866" spans="1:8" x14ac:dyDescent="0.45">
      <c r="A2866" t="s">
        <v>23113</v>
      </c>
      <c r="B2866" t="s">
        <v>23114</v>
      </c>
      <c r="C2866" t="s">
        <v>23115</v>
      </c>
      <c r="E2866" t="s">
        <v>15474</v>
      </c>
      <c r="G2866" t="s">
        <v>23116</v>
      </c>
      <c r="H2866" s="9">
        <v>39903</v>
      </c>
    </row>
    <row r="2867" spans="1:8" x14ac:dyDescent="0.45">
      <c r="A2867" t="s">
        <v>23117</v>
      </c>
      <c r="B2867" t="s">
        <v>23118</v>
      </c>
      <c r="C2867" t="s">
        <v>23119</v>
      </c>
      <c r="E2867" t="s">
        <v>23120</v>
      </c>
      <c r="G2867" t="s">
        <v>12909</v>
      </c>
      <c r="H2867" s="9">
        <v>39897</v>
      </c>
    </row>
    <row r="2868" spans="1:8" x14ac:dyDescent="0.45">
      <c r="A2868" t="s">
        <v>1710</v>
      </c>
      <c r="B2868" t="s">
        <v>13232</v>
      </c>
      <c r="C2868" t="s">
        <v>23121</v>
      </c>
      <c r="E2868" t="s">
        <v>23122</v>
      </c>
      <c r="G2868" t="s">
        <v>23123</v>
      </c>
      <c r="H2868" s="9">
        <v>39891</v>
      </c>
    </row>
    <row r="2869" spans="1:8" x14ac:dyDescent="0.45">
      <c r="A2869" t="s">
        <v>3334</v>
      </c>
      <c r="B2869" t="s">
        <v>23124</v>
      </c>
      <c r="C2869" t="s">
        <v>23125</v>
      </c>
      <c r="E2869" t="s">
        <v>23126</v>
      </c>
      <c r="G2869" t="s">
        <v>23127</v>
      </c>
      <c r="H2869" s="9">
        <v>39886</v>
      </c>
    </row>
    <row r="2870" spans="1:8" x14ac:dyDescent="0.45">
      <c r="A2870" t="s">
        <v>2295</v>
      </c>
      <c r="B2870" t="s">
        <v>4482</v>
      </c>
      <c r="C2870" t="s">
        <v>23128</v>
      </c>
      <c r="E2870" t="s">
        <v>17686</v>
      </c>
      <c r="G2870" t="s">
        <v>23129</v>
      </c>
      <c r="H2870" s="9">
        <v>39881</v>
      </c>
    </row>
    <row r="2871" spans="1:8" x14ac:dyDescent="0.45">
      <c r="A2871" t="s">
        <v>23130</v>
      </c>
      <c r="B2871" t="s">
        <v>23131</v>
      </c>
      <c r="C2871" t="s">
        <v>23132</v>
      </c>
      <c r="E2871" t="s">
        <v>23133</v>
      </c>
      <c r="G2871" t="s">
        <v>23134</v>
      </c>
      <c r="H2871" s="9">
        <v>39881</v>
      </c>
    </row>
    <row r="2872" spans="1:8" x14ac:dyDescent="0.45">
      <c r="A2872" t="s">
        <v>1716</v>
      </c>
      <c r="B2872" t="s">
        <v>23135</v>
      </c>
      <c r="C2872" t="s">
        <v>23136</v>
      </c>
      <c r="E2872" t="s">
        <v>23137</v>
      </c>
      <c r="G2872" t="s">
        <v>10415</v>
      </c>
      <c r="H2872" s="9">
        <v>39865</v>
      </c>
    </row>
    <row r="2873" spans="1:8" x14ac:dyDescent="0.45">
      <c r="A2873" t="s">
        <v>3739</v>
      </c>
      <c r="B2873" t="s">
        <v>2806</v>
      </c>
      <c r="C2873" t="s">
        <v>23138</v>
      </c>
      <c r="E2873" t="s">
        <v>13528</v>
      </c>
      <c r="G2873" t="s">
        <v>13504</v>
      </c>
      <c r="H2873" s="9">
        <v>39865</v>
      </c>
    </row>
    <row r="2874" spans="1:8" x14ac:dyDescent="0.45">
      <c r="A2874" t="s">
        <v>2286</v>
      </c>
      <c r="B2874" t="s">
        <v>23139</v>
      </c>
      <c r="C2874" t="s">
        <v>23140</v>
      </c>
      <c r="E2874" t="s">
        <v>23141</v>
      </c>
      <c r="G2874" t="s">
        <v>23142</v>
      </c>
      <c r="H2874" s="9">
        <v>39863</v>
      </c>
    </row>
    <row r="2875" spans="1:8" x14ac:dyDescent="0.45">
      <c r="A2875" t="s">
        <v>3334</v>
      </c>
      <c r="B2875" t="s">
        <v>10449</v>
      </c>
      <c r="C2875" t="s">
        <v>23143</v>
      </c>
      <c r="E2875" t="s">
        <v>20140</v>
      </c>
      <c r="G2875" t="s">
        <v>23144</v>
      </c>
      <c r="H2875" s="9">
        <v>39861</v>
      </c>
    </row>
    <row r="2876" spans="1:8" x14ac:dyDescent="0.45">
      <c r="A2876" t="s">
        <v>13405</v>
      </c>
      <c r="B2876" t="s">
        <v>13437</v>
      </c>
      <c r="C2876" t="s">
        <v>23145</v>
      </c>
      <c r="E2876" t="s">
        <v>18339</v>
      </c>
      <c r="G2876" t="s">
        <v>23146</v>
      </c>
      <c r="H2876" s="9">
        <v>39860</v>
      </c>
    </row>
    <row r="2877" spans="1:8" x14ac:dyDescent="0.45">
      <c r="A2877" t="s">
        <v>23147</v>
      </c>
      <c r="B2877" t="s">
        <v>23148</v>
      </c>
      <c r="C2877" t="s">
        <v>23149</v>
      </c>
      <c r="E2877" t="s">
        <v>23150</v>
      </c>
      <c r="G2877" t="s">
        <v>23151</v>
      </c>
      <c r="H2877" s="9">
        <v>39859</v>
      </c>
    </row>
    <row r="2878" spans="1:8" x14ac:dyDescent="0.45">
      <c r="H2878" s="9">
        <v>39859</v>
      </c>
    </row>
    <row r="2879" spans="1:8" x14ac:dyDescent="0.45">
      <c r="A2879" t="s">
        <v>2047</v>
      </c>
      <c r="B2879" t="s">
        <v>10367</v>
      </c>
      <c r="C2879" t="s">
        <v>23152</v>
      </c>
      <c r="E2879" t="s">
        <v>23153</v>
      </c>
      <c r="G2879" t="s">
        <v>23154</v>
      </c>
      <c r="H2879" s="9">
        <v>39851</v>
      </c>
    </row>
    <row r="2880" spans="1:8" x14ac:dyDescent="0.45">
      <c r="A2880" t="s">
        <v>2029</v>
      </c>
      <c r="B2880" t="s">
        <v>23155</v>
      </c>
      <c r="C2880" t="s">
        <v>23156</v>
      </c>
      <c r="E2880" t="s">
        <v>23157</v>
      </c>
      <c r="G2880" t="s">
        <v>23158</v>
      </c>
      <c r="H2880" s="9">
        <v>39851</v>
      </c>
    </row>
    <row r="2881" spans="1:8" x14ac:dyDescent="0.45">
      <c r="A2881" t="s">
        <v>1612</v>
      </c>
      <c r="B2881" t="s">
        <v>17481</v>
      </c>
      <c r="C2881" t="s">
        <v>23159</v>
      </c>
      <c r="E2881" t="s">
        <v>23160</v>
      </c>
      <c r="G2881" t="s">
        <v>1529</v>
      </c>
      <c r="H2881" s="9">
        <v>39848</v>
      </c>
    </row>
    <row r="2882" spans="1:8" x14ac:dyDescent="0.45">
      <c r="A2882" t="s">
        <v>2191</v>
      </c>
      <c r="B2882" t="s">
        <v>4489</v>
      </c>
      <c r="C2882" t="s">
        <v>23161</v>
      </c>
      <c r="E2882" t="s">
        <v>23162</v>
      </c>
      <c r="G2882" t="s">
        <v>23163</v>
      </c>
      <c r="H2882" s="9">
        <v>39846</v>
      </c>
    </row>
    <row r="2883" spans="1:8" x14ac:dyDescent="0.45">
      <c r="A2883" t="s">
        <v>2154</v>
      </c>
      <c r="B2883" t="s">
        <v>2468</v>
      </c>
      <c r="C2883" t="s">
        <v>23164</v>
      </c>
      <c r="E2883" t="s">
        <v>23165</v>
      </c>
      <c r="G2883" t="s">
        <v>23166</v>
      </c>
      <c r="H2883" s="9">
        <v>39845</v>
      </c>
    </row>
    <row r="2884" spans="1:8" x14ac:dyDescent="0.45">
      <c r="A2884" t="s">
        <v>23167</v>
      </c>
      <c r="B2884" t="s">
        <v>23168</v>
      </c>
      <c r="C2884" t="s">
        <v>23169</v>
      </c>
      <c r="E2884" t="s">
        <v>23170</v>
      </c>
      <c r="G2884" t="s">
        <v>23171</v>
      </c>
      <c r="H2884" s="9">
        <v>39838</v>
      </c>
    </row>
    <row r="2885" spans="1:8" x14ac:dyDescent="0.45">
      <c r="A2885" t="s">
        <v>3739</v>
      </c>
      <c r="B2885" t="s">
        <v>1630</v>
      </c>
      <c r="C2885" t="s">
        <v>23172</v>
      </c>
      <c r="E2885" t="s">
        <v>15474</v>
      </c>
      <c r="G2885" t="s">
        <v>19637</v>
      </c>
      <c r="H2885" s="9">
        <v>39835</v>
      </c>
    </row>
    <row r="2886" spans="1:8" x14ac:dyDescent="0.45">
      <c r="A2886" t="s">
        <v>4569</v>
      </c>
      <c r="B2886" t="s">
        <v>2896</v>
      </c>
      <c r="C2886" t="s">
        <v>23173</v>
      </c>
      <c r="E2886" t="s">
        <v>23174</v>
      </c>
      <c r="G2886" t="s">
        <v>23175</v>
      </c>
      <c r="H2886" s="9">
        <v>39832</v>
      </c>
    </row>
    <row r="2887" spans="1:8" x14ac:dyDescent="0.45">
      <c r="A2887" t="s">
        <v>23176</v>
      </c>
      <c r="B2887" t="s">
        <v>23177</v>
      </c>
      <c r="C2887" t="s">
        <v>23178</v>
      </c>
      <c r="E2887" t="s">
        <v>23179</v>
      </c>
      <c r="G2887" t="s">
        <v>23180</v>
      </c>
      <c r="H2887" s="9">
        <v>39827</v>
      </c>
    </row>
    <row r="2888" spans="1:8" x14ac:dyDescent="0.45">
      <c r="A2888" t="s">
        <v>2118</v>
      </c>
      <c r="B2888" t="s">
        <v>14990</v>
      </c>
      <c r="C2888" t="s">
        <v>23181</v>
      </c>
      <c r="E2888" t="s">
        <v>23182</v>
      </c>
      <c r="G2888" t="s">
        <v>23183</v>
      </c>
      <c r="H2888" s="9">
        <v>39824</v>
      </c>
    </row>
    <row r="2889" spans="1:8" x14ac:dyDescent="0.45">
      <c r="A2889" t="s">
        <v>23184</v>
      </c>
      <c r="B2889" t="s">
        <v>23185</v>
      </c>
      <c r="C2889" t="s">
        <v>23186</v>
      </c>
      <c r="E2889" t="s">
        <v>22704</v>
      </c>
      <c r="G2889" t="s">
        <v>23187</v>
      </c>
      <c r="H2889" s="9">
        <v>39811</v>
      </c>
    </row>
    <row r="2890" spans="1:8" x14ac:dyDescent="0.45">
      <c r="A2890" t="s">
        <v>23188</v>
      </c>
      <c r="B2890" t="s">
        <v>23189</v>
      </c>
      <c r="C2890" t="s">
        <v>23190</v>
      </c>
      <c r="E2890" t="s">
        <v>23191</v>
      </c>
      <c r="G2890" t="s">
        <v>23192</v>
      </c>
      <c r="H2890" s="9">
        <v>39799</v>
      </c>
    </row>
    <row r="2891" spans="1:8" x14ac:dyDescent="0.45">
      <c r="A2891" t="s">
        <v>12740</v>
      </c>
      <c r="B2891" t="s">
        <v>23193</v>
      </c>
      <c r="C2891" t="s">
        <v>23194</v>
      </c>
      <c r="E2891" t="s">
        <v>19666</v>
      </c>
      <c r="G2891" t="s">
        <v>23195</v>
      </c>
      <c r="H2891" s="9">
        <v>39797</v>
      </c>
    </row>
    <row r="2892" spans="1:8" x14ac:dyDescent="0.45">
      <c r="A2892" t="s">
        <v>10232</v>
      </c>
      <c r="B2892" t="s">
        <v>23196</v>
      </c>
      <c r="C2892" t="s">
        <v>23197</v>
      </c>
      <c r="E2892" t="s">
        <v>23198</v>
      </c>
      <c r="G2892" t="s">
        <v>23199</v>
      </c>
      <c r="H2892" s="9">
        <v>39797</v>
      </c>
    </row>
    <row r="2893" spans="1:8" x14ac:dyDescent="0.45">
      <c r="A2893" t="s">
        <v>4167</v>
      </c>
      <c r="B2893" t="s">
        <v>23200</v>
      </c>
      <c r="C2893" t="s">
        <v>23201</v>
      </c>
      <c r="E2893" t="s">
        <v>23202</v>
      </c>
      <c r="G2893" t="s">
        <v>23203</v>
      </c>
      <c r="H2893" s="9">
        <v>39795</v>
      </c>
    </row>
    <row r="2894" spans="1:8" x14ac:dyDescent="0.45">
      <c r="A2894" t="s">
        <v>23204</v>
      </c>
      <c r="B2894" t="s">
        <v>19588</v>
      </c>
      <c r="C2894" t="s">
        <v>23205</v>
      </c>
      <c r="E2894" t="s">
        <v>23206</v>
      </c>
      <c r="G2894" t="s">
        <v>23207</v>
      </c>
      <c r="H2894" s="9">
        <v>39794</v>
      </c>
    </row>
    <row r="2895" spans="1:8" x14ac:dyDescent="0.45">
      <c r="A2895" t="s">
        <v>2625</v>
      </c>
      <c r="B2895" t="s">
        <v>23208</v>
      </c>
      <c r="C2895" t="s">
        <v>23209</v>
      </c>
      <c r="E2895" t="s">
        <v>20104</v>
      </c>
      <c r="G2895" t="s">
        <v>1703</v>
      </c>
      <c r="H2895" s="9">
        <v>39791</v>
      </c>
    </row>
    <row r="2896" spans="1:8" x14ac:dyDescent="0.45">
      <c r="A2896" t="s">
        <v>1392</v>
      </c>
      <c r="B2896" t="s">
        <v>23210</v>
      </c>
      <c r="C2896" t="s">
        <v>23211</v>
      </c>
      <c r="E2896" t="s">
        <v>23212</v>
      </c>
      <c r="G2896" t="s">
        <v>23213</v>
      </c>
      <c r="H2896" s="9">
        <v>39788</v>
      </c>
    </row>
    <row r="2897" spans="1:8" x14ac:dyDescent="0.45">
      <c r="A2897" t="s">
        <v>10264</v>
      </c>
      <c r="B2897" t="s">
        <v>23214</v>
      </c>
      <c r="C2897" t="s">
        <v>23215</v>
      </c>
      <c r="E2897" t="s">
        <v>23216</v>
      </c>
      <c r="G2897" t="s">
        <v>23217</v>
      </c>
      <c r="H2897" s="9">
        <v>39788</v>
      </c>
    </row>
    <row r="2898" spans="1:8" x14ac:dyDescent="0.45">
      <c r="A2898" t="s">
        <v>1422</v>
      </c>
      <c r="B2898" t="s">
        <v>23218</v>
      </c>
      <c r="C2898" t="s">
        <v>23219</v>
      </c>
      <c r="D2898" t="s">
        <v>23220</v>
      </c>
      <c r="E2898" t="s">
        <v>22531</v>
      </c>
      <c r="G2898" t="s">
        <v>23221</v>
      </c>
      <c r="H2898" s="9">
        <v>39781</v>
      </c>
    </row>
    <row r="2899" spans="1:8" x14ac:dyDescent="0.45">
      <c r="A2899" t="s">
        <v>3034</v>
      </c>
      <c r="B2899" t="s">
        <v>23222</v>
      </c>
      <c r="C2899" t="s">
        <v>23223</v>
      </c>
      <c r="E2899" t="s">
        <v>20104</v>
      </c>
      <c r="G2899" t="s">
        <v>23224</v>
      </c>
      <c r="H2899" s="9">
        <v>39780</v>
      </c>
    </row>
    <row r="2900" spans="1:8" x14ac:dyDescent="0.45">
      <c r="A2900" t="s">
        <v>23225</v>
      </c>
      <c r="B2900" t="s">
        <v>23226</v>
      </c>
      <c r="C2900" t="s">
        <v>23227</v>
      </c>
      <c r="E2900" t="s">
        <v>23228</v>
      </c>
      <c r="G2900" t="s">
        <v>13228</v>
      </c>
      <c r="H2900" s="9">
        <v>39777</v>
      </c>
    </row>
    <row r="2901" spans="1:8" x14ac:dyDescent="0.45">
      <c r="A2901" t="s">
        <v>4557</v>
      </c>
      <c r="B2901" t="s">
        <v>23229</v>
      </c>
      <c r="C2901" t="s">
        <v>23230</v>
      </c>
      <c r="E2901" t="s">
        <v>23231</v>
      </c>
      <c r="G2901" t="s">
        <v>1480</v>
      </c>
      <c r="H2901" s="9">
        <v>39777</v>
      </c>
    </row>
    <row r="2902" spans="1:8" x14ac:dyDescent="0.45">
      <c r="A2902" t="s">
        <v>1655</v>
      </c>
      <c r="B2902" t="s">
        <v>23232</v>
      </c>
      <c r="C2902" t="s">
        <v>23233</v>
      </c>
      <c r="E2902" t="s">
        <v>1105</v>
      </c>
      <c r="G2902" t="s">
        <v>23234</v>
      </c>
      <c r="H2902" s="9">
        <v>39768</v>
      </c>
    </row>
    <row r="2903" spans="1:8" x14ac:dyDescent="0.45">
      <c r="A2903" t="s">
        <v>3912</v>
      </c>
      <c r="B2903" t="s">
        <v>23235</v>
      </c>
      <c r="C2903" t="s">
        <v>23236</v>
      </c>
      <c r="E2903" t="s">
        <v>23237</v>
      </c>
      <c r="G2903" t="s">
        <v>23238</v>
      </c>
      <c r="H2903" s="9">
        <v>39751</v>
      </c>
    </row>
    <row r="2904" spans="1:8" x14ac:dyDescent="0.45">
      <c r="A2904" t="s">
        <v>1938</v>
      </c>
      <c r="B2904" t="s">
        <v>2246</v>
      </c>
      <c r="C2904" t="s">
        <v>23239</v>
      </c>
      <c r="E2904" t="s">
        <v>442</v>
      </c>
      <c r="G2904" t="s">
        <v>15881</v>
      </c>
      <c r="H2904" s="9">
        <v>39749</v>
      </c>
    </row>
    <row r="2905" spans="1:8" x14ac:dyDescent="0.45">
      <c r="A2905" t="s">
        <v>3093</v>
      </c>
      <c r="B2905" t="s">
        <v>23240</v>
      </c>
      <c r="C2905" t="s">
        <v>23241</v>
      </c>
      <c r="E2905" t="s">
        <v>23242</v>
      </c>
      <c r="G2905" t="s">
        <v>9553</v>
      </c>
      <c r="H2905" s="9">
        <v>39745</v>
      </c>
    </row>
    <row r="2906" spans="1:8" x14ac:dyDescent="0.45">
      <c r="A2906" t="s">
        <v>4442</v>
      </c>
      <c r="B2906" t="s">
        <v>23243</v>
      </c>
      <c r="C2906" t="s">
        <v>23244</v>
      </c>
      <c r="E2906" t="s">
        <v>23245</v>
      </c>
      <c r="G2906" t="s">
        <v>23246</v>
      </c>
      <c r="H2906" s="9">
        <v>39728</v>
      </c>
    </row>
    <row r="2907" spans="1:8" x14ac:dyDescent="0.45">
      <c r="A2907" t="s">
        <v>3763</v>
      </c>
      <c r="B2907" t="s">
        <v>23247</v>
      </c>
      <c r="C2907" t="s">
        <v>23248</v>
      </c>
      <c r="E2907" t="s">
        <v>23249</v>
      </c>
      <c r="G2907" t="s">
        <v>21320</v>
      </c>
      <c r="H2907" s="9">
        <v>39724</v>
      </c>
    </row>
    <row r="2908" spans="1:8" x14ac:dyDescent="0.45">
      <c r="A2908" t="s">
        <v>10680</v>
      </c>
      <c r="B2908" t="s">
        <v>16832</v>
      </c>
      <c r="C2908" t="s">
        <v>23250</v>
      </c>
      <c r="E2908" t="s">
        <v>23251</v>
      </c>
      <c r="G2908" t="s">
        <v>23252</v>
      </c>
      <c r="H2908" s="9">
        <v>39720</v>
      </c>
    </row>
    <row r="2909" spans="1:8" x14ac:dyDescent="0.45">
      <c r="A2909" t="s">
        <v>1519</v>
      </c>
      <c r="B2909" t="s">
        <v>12331</v>
      </c>
      <c r="C2909" t="s">
        <v>23253</v>
      </c>
      <c r="E2909" t="s">
        <v>17631</v>
      </c>
      <c r="G2909" t="s">
        <v>23254</v>
      </c>
      <c r="H2909" s="9">
        <v>39709</v>
      </c>
    </row>
    <row r="2910" spans="1:8" x14ac:dyDescent="0.45">
      <c r="A2910" t="s">
        <v>23255</v>
      </c>
      <c r="B2910" t="s">
        <v>23256</v>
      </c>
      <c r="C2910" t="s">
        <v>23257</v>
      </c>
      <c r="E2910" t="s">
        <v>23258</v>
      </c>
      <c r="G2910" t="s">
        <v>23259</v>
      </c>
      <c r="H2910" s="9">
        <v>39704</v>
      </c>
    </row>
    <row r="2911" spans="1:8" x14ac:dyDescent="0.45">
      <c r="A2911" t="s">
        <v>1934</v>
      </c>
      <c r="B2911" t="s">
        <v>23260</v>
      </c>
      <c r="C2911" t="s">
        <v>23261</v>
      </c>
      <c r="E2911" t="s">
        <v>23262</v>
      </c>
      <c r="G2911" t="s">
        <v>3559</v>
      </c>
      <c r="H2911" s="9">
        <v>39698</v>
      </c>
    </row>
    <row r="2912" spans="1:8" x14ac:dyDescent="0.45">
      <c r="A2912" t="s">
        <v>1476</v>
      </c>
      <c r="B2912" t="s">
        <v>23263</v>
      </c>
      <c r="C2912" t="s">
        <v>23264</v>
      </c>
      <c r="E2912" t="s">
        <v>23265</v>
      </c>
      <c r="G2912" t="s">
        <v>23266</v>
      </c>
      <c r="H2912" s="9">
        <v>39695</v>
      </c>
    </row>
    <row r="2913" spans="1:8" x14ac:dyDescent="0.45">
      <c r="A2913" t="s">
        <v>1716</v>
      </c>
      <c r="B2913" t="s">
        <v>23267</v>
      </c>
      <c r="C2913" t="s">
        <v>23268</v>
      </c>
      <c r="E2913" t="s">
        <v>23269</v>
      </c>
      <c r="G2913" t="s">
        <v>23270</v>
      </c>
      <c r="H2913" s="9">
        <v>39679</v>
      </c>
    </row>
    <row r="2914" spans="1:8" x14ac:dyDescent="0.45">
      <c r="A2914" t="s">
        <v>2250</v>
      </c>
      <c r="B2914" t="s">
        <v>2892</v>
      </c>
      <c r="C2914" t="s">
        <v>23271</v>
      </c>
      <c r="E2914" t="s">
        <v>18940</v>
      </c>
      <c r="G2914" t="s">
        <v>23272</v>
      </c>
      <c r="H2914" s="9">
        <v>39679</v>
      </c>
    </row>
    <row r="2915" spans="1:8" x14ac:dyDescent="0.45">
      <c r="A2915" t="s">
        <v>3365</v>
      </c>
      <c r="B2915" t="s">
        <v>23273</v>
      </c>
      <c r="C2915" t="s">
        <v>23274</v>
      </c>
      <c r="E2915" t="s">
        <v>23275</v>
      </c>
      <c r="G2915" t="s">
        <v>23276</v>
      </c>
      <c r="H2915" s="9">
        <v>39664</v>
      </c>
    </row>
    <row r="2916" spans="1:8" x14ac:dyDescent="0.45">
      <c r="A2916" t="s">
        <v>14484</v>
      </c>
      <c r="B2916" t="s">
        <v>12853</v>
      </c>
      <c r="C2916" t="s">
        <v>23277</v>
      </c>
      <c r="E2916" t="s">
        <v>23278</v>
      </c>
      <c r="G2916" t="s">
        <v>23279</v>
      </c>
      <c r="H2916" s="9">
        <v>39663</v>
      </c>
    </row>
    <row r="2917" spans="1:8" x14ac:dyDescent="0.45">
      <c r="A2917" t="s">
        <v>1960</v>
      </c>
      <c r="B2917" t="s">
        <v>23280</v>
      </c>
      <c r="C2917" t="s">
        <v>23281</v>
      </c>
      <c r="E2917" t="s">
        <v>19619</v>
      </c>
      <c r="G2917" t="s">
        <v>23282</v>
      </c>
      <c r="H2917" s="9">
        <v>39641</v>
      </c>
    </row>
    <row r="2918" spans="1:8" x14ac:dyDescent="0.45">
      <c r="A2918" t="s">
        <v>16652</v>
      </c>
      <c r="B2918" t="s">
        <v>23283</v>
      </c>
      <c r="C2918" t="s">
        <v>23284</v>
      </c>
      <c r="E2918" t="s">
        <v>13303</v>
      </c>
      <c r="G2918" t="s">
        <v>23285</v>
      </c>
      <c r="H2918" s="9">
        <v>39631</v>
      </c>
    </row>
    <row r="2919" spans="1:8" x14ac:dyDescent="0.45">
      <c r="A2919" t="s">
        <v>3317</v>
      </c>
      <c r="B2919" t="s">
        <v>23286</v>
      </c>
      <c r="C2919" t="s">
        <v>23287</v>
      </c>
      <c r="E2919" t="s">
        <v>23288</v>
      </c>
      <c r="G2919" t="s">
        <v>3559</v>
      </c>
      <c r="H2919" s="9">
        <v>39630</v>
      </c>
    </row>
    <row r="2920" spans="1:8" x14ac:dyDescent="0.45">
      <c r="A2920" t="s">
        <v>1923</v>
      </c>
      <c r="B2920" t="s">
        <v>23289</v>
      </c>
      <c r="C2920" t="s">
        <v>23290</v>
      </c>
      <c r="E2920" t="s">
        <v>17088</v>
      </c>
      <c r="G2920" t="s">
        <v>23291</v>
      </c>
      <c r="H2920" s="9">
        <v>39629</v>
      </c>
    </row>
    <row r="2921" spans="1:8" x14ac:dyDescent="0.45">
      <c r="A2921" t="s">
        <v>13601</v>
      </c>
      <c r="B2921" t="s">
        <v>2360</v>
      </c>
      <c r="C2921" t="s">
        <v>23292</v>
      </c>
      <c r="E2921" t="s">
        <v>23293</v>
      </c>
      <c r="G2921" t="s">
        <v>10165</v>
      </c>
      <c r="H2921" s="9">
        <v>39628</v>
      </c>
    </row>
    <row r="2922" spans="1:8" x14ac:dyDescent="0.45">
      <c r="A2922" t="s">
        <v>2047</v>
      </c>
      <c r="B2922" t="s">
        <v>18747</v>
      </c>
      <c r="C2922" t="s">
        <v>23294</v>
      </c>
      <c r="E2922" t="s">
        <v>23295</v>
      </c>
      <c r="G2922" t="s">
        <v>1480</v>
      </c>
      <c r="H2922" s="9">
        <v>39619</v>
      </c>
    </row>
    <row r="2923" spans="1:8" x14ac:dyDescent="0.45">
      <c r="A2923" t="s">
        <v>2800</v>
      </c>
      <c r="B2923" t="s">
        <v>17310</v>
      </c>
      <c r="C2923" t="s">
        <v>23296</v>
      </c>
      <c r="E2923" t="s">
        <v>23297</v>
      </c>
      <c r="G2923" t="s">
        <v>23298</v>
      </c>
      <c r="H2923" s="9">
        <v>39617</v>
      </c>
    </row>
    <row r="2924" spans="1:8" x14ac:dyDescent="0.45">
      <c r="A2924" t="s">
        <v>1460</v>
      </c>
      <c r="B2924" t="s">
        <v>23299</v>
      </c>
      <c r="C2924" t="s">
        <v>23300</v>
      </c>
      <c r="E2924" t="s">
        <v>23301</v>
      </c>
      <c r="G2924" t="s">
        <v>23302</v>
      </c>
      <c r="H2924" s="9">
        <v>39617</v>
      </c>
    </row>
    <row r="2925" spans="1:8" x14ac:dyDescent="0.45">
      <c r="A2925" t="s">
        <v>2088</v>
      </c>
      <c r="B2925" t="s">
        <v>23303</v>
      </c>
      <c r="C2925" t="s">
        <v>23304</v>
      </c>
      <c r="E2925" t="s">
        <v>23305</v>
      </c>
      <c r="G2925" t="s">
        <v>23306</v>
      </c>
      <c r="H2925" s="9">
        <v>39613</v>
      </c>
    </row>
    <row r="2926" spans="1:8" x14ac:dyDescent="0.45">
      <c r="A2926" t="s">
        <v>3358</v>
      </c>
      <c r="B2926" t="s">
        <v>23307</v>
      </c>
      <c r="C2926" t="s">
        <v>23308</v>
      </c>
      <c r="E2926" t="s">
        <v>23309</v>
      </c>
      <c r="G2926" t="s">
        <v>1889</v>
      </c>
      <c r="H2926" s="9">
        <v>39611</v>
      </c>
    </row>
    <row r="2927" spans="1:8" x14ac:dyDescent="0.45">
      <c r="A2927" t="s">
        <v>3329</v>
      </c>
      <c r="B2927" t="s">
        <v>23310</v>
      </c>
      <c r="C2927" t="s">
        <v>23311</v>
      </c>
      <c r="E2927" t="s">
        <v>1055</v>
      </c>
      <c r="G2927" t="s">
        <v>23312</v>
      </c>
      <c r="H2927" s="9">
        <v>39609</v>
      </c>
    </row>
    <row r="2928" spans="1:8" x14ac:dyDescent="0.45">
      <c r="A2928" t="s">
        <v>17342</v>
      </c>
      <c r="B2928" t="s">
        <v>23313</v>
      </c>
      <c r="C2928" t="s">
        <v>23314</v>
      </c>
      <c r="E2928" t="s">
        <v>9302</v>
      </c>
      <c r="G2928" t="s">
        <v>23315</v>
      </c>
      <c r="H2928" s="9">
        <v>39609</v>
      </c>
    </row>
    <row r="2929" spans="1:8" x14ac:dyDescent="0.45">
      <c r="A2929" t="s">
        <v>2047</v>
      </c>
      <c r="B2929" t="s">
        <v>11711</v>
      </c>
      <c r="C2929" t="s">
        <v>23316</v>
      </c>
      <c r="E2929" t="s">
        <v>15566</v>
      </c>
      <c r="G2929" t="s">
        <v>19740</v>
      </c>
      <c r="H2929" s="9">
        <v>39609</v>
      </c>
    </row>
    <row r="2930" spans="1:8" x14ac:dyDescent="0.45">
      <c r="A2930" t="s">
        <v>23317</v>
      </c>
      <c r="B2930" t="s">
        <v>23318</v>
      </c>
      <c r="C2930" t="s">
        <v>23319</v>
      </c>
      <c r="E2930" t="s">
        <v>17360</v>
      </c>
      <c r="G2930" t="s">
        <v>23320</v>
      </c>
      <c r="H2930" s="9">
        <v>39609</v>
      </c>
    </row>
    <row r="2931" spans="1:8" x14ac:dyDescent="0.45">
      <c r="A2931" t="s">
        <v>1871</v>
      </c>
      <c r="B2931" t="s">
        <v>3730</v>
      </c>
      <c r="C2931" t="s">
        <v>23321</v>
      </c>
      <c r="E2931" t="s">
        <v>9302</v>
      </c>
      <c r="G2931" t="s">
        <v>23322</v>
      </c>
      <c r="H2931" s="9">
        <v>39605</v>
      </c>
    </row>
    <row r="2932" spans="1:8" x14ac:dyDescent="0.45">
      <c r="A2932" t="s">
        <v>2520</v>
      </c>
      <c r="B2932" t="s">
        <v>3670</v>
      </c>
      <c r="C2932" t="s">
        <v>23323</v>
      </c>
      <c r="E2932" t="s">
        <v>18842</v>
      </c>
      <c r="G2932" t="s">
        <v>9553</v>
      </c>
      <c r="H2932" s="9">
        <v>39604</v>
      </c>
    </row>
    <row r="2933" spans="1:8" x14ac:dyDescent="0.45">
      <c r="A2933" t="s">
        <v>1871</v>
      </c>
      <c r="B2933" t="s">
        <v>16034</v>
      </c>
      <c r="C2933" t="s">
        <v>23324</v>
      </c>
      <c r="E2933" t="s">
        <v>22677</v>
      </c>
      <c r="G2933" t="s">
        <v>23325</v>
      </c>
      <c r="H2933" s="9">
        <v>39603</v>
      </c>
    </row>
    <row r="2934" spans="1:8" x14ac:dyDescent="0.45">
      <c r="A2934" t="s">
        <v>2170</v>
      </c>
      <c r="B2934" t="s">
        <v>10283</v>
      </c>
      <c r="C2934" t="s">
        <v>23326</v>
      </c>
      <c r="E2934" t="s">
        <v>23327</v>
      </c>
      <c r="G2934" t="s">
        <v>23328</v>
      </c>
      <c r="H2934" s="9">
        <v>39602</v>
      </c>
    </row>
    <row r="2935" spans="1:8" x14ac:dyDescent="0.45">
      <c r="A2935" t="s">
        <v>9722</v>
      </c>
      <c r="B2935" t="s">
        <v>10573</v>
      </c>
      <c r="C2935" t="s">
        <v>23329</v>
      </c>
      <c r="E2935" t="s">
        <v>23330</v>
      </c>
      <c r="G2935" t="s">
        <v>23331</v>
      </c>
      <c r="H2935" s="9">
        <v>39596</v>
      </c>
    </row>
    <row r="2936" spans="1:8" x14ac:dyDescent="0.45">
      <c r="A2936" t="s">
        <v>1519</v>
      </c>
      <c r="B2936" t="s">
        <v>23332</v>
      </c>
      <c r="C2936" t="s">
        <v>23333</v>
      </c>
      <c r="E2936" t="s">
        <v>23334</v>
      </c>
      <c r="G2936" t="s">
        <v>1380</v>
      </c>
      <c r="H2936" s="9">
        <v>39591</v>
      </c>
    </row>
    <row r="2937" spans="1:8" x14ac:dyDescent="0.45">
      <c r="A2937" t="s">
        <v>1595</v>
      </c>
      <c r="B2937" t="s">
        <v>23335</v>
      </c>
      <c r="C2937" t="s">
        <v>23336</v>
      </c>
      <c r="E2937" t="s">
        <v>23337</v>
      </c>
      <c r="G2937" t="s">
        <v>23338</v>
      </c>
      <c r="H2937" s="9">
        <v>39587</v>
      </c>
    </row>
    <row r="2938" spans="1:8" x14ac:dyDescent="0.45">
      <c r="A2938" t="s">
        <v>1372</v>
      </c>
      <c r="B2938" t="s">
        <v>23339</v>
      </c>
      <c r="C2938" t="s">
        <v>23340</v>
      </c>
      <c r="E2938" t="s">
        <v>23341</v>
      </c>
      <c r="G2938" t="s">
        <v>1380</v>
      </c>
      <c r="H2938" s="9">
        <v>39587</v>
      </c>
    </row>
    <row r="2939" spans="1:8" x14ac:dyDescent="0.45">
      <c r="A2939" t="s">
        <v>23342</v>
      </c>
      <c r="B2939" t="s">
        <v>23343</v>
      </c>
      <c r="C2939" t="s">
        <v>23344</v>
      </c>
      <c r="E2939" t="s">
        <v>23345</v>
      </c>
      <c r="G2939" t="s">
        <v>23346</v>
      </c>
      <c r="H2939" s="9">
        <v>39583</v>
      </c>
    </row>
    <row r="2940" spans="1:8" x14ac:dyDescent="0.45">
      <c r="A2940" t="s">
        <v>12662</v>
      </c>
      <c r="B2940" t="s">
        <v>23347</v>
      </c>
      <c r="C2940" t="s">
        <v>23348</v>
      </c>
      <c r="E2940" t="s">
        <v>13411</v>
      </c>
      <c r="G2940" t="s">
        <v>23349</v>
      </c>
      <c r="H2940" s="9">
        <v>39582</v>
      </c>
    </row>
    <row r="2941" spans="1:8" x14ac:dyDescent="0.45">
      <c r="A2941" t="s">
        <v>23350</v>
      </c>
      <c r="B2941" t="s">
        <v>23351</v>
      </c>
      <c r="C2941" t="s">
        <v>23352</v>
      </c>
      <c r="E2941" t="s">
        <v>23353</v>
      </c>
      <c r="G2941" t="s">
        <v>11975</v>
      </c>
      <c r="H2941" s="9">
        <v>39567</v>
      </c>
    </row>
    <row r="2942" spans="1:8" x14ac:dyDescent="0.45">
      <c r="A2942" t="s">
        <v>1742</v>
      </c>
      <c r="B2942" t="s">
        <v>23354</v>
      </c>
      <c r="C2942" t="s">
        <v>23355</v>
      </c>
      <c r="E2942" t="s">
        <v>23356</v>
      </c>
      <c r="G2942" t="s">
        <v>23357</v>
      </c>
      <c r="H2942" s="9">
        <v>39561</v>
      </c>
    </row>
    <row r="2943" spans="1:8" x14ac:dyDescent="0.45">
      <c r="A2943" t="s">
        <v>3334</v>
      </c>
      <c r="B2943" t="s">
        <v>14201</v>
      </c>
      <c r="C2943" t="s">
        <v>23358</v>
      </c>
      <c r="E2943" t="s">
        <v>23359</v>
      </c>
      <c r="G2943" t="s">
        <v>23360</v>
      </c>
      <c r="H2943" s="9">
        <v>39560</v>
      </c>
    </row>
    <row r="2944" spans="1:8" x14ac:dyDescent="0.45">
      <c r="A2944" t="s">
        <v>1969</v>
      </c>
      <c r="B2944" t="s">
        <v>16337</v>
      </c>
      <c r="C2944" t="s">
        <v>23361</v>
      </c>
      <c r="E2944" t="s">
        <v>740</v>
      </c>
      <c r="G2944" t="s">
        <v>1447</v>
      </c>
      <c r="H2944" s="9">
        <v>39555</v>
      </c>
    </row>
    <row r="2945" spans="1:8" x14ac:dyDescent="0.45">
      <c r="A2945" t="s">
        <v>2015</v>
      </c>
      <c r="B2945" t="s">
        <v>12809</v>
      </c>
      <c r="C2945" t="s">
        <v>23362</v>
      </c>
      <c r="E2945" t="s">
        <v>23363</v>
      </c>
      <c r="G2945" t="s">
        <v>23364</v>
      </c>
      <c r="H2945" s="9">
        <v>39554</v>
      </c>
    </row>
    <row r="2946" spans="1:8" x14ac:dyDescent="0.45">
      <c r="A2946" t="s">
        <v>2127</v>
      </c>
      <c r="B2946" t="s">
        <v>23365</v>
      </c>
      <c r="C2946" t="s">
        <v>23366</v>
      </c>
      <c r="E2946" t="s">
        <v>442</v>
      </c>
      <c r="G2946" t="s">
        <v>1380</v>
      </c>
      <c r="H2946" s="9">
        <v>39554</v>
      </c>
    </row>
    <row r="2947" spans="1:8" x14ac:dyDescent="0.45">
      <c r="A2947" t="s">
        <v>3544</v>
      </c>
      <c r="B2947" t="s">
        <v>23367</v>
      </c>
      <c r="C2947" t="s">
        <v>23368</v>
      </c>
      <c r="E2947" t="s">
        <v>23369</v>
      </c>
      <c r="G2947" t="s">
        <v>23370</v>
      </c>
      <c r="H2947" s="9">
        <v>39553</v>
      </c>
    </row>
    <row r="2948" spans="1:8" x14ac:dyDescent="0.45">
      <c r="A2948" t="s">
        <v>3178</v>
      </c>
      <c r="B2948" t="s">
        <v>23371</v>
      </c>
      <c r="C2948" t="s">
        <v>23372</v>
      </c>
      <c r="E2948" t="s">
        <v>23373</v>
      </c>
      <c r="G2948" t="s">
        <v>23374</v>
      </c>
      <c r="H2948" s="9">
        <v>39547</v>
      </c>
    </row>
    <row r="2949" spans="1:8" x14ac:dyDescent="0.45">
      <c r="H2949" s="9">
        <v>39546</v>
      </c>
    </row>
    <row r="2950" spans="1:8" x14ac:dyDescent="0.45">
      <c r="A2950" t="s">
        <v>2400</v>
      </c>
      <c r="B2950" t="s">
        <v>4265</v>
      </c>
      <c r="C2950" t="s">
        <v>23375</v>
      </c>
      <c r="E2950" t="s">
        <v>21620</v>
      </c>
      <c r="G2950" t="s">
        <v>23376</v>
      </c>
      <c r="H2950" s="9">
        <v>39545</v>
      </c>
    </row>
    <row r="2951" spans="1:8" x14ac:dyDescent="0.45">
      <c r="A2951" t="s">
        <v>4124</v>
      </c>
      <c r="B2951" t="s">
        <v>9772</v>
      </c>
      <c r="C2951" t="s">
        <v>23377</v>
      </c>
      <c r="E2951" t="s">
        <v>23378</v>
      </c>
      <c r="G2951" t="s">
        <v>1447</v>
      </c>
      <c r="H2951" s="9">
        <v>39544</v>
      </c>
    </row>
    <row r="2952" spans="1:8" x14ac:dyDescent="0.45">
      <c r="A2952" t="s">
        <v>1929</v>
      </c>
      <c r="B2952" t="s">
        <v>11897</v>
      </c>
      <c r="C2952" t="s">
        <v>23379</v>
      </c>
      <c r="E2952" t="s">
        <v>11899</v>
      </c>
      <c r="G2952" t="s">
        <v>23380</v>
      </c>
      <c r="H2952" s="9">
        <v>39540</v>
      </c>
    </row>
    <row r="2953" spans="1:8" x14ac:dyDescent="0.45">
      <c r="A2953" t="s">
        <v>10969</v>
      </c>
      <c r="B2953" t="s">
        <v>23381</v>
      </c>
      <c r="C2953" t="s">
        <v>23382</v>
      </c>
      <c r="E2953" t="s">
        <v>23383</v>
      </c>
      <c r="G2953" t="s">
        <v>1480</v>
      </c>
      <c r="H2953" s="9">
        <v>39538</v>
      </c>
    </row>
    <row r="2954" spans="1:8" x14ac:dyDescent="0.45">
      <c r="A2954" t="s">
        <v>23384</v>
      </c>
      <c r="B2954" t="s">
        <v>13509</v>
      </c>
      <c r="C2954" t="s">
        <v>23385</v>
      </c>
      <c r="E2954" t="s">
        <v>14588</v>
      </c>
      <c r="G2954" t="s">
        <v>23386</v>
      </c>
      <c r="H2954" s="9">
        <v>39535</v>
      </c>
    </row>
    <row r="2955" spans="1:8" x14ac:dyDescent="0.45">
      <c r="A2955" t="s">
        <v>23387</v>
      </c>
      <c r="B2955" t="s">
        <v>23388</v>
      </c>
      <c r="C2955" t="s">
        <v>23389</v>
      </c>
      <c r="E2955" t="s">
        <v>14824</v>
      </c>
      <c r="G2955" t="s">
        <v>23390</v>
      </c>
      <c r="H2955" s="9">
        <v>39535</v>
      </c>
    </row>
    <row r="2956" spans="1:8" x14ac:dyDescent="0.45">
      <c r="A2956" t="s">
        <v>2127</v>
      </c>
      <c r="B2956" t="s">
        <v>23391</v>
      </c>
      <c r="C2956" t="s">
        <v>23392</v>
      </c>
      <c r="E2956" t="s">
        <v>23393</v>
      </c>
      <c r="G2956" t="s">
        <v>23394</v>
      </c>
      <c r="H2956" s="9">
        <v>39535</v>
      </c>
    </row>
    <row r="2957" spans="1:8" x14ac:dyDescent="0.45">
      <c r="A2957" t="s">
        <v>3034</v>
      </c>
      <c r="B2957" t="s">
        <v>23395</v>
      </c>
      <c r="C2957" t="s">
        <v>23396</v>
      </c>
      <c r="E2957" t="s">
        <v>23397</v>
      </c>
      <c r="G2957" t="s">
        <v>23398</v>
      </c>
      <c r="H2957" s="9">
        <v>39535</v>
      </c>
    </row>
    <row r="2958" spans="1:8" x14ac:dyDescent="0.45">
      <c r="A2958" t="s">
        <v>3334</v>
      </c>
      <c r="B2958" t="s">
        <v>23399</v>
      </c>
      <c r="C2958" t="s">
        <v>23400</v>
      </c>
      <c r="E2958" t="s">
        <v>23401</v>
      </c>
      <c r="G2958" t="s">
        <v>23402</v>
      </c>
      <c r="H2958" s="9">
        <v>39534</v>
      </c>
    </row>
    <row r="2959" spans="1:8" x14ac:dyDescent="0.45">
      <c r="A2959" t="s">
        <v>23403</v>
      </c>
      <c r="B2959" t="s">
        <v>12666</v>
      </c>
      <c r="C2959" t="s">
        <v>23404</v>
      </c>
      <c r="E2959" t="s">
        <v>23405</v>
      </c>
      <c r="G2959" t="s">
        <v>23406</v>
      </c>
      <c r="H2959" s="9">
        <v>39534</v>
      </c>
    </row>
    <row r="2960" spans="1:8" x14ac:dyDescent="0.45">
      <c r="A2960" t="s">
        <v>2413</v>
      </c>
      <c r="B2960" t="s">
        <v>4237</v>
      </c>
      <c r="C2960" t="s">
        <v>23407</v>
      </c>
      <c r="E2960" t="s">
        <v>23408</v>
      </c>
      <c r="G2960" t="s">
        <v>23409</v>
      </c>
      <c r="H2960" s="9">
        <v>39534</v>
      </c>
    </row>
    <row r="2961" spans="1:8" x14ac:dyDescent="0.45">
      <c r="A2961" t="s">
        <v>2093</v>
      </c>
      <c r="B2961" t="s">
        <v>12790</v>
      </c>
      <c r="C2961" t="s">
        <v>23410</v>
      </c>
      <c r="E2961" t="s">
        <v>23411</v>
      </c>
      <c r="G2961" t="s">
        <v>23412</v>
      </c>
      <c r="H2961" s="9">
        <v>39533</v>
      </c>
    </row>
    <row r="2962" spans="1:8" x14ac:dyDescent="0.45">
      <c r="A2962" t="s">
        <v>1495</v>
      </c>
      <c r="B2962" t="s">
        <v>23413</v>
      </c>
      <c r="C2962" t="s">
        <v>23414</v>
      </c>
      <c r="E2962" t="s">
        <v>15685</v>
      </c>
      <c r="G2962" t="s">
        <v>23415</v>
      </c>
      <c r="H2962" s="9">
        <v>39533</v>
      </c>
    </row>
    <row r="2963" spans="1:8" x14ac:dyDescent="0.45">
      <c r="A2963" t="s">
        <v>1515</v>
      </c>
      <c r="B2963" t="s">
        <v>23416</v>
      </c>
      <c r="C2963" t="s">
        <v>23417</v>
      </c>
      <c r="E2963" t="s">
        <v>23418</v>
      </c>
      <c r="G2963" t="s">
        <v>23419</v>
      </c>
      <c r="H2963" s="9">
        <v>39532</v>
      </c>
    </row>
    <row r="2964" spans="1:8" x14ac:dyDescent="0.45">
      <c r="A2964" t="s">
        <v>4124</v>
      </c>
      <c r="B2964" t="s">
        <v>23420</v>
      </c>
      <c r="C2964" t="s">
        <v>23421</v>
      </c>
      <c r="E2964" t="s">
        <v>23422</v>
      </c>
      <c r="G2964" t="s">
        <v>23423</v>
      </c>
      <c r="H2964" s="9">
        <v>39532</v>
      </c>
    </row>
    <row r="2965" spans="1:8" x14ac:dyDescent="0.45">
      <c r="A2965" t="s">
        <v>1965</v>
      </c>
      <c r="B2965" t="s">
        <v>23424</v>
      </c>
      <c r="C2965" t="s">
        <v>23425</v>
      </c>
      <c r="E2965" t="s">
        <v>23426</v>
      </c>
      <c r="G2965" t="s">
        <v>23427</v>
      </c>
      <c r="H2965" s="9">
        <v>39531</v>
      </c>
    </row>
    <row r="2966" spans="1:8" x14ac:dyDescent="0.45">
      <c r="A2966" t="s">
        <v>23428</v>
      </c>
      <c r="B2966" t="s">
        <v>23429</v>
      </c>
      <c r="C2966" t="s">
        <v>23430</v>
      </c>
      <c r="E2966" t="s">
        <v>23431</v>
      </c>
      <c r="G2966" t="s">
        <v>23432</v>
      </c>
      <c r="H2966" s="9">
        <v>39531</v>
      </c>
    </row>
    <row r="2967" spans="1:8" x14ac:dyDescent="0.45">
      <c r="A2967" t="s">
        <v>3334</v>
      </c>
      <c r="B2967" t="s">
        <v>23433</v>
      </c>
      <c r="C2967" t="s">
        <v>23434</v>
      </c>
      <c r="E2967" t="s">
        <v>23435</v>
      </c>
      <c r="G2967" t="s">
        <v>23436</v>
      </c>
      <c r="H2967" s="9">
        <v>39528</v>
      </c>
    </row>
    <row r="2968" spans="1:8" x14ac:dyDescent="0.45">
      <c r="A2968" t="s">
        <v>2096</v>
      </c>
      <c r="B2968" t="s">
        <v>23437</v>
      </c>
      <c r="C2968" t="s">
        <v>23438</v>
      </c>
      <c r="E2968" t="s">
        <v>23439</v>
      </c>
      <c r="G2968" t="s">
        <v>23440</v>
      </c>
      <c r="H2968" s="9">
        <v>39526</v>
      </c>
    </row>
    <row r="2969" spans="1:8" x14ac:dyDescent="0.45">
      <c r="A2969" t="s">
        <v>1495</v>
      </c>
      <c r="B2969" t="s">
        <v>15515</v>
      </c>
      <c r="C2969" t="s">
        <v>23441</v>
      </c>
      <c r="E2969" t="s">
        <v>23442</v>
      </c>
      <c r="G2969" t="s">
        <v>15087</v>
      </c>
      <c r="H2969" s="9">
        <v>39524</v>
      </c>
    </row>
    <row r="2970" spans="1:8" x14ac:dyDescent="0.45">
      <c r="A2970" t="s">
        <v>23443</v>
      </c>
      <c r="B2970" t="s">
        <v>10238</v>
      </c>
      <c r="C2970" t="s">
        <v>23444</v>
      </c>
      <c r="E2970" t="s">
        <v>23337</v>
      </c>
      <c r="G2970" t="s">
        <v>23445</v>
      </c>
      <c r="H2970" s="9">
        <v>39524</v>
      </c>
    </row>
    <row r="2971" spans="1:8" x14ac:dyDescent="0.45">
      <c r="A2971" t="s">
        <v>2591</v>
      </c>
      <c r="B2971" t="s">
        <v>23446</v>
      </c>
      <c r="C2971" t="s">
        <v>23447</v>
      </c>
      <c r="E2971" t="s">
        <v>23448</v>
      </c>
      <c r="G2971" t="s">
        <v>23449</v>
      </c>
      <c r="H2971" s="9">
        <v>39524</v>
      </c>
    </row>
    <row r="2972" spans="1:8" x14ac:dyDescent="0.45">
      <c r="A2972" t="s">
        <v>3034</v>
      </c>
      <c r="B2972" t="s">
        <v>23450</v>
      </c>
      <c r="C2972" t="s">
        <v>23451</v>
      </c>
      <c r="E2972" t="s">
        <v>23337</v>
      </c>
      <c r="G2972" t="s">
        <v>23452</v>
      </c>
      <c r="H2972" s="9">
        <v>39523</v>
      </c>
    </row>
    <row r="2973" spans="1:8" x14ac:dyDescent="0.45">
      <c r="A2973" t="s">
        <v>2497</v>
      </c>
      <c r="B2973" t="s">
        <v>12357</v>
      </c>
      <c r="C2973" t="s">
        <v>23453</v>
      </c>
      <c r="E2973" t="s">
        <v>18886</v>
      </c>
      <c r="G2973" t="s">
        <v>23454</v>
      </c>
      <c r="H2973" s="9">
        <v>39521</v>
      </c>
    </row>
    <row r="2974" spans="1:8" x14ac:dyDescent="0.45">
      <c r="A2974" t="s">
        <v>3582</v>
      </c>
      <c r="B2974" t="s">
        <v>14672</v>
      </c>
      <c r="C2974" t="s">
        <v>23455</v>
      </c>
      <c r="E2974" t="s">
        <v>23456</v>
      </c>
      <c r="G2974" t="s">
        <v>22271</v>
      </c>
      <c r="H2974" s="9">
        <v>39521</v>
      </c>
    </row>
    <row r="2975" spans="1:8" x14ac:dyDescent="0.45">
      <c r="A2975" t="s">
        <v>3034</v>
      </c>
      <c r="B2975" t="s">
        <v>23457</v>
      </c>
      <c r="C2975" t="s">
        <v>23458</v>
      </c>
      <c r="E2975" t="s">
        <v>23459</v>
      </c>
      <c r="G2975" t="s">
        <v>23460</v>
      </c>
      <c r="H2975" s="9">
        <v>39520</v>
      </c>
    </row>
    <row r="2976" spans="1:8" x14ac:dyDescent="0.45">
      <c r="A2976" t="s">
        <v>1912</v>
      </c>
      <c r="B2976" t="s">
        <v>2806</v>
      </c>
      <c r="C2976" t="s">
        <v>23461</v>
      </c>
      <c r="E2976" t="s">
        <v>23462</v>
      </c>
      <c r="G2976" t="s">
        <v>18814</v>
      </c>
      <c r="H2976" s="9">
        <v>39520</v>
      </c>
    </row>
    <row r="2977" spans="1:8" x14ac:dyDescent="0.45">
      <c r="A2977" t="s">
        <v>2413</v>
      </c>
      <c r="B2977" t="s">
        <v>23463</v>
      </c>
      <c r="C2977" t="s">
        <v>23464</v>
      </c>
      <c r="E2977" t="s">
        <v>23465</v>
      </c>
      <c r="G2977" t="s">
        <v>23466</v>
      </c>
      <c r="H2977" s="9">
        <v>39520</v>
      </c>
    </row>
    <row r="2978" spans="1:8" x14ac:dyDescent="0.45">
      <c r="A2978" t="s">
        <v>1912</v>
      </c>
      <c r="B2978" t="s">
        <v>23467</v>
      </c>
      <c r="C2978" t="s">
        <v>23468</v>
      </c>
      <c r="E2978" t="s">
        <v>23469</v>
      </c>
      <c r="G2978" t="s">
        <v>23470</v>
      </c>
      <c r="H2978" s="9">
        <v>39517</v>
      </c>
    </row>
    <row r="2979" spans="1:8" x14ac:dyDescent="0.45">
      <c r="A2979" t="s">
        <v>1742</v>
      </c>
      <c r="B2979" t="s">
        <v>23471</v>
      </c>
      <c r="C2979" t="s">
        <v>23472</v>
      </c>
      <c r="E2979" t="s">
        <v>112</v>
      </c>
      <c r="G2979" t="s">
        <v>23473</v>
      </c>
      <c r="H2979" s="9">
        <v>39515</v>
      </c>
    </row>
    <row r="2980" spans="1:8" x14ac:dyDescent="0.45">
      <c r="A2980" t="s">
        <v>1638</v>
      </c>
      <c r="B2980" t="s">
        <v>20925</v>
      </c>
      <c r="C2980" t="s">
        <v>23474</v>
      </c>
      <c r="E2980" t="s">
        <v>23475</v>
      </c>
      <c r="G2980" t="s">
        <v>1494</v>
      </c>
      <c r="H2980" s="9">
        <v>39514</v>
      </c>
    </row>
    <row r="2981" spans="1:8" x14ac:dyDescent="0.45">
      <c r="A2981" t="s">
        <v>2205</v>
      </c>
      <c r="B2981" t="s">
        <v>23476</v>
      </c>
      <c r="C2981" t="s">
        <v>23477</v>
      </c>
      <c r="E2981" t="s">
        <v>23478</v>
      </c>
      <c r="G2981" t="s">
        <v>1480</v>
      </c>
      <c r="H2981" s="9">
        <v>39512</v>
      </c>
    </row>
    <row r="2982" spans="1:8" x14ac:dyDescent="0.45">
      <c r="A2982" t="s">
        <v>2980</v>
      </c>
      <c r="B2982" t="s">
        <v>23479</v>
      </c>
      <c r="C2982" t="s">
        <v>23480</v>
      </c>
      <c r="E2982" t="s">
        <v>23481</v>
      </c>
      <c r="G2982" t="s">
        <v>23482</v>
      </c>
      <c r="H2982" s="9">
        <v>39510</v>
      </c>
    </row>
    <row r="2983" spans="1:8" x14ac:dyDescent="0.45">
      <c r="A2983" t="s">
        <v>3468</v>
      </c>
      <c r="B2983" t="s">
        <v>1802</v>
      </c>
      <c r="C2983" t="s">
        <v>23483</v>
      </c>
      <c r="E2983" t="s">
        <v>23484</v>
      </c>
      <c r="G2983" t="s">
        <v>3538</v>
      </c>
      <c r="H2983" s="9">
        <v>39510</v>
      </c>
    </row>
    <row r="2984" spans="1:8" x14ac:dyDescent="0.45">
      <c r="A2984" t="s">
        <v>11969</v>
      </c>
      <c r="B2984" t="s">
        <v>23485</v>
      </c>
      <c r="C2984" t="s">
        <v>23486</v>
      </c>
      <c r="E2984" t="s">
        <v>23487</v>
      </c>
      <c r="G2984" t="s">
        <v>23488</v>
      </c>
      <c r="H2984" s="9">
        <v>39500</v>
      </c>
    </row>
    <row r="2985" spans="1:8" x14ac:dyDescent="0.45">
      <c r="A2985" t="s">
        <v>19063</v>
      </c>
      <c r="B2985" t="s">
        <v>4668</v>
      </c>
      <c r="C2985" t="s">
        <v>23489</v>
      </c>
      <c r="E2985" t="s">
        <v>23490</v>
      </c>
      <c r="G2985" t="s">
        <v>23491</v>
      </c>
      <c r="H2985" s="9">
        <v>39499</v>
      </c>
    </row>
    <row r="2986" spans="1:8" x14ac:dyDescent="0.45">
      <c r="A2986" t="s">
        <v>10461</v>
      </c>
      <c r="B2986" t="s">
        <v>23492</v>
      </c>
      <c r="C2986" t="s">
        <v>23493</v>
      </c>
      <c r="D2986" t="s">
        <v>23494</v>
      </c>
      <c r="E2986" t="s">
        <v>16839</v>
      </c>
      <c r="G2986" t="s">
        <v>23495</v>
      </c>
      <c r="H2986" s="9">
        <v>39497</v>
      </c>
    </row>
    <row r="2987" spans="1:8" x14ac:dyDescent="0.45">
      <c r="A2987" t="s">
        <v>3119</v>
      </c>
      <c r="B2987" t="s">
        <v>1552</v>
      </c>
      <c r="C2987" t="s">
        <v>23496</v>
      </c>
      <c r="E2987" t="s">
        <v>14557</v>
      </c>
      <c r="G2987" t="s">
        <v>23497</v>
      </c>
      <c r="H2987" s="9">
        <v>39497</v>
      </c>
    </row>
    <row r="2988" spans="1:8" x14ac:dyDescent="0.45">
      <c r="A2988" t="s">
        <v>1519</v>
      </c>
      <c r="B2988" t="s">
        <v>23498</v>
      </c>
      <c r="C2988" t="s">
        <v>23499</v>
      </c>
      <c r="E2988" t="s">
        <v>14173</v>
      </c>
      <c r="G2988" t="s">
        <v>23500</v>
      </c>
      <c r="H2988" s="9">
        <v>39497</v>
      </c>
    </row>
    <row r="2989" spans="1:8" x14ac:dyDescent="0.45">
      <c r="A2989" t="s">
        <v>12050</v>
      </c>
      <c r="B2989" t="s">
        <v>23501</v>
      </c>
      <c r="C2989" t="s">
        <v>23502</v>
      </c>
      <c r="E2989" t="s">
        <v>23503</v>
      </c>
      <c r="G2989" t="s">
        <v>23504</v>
      </c>
      <c r="H2989" s="9">
        <v>39496</v>
      </c>
    </row>
    <row r="2990" spans="1:8" x14ac:dyDescent="0.45">
      <c r="A2990" t="s">
        <v>1750</v>
      </c>
      <c r="B2990" t="s">
        <v>9390</v>
      </c>
      <c r="C2990" t="s">
        <v>23505</v>
      </c>
      <c r="E2990" t="s">
        <v>23506</v>
      </c>
      <c r="G2990" t="s">
        <v>1453</v>
      </c>
      <c r="H2990" s="9">
        <v>39492</v>
      </c>
    </row>
    <row r="2991" spans="1:8" x14ac:dyDescent="0.45">
      <c r="A2991" t="s">
        <v>1978</v>
      </c>
      <c r="B2991" t="s">
        <v>23507</v>
      </c>
      <c r="C2991" t="s">
        <v>23508</v>
      </c>
      <c r="E2991" t="s">
        <v>23337</v>
      </c>
      <c r="G2991" t="s">
        <v>23509</v>
      </c>
      <c r="H2991" s="9">
        <v>39479</v>
      </c>
    </row>
    <row r="2992" spans="1:8" x14ac:dyDescent="0.45">
      <c r="A2992" t="s">
        <v>4442</v>
      </c>
      <c r="B2992" t="s">
        <v>23510</v>
      </c>
      <c r="C2992" t="s">
        <v>23511</v>
      </c>
      <c r="E2992" t="s">
        <v>23512</v>
      </c>
      <c r="G2992" t="s">
        <v>23513</v>
      </c>
      <c r="H2992" s="9">
        <v>39475</v>
      </c>
    </row>
    <row r="2993" spans="1:8" x14ac:dyDescent="0.45">
      <c r="A2993" t="s">
        <v>2015</v>
      </c>
      <c r="B2993" t="s">
        <v>23514</v>
      </c>
      <c r="C2993" t="s">
        <v>23515</v>
      </c>
      <c r="E2993" t="s">
        <v>670</v>
      </c>
      <c r="G2993" t="s">
        <v>23516</v>
      </c>
      <c r="H2993" s="9">
        <v>39474</v>
      </c>
    </row>
    <row r="2994" spans="1:8" x14ac:dyDescent="0.45">
      <c r="A2994" t="s">
        <v>9636</v>
      </c>
      <c r="B2994" t="s">
        <v>23517</v>
      </c>
      <c r="C2994" t="s">
        <v>23518</v>
      </c>
      <c r="E2994" t="s">
        <v>23519</v>
      </c>
      <c r="G2994" t="s">
        <v>1380</v>
      </c>
      <c r="H2994" s="9">
        <v>39474</v>
      </c>
    </row>
    <row r="2995" spans="1:8" x14ac:dyDescent="0.45">
      <c r="A2995" t="s">
        <v>2413</v>
      </c>
      <c r="B2995" t="s">
        <v>2062</v>
      </c>
      <c r="C2995" t="s">
        <v>23520</v>
      </c>
      <c r="E2995" t="s">
        <v>8020</v>
      </c>
      <c r="G2995" t="s">
        <v>23521</v>
      </c>
      <c r="H2995" s="9">
        <v>39471</v>
      </c>
    </row>
    <row r="2996" spans="1:8" x14ac:dyDescent="0.45">
      <c r="A2996" t="s">
        <v>3713</v>
      </c>
      <c r="B2996" t="s">
        <v>23522</v>
      </c>
      <c r="C2996" t="s">
        <v>23523</v>
      </c>
      <c r="E2996" t="s">
        <v>23524</v>
      </c>
      <c r="G2996" t="s">
        <v>23525</v>
      </c>
      <c r="H2996" s="9">
        <v>39471</v>
      </c>
    </row>
    <row r="2997" spans="1:8" x14ac:dyDescent="0.45">
      <c r="A2997" t="s">
        <v>2170</v>
      </c>
      <c r="B2997" t="s">
        <v>23526</v>
      </c>
      <c r="C2997" t="s">
        <v>23527</v>
      </c>
      <c r="E2997" t="s">
        <v>17768</v>
      </c>
      <c r="G2997" t="s">
        <v>23528</v>
      </c>
      <c r="H2997" s="9">
        <v>39471</v>
      </c>
    </row>
    <row r="2998" spans="1:8" x14ac:dyDescent="0.45">
      <c r="A2998" t="s">
        <v>3034</v>
      </c>
      <c r="B2998" t="s">
        <v>10449</v>
      </c>
      <c r="C2998" t="s">
        <v>23529</v>
      </c>
      <c r="E2998" t="s">
        <v>23530</v>
      </c>
      <c r="G2998" t="s">
        <v>23531</v>
      </c>
      <c r="H2998" s="9">
        <v>39471</v>
      </c>
    </row>
    <row r="2999" spans="1:8" x14ac:dyDescent="0.45">
      <c r="A2999" t="s">
        <v>2630</v>
      </c>
      <c r="B2999" t="s">
        <v>22840</v>
      </c>
      <c r="C2999" t="s">
        <v>23532</v>
      </c>
      <c r="E2999" t="s">
        <v>23533</v>
      </c>
      <c r="G2999" t="s">
        <v>23534</v>
      </c>
      <c r="H2999" s="9">
        <v>39471</v>
      </c>
    </row>
    <row r="3000" spans="1:8" x14ac:dyDescent="0.45">
      <c r="A3000" t="s">
        <v>10528</v>
      </c>
      <c r="B3000" t="s">
        <v>15276</v>
      </c>
      <c r="C3000" t="s">
        <v>23535</v>
      </c>
      <c r="E3000" t="s">
        <v>23536</v>
      </c>
      <c r="G3000" t="s">
        <v>23537</v>
      </c>
      <c r="H3000" s="9">
        <v>39467</v>
      </c>
    </row>
    <row r="3001" spans="1:8" x14ac:dyDescent="0.45">
      <c r="A3001" t="s">
        <v>2541</v>
      </c>
      <c r="B3001" t="s">
        <v>14229</v>
      </c>
      <c r="C3001" t="s">
        <v>23538</v>
      </c>
      <c r="E3001" t="s">
        <v>23539</v>
      </c>
      <c r="G3001" t="s">
        <v>23540</v>
      </c>
      <c r="H3001" s="9">
        <v>39465</v>
      </c>
    </row>
    <row r="3002" spans="1:8" x14ac:dyDescent="0.45">
      <c r="A3002" t="s">
        <v>1845</v>
      </c>
      <c r="B3002" t="s">
        <v>23541</v>
      </c>
      <c r="C3002" t="s">
        <v>23542</v>
      </c>
      <c r="D3002" t="s">
        <v>23543</v>
      </c>
      <c r="E3002" t="s">
        <v>23337</v>
      </c>
      <c r="G3002" t="s">
        <v>23544</v>
      </c>
      <c r="H3002" s="9">
        <v>39465</v>
      </c>
    </row>
    <row r="3003" spans="1:8" x14ac:dyDescent="0.45">
      <c r="A3003" t="s">
        <v>3739</v>
      </c>
      <c r="B3003" t="s">
        <v>23545</v>
      </c>
      <c r="C3003" t="s">
        <v>23546</v>
      </c>
      <c r="E3003" t="s">
        <v>23539</v>
      </c>
      <c r="G3003" t="s">
        <v>23547</v>
      </c>
      <c r="H3003" s="9">
        <v>39457</v>
      </c>
    </row>
    <row r="3004" spans="1:8" x14ac:dyDescent="0.45">
      <c r="A3004" t="s">
        <v>2679</v>
      </c>
      <c r="B3004" t="s">
        <v>23548</v>
      </c>
      <c r="C3004" t="s">
        <v>23549</v>
      </c>
      <c r="E3004" t="s">
        <v>1105</v>
      </c>
      <c r="G3004" t="s">
        <v>23550</v>
      </c>
      <c r="H3004" s="9">
        <v>39457</v>
      </c>
    </row>
    <row r="3005" spans="1:8" x14ac:dyDescent="0.45">
      <c r="A3005" t="s">
        <v>23551</v>
      </c>
      <c r="B3005" t="s">
        <v>23552</v>
      </c>
      <c r="C3005" t="s">
        <v>23553</v>
      </c>
      <c r="E3005" t="s">
        <v>23554</v>
      </c>
      <c r="G3005" t="s">
        <v>23555</v>
      </c>
      <c r="H3005" s="9">
        <v>39454</v>
      </c>
    </row>
    <row r="3006" spans="1:8" x14ac:dyDescent="0.45">
      <c r="A3006" t="s">
        <v>2118</v>
      </c>
      <c r="B3006" t="s">
        <v>15343</v>
      </c>
      <c r="C3006" t="s">
        <v>23556</v>
      </c>
      <c r="E3006" t="s">
        <v>23557</v>
      </c>
      <c r="G3006" t="s">
        <v>23558</v>
      </c>
      <c r="H3006" s="9">
        <v>39446</v>
      </c>
    </row>
    <row r="3007" spans="1:8" x14ac:dyDescent="0.45">
      <c r="A3007" t="s">
        <v>2390</v>
      </c>
      <c r="B3007" t="s">
        <v>23559</v>
      </c>
      <c r="C3007" t="s">
        <v>23560</v>
      </c>
      <c r="E3007" t="s">
        <v>1105</v>
      </c>
      <c r="G3007" t="s">
        <v>23561</v>
      </c>
      <c r="H3007" s="9">
        <v>39444</v>
      </c>
    </row>
    <row r="3008" spans="1:8" x14ac:dyDescent="0.45">
      <c r="A3008" t="s">
        <v>1402</v>
      </c>
      <c r="B3008" t="s">
        <v>23562</v>
      </c>
      <c r="C3008" t="s">
        <v>23563</v>
      </c>
      <c r="E3008" t="s">
        <v>23564</v>
      </c>
      <c r="G3008" t="s">
        <v>23565</v>
      </c>
      <c r="H3008" s="9">
        <v>39444</v>
      </c>
    </row>
    <row r="3009" spans="1:8" x14ac:dyDescent="0.45">
      <c r="A3009" t="s">
        <v>23566</v>
      </c>
      <c r="B3009" t="s">
        <v>23567</v>
      </c>
      <c r="C3009" t="s">
        <v>23568</v>
      </c>
      <c r="E3009" t="s">
        <v>23569</v>
      </c>
      <c r="G3009" t="s">
        <v>23570</v>
      </c>
      <c r="H3009" s="9">
        <v>39435</v>
      </c>
    </row>
    <row r="3010" spans="1:8" x14ac:dyDescent="0.45">
      <c r="A3010" t="s">
        <v>21573</v>
      </c>
      <c r="B3010" t="s">
        <v>13540</v>
      </c>
      <c r="C3010" t="s">
        <v>23571</v>
      </c>
      <c r="E3010" t="s">
        <v>23572</v>
      </c>
      <c r="G3010" t="s">
        <v>23573</v>
      </c>
      <c r="H3010" s="9">
        <v>39429</v>
      </c>
    </row>
    <row r="3011" spans="1:8" x14ac:dyDescent="0.45">
      <c r="A3011" t="s">
        <v>13460</v>
      </c>
      <c r="B3011" t="s">
        <v>23574</v>
      </c>
      <c r="C3011" t="s">
        <v>23575</v>
      </c>
      <c r="E3011" t="s">
        <v>23576</v>
      </c>
      <c r="G3011" t="s">
        <v>2528</v>
      </c>
      <c r="H3011" s="9">
        <v>39427</v>
      </c>
    </row>
    <row r="3012" spans="1:8" x14ac:dyDescent="0.45">
      <c r="A3012" t="s">
        <v>3513</v>
      </c>
      <c r="B3012" t="s">
        <v>23577</v>
      </c>
      <c r="C3012" t="s">
        <v>23578</v>
      </c>
      <c r="E3012" t="s">
        <v>23579</v>
      </c>
      <c r="G3012" t="s">
        <v>23580</v>
      </c>
      <c r="H3012" s="9">
        <v>39426</v>
      </c>
    </row>
    <row r="3013" spans="1:8" x14ac:dyDescent="0.45">
      <c r="A3013" t="s">
        <v>4167</v>
      </c>
      <c r="B3013" t="s">
        <v>23581</v>
      </c>
      <c r="C3013" t="s">
        <v>23582</v>
      </c>
      <c r="E3013" t="s">
        <v>13411</v>
      </c>
      <c r="G3013" t="s">
        <v>23583</v>
      </c>
      <c r="H3013" s="9">
        <v>39420</v>
      </c>
    </row>
    <row r="3014" spans="1:8" x14ac:dyDescent="0.45">
      <c r="A3014" t="s">
        <v>2047</v>
      </c>
      <c r="B3014" t="s">
        <v>23584</v>
      </c>
      <c r="C3014" t="s">
        <v>23585</v>
      </c>
      <c r="E3014" t="s">
        <v>15021</v>
      </c>
      <c r="G3014" t="s">
        <v>13962</v>
      </c>
      <c r="H3014" s="9">
        <v>39419</v>
      </c>
    </row>
    <row r="3015" spans="1:8" x14ac:dyDescent="0.45">
      <c r="A3015" t="s">
        <v>23586</v>
      </c>
      <c r="B3015" t="s">
        <v>2308</v>
      </c>
      <c r="C3015" t="s">
        <v>23587</v>
      </c>
      <c r="E3015" t="s">
        <v>23588</v>
      </c>
      <c r="G3015" t="s">
        <v>1480</v>
      </c>
      <c r="H3015" s="9">
        <v>39413</v>
      </c>
    </row>
    <row r="3016" spans="1:8" x14ac:dyDescent="0.45">
      <c r="A3016" t="s">
        <v>1551</v>
      </c>
      <c r="B3016" t="s">
        <v>23589</v>
      </c>
      <c r="C3016" t="s">
        <v>23590</v>
      </c>
      <c r="E3016" t="s">
        <v>23591</v>
      </c>
      <c r="G3016" t="s">
        <v>23592</v>
      </c>
      <c r="H3016" s="9">
        <v>39413</v>
      </c>
    </row>
    <row r="3017" spans="1:8" x14ac:dyDescent="0.45">
      <c r="A3017" t="s">
        <v>3326</v>
      </c>
      <c r="B3017" t="s">
        <v>1711</v>
      </c>
      <c r="C3017" t="s">
        <v>23593</v>
      </c>
      <c r="E3017" t="s">
        <v>5953</v>
      </c>
      <c r="G3017" t="s">
        <v>23594</v>
      </c>
      <c r="H3017" s="9">
        <v>39412</v>
      </c>
    </row>
    <row r="3018" spans="1:8" x14ac:dyDescent="0.45">
      <c r="A3018" t="s">
        <v>12520</v>
      </c>
      <c r="B3018" t="s">
        <v>23595</v>
      </c>
      <c r="C3018" t="s">
        <v>23596</v>
      </c>
      <c r="E3018" t="s">
        <v>23597</v>
      </c>
      <c r="G3018" t="s">
        <v>23598</v>
      </c>
      <c r="H3018" s="9">
        <v>39409</v>
      </c>
    </row>
    <row r="3019" spans="1:8" x14ac:dyDescent="0.45">
      <c r="A3019" t="s">
        <v>2555</v>
      </c>
      <c r="B3019" t="s">
        <v>23599</v>
      </c>
      <c r="C3019" t="s">
        <v>23600</v>
      </c>
      <c r="E3019" t="s">
        <v>23601</v>
      </c>
      <c r="G3019" t="s">
        <v>13827</v>
      </c>
      <c r="H3019" s="9">
        <v>39408</v>
      </c>
    </row>
    <row r="3020" spans="1:8" x14ac:dyDescent="0.45">
      <c r="A3020" t="s">
        <v>23602</v>
      </c>
      <c r="B3020" t="s">
        <v>23603</v>
      </c>
      <c r="C3020" t="s">
        <v>23604</v>
      </c>
      <c r="E3020" t="s">
        <v>23605</v>
      </c>
      <c r="G3020" t="s">
        <v>1568</v>
      </c>
      <c r="H3020" s="9">
        <v>39407</v>
      </c>
    </row>
    <row r="3021" spans="1:8" x14ac:dyDescent="0.45">
      <c r="A3021" t="s">
        <v>1460</v>
      </c>
      <c r="B3021" t="s">
        <v>23606</v>
      </c>
      <c r="C3021" t="s">
        <v>23607</v>
      </c>
      <c r="E3021" t="s">
        <v>23608</v>
      </c>
      <c r="G3021" t="s">
        <v>23609</v>
      </c>
      <c r="H3021" s="9">
        <v>39406</v>
      </c>
    </row>
    <row r="3022" spans="1:8" x14ac:dyDescent="0.45">
      <c r="A3022" t="s">
        <v>3859</v>
      </c>
      <c r="B3022" t="s">
        <v>14983</v>
      </c>
      <c r="C3022" t="s">
        <v>23610</v>
      </c>
      <c r="E3022" t="s">
        <v>23611</v>
      </c>
      <c r="G3022" t="s">
        <v>23612</v>
      </c>
      <c r="H3022" s="9">
        <v>39402</v>
      </c>
    </row>
    <row r="3023" spans="1:8" x14ac:dyDescent="0.45">
      <c r="A3023" t="s">
        <v>2432</v>
      </c>
      <c r="B3023" t="s">
        <v>1613</v>
      </c>
      <c r="C3023" t="s">
        <v>23613</v>
      </c>
      <c r="E3023" t="s">
        <v>1146</v>
      </c>
      <c r="G3023" t="s">
        <v>23614</v>
      </c>
      <c r="H3023" s="9">
        <v>39401</v>
      </c>
    </row>
    <row r="3024" spans="1:8" x14ac:dyDescent="0.45">
      <c r="A3024" t="s">
        <v>23615</v>
      </c>
      <c r="B3024" t="s">
        <v>23616</v>
      </c>
      <c r="C3024" t="s">
        <v>23617</v>
      </c>
      <c r="E3024" t="s">
        <v>13411</v>
      </c>
      <c r="G3024" t="s">
        <v>23618</v>
      </c>
      <c r="H3024" s="9">
        <v>39399</v>
      </c>
    </row>
    <row r="3025" spans="1:8" x14ac:dyDescent="0.45">
      <c r="A3025" t="s">
        <v>3079</v>
      </c>
      <c r="B3025" t="s">
        <v>16501</v>
      </c>
      <c r="C3025" t="s">
        <v>23619</v>
      </c>
      <c r="E3025" t="s">
        <v>23620</v>
      </c>
      <c r="G3025" t="s">
        <v>23621</v>
      </c>
      <c r="H3025" s="9">
        <v>39398</v>
      </c>
    </row>
    <row r="3026" spans="1:8" x14ac:dyDescent="0.45">
      <c r="A3026" t="s">
        <v>3706</v>
      </c>
      <c r="B3026" t="s">
        <v>10506</v>
      </c>
      <c r="C3026" t="s">
        <v>23622</v>
      </c>
      <c r="E3026" t="s">
        <v>15324</v>
      </c>
      <c r="G3026" t="s">
        <v>23623</v>
      </c>
      <c r="H3026" s="9">
        <v>39396</v>
      </c>
    </row>
    <row r="3027" spans="1:8" x14ac:dyDescent="0.45">
      <c r="A3027" t="s">
        <v>1460</v>
      </c>
      <c r="B3027" t="s">
        <v>13697</v>
      </c>
      <c r="C3027" t="s">
        <v>23624</v>
      </c>
      <c r="E3027" t="s">
        <v>13806</v>
      </c>
      <c r="G3027" t="s">
        <v>23625</v>
      </c>
      <c r="H3027" s="9">
        <v>39391</v>
      </c>
    </row>
    <row r="3028" spans="1:8" x14ac:dyDescent="0.45">
      <c r="A3028" t="s">
        <v>2225</v>
      </c>
      <c r="B3028" t="s">
        <v>23626</v>
      </c>
      <c r="C3028" t="s">
        <v>23627</v>
      </c>
      <c r="E3028" t="s">
        <v>23628</v>
      </c>
      <c r="G3028" t="s">
        <v>23629</v>
      </c>
      <c r="H3028" s="9">
        <v>39377</v>
      </c>
    </row>
    <row r="3029" spans="1:8" x14ac:dyDescent="0.45">
      <c r="A3029" t="s">
        <v>18880</v>
      </c>
      <c r="B3029" t="s">
        <v>23630</v>
      </c>
      <c r="C3029" t="s">
        <v>23631</v>
      </c>
      <c r="E3029" t="s">
        <v>16641</v>
      </c>
      <c r="G3029" t="s">
        <v>16641</v>
      </c>
      <c r="H3029" s="9">
        <v>39374</v>
      </c>
    </row>
    <row r="3030" spans="1:8" x14ac:dyDescent="0.45">
      <c r="A3030" t="s">
        <v>2771</v>
      </c>
      <c r="B3030" t="s">
        <v>23632</v>
      </c>
      <c r="C3030" t="s">
        <v>23633</v>
      </c>
      <c r="E3030" t="s">
        <v>23634</v>
      </c>
      <c r="G3030" t="s">
        <v>3559</v>
      </c>
      <c r="H3030" s="9">
        <v>39374</v>
      </c>
    </row>
    <row r="3031" spans="1:8" x14ac:dyDescent="0.45">
      <c r="A3031" t="s">
        <v>11933</v>
      </c>
      <c r="B3031" t="s">
        <v>23635</v>
      </c>
      <c r="C3031" t="s">
        <v>23636</v>
      </c>
      <c r="E3031" t="s">
        <v>23637</v>
      </c>
      <c r="G3031" t="s">
        <v>18628</v>
      </c>
      <c r="H3031" s="9">
        <v>39358</v>
      </c>
    </row>
    <row r="3032" spans="1:8" x14ac:dyDescent="0.45">
      <c r="A3032" t="s">
        <v>2693</v>
      </c>
      <c r="B3032" t="s">
        <v>22265</v>
      </c>
      <c r="C3032" t="s">
        <v>23638</v>
      </c>
      <c r="E3032" t="s">
        <v>13754</v>
      </c>
      <c r="G3032" t="s">
        <v>23639</v>
      </c>
      <c r="H3032" s="9">
        <v>39346</v>
      </c>
    </row>
    <row r="3033" spans="1:8" x14ac:dyDescent="0.45">
      <c r="A3033" t="s">
        <v>2250</v>
      </c>
      <c r="B3033" t="s">
        <v>21798</v>
      </c>
      <c r="C3033" t="s">
        <v>23640</v>
      </c>
      <c r="E3033" t="s">
        <v>23641</v>
      </c>
      <c r="G3033" t="s">
        <v>23642</v>
      </c>
      <c r="H3033" s="9">
        <v>39343</v>
      </c>
    </row>
    <row r="3034" spans="1:8" x14ac:dyDescent="0.45">
      <c r="A3034" t="s">
        <v>3334</v>
      </c>
      <c r="B3034" t="s">
        <v>23643</v>
      </c>
      <c r="C3034" t="s">
        <v>23644</v>
      </c>
      <c r="E3034" t="s">
        <v>23645</v>
      </c>
      <c r="G3034" t="s">
        <v>23646</v>
      </c>
      <c r="H3034" s="9">
        <v>39339</v>
      </c>
    </row>
    <row r="3035" spans="1:8" x14ac:dyDescent="0.45">
      <c r="A3035" t="s">
        <v>1871</v>
      </c>
      <c r="B3035" t="s">
        <v>23647</v>
      </c>
      <c r="C3035" t="s">
        <v>23648</v>
      </c>
      <c r="D3035" t="s">
        <v>23649</v>
      </c>
      <c r="E3035" t="s">
        <v>23650</v>
      </c>
      <c r="G3035" t="s">
        <v>23651</v>
      </c>
      <c r="H3035" s="9">
        <v>39339</v>
      </c>
    </row>
    <row r="3036" spans="1:8" x14ac:dyDescent="0.45">
      <c r="A3036" t="s">
        <v>3034</v>
      </c>
      <c r="B3036" t="s">
        <v>22939</v>
      </c>
      <c r="C3036" t="s">
        <v>23652</v>
      </c>
      <c r="E3036" t="s">
        <v>23653</v>
      </c>
      <c r="G3036" t="s">
        <v>1703</v>
      </c>
      <c r="H3036" s="9">
        <v>39338</v>
      </c>
    </row>
    <row r="3037" spans="1:8" x14ac:dyDescent="0.45">
      <c r="A3037" t="s">
        <v>21378</v>
      </c>
      <c r="B3037" t="s">
        <v>23654</v>
      </c>
      <c r="C3037" t="s">
        <v>23655</v>
      </c>
      <c r="E3037" t="s">
        <v>23656</v>
      </c>
      <c r="G3037" t="s">
        <v>23657</v>
      </c>
      <c r="H3037" s="9">
        <v>39338</v>
      </c>
    </row>
    <row r="3038" spans="1:8" x14ac:dyDescent="0.45">
      <c r="A3038" t="s">
        <v>1710</v>
      </c>
      <c r="B3038" t="s">
        <v>23658</v>
      </c>
      <c r="C3038" t="s">
        <v>23659</v>
      </c>
      <c r="E3038" t="s">
        <v>23660</v>
      </c>
      <c r="G3038" t="s">
        <v>15263</v>
      </c>
      <c r="H3038" s="9">
        <v>39338</v>
      </c>
    </row>
    <row r="3039" spans="1:8" x14ac:dyDescent="0.45">
      <c r="A3039" t="s">
        <v>2015</v>
      </c>
      <c r="B3039" t="s">
        <v>23661</v>
      </c>
      <c r="C3039" t="s">
        <v>23662</v>
      </c>
      <c r="E3039" t="s">
        <v>23663</v>
      </c>
      <c r="G3039" t="s">
        <v>23664</v>
      </c>
      <c r="H3039" s="9">
        <v>39325</v>
      </c>
    </row>
    <row r="3040" spans="1:8" x14ac:dyDescent="0.45">
      <c r="A3040" t="s">
        <v>1376</v>
      </c>
      <c r="B3040" t="s">
        <v>21938</v>
      </c>
      <c r="C3040" t="s">
        <v>23665</v>
      </c>
      <c r="E3040" t="s">
        <v>23666</v>
      </c>
      <c r="G3040" t="s">
        <v>23667</v>
      </c>
      <c r="H3040" s="9">
        <v>39317</v>
      </c>
    </row>
    <row r="3041" spans="1:8" x14ac:dyDescent="0.45">
      <c r="A3041" t="s">
        <v>2400</v>
      </c>
      <c r="B3041" t="s">
        <v>3945</v>
      </c>
      <c r="C3041" t="s">
        <v>23668</v>
      </c>
      <c r="E3041" t="s">
        <v>1105</v>
      </c>
      <c r="G3041" t="s">
        <v>23669</v>
      </c>
      <c r="H3041" s="9">
        <v>39308</v>
      </c>
    </row>
    <row r="3042" spans="1:8" x14ac:dyDescent="0.45">
      <c r="A3042" t="s">
        <v>4056</v>
      </c>
      <c r="B3042" t="s">
        <v>23670</v>
      </c>
      <c r="C3042" t="s">
        <v>23671</v>
      </c>
      <c r="E3042" t="s">
        <v>1105</v>
      </c>
      <c r="G3042" t="s">
        <v>23672</v>
      </c>
      <c r="H3042" s="9">
        <v>39307</v>
      </c>
    </row>
    <row r="3043" spans="1:8" x14ac:dyDescent="0.45">
      <c r="A3043" t="s">
        <v>1710</v>
      </c>
      <c r="B3043" t="s">
        <v>15515</v>
      </c>
      <c r="C3043" t="s">
        <v>23673</v>
      </c>
      <c r="E3043" t="s">
        <v>23674</v>
      </c>
      <c r="G3043" t="s">
        <v>1847</v>
      </c>
      <c r="H3043" s="9">
        <v>39307</v>
      </c>
    </row>
    <row r="3044" spans="1:8" x14ac:dyDescent="0.45">
      <c r="A3044" t="s">
        <v>2047</v>
      </c>
      <c r="B3044" t="s">
        <v>18747</v>
      </c>
      <c r="C3044" t="s">
        <v>23675</v>
      </c>
      <c r="H3044" s="9">
        <v>39307</v>
      </c>
    </row>
    <row r="3045" spans="1:8" x14ac:dyDescent="0.45">
      <c r="A3045" t="s">
        <v>3623</v>
      </c>
      <c r="B3045" t="s">
        <v>2892</v>
      </c>
      <c r="C3045" t="s">
        <v>23676</v>
      </c>
      <c r="E3045" t="s">
        <v>16202</v>
      </c>
      <c r="G3045" t="s">
        <v>23677</v>
      </c>
      <c r="H3045" s="9">
        <v>39307</v>
      </c>
    </row>
    <row r="3046" spans="1:8" x14ac:dyDescent="0.45">
      <c r="A3046" t="s">
        <v>2250</v>
      </c>
      <c r="B3046" t="s">
        <v>2246</v>
      </c>
      <c r="C3046" t="s">
        <v>23678</v>
      </c>
      <c r="E3046" t="s">
        <v>23679</v>
      </c>
      <c r="G3046" t="s">
        <v>23680</v>
      </c>
      <c r="H3046" s="9">
        <v>39307</v>
      </c>
    </row>
    <row r="3047" spans="1:8" x14ac:dyDescent="0.45">
      <c r="A3047" t="s">
        <v>1733</v>
      </c>
      <c r="B3047" t="s">
        <v>3599</v>
      </c>
      <c r="C3047" t="s">
        <v>23681</v>
      </c>
      <c r="E3047" t="s">
        <v>21988</v>
      </c>
      <c r="G3047" t="s">
        <v>23682</v>
      </c>
      <c r="H3047" s="9">
        <v>39305</v>
      </c>
    </row>
    <row r="3048" spans="1:8" x14ac:dyDescent="0.45">
      <c r="A3048" t="s">
        <v>23387</v>
      </c>
      <c r="B3048" t="s">
        <v>23683</v>
      </c>
      <c r="C3048" t="s">
        <v>23684</v>
      </c>
      <c r="E3048" t="s">
        <v>23685</v>
      </c>
      <c r="G3048" t="s">
        <v>16950</v>
      </c>
      <c r="H3048" s="9">
        <v>39304</v>
      </c>
    </row>
    <row r="3049" spans="1:8" x14ac:dyDescent="0.45">
      <c r="A3049" t="s">
        <v>10926</v>
      </c>
      <c r="B3049" t="s">
        <v>4504</v>
      </c>
      <c r="C3049" t="s">
        <v>23686</v>
      </c>
      <c r="E3049" t="s">
        <v>19986</v>
      </c>
      <c r="G3049" t="s">
        <v>23687</v>
      </c>
      <c r="H3049" s="9">
        <v>39303</v>
      </c>
    </row>
    <row r="3050" spans="1:8" x14ac:dyDescent="0.45">
      <c r="A3050" t="s">
        <v>18377</v>
      </c>
      <c r="B3050" t="s">
        <v>18408</v>
      </c>
      <c r="C3050" t="s">
        <v>23688</v>
      </c>
      <c r="E3050" t="s">
        <v>23689</v>
      </c>
      <c r="G3050" t="s">
        <v>23690</v>
      </c>
      <c r="H3050" s="9">
        <v>39302</v>
      </c>
    </row>
    <row r="3051" spans="1:8" x14ac:dyDescent="0.45">
      <c r="A3051" t="s">
        <v>3151</v>
      </c>
      <c r="B3051" t="s">
        <v>23691</v>
      </c>
      <c r="C3051" t="s">
        <v>23692</v>
      </c>
      <c r="E3051" t="s">
        <v>23693</v>
      </c>
      <c r="G3051" t="s">
        <v>23694</v>
      </c>
      <c r="H3051" s="9">
        <v>39301</v>
      </c>
    </row>
    <row r="3052" spans="1:8" x14ac:dyDescent="0.45">
      <c r="A3052" t="s">
        <v>15346</v>
      </c>
      <c r="B3052" t="s">
        <v>23695</v>
      </c>
      <c r="C3052" t="s">
        <v>23696</v>
      </c>
      <c r="E3052" t="s">
        <v>23697</v>
      </c>
      <c r="G3052" t="s">
        <v>23698</v>
      </c>
      <c r="H3052" s="9">
        <v>39296</v>
      </c>
    </row>
    <row r="3053" spans="1:8" x14ac:dyDescent="0.45">
      <c r="A3053" t="s">
        <v>1506</v>
      </c>
      <c r="B3053" t="s">
        <v>23699</v>
      </c>
      <c r="C3053" t="s">
        <v>23700</v>
      </c>
      <c r="E3053" t="s">
        <v>23701</v>
      </c>
      <c r="G3053" t="s">
        <v>23702</v>
      </c>
      <c r="H3053" s="9">
        <v>39296</v>
      </c>
    </row>
    <row r="3054" spans="1:8" x14ac:dyDescent="0.45">
      <c r="A3054" t="s">
        <v>1965</v>
      </c>
      <c r="B3054" t="s">
        <v>23703</v>
      </c>
      <c r="C3054" t="s">
        <v>23704</v>
      </c>
      <c r="E3054" t="s">
        <v>23705</v>
      </c>
      <c r="G3054" t="s">
        <v>23706</v>
      </c>
      <c r="H3054" s="9">
        <v>39296</v>
      </c>
    </row>
    <row r="3055" spans="1:8" x14ac:dyDescent="0.45">
      <c r="A3055" t="s">
        <v>23707</v>
      </c>
      <c r="B3055" t="s">
        <v>3730</v>
      </c>
      <c r="C3055" t="s">
        <v>23708</v>
      </c>
      <c r="E3055" t="s">
        <v>23709</v>
      </c>
      <c r="G3055" t="s">
        <v>23710</v>
      </c>
      <c r="H3055" s="9">
        <v>39294</v>
      </c>
    </row>
    <row r="3056" spans="1:8" x14ac:dyDescent="0.45">
      <c r="A3056" t="s">
        <v>13700</v>
      </c>
      <c r="B3056" t="s">
        <v>22265</v>
      </c>
      <c r="C3056" t="s">
        <v>23711</v>
      </c>
      <c r="E3056" t="s">
        <v>23712</v>
      </c>
      <c r="G3056" t="s">
        <v>23713</v>
      </c>
      <c r="H3056" s="9">
        <v>39293</v>
      </c>
    </row>
    <row r="3057" spans="1:8" x14ac:dyDescent="0.45">
      <c r="A3057" t="s">
        <v>1786</v>
      </c>
      <c r="B3057" t="s">
        <v>23714</v>
      </c>
      <c r="C3057" t="s">
        <v>23715</v>
      </c>
      <c r="E3057" t="s">
        <v>23716</v>
      </c>
      <c r="G3057" t="s">
        <v>1384</v>
      </c>
      <c r="H3057" s="9">
        <v>39290</v>
      </c>
    </row>
    <row r="3058" spans="1:8" x14ac:dyDescent="0.45">
      <c r="A3058" t="s">
        <v>1871</v>
      </c>
      <c r="B3058" t="s">
        <v>23717</v>
      </c>
      <c r="C3058" t="s">
        <v>23718</v>
      </c>
      <c r="E3058" t="s">
        <v>23719</v>
      </c>
      <c r="G3058" t="s">
        <v>14905</v>
      </c>
      <c r="H3058" s="9">
        <v>39289</v>
      </c>
    </row>
    <row r="3059" spans="1:8" x14ac:dyDescent="0.45">
      <c r="H3059" s="9">
        <v>39288</v>
      </c>
    </row>
    <row r="3060" spans="1:8" x14ac:dyDescent="0.45">
      <c r="A3060" t="s">
        <v>11542</v>
      </c>
      <c r="B3060" t="s">
        <v>23720</v>
      </c>
      <c r="C3060" t="s">
        <v>23721</v>
      </c>
      <c r="E3060" t="s">
        <v>13209</v>
      </c>
      <c r="G3060" t="s">
        <v>13358</v>
      </c>
      <c r="H3060" s="9">
        <v>39286</v>
      </c>
    </row>
    <row r="3061" spans="1:8" x14ac:dyDescent="0.45">
      <c r="A3061" t="s">
        <v>1491</v>
      </c>
      <c r="B3061" t="s">
        <v>23722</v>
      </c>
      <c r="C3061" t="s">
        <v>23723</v>
      </c>
      <c r="E3061" t="s">
        <v>8206</v>
      </c>
      <c r="G3061" t="s">
        <v>23724</v>
      </c>
      <c r="H3061" s="9">
        <v>39282</v>
      </c>
    </row>
    <row r="3062" spans="1:8" x14ac:dyDescent="0.45">
      <c r="A3062" t="s">
        <v>3088</v>
      </c>
      <c r="B3062" t="s">
        <v>23725</v>
      </c>
      <c r="C3062" t="s">
        <v>23726</v>
      </c>
      <c r="E3062" t="s">
        <v>17967</v>
      </c>
      <c r="G3062" t="s">
        <v>19884</v>
      </c>
      <c r="H3062" s="9">
        <v>39267</v>
      </c>
    </row>
    <row r="3063" spans="1:8" x14ac:dyDescent="0.45">
      <c r="A3063" t="s">
        <v>1448</v>
      </c>
      <c r="B3063" t="s">
        <v>3761</v>
      </c>
      <c r="C3063" t="s">
        <v>23727</v>
      </c>
      <c r="E3063" t="s">
        <v>23728</v>
      </c>
      <c r="G3063" t="s">
        <v>23729</v>
      </c>
      <c r="H3063" s="9">
        <v>39267</v>
      </c>
    </row>
    <row r="3064" spans="1:8" x14ac:dyDescent="0.45">
      <c r="A3064" t="s">
        <v>3468</v>
      </c>
      <c r="B3064" t="s">
        <v>1901</v>
      </c>
      <c r="C3064" t="s">
        <v>23730</v>
      </c>
      <c r="E3064" t="s">
        <v>23731</v>
      </c>
      <c r="G3064" t="s">
        <v>1964</v>
      </c>
      <c r="H3064" s="9">
        <v>39224</v>
      </c>
    </row>
    <row r="3065" spans="1:8" x14ac:dyDescent="0.45">
      <c r="A3065" t="s">
        <v>3269</v>
      </c>
      <c r="B3065" t="s">
        <v>12574</v>
      </c>
      <c r="C3065" t="s">
        <v>23732</v>
      </c>
      <c r="E3065" t="s">
        <v>18886</v>
      </c>
      <c r="G3065" t="s">
        <v>23733</v>
      </c>
      <c r="H3065" s="9">
        <v>38588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23BDB639AEC047BF74B5B8C110444B" ma:contentTypeVersion="14" ma:contentTypeDescription="Create a new document." ma:contentTypeScope="" ma:versionID="6da3ad3755a128109216f91e71329282">
  <xsd:schema xmlns:xsd="http://www.w3.org/2001/XMLSchema" xmlns:xs="http://www.w3.org/2001/XMLSchema" xmlns:p="http://schemas.microsoft.com/office/2006/metadata/properties" xmlns:ns2="aa001a72-e788-4711-a341-0da513deb8de" xmlns:ns3="8bee2b23-3509-448d-940f-dceaf4f994dd" targetNamespace="http://schemas.microsoft.com/office/2006/metadata/properties" ma:root="true" ma:fieldsID="29667870306800a4de23b82c7e390345" ns2:_="" ns3:_="">
    <xsd:import namespace="aa001a72-e788-4711-a341-0da513deb8de"/>
    <xsd:import namespace="8bee2b23-3509-448d-940f-dceaf4f994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01a72-e788-4711-a341-0da513deb8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969b330-d82d-4dfd-a124-ae1bef001a7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bee2b23-3509-448d-940f-dceaf4f994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afa43df-d057-47c9-a41d-b6a550365da3}" ma:internalName="TaxCatchAll" ma:showField="CatchAllData" ma:web="8bee2b23-3509-448d-940f-dceaf4f994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bee2b23-3509-448d-940f-dceaf4f994dd" xsi:nil="true"/>
    <lcf76f155ced4ddcb4097134ff3c332f xmlns="aa001a72-e788-4711-a341-0da513deb8d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DE2D84-B156-44D2-B80A-59A29E844BA2}">
  <ds:schemaRefs>
    <ds:schemaRef ds:uri="http://schemas.microsoft.com/sharepoint/v3/contenttype/forms"/>
  </ds:schemaRefs>
</ds:datastoreItem>
</file>

<file path=customXml/itemProps2.xml><?xml version="1.0" encoding="utf-8"?>
<ds:datastoreItem xmlns:ds="http://schemas.openxmlformats.org/officeDocument/2006/customXml" ds:itemID="{14AB8E3C-BF64-4928-ABCA-9B803A7851C7}"/>
</file>

<file path=customXml/itemProps3.xml><?xml version="1.0" encoding="utf-8"?>
<ds:datastoreItem xmlns:ds="http://schemas.openxmlformats.org/officeDocument/2006/customXml" ds:itemID="{D19A4857-D6CE-4166-B34F-F5012930F4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contacts</vt:lpstr>
      <vt:lpstr>Contacten_Bizzy</vt:lpstr>
      <vt:lpstr>companies</vt:lpstr>
      <vt:lpstr>Bedrijven_Bizzy</vt:lpstr>
      <vt:lpstr>Linkedin</vt:lpstr>
      <vt:lpstr>lijst</vt:lpstr>
      <vt:lpstr>lisj</vt:lpstr>
      <vt:lpstr>web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companies</dc:title>
  <dc:subject>companies</dc:subject>
  <dc:creator>Teamleader</dc:creator>
  <cp:keywords/>
  <dc:description/>
  <cp:lastModifiedBy>Kobe Dillen</cp:lastModifiedBy>
  <dcterms:created xsi:type="dcterms:W3CDTF">2024-09-30T16:36:23Z</dcterms:created>
  <dcterms:modified xsi:type="dcterms:W3CDTF">2024-10-07T12:40:07Z</dcterms:modified>
  <cp:category>xls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0x01010078113AAEB284F54B8EA9124ED855EF15</vt:lpwstr>
  </property>
</Properties>
</file>